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240" yWindow="15" windowWidth="12300" windowHeight="11640" activeTab="0"/>
  </bookViews>
  <sheets>
    <sheet name="DEMOGRAPHICS - 6 MONTH" sheetId="1" r:id="rId1"/>
    <sheet name="UNIT SUPPORT ADQ TIME 6 MONTH" sheetId="2" r:id="rId2"/>
    <sheet name="UNIT SUPPORT LINE MNGR 6 MONTH" sheetId="3" r:id="rId3"/>
    <sheet name="3 DAY CTW _ 6 MONTH" sheetId="4" r:id="rId4"/>
    <sheet name="EFF GUIDE VOC TRAIN - 6 MONTH" sheetId="5" r:id="rId5"/>
    <sheet name="TIME TO EMPLOYMENT - 6 MONTH" sheetId="6" r:id="rId6"/>
    <sheet name="MOST DIFF TRANS - 6 Month" sheetId="7" r:id="rId7"/>
  </sheets>
  <definedNames>
    <definedName name="_xlnm.Print_Area" localSheetId="3">'3 DAY CTW _ 6 MONTH'!$A$1:$M$54</definedName>
    <definedName name="_xlnm.Print_Area" localSheetId="4">'EFF GUIDE VOC TRAIN - 6 MONTH'!$A$1:$M$57</definedName>
    <definedName name="_xlnm.Print_Area" localSheetId="6">'MOST DIFF TRANS - 6 Month'!$A$1:$W$71</definedName>
    <definedName name="_xlnm.Print_Area" localSheetId="5">'TIME TO EMPLOYMENT - 6 MONTH'!$A$1:$U$65</definedName>
    <definedName name="_xlnm.Print_Area" localSheetId="1">'UNIT SUPPORT ADQ TIME 6 MONTH'!$A$1:$M$58</definedName>
    <definedName name="_xlnm.Print_Area" localSheetId="2">'UNIT SUPPORT LINE MNGR 6 MONTH'!$A$1:$M$55</definedName>
  </definedNames>
  <calcPr fullCalcOnLoad="1"/>
</workbook>
</file>

<file path=xl/sharedStrings.xml><?xml version="1.0" encoding="utf-8"?>
<sst xmlns="http://schemas.openxmlformats.org/spreadsheetml/2006/main" count="254" uniqueCount="83">
  <si>
    <t>Senior NCO/Warrant Officer</t>
  </si>
  <si>
    <t>Up to one month after discharge</t>
  </si>
  <si>
    <t>Agree</t>
  </si>
  <si>
    <t>Disagree</t>
  </si>
  <si>
    <t>Average</t>
  </si>
  <si>
    <t>Between 2-3 months</t>
  </si>
  <si>
    <t>Good</t>
  </si>
  <si>
    <t>Before or at discharge</t>
  </si>
  <si>
    <t>Strongly Agree</t>
  </si>
  <si>
    <t>Between 3-4 months</t>
  </si>
  <si>
    <t>Poor</t>
  </si>
  <si>
    <t>Officer</t>
  </si>
  <si>
    <t>Strongly Disagree</t>
  </si>
  <si>
    <t>Between 5-6 months</t>
  </si>
  <si>
    <t>Between 1-2 months</t>
  </si>
  <si>
    <t>Between 4-5 months</t>
  </si>
  <si>
    <t>Not in employment</t>
  </si>
  <si>
    <t>Very Good</t>
  </si>
  <si>
    <t>Junior</t>
  </si>
  <si>
    <t>Senior Officer</t>
  </si>
  <si>
    <t>Count Total</t>
  </si>
  <si>
    <t>Count of responses</t>
  </si>
  <si>
    <t>Percentage of Responses</t>
  </si>
  <si>
    <t>Percentage Total</t>
  </si>
  <si>
    <t>Unit Support - Adequate Time off - 6 month</t>
  </si>
  <si>
    <t>Army - 1709 Responses</t>
  </si>
  <si>
    <t>RAF - 973 Responses</t>
  </si>
  <si>
    <t>RN - 738 Responses</t>
  </si>
  <si>
    <t>Army - 1699 Responses</t>
  </si>
  <si>
    <t>RAF - 969 Responses</t>
  </si>
  <si>
    <t>RN - 735 Responses</t>
  </si>
  <si>
    <t>Army - 1632 Responses</t>
  </si>
  <si>
    <t>RAF - 904 Responses</t>
  </si>
  <si>
    <t>RN - 689 Responses</t>
  </si>
  <si>
    <t>The 3-day CTW was useful in helping to achieve my resettlement aims - 6 Month</t>
  </si>
  <si>
    <t>How long did it take to find employment? - 6 Month</t>
  </si>
  <si>
    <t>Percentage of responses</t>
  </si>
  <si>
    <t>Army - 1330 Responses</t>
  </si>
  <si>
    <t>RAF - 760 Responses</t>
  </si>
  <si>
    <t>RN - 601 Responses</t>
  </si>
  <si>
    <t>I received effective guidance from the CTP in identifying the vocational training appropriate to my future goals - 6 Month</t>
  </si>
  <si>
    <t>Army - 1064 Responses</t>
  </si>
  <si>
    <t>Senior NCO/WO</t>
  </si>
  <si>
    <t>RAF - 507 Responses</t>
  </si>
  <si>
    <t>RN - 426 Responses</t>
  </si>
  <si>
    <t>Difficulty in creating a civilian social network</t>
  </si>
  <si>
    <t>Loss of military social network</t>
  </si>
  <si>
    <t>Loss of military status</t>
  </si>
  <si>
    <t>Loss of military support network</t>
  </si>
  <si>
    <t>Loss of secure income</t>
  </si>
  <si>
    <t>Securing suitable employment</t>
  </si>
  <si>
    <t>Securing suitable housing</t>
  </si>
  <si>
    <t>Adjustment into family life</t>
  </si>
  <si>
    <t>Adjustment into civilian employment</t>
  </si>
  <si>
    <t>Army - 1451 Responses</t>
  </si>
  <si>
    <t>RAF - 734 Responses</t>
  </si>
  <si>
    <t>RN - 575 Responses</t>
  </si>
  <si>
    <t>Which of the following did you find most difficult (if any) during your transition?  Please select your top three. - 6 Month</t>
  </si>
  <si>
    <t>Grand Total - 2750 Responses (5953 Items)</t>
  </si>
  <si>
    <t xml:space="preserve"> Securing suitable employment </t>
  </si>
  <si>
    <t xml:space="preserve"> Loss of secure income </t>
  </si>
  <si>
    <t xml:space="preserve"> Loss of military social network </t>
  </si>
  <si>
    <t xml:space="preserve"> Loss of military status </t>
  </si>
  <si>
    <t xml:space="preserve"> Securing suitable employment, Adjustment in to civilian employment, Loss of secure income </t>
  </si>
  <si>
    <t xml:space="preserve"> Securing suitable employment, Loss of secure income </t>
  </si>
  <si>
    <t xml:space="preserve"> Securing suitable housing, Securing suitable employment, Loss of secure income </t>
  </si>
  <si>
    <t xml:space="preserve"> Securing suitable employment, Loss of secure income, Loss of military status </t>
  </si>
  <si>
    <t xml:space="preserve"> Securing suitable employment, Loss of military social network, Loss of secure income </t>
  </si>
  <si>
    <t xml:space="preserve"> Adjustment in to civilian employment, Adjustment in to civilian routine, Loss of military status </t>
  </si>
  <si>
    <t>Top 10 unique combinations - All Respondents</t>
  </si>
  <si>
    <t>Percentage of Total</t>
  </si>
  <si>
    <t>Demographics - 6 Month</t>
  </si>
  <si>
    <t>Count of respondents</t>
  </si>
  <si>
    <t>Grand Total - 3420 Responses</t>
  </si>
  <si>
    <t>Grand Total - 3403 Responses</t>
  </si>
  <si>
    <t>Unit Support - Support from Line Manager - 6 month</t>
  </si>
  <si>
    <t>Grand Total - 3225 Responses</t>
  </si>
  <si>
    <t>The 3-day CTW was useful in helping to achieve my resettlement aims - 6 Month Post Discharge</t>
  </si>
  <si>
    <t>Grand Total - 1997 Responses</t>
  </si>
  <si>
    <t>Grand Total - 2691 Responses</t>
  </si>
  <si>
    <t>Count Total Items</t>
  </si>
  <si>
    <t>Adjustment in to civilian routine</t>
  </si>
  <si>
    <t>Adjustment into civilian routine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</si>
</sst>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double"/>
      <top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double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/>
    </xf>
    <xf numFmtId="0" fontId="15" fillId="0" borderId="15" xfId="0" applyFont="1" applyBorder="1" applyAlignment="1">
      <alignment horizontal="center"/>
    </xf>
    <xf numFmtId="0" fontId="15" fillId="0" borderId="15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0" fontId="15" fillId="0" borderId="15" xfId="0" applyNumberFormat="1" applyFont="1" applyBorder="1" applyAlignment="1">
      <alignment horizontal="center"/>
    </xf>
    <xf numFmtId="10" fontId="15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10" fontId="0" fillId="11" borderId="21" xfId="0" applyNumberFormat="1" applyFill="1" applyBorder="1" applyAlignment="1">
      <alignment horizontal="center"/>
    </xf>
    <xf numFmtId="10" fontId="0" fillId="11" borderId="19" xfId="0" applyNumberForma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10" fontId="0" fillId="24" borderId="21" xfId="0" applyNumberFormat="1" applyFill="1" applyBorder="1" applyAlignment="1">
      <alignment horizontal="center"/>
    </xf>
    <xf numFmtId="10" fontId="0" fillId="24" borderId="19" xfId="0" applyNumberFormat="1" applyFill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0" fontId="0" fillId="24" borderId="26" xfId="0" applyNumberFormat="1" applyFill="1" applyBorder="1" applyAlignment="1">
      <alignment horizontal="center"/>
    </xf>
    <xf numFmtId="10" fontId="0" fillId="24" borderId="24" xfId="0" applyNumberFormat="1" applyFill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0" fillId="0" borderId="27" xfId="0" applyNumberFormat="1" applyBorder="1" applyAlignment="1">
      <alignment horizontal="center"/>
    </xf>
    <xf numFmtId="10" fontId="15" fillId="24" borderId="28" xfId="0" applyNumberFormat="1" applyFont="1" applyFill="1" applyBorder="1" applyAlignment="1">
      <alignment horizontal="center"/>
    </xf>
    <xf numFmtId="10" fontId="15" fillId="24" borderId="15" xfId="0" applyNumberFormat="1" applyFont="1" applyFill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10" fontId="0" fillId="11" borderId="24" xfId="0" applyNumberFormat="1" applyFill="1" applyBorder="1" applyAlignment="1">
      <alignment horizontal="center"/>
    </xf>
    <xf numFmtId="10" fontId="15" fillId="11" borderId="28" xfId="0" applyNumberFormat="1" applyFont="1" applyFill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0" fontId="0" fillId="11" borderId="13" xfId="0" applyNumberForma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30" xfId="0" applyNumberFormat="1" applyBorder="1" applyAlignment="1">
      <alignment horizontal="center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center"/>
    </xf>
    <xf numFmtId="0" fontId="15" fillId="0" borderId="32" xfId="0" applyNumberFormat="1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25" borderId="32" xfId="0" applyFont="1" applyFill="1" applyBorder="1" applyAlignment="1">
      <alignment horizontal="center"/>
    </xf>
    <xf numFmtId="10" fontId="15" fillId="0" borderId="32" xfId="0" applyNumberFormat="1" applyFont="1" applyBorder="1" applyAlignment="1">
      <alignment horizontal="center"/>
    </xf>
    <xf numFmtId="10" fontId="15" fillId="0" borderId="34" xfId="0" applyNumberFormat="1" applyFont="1" applyBorder="1" applyAlignment="1">
      <alignment horizontal="center"/>
    </xf>
    <xf numFmtId="10" fontId="0" fillId="11" borderId="10" xfId="0" applyNumberFormat="1" applyFill="1" applyBorder="1" applyAlignment="1">
      <alignment horizontal="center"/>
    </xf>
    <xf numFmtId="10" fontId="0" fillId="26" borderId="19" xfId="0" applyNumberFormat="1" applyFill="1" applyBorder="1" applyAlignment="1">
      <alignment horizontal="center"/>
    </xf>
    <xf numFmtId="10" fontId="0" fillId="26" borderId="13" xfId="0" applyNumberFormat="1" applyFill="1" applyBorder="1" applyAlignment="1">
      <alignment horizontal="center"/>
    </xf>
    <xf numFmtId="10" fontId="15" fillId="26" borderId="28" xfId="0" applyNumberFormat="1" applyFont="1" applyFill="1" applyBorder="1" applyAlignment="1">
      <alignment horizontal="center"/>
    </xf>
    <xf numFmtId="10" fontId="15" fillId="26" borderId="15" xfId="0" applyNumberFormat="1" applyFont="1" applyFill="1" applyBorder="1" applyAlignment="1">
      <alignment horizontal="center"/>
    </xf>
    <xf numFmtId="0" fontId="15" fillId="0" borderId="35" xfId="0" applyNumberFormat="1" applyFont="1" applyBorder="1" applyAlignment="1">
      <alignment horizontal="center" vertical="center" wrapText="1"/>
    </xf>
    <xf numFmtId="0" fontId="15" fillId="0" borderId="36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0" fontId="15" fillId="0" borderId="16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10" fontId="15" fillId="11" borderId="16" xfId="0" applyNumberFormat="1" applyFont="1" applyFill="1" applyBorder="1" applyAlignment="1">
      <alignment horizontal="center"/>
    </xf>
    <xf numFmtId="10" fontId="15" fillId="0" borderId="16" xfId="0" applyNumberFormat="1" applyFont="1" applyBorder="1" applyAlignment="1">
      <alignment horizontal="center"/>
    </xf>
    <xf numFmtId="10" fontId="15" fillId="0" borderId="39" xfId="0" applyNumberFormat="1" applyFon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10" fontId="0" fillId="11" borderId="20" xfId="0" applyNumberForma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10" fontId="0" fillId="0" borderId="40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10" fontId="0" fillId="0" borderId="25" xfId="0" applyNumberFormat="1" applyBorder="1" applyAlignment="1">
      <alignment horizontal="center"/>
    </xf>
    <xf numFmtId="10" fontId="0" fillId="26" borderId="25" xfId="0" applyNumberForma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10" fontId="15" fillId="24" borderId="16" xfId="0" applyNumberFormat="1" applyFont="1" applyFill="1" applyBorder="1" applyAlignment="1">
      <alignment horizontal="center"/>
    </xf>
    <xf numFmtId="10" fontId="0" fillId="24" borderId="25" xfId="0" applyNumberFormat="1" applyFill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33" xfId="0" applyNumberFormat="1" applyFont="1" applyBorder="1" applyAlignment="1">
      <alignment horizontal="center"/>
    </xf>
    <xf numFmtId="10" fontId="15" fillId="0" borderId="42" xfId="0" applyNumberFormat="1" applyFont="1" applyBorder="1" applyAlignment="1">
      <alignment horizontal="center"/>
    </xf>
    <xf numFmtId="0" fontId="15" fillId="0" borderId="43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32" xfId="0" applyNumberFormat="1" applyFont="1" applyBorder="1" applyAlignment="1">
      <alignment horizontal="center" vertical="center" wrapText="1"/>
    </xf>
    <xf numFmtId="0" fontId="15" fillId="0" borderId="44" xfId="0" applyNumberFormat="1" applyFont="1" applyBorder="1" applyAlignment="1">
      <alignment horizontal="center" vertical="center" wrapText="1"/>
    </xf>
    <xf numFmtId="0" fontId="15" fillId="0" borderId="45" xfId="0" applyNumberFormat="1" applyFont="1" applyBorder="1" applyAlignment="1">
      <alignment horizontal="center" vertical="center" wrapText="1"/>
    </xf>
    <xf numFmtId="0" fontId="15" fillId="0" borderId="37" xfId="0" applyNumberFormat="1" applyFont="1" applyBorder="1" applyAlignment="1">
      <alignment horizontal="center" vertical="center" wrapText="1"/>
    </xf>
    <xf numFmtId="0" fontId="15" fillId="0" borderId="46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47" xfId="0" applyNumberFormat="1" applyBorder="1" applyAlignment="1">
      <alignment horizontal="center"/>
    </xf>
    <xf numFmtId="0" fontId="0" fillId="0" borderId="48" xfId="0" applyNumberFormat="1" applyBorder="1" applyAlignment="1">
      <alignment horizontal="center"/>
    </xf>
    <xf numFmtId="10" fontId="0" fillId="11" borderId="25" xfId="0" applyNumberFormat="1" applyFill="1" applyBorder="1" applyAlignment="1">
      <alignment horizontal="center"/>
    </xf>
    <xf numFmtId="10" fontId="0" fillId="24" borderId="20" xfId="0" applyNumberFormat="1" applyFill="1" applyBorder="1" applyAlignment="1">
      <alignment horizontal="center"/>
    </xf>
    <xf numFmtId="0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0" fontId="15" fillId="26" borderId="16" xfId="0" applyNumberFormat="1" applyFont="1" applyFill="1" applyBorder="1" applyAlignment="1">
      <alignment horizontal="center"/>
    </xf>
    <xf numFmtId="10" fontId="0" fillId="26" borderId="21" xfId="0" applyNumberFormat="1" applyFill="1" applyBorder="1" applyAlignment="1">
      <alignment horizontal="center"/>
    </xf>
    <xf numFmtId="10" fontId="0" fillId="26" borderId="20" xfId="0" applyNumberFormat="1" applyFill="1" applyBorder="1" applyAlignment="1">
      <alignment horizontal="center"/>
    </xf>
    <xf numFmtId="10" fontId="0" fillId="26" borderId="26" xfId="0" applyNumberForma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15" xfId="0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24" xfId="0" applyBorder="1" applyAlignment="1">
      <alignment horizontal="right"/>
    </xf>
    <xf numFmtId="0" fontId="15" fillId="0" borderId="32" xfId="0" applyFont="1" applyBorder="1" applyAlignment="1">
      <alignment/>
    </xf>
    <xf numFmtId="10" fontId="15" fillId="0" borderId="14" xfId="0" applyNumberFormat="1" applyFont="1" applyBorder="1" applyAlignment="1">
      <alignment/>
    </xf>
    <xf numFmtId="10" fontId="15" fillId="0" borderId="15" xfId="0" applyNumberFormat="1" applyFont="1" applyBorder="1" applyAlignment="1">
      <alignment/>
    </xf>
    <xf numFmtId="10" fontId="0" fillId="0" borderId="18" xfId="0" applyNumberFormat="1" applyBorder="1" applyAlignment="1">
      <alignment horizontal="right"/>
    </xf>
    <xf numFmtId="10" fontId="0" fillId="0" borderId="19" xfId="0" applyNumberFormat="1" applyBorder="1" applyAlignment="1">
      <alignment horizontal="right"/>
    </xf>
    <xf numFmtId="10" fontId="0" fillId="0" borderId="23" xfId="0" applyNumberFormat="1" applyBorder="1" applyAlignment="1">
      <alignment horizontal="right"/>
    </xf>
    <xf numFmtId="10" fontId="0" fillId="0" borderId="24" xfId="0" applyNumberFormat="1" applyBorder="1" applyAlignment="1">
      <alignment horizontal="right"/>
    </xf>
    <xf numFmtId="10" fontId="15" fillId="0" borderId="31" xfId="0" applyNumberFormat="1" applyFont="1" applyBorder="1" applyAlignment="1">
      <alignment/>
    </xf>
    <xf numFmtId="10" fontId="15" fillId="0" borderId="32" xfId="0" applyNumberFormat="1" applyFont="1" applyBorder="1" applyAlignment="1">
      <alignment/>
    </xf>
    <xf numFmtId="0" fontId="15" fillId="0" borderId="49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15" fillId="0" borderId="19" xfId="0" applyFont="1" applyFill="1" applyBorder="1" applyAlignment="1">
      <alignment wrapText="1"/>
    </xf>
    <xf numFmtId="0" fontId="15" fillId="0" borderId="50" xfId="0" applyFont="1" applyBorder="1" applyAlignment="1">
      <alignment horizontal="left"/>
    </xf>
    <xf numFmtId="10" fontId="15" fillId="27" borderId="51" xfId="0" applyNumberFormat="1" applyFont="1" applyFill="1" applyBorder="1" applyAlignment="1">
      <alignment horizontal="center"/>
    </xf>
    <xf numFmtId="10" fontId="15" fillId="27" borderId="32" xfId="0" applyNumberFormat="1" applyFont="1" applyFill="1" applyBorder="1" applyAlignment="1">
      <alignment horizontal="center"/>
    </xf>
    <xf numFmtId="0" fontId="15" fillId="27" borderId="32" xfId="0" applyFont="1" applyFill="1" applyBorder="1" applyAlignment="1">
      <alignment horizontal="center"/>
    </xf>
    <xf numFmtId="10" fontId="15" fillId="27" borderId="33" xfId="0" applyNumberFormat="1" applyFont="1" applyFill="1" applyBorder="1" applyAlignment="1">
      <alignment horizontal="center"/>
    </xf>
    <xf numFmtId="0" fontId="15" fillId="27" borderId="33" xfId="0" applyNumberFormat="1" applyFont="1" applyFill="1" applyBorder="1" applyAlignment="1">
      <alignment horizontal="center"/>
    </xf>
    <xf numFmtId="0" fontId="15" fillId="27" borderId="52" xfId="0" applyNumberFormat="1" applyFont="1" applyFill="1" applyBorder="1" applyAlignment="1">
      <alignment horizontal="center"/>
    </xf>
    <xf numFmtId="10" fontId="15" fillId="27" borderId="31" xfId="0" applyNumberFormat="1" applyFont="1" applyFill="1" applyBorder="1" applyAlignment="1">
      <alignment/>
    </xf>
    <xf numFmtId="10" fontId="15" fillId="27" borderId="32" xfId="0" applyNumberFormat="1" applyFont="1" applyFill="1" applyBorder="1" applyAlignment="1">
      <alignment/>
    </xf>
    <xf numFmtId="0" fontId="15" fillId="0" borderId="4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5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Unit Support - Securing Adequate Time off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 Attend Resettlement Activities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 Month Post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3420 Responses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9225"/>
          <c:w val="0.943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'UNIT SUPPORT ADQ TIME 6 MONTH'!$A$20</c:f>
              <c:strCache>
                <c:ptCount val="1"/>
                <c:pt idx="0">
                  <c:v>Grand Total - 3420 Responses</c:v>
                </c:pt>
              </c:strCache>
            </c:strRef>
          </c:tx>
          <c:spPr>
            <a:solidFill>
              <a:srgbClr val="7551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'UNIT SUPPORT ADQ TIME 6 MONTH'!$H$4:$K$4</c:f>
              <c:strCache/>
            </c:strRef>
          </c:cat>
          <c:val>
            <c:numRef>
              <c:f>'UNIT SUPPORT ADQ TIME 6 MONTH'!$H$20:$K$20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'UNIT SUPPORT ADQ TIME 6 MONTH'!$A$5</c:f>
              <c:strCache>
                <c:ptCount val="1"/>
                <c:pt idx="0">
                  <c:v>Army - 1709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'UNIT SUPPORT ADQ TIME 6 MONTH'!$H$4:$K$4</c:f>
              <c:strCache/>
            </c:strRef>
          </c:cat>
          <c:val>
            <c:numRef>
              <c:f>'UNIT SUPPORT ADQ TIME 6 MONTH'!$H$5:$K$5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2"/>
          <c:tx>
            <c:strRef>
              <c:f>'UNIT SUPPORT ADQ TIME 6 MONTH'!$A$10</c:f>
              <c:strCache>
                <c:ptCount val="1"/>
                <c:pt idx="0">
                  <c:v>RAF - 973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'UNIT SUPPORT ADQ TIME 6 MONTH'!$H$4:$K$4</c:f>
              <c:strCache/>
            </c:strRef>
          </c:cat>
          <c:val>
            <c:numRef>
              <c:f>'UNIT SUPPORT ADQ TIME 6 MONTH'!$H$10:$K$10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1"/>
          <c:order val="3"/>
          <c:tx>
            <c:strRef>
              <c:f>'UNIT SUPPORT ADQ TIME 6 MONTH'!$A$15</c:f>
              <c:strCache>
                <c:ptCount val="1"/>
                <c:pt idx="0">
                  <c:v>RN - 738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'UNIT SUPPORT ADQ TIME 6 MONTH'!$H$4:$K$4</c:f>
              <c:strCache/>
            </c:strRef>
          </c:cat>
          <c:val>
            <c:numRef>
              <c:f>'UNIT SUPPORT ADQ TIME 6 MONTH'!$H$15:$K$15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8778981"/>
        <c:axId val="11901966"/>
      </c:barChart>
      <c:catAx>
        <c:axId val="8778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Unit Support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01966"/>
        <c:crosses val="autoZero"/>
        <c:auto val="1"/>
        <c:lblOffset val="100"/>
        <c:tickLblSkip val="1"/>
        <c:noMultiLvlLbl val="0"/>
      </c:catAx>
      <c:valAx>
        <c:axId val="11901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of Service responses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78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85"/>
          <c:y val="0.961"/>
          <c:w val="0.79"/>
          <c:h val="0.0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Unit Support - Support from Line Manager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during Resettlement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 Month Post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3403 Responses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22075"/>
          <c:w val="0.9477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'UNIT SUPPORT LINE MNGR 6 MONTH'!$A$20</c:f>
              <c:strCache>
                <c:ptCount val="1"/>
                <c:pt idx="0">
                  <c:v>Grand Total - 3403 Responses</c:v>
                </c:pt>
              </c:strCache>
            </c:strRef>
          </c:tx>
          <c:spPr>
            <a:solidFill>
              <a:srgbClr val="7551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'UNIT SUPPORT LINE MNGR 6 MONTH'!$H$4:$K$4</c:f>
              <c:strCache/>
            </c:strRef>
          </c:cat>
          <c:val>
            <c:numRef>
              <c:f>'UNIT SUPPORT LINE MNGR 6 MONTH'!$H$20:$K$20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'UNIT SUPPORT LINE MNGR 6 MONTH'!$A$5</c:f>
              <c:strCache>
                <c:ptCount val="1"/>
                <c:pt idx="0">
                  <c:v>Army - 1699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'UNIT SUPPORT LINE MNGR 6 MONTH'!$H$4:$K$4</c:f>
              <c:strCache/>
            </c:strRef>
          </c:cat>
          <c:val>
            <c:numRef>
              <c:f>'UNIT SUPPORT LINE MNGR 6 MONTH'!$H$5:$K$5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2"/>
          <c:tx>
            <c:strRef>
              <c:f>'UNIT SUPPORT LINE MNGR 6 MONTH'!$A$10</c:f>
              <c:strCache>
                <c:ptCount val="1"/>
                <c:pt idx="0">
                  <c:v>RAF - 969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'UNIT SUPPORT LINE MNGR 6 MONTH'!$H$4:$K$4</c:f>
              <c:strCache/>
            </c:strRef>
          </c:cat>
          <c:val>
            <c:numRef>
              <c:f>'UNIT SUPPORT LINE MNGR 6 MONTH'!$H$10:$K$10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1"/>
          <c:order val="3"/>
          <c:tx>
            <c:strRef>
              <c:f>'UNIT SUPPORT ADQ TIME 6 MONTH'!$A$15</c:f>
              <c:strCache>
                <c:ptCount val="1"/>
                <c:pt idx="0">
                  <c:v>RN - 738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'UNIT SUPPORT LINE MNGR 6 MONTH'!$H$4:$K$4</c:f>
              <c:strCache/>
            </c:strRef>
          </c:cat>
          <c:val>
            <c:numRef>
              <c:f>'UNIT SUPPORT LINE MNGR 6 MONTH'!$H$15:$K$15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0008831"/>
        <c:axId val="24535160"/>
      </c:barChart>
      <c:catAx>
        <c:axId val="40008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Line Manager Support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35160"/>
        <c:crosses val="autoZero"/>
        <c:auto val="1"/>
        <c:lblOffset val="100"/>
        <c:tickLblSkip val="1"/>
        <c:noMultiLvlLbl val="0"/>
      </c:catAx>
      <c:valAx>
        <c:axId val="24535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of Service responses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08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4"/>
          <c:y val="0.955"/>
          <c:w val="0.71725"/>
          <c:h val="0.0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3-day CTW was useful in helping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 achieve my resettlement aims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 Month Post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3225 Responses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20925"/>
          <c:w val="0.976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DAY CTW _ 6 MONTH'!$A$19</c:f>
              <c:strCache>
                <c:ptCount val="1"/>
                <c:pt idx="0">
                  <c:v>Grand Total - 3225 Responses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DAY CTW _ 6 MONTH'!$H$3:$K$3</c:f>
              <c:strCache/>
            </c:strRef>
          </c:cat>
          <c:val>
            <c:numRef>
              <c:f>'3 DAY CTW _ 6 MONTH'!$H$19:$K$19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'3 DAY CTW _ 6 MONTH'!$A$4</c:f>
              <c:strCache>
                <c:ptCount val="1"/>
                <c:pt idx="0">
                  <c:v>Army - 1632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DAY CTW _ 6 MONTH'!$H$3:$K$3</c:f>
              <c:strCache/>
            </c:strRef>
          </c:cat>
          <c:val>
            <c:numRef>
              <c:f>'3 DAY CTW _ 6 MONTH'!$H$4:$K$4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2"/>
          <c:tx>
            <c:strRef>
              <c:f>'3 DAY CTW _ 6 MONTH'!$A$9</c:f>
              <c:strCache>
                <c:ptCount val="1"/>
                <c:pt idx="0">
                  <c:v>RAF - 904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DAY CTW _ 6 MONTH'!$H$3:$K$3</c:f>
              <c:strCache/>
            </c:strRef>
          </c:cat>
          <c:val>
            <c:numRef>
              <c:f>'3 DAY CTW _ 6 MONTH'!$H$9:$K$9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"/>
          <c:order val="3"/>
          <c:tx>
            <c:strRef>
              <c:f>'3 DAY CTW _ 6 MONTH'!$A$14</c:f>
              <c:strCache>
                <c:ptCount val="1"/>
                <c:pt idx="0">
                  <c:v>RN - 689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DAY CTW _ 6 MONTH'!$H$3:$K$3</c:f>
              <c:strCache/>
            </c:strRef>
          </c:cat>
          <c:val>
            <c:numRef>
              <c:f>'3 DAY CTW _ 6 MONTH'!$H$14:$K$14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489849"/>
        <c:axId val="41190914"/>
      </c:barChart>
      <c:catAx>
        <c:axId val="19489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90914"/>
        <c:crosses val="autoZero"/>
        <c:auto val="1"/>
        <c:lblOffset val="100"/>
        <c:tickLblSkip val="1"/>
        <c:noMultiLvlLbl val="0"/>
      </c:catAx>
      <c:valAx>
        <c:axId val="411909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898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675"/>
          <c:y val="0.959"/>
          <c:w val="0.79375"/>
          <c:h val="0.0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 received effective guidance from the CTP in identifying the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vocational training appropriate to my future goal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 month Post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1997 Responses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8375"/>
          <c:w val="0.982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'EFF GUIDE VOC TRAIN - 6 MONTH'!$A$19</c:f>
              <c:strCache>
                <c:ptCount val="1"/>
                <c:pt idx="0">
                  <c:v>Grand Total - 1997 Responses</c:v>
                </c:pt>
              </c:strCache>
            </c:strRef>
          </c:tx>
          <c:spPr>
            <a:solidFill>
              <a:srgbClr val="7551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'EFF GUIDE VOC TRAIN - 6 MONTH'!$H$3:$K$3</c:f>
              <c:strCache/>
            </c:strRef>
          </c:cat>
          <c:val>
            <c:numRef>
              <c:f>'EFF GUIDE VOC TRAIN - 6 MONTH'!$H$19:$K$19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'EFF GUIDE VOC TRAIN - 6 MONTH'!$A$4</c:f>
              <c:strCache>
                <c:ptCount val="1"/>
                <c:pt idx="0">
                  <c:v>Army - 1064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'EFF GUIDE VOC TRAIN - 6 MONTH'!$H$3:$K$3</c:f>
              <c:strCache/>
            </c:strRef>
          </c:cat>
          <c:val>
            <c:numRef>
              <c:f>'EFF GUIDE VOC TRAIN - 6 MONTH'!$H$4:$K$4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2"/>
          <c:tx>
            <c:strRef>
              <c:f>'EFF GUIDE VOC TRAIN - 6 MONTH'!$A$9</c:f>
              <c:strCache>
                <c:ptCount val="1"/>
                <c:pt idx="0">
                  <c:v>RAF - 507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'EFF GUIDE VOC TRAIN - 6 MONTH'!$H$3:$K$3</c:f>
              <c:strCache/>
            </c:strRef>
          </c:cat>
          <c:val>
            <c:numRef>
              <c:f>'EFF GUIDE VOC TRAIN - 6 MONTH'!$H$9:$K$9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1"/>
          <c:order val="3"/>
          <c:tx>
            <c:strRef>
              <c:f>'EFF GUIDE VOC TRAIN - 6 MONTH'!$A$14</c:f>
              <c:strCache>
                <c:ptCount val="1"/>
                <c:pt idx="0">
                  <c:v>RN - 426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'EFF GUIDE VOC TRAIN - 6 MONTH'!$H$3:$K$3</c:f>
              <c:strCache/>
            </c:strRef>
          </c:cat>
          <c:val>
            <c:numRef>
              <c:f>'EFF GUIDE VOC TRAIN - 6 MONTH'!$H$14:$K$14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5173907"/>
        <c:axId val="48129708"/>
      </c:barChart>
      <c:catAx>
        <c:axId val="35173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29708"/>
        <c:crosses val="autoZero"/>
        <c:auto val="1"/>
        <c:lblOffset val="100"/>
        <c:tickLblSkip val="1"/>
        <c:noMultiLvlLbl val="0"/>
      </c:catAx>
      <c:valAx>
        <c:axId val="481297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73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125"/>
          <c:y val="0.96075"/>
          <c:w val="0.76075"/>
          <c:h val="0.0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How long did it take to find employment?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 Month Post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2691 Responses</a:t>
            </a:r>
          </a:p>
        </c:rich>
      </c:tx>
      <c:layout>
        <c:manualLayout>
          <c:xMode val="factor"/>
          <c:yMode val="factor"/>
          <c:x val="-0.000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3225"/>
          <c:w val="0.98525"/>
          <c:h val="0.81825"/>
        </c:manualLayout>
      </c:layout>
      <c:barChart>
        <c:barDir val="bar"/>
        <c:grouping val="clustered"/>
        <c:varyColors val="0"/>
        <c:ser>
          <c:idx val="10"/>
          <c:order val="0"/>
          <c:tx>
            <c:strRef>
              <c:f>'TIME TO EMPLOYMENT - 6 MONTH'!$A$14</c:f>
              <c:strCache>
                <c:ptCount val="1"/>
                <c:pt idx="0">
                  <c:v>RN - 601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'TIME TO EMPLOYMENT - 6 MONTH'!$L$3:$S$3</c:f>
              <c:strCache/>
            </c:strRef>
          </c:cat>
          <c:val>
            <c:numRef>
              <c:f>'TIME TO EMPLOYMENT - 6 MONTH'!$L$14:$S$14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1"/>
          <c:tx>
            <c:strRef>
              <c:f>'TIME TO EMPLOYMENT - 6 MONTH'!$A$9</c:f>
              <c:strCache>
                <c:ptCount val="1"/>
                <c:pt idx="0">
                  <c:v>RAF - 760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'TIME TO EMPLOYMENT - 6 MONTH'!$L$3:$S$3</c:f>
              <c:strCache/>
            </c:strRef>
          </c:cat>
          <c:val>
            <c:numRef>
              <c:f>'TIME TO EMPLOYMENT - 6 MONTH'!$L$9:$S$9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2"/>
          <c:tx>
            <c:strRef>
              <c:f>'TIME TO EMPLOYMENT - 6 MONTH'!$A$4</c:f>
              <c:strCache>
                <c:ptCount val="1"/>
                <c:pt idx="0">
                  <c:v>Army - 1330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'TIME TO EMPLOYMENT - 6 MONTH'!$L$3:$S$3</c:f>
              <c:strCache/>
            </c:strRef>
          </c:cat>
          <c:val>
            <c:numRef>
              <c:f>'TIME TO EMPLOYMENT - 6 MONTH'!$L$4:$S$4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3"/>
          <c:tx>
            <c:strRef>
              <c:f>'TIME TO EMPLOYMENT - 6 MONTH'!$A$19</c:f>
              <c:strCache>
                <c:ptCount val="1"/>
                <c:pt idx="0">
                  <c:v>Grand Total - 2691 Responses</c:v>
                </c:pt>
              </c:strCache>
            </c:strRef>
          </c:tx>
          <c:spPr>
            <a:solidFill>
              <a:srgbClr val="7551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'TIME TO EMPLOYMENT - 6 MONTH'!$L$3:$S$3</c:f>
              <c:strCache/>
            </c:strRef>
          </c:cat>
          <c:val>
            <c:numRef>
              <c:f>'TIME TO EMPLOYMENT - 6 MONTH'!$L$19:$S$19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0514189"/>
        <c:axId val="6192246"/>
      </c:barChart>
      <c:catAx>
        <c:axId val="30514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2246"/>
        <c:crosses val="autoZero"/>
        <c:auto val="1"/>
        <c:lblOffset val="100"/>
        <c:tickLblSkip val="1"/>
        <c:noMultiLvlLbl val="0"/>
      </c:catAx>
      <c:valAx>
        <c:axId val="61922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14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7"/>
          <c:y val="0.965"/>
          <c:w val="0.46775"/>
          <c:h val="0.02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Which of the following did you find most difficult (if any) during your transition?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 Month Post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2760 Respondents (6550 Items)</a:t>
            </a:r>
          </a:p>
        </c:rich>
      </c:tx>
      <c:layout>
        <c:manualLayout>
          <c:xMode val="factor"/>
          <c:yMode val="factor"/>
          <c:x val="-0.000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1025"/>
          <c:w val="0.99575"/>
          <c:h val="0.84775"/>
        </c:manualLayout>
      </c:layout>
      <c:barChart>
        <c:barDir val="bar"/>
        <c:grouping val="clustered"/>
        <c:varyColors val="0"/>
        <c:ser>
          <c:idx val="10"/>
          <c:order val="0"/>
          <c:tx>
            <c:strRef>
              <c:f>'MOST DIFF TRANS - 6 Month'!$A$95</c:f>
              <c:strCache>
                <c:ptCount val="1"/>
                <c:pt idx="0">
                  <c:v>RN - 575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'MOST DIFF TRANS - 6 Month'!$C$84:$L$84</c:f>
              <c:strCache/>
            </c:strRef>
          </c:cat>
          <c:val>
            <c:numRef>
              <c:f>'MOST DIFF TRANS - 6 Month'!$C$85:$L$85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1"/>
          <c:tx>
            <c:strRef>
              <c:f>'MOST DIFF TRANS - 6 Month'!$A$90</c:f>
              <c:strCache>
                <c:ptCount val="1"/>
                <c:pt idx="0">
                  <c:v>RAF - 734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'MOST DIFF TRANS - 6 Month'!$C$84:$L$84</c:f>
              <c:strCache/>
            </c:strRef>
          </c:cat>
          <c:val>
            <c:numRef>
              <c:f>'MOST DIFF TRANS - 6 Month'!$C$90:$L$90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'MOST DIFF TRANS - 6 Month'!$A$85</c:f>
              <c:strCache>
                <c:ptCount val="1"/>
                <c:pt idx="0">
                  <c:v>Army - 1451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'MOST DIFF TRANS - 6 Month'!$C$84:$L$84</c:f>
              <c:strCache/>
            </c:strRef>
          </c:cat>
          <c:val>
            <c:numRef>
              <c:f>'MOST DIFF TRANS - 6 Month'!$C$85:$L$85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3"/>
          <c:tx>
            <c:strRef>
              <c:f>'MOST DIFF TRANS - 6 Month'!$A$100</c:f>
              <c:strCache>
                <c:ptCount val="1"/>
                <c:pt idx="0">
                  <c:v>Grand Total - 2750 Responses (5953 Items)</c:v>
                </c:pt>
              </c:strCache>
            </c:strRef>
          </c:tx>
          <c:spPr>
            <a:solidFill>
              <a:srgbClr val="7551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'MOST DIFF TRANS - 6 Month'!$C$84:$L$84</c:f>
              <c:strCache/>
            </c:strRef>
          </c:cat>
          <c:val>
            <c:numRef>
              <c:f>'MOST DIFF TRANS - 6 Month'!$C$100:$L$100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5730215"/>
        <c:axId val="31809888"/>
      </c:barChart>
      <c:catAx>
        <c:axId val="557302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09888"/>
        <c:crosses val="autoZero"/>
        <c:auto val="1"/>
        <c:lblOffset val="100"/>
        <c:tickLblSkip val="1"/>
        <c:noMultiLvlLbl val="0"/>
      </c:catAx>
      <c:valAx>
        <c:axId val="318098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302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5"/>
          <c:y val="0.97075"/>
          <c:w val="0.37"/>
          <c:h val="0.02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21</xdr:row>
      <xdr:rowOff>0</xdr:rowOff>
    </xdr:from>
    <xdr:to>
      <xdr:col>12</xdr:col>
      <xdr:colOff>0</xdr:colOff>
      <xdr:row>54</xdr:row>
      <xdr:rowOff>133350</xdr:rowOff>
    </xdr:to>
    <xdr:graphicFrame>
      <xdr:nvGraphicFramePr>
        <xdr:cNvPr id="1" name="Chart 1"/>
        <xdr:cNvGraphicFramePr/>
      </xdr:nvGraphicFramePr>
      <xdr:xfrm>
        <a:off x="0" y="4429125"/>
        <a:ext cx="82486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21</xdr:row>
      <xdr:rowOff>28575</xdr:rowOff>
    </xdr:from>
    <xdr:to>
      <xdr:col>12</xdr:col>
      <xdr:colOff>771525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28575" y="4457700"/>
        <a:ext cx="90773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20</xdr:row>
      <xdr:rowOff>85725</xdr:rowOff>
    </xdr:from>
    <xdr:to>
      <xdr:col>11</xdr:col>
      <xdr:colOff>723900</xdr:colOff>
      <xdr:row>51</xdr:row>
      <xdr:rowOff>85725</xdr:rowOff>
    </xdr:to>
    <xdr:graphicFrame>
      <xdr:nvGraphicFramePr>
        <xdr:cNvPr id="1" name="Chart 1"/>
        <xdr:cNvGraphicFramePr/>
      </xdr:nvGraphicFramePr>
      <xdr:xfrm>
        <a:off x="0" y="4714875"/>
        <a:ext cx="82105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21</xdr:row>
      <xdr:rowOff>19050</xdr:rowOff>
    </xdr:from>
    <xdr:to>
      <xdr:col>11</xdr:col>
      <xdr:colOff>752475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38100" y="5219700"/>
        <a:ext cx="856297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19</xdr:col>
      <xdr:colOff>666750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0" y="4686300"/>
        <a:ext cx="13868400" cy="796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21</xdr:col>
      <xdr:colOff>771525</xdr:colOff>
      <xdr:row>70</xdr:row>
      <xdr:rowOff>19050</xdr:rowOff>
    </xdr:to>
    <xdr:graphicFrame>
      <xdr:nvGraphicFramePr>
        <xdr:cNvPr id="1" name="Chart 1"/>
        <xdr:cNvGraphicFramePr/>
      </xdr:nvGraphicFramePr>
      <xdr:xfrm>
        <a:off x="0" y="4629150"/>
        <a:ext cx="19726275" cy="954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9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27.7109375" style="0" bestFit="1" customWidth="1"/>
    <col min="2" max="2" width="12.8515625" style="0" bestFit="1" customWidth="1"/>
    <col min="3" max="3" width="15.140625" style="0" customWidth="1"/>
  </cols>
  <sheetData>
    <row r="3" spans="1:3" ht="30.75" thickBot="1">
      <c r="A3" s="4" t="s">
        <v>71</v>
      </c>
      <c r="B3" s="4" t="s">
        <v>20</v>
      </c>
      <c r="C3" s="4" t="s">
        <v>70</v>
      </c>
    </row>
    <row r="4" spans="1:3" ht="15">
      <c r="A4" s="9" t="str">
        <f>"Army - "&amp;B4&amp;" Responses "</f>
        <v>Army - 1737 Responses </v>
      </c>
      <c r="B4" s="10">
        <v>1737</v>
      </c>
      <c r="C4" s="14">
        <v>0.5004321521175453</v>
      </c>
    </row>
    <row r="5" spans="1:3" ht="15">
      <c r="A5" s="16" t="s">
        <v>18</v>
      </c>
      <c r="B5" s="17">
        <v>494</v>
      </c>
      <c r="C5" s="23">
        <v>0.14232209737827714</v>
      </c>
    </row>
    <row r="6" spans="1:3" ht="15">
      <c r="A6" s="16" t="s">
        <v>42</v>
      </c>
      <c r="B6" s="17">
        <v>802</v>
      </c>
      <c r="C6" s="23">
        <v>0.2310573321809277</v>
      </c>
    </row>
    <row r="7" spans="1:3" ht="15">
      <c r="A7" s="16" t="s">
        <v>11</v>
      </c>
      <c r="B7" s="17">
        <v>426</v>
      </c>
      <c r="C7" s="23">
        <v>0.12273120138288678</v>
      </c>
    </row>
    <row r="8" spans="1:3" ht="15.75" thickBot="1">
      <c r="A8" s="28" t="s">
        <v>19</v>
      </c>
      <c r="B8" s="29">
        <v>15</v>
      </c>
      <c r="C8" s="34">
        <v>0.00432152117545376</v>
      </c>
    </row>
    <row r="9" spans="1:3" ht="15">
      <c r="A9" s="9" t="str">
        <f>"RAF - "&amp;B9&amp;" Responses "</f>
        <v>RAF - 990 Responses </v>
      </c>
      <c r="B9" s="10">
        <v>990</v>
      </c>
      <c r="C9" s="14">
        <v>0.28522039757994816</v>
      </c>
    </row>
    <row r="10" spans="1:3" ht="15">
      <c r="A10" s="16" t="s">
        <v>18</v>
      </c>
      <c r="B10" s="17">
        <v>272</v>
      </c>
      <c r="C10" s="23">
        <v>0.07836358398156151</v>
      </c>
    </row>
    <row r="11" spans="1:3" ht="15">
      <c r="A11" s="16" t="s">
        <v>42</v>
      </c>
      <c r="B11" s="17">
        <v>437</v>
      </c>
      <c r="C11" s="23">
        <v>0.12590031691155287</v>
      </c>
    </row>
    <row r="12" spans="1:3" ht="15">
      <c r="A12" s="16" t="s">
        <v>11</v>
      </c>
      <c r="B12" s="17">
        <v>255</v>
      </c>
      <c r="C12" s="23">
        <v>0.07346585998271392</v>
      </c>
    </row>
    <row r="13" spans="1:3" ht="15.75" thickBot="1">
      <c r="A13" s="28" t="s">
        <v>19</v>
      </c>
      <c r="B13" s="29">
        <v>26</v>
      </c>
      <c r="C13" s="34">
        <v>0.00749063670411985</v>
      </c>
    </row>
    <row r="14" spans="1:3" ht="15">
      <c r="A14" s="9" t="str">
        <f>"RN - "&amp;B14&amp;" Responses "</f>
        <v>RN - 744 Responses </v>
      </c>
      <c r="B14" s="10">
        <v>744</v>
      </c>
      <c r="C14" s="14">
        <v>0.2143474503025065</v>
      </c>
    </row>
    <row r="15" spans="1:3" ht="15">
      <c r="A15" s="16" t="s">
        <v>18</v>
      </c>
      <c r="B15" s="17">
        <v>200</v>
      </c>
      <c r="C15" s="23">
        <v>0.05762028233938346</v>
      </c>
    </row>
    <row r="16" spans="1:3" ht="15">
      <c r="A16" s="16" t="s">
        <v>42</v>
      </c>
      <c r="B16" s="17">
        <v>375</v>
      </c>
      <c r="C16" s="23">
        <v>0.10803802938634399</v>
      </c>
    </row>
    <row r="17" spans="1:3" ht="15">
      <c r="A17" s="16" t="s">
        <v>11</v>
      </c>
      <c r="B17" s="17">
        <v>159</v>
      </c>
      <c r="C17" s="23">
        <v>0.045808124459809856</v>
      </c>
    </row>
    <row r="18" spans="1:3" ht="15.75" thickBot="1">
      <c r="A18" s="28" t="s">
        <v>19</v>
      </c>
      <c r="B18" s="42">
        <v>10</v>
      </c>
      <c r="C18" s="46">
        <v>0.002881014116969173</v>
      </c>
    </row>
    <row r="19" spans="1:3" ht="15.75" thickBot="1">
      <c r="A19" s="120" t="str">
        <f>"Grand Total - "&amp;B19&amp;" Responses "</f>
        <v>Grand Total - 3471 Responses </v>
      </c>
      <c r="B19" s="52">
        <v>3471</v>
      </c>
      <c r="C19" s="53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zoomScalePageLayoutView="0" workbookViewId="0" topLeftCell="A1">
      <selection activeCell="P32" sqref="P32"/>
    </sheetView>
  </sheetViews>
  <sheetFormatPr defaultColWidth="9.140625" defaultRowHeight="15"/>
  <cols>
    <col min="1" max="1" width="26.28125" style="0" bestFit="1" customWidth="1"/>
    <col min="7" max="7" width="4.140625" style="0" customWidth="1"/>
    <col min="12" max="12" width="11.00390625" style="0" customWidth="1"/>
  </cols>
  <sheetData>
    <row r="2" ht="15">
      <c r="A2" s="104" t="s">
        <v>24</v>
      </c>
    </row>
    <row r="3" spans="1:12" ht="15">
      <c r="A3" s="2"/>
      <c r="B3" s="131" t="s">
        <v>21</v>
      </c>
      <c r="C3" s="131"/>
      <c r="D3" s="131"/>
      <c r="E3" s="131"/>
      <c r="F3" s="131"/>
      <c r="G3" s="3"/>
      <c r="H3" s="131" t="s">
        <v>22</v>
      </c>
      <c r="I3" s="131"/>
      <c r="J3" s="131"/>
      <c r="K3" s="131"/>
      <c r="L3" s="131"/>
    </row>
    <row r="4" spans="1:12" ht="45.75" thickBot="1">
      <c r="A4" s="4" t="s">
        <v>24</v>
      </c>
      <c r="B4" s="4" t="s">
        <v>10</v>
      </c>
      <c r="C4" s="4" t="s">
        <v>4</v>
      </c>
      <c r="D4" s="5" t="s">
        <v>6</v>
      </c>
      <c r="E4" s="6" t="s">
        <v>17</v>
      </c>
      <c r="F4" s="4" t="s">
        <v>20</v>
      </c>
      <c r="G4" s="7"/>
      <c r="H4" s="8" t="s">
        <v>10</v>
      </c>
      <c r="I4" s="4" t="s">
        <v>4</v>
      </c>
      <c r="J4" s="4" t="s">
        <v>6</v>
      </c>
      <c r="K4" s="4" t="s">
        <v>17</v>
      </c>
      <c r="L4" s="5" t="s">
        <v>23</v>
      </c>
    </row>
    <row r="5" spans="1:12" ht="15">
      <c r="A5" s="9" t="s">
        <v>25</v>
      </c>
      <c r="B5" s="10">
        <v>186</v>
      </c>
      <c r="C5" s="10">
        <v>234</v>
      </c>
      <c r="D5" s="11">
        <v>398</v>
      </c>
      <c r="E5" s="12">
        <v>891</v>
      </c>
      <c r="F5" s="10">
        <v>1709</v>
      </c>
      <c r="G5" s="13"/>
      <c r="H5" s="40">
        <v>0.1088355763604447</v>
      </c>
      <c r="I5" s="14">
        <v>0.1369221767115272</v>
      </c>
      <c r="J5" s="14">
        <v>0.2328847279110591</v>
      </c>
      <c r="K5" s="14">
        <v>0.521357519016969</v>
      </c>
      <c r="L5" s="15">
        <v>1</v>
      </c>
    </row>
    <row r="6" spans="1:12" ht="15">
      <c r="A6" s="16" t="s">
        <v>18</v>
      </c>
      <c r="B6" s="17">
        <v>95</v>
      </c>
      <c r="C6" s="17">
        <v>83</v>
      </c>
      <c r="D6" s="18">
        <v>120</v>
      </c>
      <c r="E6" s="19">
        <v>188</v>
      </c>
      <c r="F6" s="17">
        <v>486</v>
      </c>
      <c r="G6" s="20"/>
      <c r="H6" s="21">
        <v>0.19547325102880658</v>
      </c>
      <c r="I6" s="22">
        <v>0.17078189300411523</v>
      </c>
      <c r="J6" s="23">
        <v>0.24691358024691357</v>
      </c>
      <c r="K6" s="23">
        <v>0.3868312757201646</v>
      </c>
      <c r="L6" s="24">
        <v>1</v>
      </c>
    </row>
    <row r="7" spans="1:12" ht="15">
      <c r="A7" s="16" t="s">
        <v>42</v>
      </c>
      <c r="B7" s="17">
        <v>71</v>
      </c>
      <c r="C7" s="17">
        <v>99</v>
      </c>
      <c r="D7" s="18">
        <v>171</v>
      </c>
      <c r="E7" s="19">
        <v>448</v>
      </c>
      <c r="F7" s="17">
        <v>789</v>
      </c>
      <c r="G7" s="20"/>
      <c r="H7" s="25">
        <v>0.08998732572877059</v>
      </c>
      <c r="I7" s="23">
        <v>0.12547528517110265</v>
      </c>
      <c r="J7" s="23">
        <v>0.21673003802281368</v>
      </c>
      <c r="K7" s="23">
        <v>0.5678073510773131</v>
      </c>
      <c r="L7" s="24">
        <v>1</v>
      </c>
    </row>
    <row r="8" spans="1:12" ht="15">
      <c r="A8" s="16" t="s">
        <v>11</v>
      </c>
      <c r="B8" s="17">
        <v>20</v>
      </c>
      <c r="C8" s="17">
        <v>51</v>
      </c>
      <c r="D8" s="18">
        <v>104</v>
      </c>
      <c r="E8" s="19">
        <v>244</v>
      </c>
      <c r="F8" s="17">
        <v>419</v>
      </c>
      <c r="G8" s="20"/>
      <c r="H8" s="26">
        <v>0.0477326968973747</v>
      </c>
      <c r="I8" s="27">
        <v>0.12171837708830549</v>
      </c>
      <c r="J8" s="23">
        <v>0.24821002386634844</v>
      </c>
      <c r="K8" s="27">
        <v>0.5823389021479713</v>
      </c>
      <c r="L8" s="24">
        <v>1</v>
      </c>
    </row>
    <row r="9" spans="1:12" ht="15.75" thickBot="1">
      <c r="A9" s="28" t="s">
        <v>19</v>
      </c>
      <c r="B9" s="29"/>
      <c r="C9" s="29">
        <v>1</v>
      </c>
      <c r="D9" s="30">
        <v>3</v>
      </c>
      <c r="E9" s="31">
        <v>11</v>
      </c>
      <c r="F9" s="29">
        <v>15</v>
      </c>
      <c r="G9" s="20"/>
      <c r="H9" s="32">
        <v>0</v>
      </c>
      <c r="I9" s="33">
        <v>0.06666666666666667</v>
      </c>
      <c r="J9" s="34">
        <v>0.2</v>
      </c>
      <c r="K9" s="33">
        <v>0.7333333333333333</v>
      </c>
      <c r="L9" s="35">
        <v>1</v>
      </c>
    </row>
    <row r="10" spans="1:12" ht="15">
      <c r="A10" s="9" t="s">
        <v>26</v>
      </c>
      <c r="B10" s="10">
        <v>61</v>
      </c>
      <c r="C10" s="10">
        <v>97</v>
      </c>
      <c r="D10" s="11">
        <v>251</v>
      </c>
      <c r="E10" s="12">
        <v>564</v>
      </c>
      <c r="F10" s="10">
        <v>973</v>
      </c>
      <c r="G10" s="13"/>
      <c r="H10" s="36">
        <v>0.06269270298047276</v>
      </c>
      <c r="I10" s="37">
        <v>0.09969167523124357</v>
      </c>
      <c r="J10" s="14">
        <v>0.2579650565262076</v>
      </c>
      <c r="K10" s="37">
        <v>0.579650565262076</v>
      </c>
      <c r="L10" s="15">
        <v>1</v>
      </c>
    </row>
    <row r="11" spans="1:12" ht="15">
      <c r="A11" s="16" t="s">
        <v>18</v>
      </c>
      <c r="B11" s="17">
        <v>23</v>
      </c>
      <c r="C11" s="17">
        <v>31</v>
      </c>
      <c r="D11" s="18">
        <v>74</v>
      </c>
      <c r="E11" s="19">
        <v>137</v>
      </c>
      <c r="F11" s="17">
        <v>265</v>
      </c>
      <c r="G11" s="20"/>
      <c r="H11" s="25">
        <v>0.08679245283018867</v>
      </c>
      <c r="I11" s="23">
        <v>0.1169811320754717</v>
      </c>
      <c r="J11" s="23">
        <v>0.2792452830188679</v>
      </c>
      <c r="K11" s="23">
        <v>0.5169811320754717</v>
      </c>
      <c r="L11" s="24">
        <v>1</v>
      </c>
    </row>
    <row r="12" spans="1:12" ht="15">
      <c r="A12" s="16" t="s">
        <v>42</v>
      </c>
      <c r="B12" s="17">
        <v>23</v>
      </c>
      <c r="C12" s="17">
        <v>44</v>
      </c>
      <c r="D12" s="18">
        <v>110</v>
      </c>
      <c r="E12" s="19">
        <v>256</v>
      </c>
      <c r="F12" s="17">
        <v>433</v>
      </c>
      <c r="G12" s="20"/>
      <c r="H12" s="26">
        <v>0.053117782909930716</v>
      </c>
      <c r="I12" s="23">
        <v>0.10161662817551963</v>
      </c>
      <c r="J12" s="23">
        <v>0.2540415704387991</v>
      </c>
      <c r="K12" s="23">
        <v>0.5912240184757506</v>
      </c>
      <c r="L12" s="24">
        <v>1</v>
      </c>
    </row>
    <row r="13" spans="1:12" ht="15">
      <c r="A13" s="16" t="s">
        <v>11</v>
      </c>
      <c r="B13" s="17">
        <v>14</v>
      </c>
      <c r="C13" s="17">
        <v>21</v>
      </c>
      <c r="D13" s="18">
        <v>61</v>
      </c>
      <c r="E13" s="19">
        <v>153</v>
      </c>
      <c r="F13" s="17">
        <v>249</v>
      </c>
      <c r="G13" s="20"/>
      <c r="H13" s="26">
        <v>0.05622489959839357</v>
      </c>
      <c r="I13" s="27">
        <v>0.08433734939759036</v>
      </c>
      <c r="J13" s="23">
        <v>0.24497991967871485</v>
      </c>
      <c r="K13" s="27">
        <v>0.6144578313253012</v>
      </c>
      <c r="L13" s="24">
        <v>1</v>
      </c>
    </row>
    <row r="14" spans="1:12" ht="15.75" thickBot="1">
      <c r="A14" s="28" t="s">
        <v>19</v>
      </c>
      <c r="B14" s="29">
        <v>1</v>
      </c>
      <c r="C14" s="29">
        <v>1</v>
      </c>
      <c r="D14" s="30">
        <v>6</v>
      </c>
      <c r="E14" s="31">
        <v>18</v>
      </c>
      <c r="F14" s="29">
        <v>26</v>
      </c>
      <c r="G14" s="20"/>
      <c r="H14" s="38">
        <v>0.038461538461538464</v>
      </c>
      <c r="I14" s="39">
        <v>0.038461538461538464</v>
      </c>
      <c r="J14" s="34">
        <v>0.23076923076923078</v>
      </c>
      <c r="K14" s="33">
        <v>0.6923076923076923</v>
      </c>
      <c r="L14" s="35">
        <v>1</v>
      </c>
    </row>
    <row r="15" spans="1:12" ht="15">
      <c r="A15" s="9" t="s">
        <v>27</v>
      </c>
      <c r="B15" s="10">
        <v>84</v>
      </c>
      <c r="C15" s="10">
        <v>114</v>
      </c>
      <c r="D15" s="11">
        <v>174</v>
      </c>
      <c r="E15" s="12">
        <v>366</v>
      </c>
      <c r="F15" s="10">
        <v>738</v>
      </c>
      <c r="G15" s="13"/>
      <c r="H15" s="40">
        <v>0.11382113821138211</v>
      </c>
      <c r="I15" s="14">
        <v>0.15447154471544716</v>
      </c>
      <c r="J15" s="14">
        <v>0.23577235772357724</v>
      </c>
      <c r="K15" s="14">
        <v>0.4959349593495935</v>
      </c>
      <c r="L15" s="15">
        <v>1</v>
      </c>
    </row>
    <row r="16" spans="1:12" ht="15">
      <c r="A16" s="16" t="s">
        <v>18</v>
      </c>
      <c r="B16" s="17">
        <v>24</v>
      </c>
      <c r="C16" s="17">
        <v>37</v>
      </c>
      <c r="D16" s="18">
        <v>50</v>
      </c>
      <c r="E16" s="19">
        <v>87</v>
      </c>
      <c r="F16" s="17">
        <v>198</v>
      </c>
      <c r="G16" s="20"/>
      <c r="H16" s="21">
        <v>0.12121212121212122</v>
      </c>
      <c r="I16" s="22">
        <v>0.18686868686868688</v>
      </c>
      <c r="J16" s="23">
        <v>0.25252525252525254</v>
      </c>
      <c r="K16" s="23">
        <v>0.4393939393939394</v>
      </c>
      <c r="L16" s="24">
        <v>1</v>
      </c>
    </row>
    <row r="17" spans="1:12" ht="15">
      <c r="A17" s="16" t="s">
        <v>42</v>
      </c>
      <c r="B17" s="17">
        <v>47</v>
      </c>
      <c r="C17" s="17">
        <v>46</v>
      </c>
      <c r="D17" s="18">
        <v>76</v>
      </c>
      <c r="E17" s="19">
        <v>206</v>
      </c>
      <c r="F17" s="17">
        <v>375</v>
      </c>
      <c r="G17" s="20"/>
      <c r="H17" s="21">
        <v>0.12533333333333332</v>
      </c>
      <c r="I17" s="23">
        <v>0.12266666666666666</v>
      </c>
      <c r="J17" s="23">
        <v>0.20266666666666666</v>
      </c>
      <c r="K17" s="23">
        <v>0.5493333333333333</v>
      </c>
      <c r="L17" s="24">
        <v>1</v>
      </c>
    </row>
    <row r="18" spans="1:12" ht="15">
      <c r="A18" s="16" t="s">
        <v>11</v>
      </c>
      <c r="B18" s="17">
        <v>12</v>
      </c>
      <c r="C18" s="17">
        <v>27</v>
      </c>
      <c r="D18" s="18">
        <v>45</v>
      </c>
      <c r="E18" s="19">
        <v>71</v>
      </c>
      <c r="F18" s="17">
        <v>155</v>
      </c>
      <c r="G18" s="20"/>
      <c r="H18" s="26">
        <v>0.07741935483870968</v>
      </c>
      <c r="I18" s="22">
        <v>0.17419354838709677</v>
      </c>
      <c r="J18" s="23">
        <v>0.2903225806451613</v>
      </c>
      <c r="K18" s="27">
        <v>0.45806451612903226</v>
      </c>
      <c r="L18" s="24">
        <v>1</v>
      </c>
    </row>
    <row r="19" spans="1:12" ht="15.75" thickBot="1">
      <c r="A19" s="41" t="s">
        <v>19</v>
      </c>
      <c r="B19" s="42">
        <v>1</v>
      </c>
      <c r="C19" s="42">
        <v>4</v>
      </c>
      <c r="D19" s="43">
        <v>3</v>
      </c>
      <c r="E19" s="44">
        <v>2</v>
      </c>
      <c r="F19" s="42">
        <v>10</v>
      </c>
      <c r="G19" s="20"/>
      <c r="H19" s="45">
        <v>0.1</v>
      </c>
      <c r="I19" s="55">
        <v>0.4</v>
      </c>
      <c r="J19" s="46">
        <v>0.3</v>
      </c>
      <c r="K19" s="46">
        <v>0.2</v>
      </c>
      <c r="L19" s="47">
        <v>1</v>
      </c>
    </row>
    <row r="20" spans="1:12" ht="15.75" thickBot="1">
      <c r="A20" s="48" t="s">
        <v>73</v>
      </c>
      <c r="B20" s="49">
        <v>331</v>
      </c>
      <c r="C20" s="49">
        <v>445</v>
      </c>
      <c r="D20" s="50">
        <v>823</v>
      </c>
      <c r="E20" s="51">
        <v>1821</v>
      </c>
      <c r="F20" s="123">
        <v>3420</v>
      </c>
      <c r="G20" s="13"/>
      <c r="H20" s="121">
        <v>0.09678362573099415</v>
      </c>
      <c r="I20" s="122">
        <v>0.1301169590643275</v>
      </c>
      <c r="J20" s="122">
        <v>0.24064327485380116</v>
      </c>
      <c r="K20" s="122">
        <v>0.5324561403508772</v>
      </c>
      <c r="L20" s="54">
        <v>1</v>
      </c>
    </row>
  </sheetData>
  <sheetProtection/>
  <mergeCells count="2">
    <mergeCell ref="B3:F3"/>
    <mergeCell ref="H3:L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2"/>
  <headerFooter alignWithMargins="0">
    <oddHeader>&amp;C&amp;F</oddHead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0"/>
  <sheetViews>
    <sheetView zoomScalePageLayoutView="0" workbookViewId="0" topLeftCell="A1">
      <selection activeCell="P21" sqref="P21"/>
    </sheetView>
  </sheetViews>
  <sheetFormatPr defaultColWidth="9.140625" defaultRowHeight="15"/>
  <cols>
    <col min="1" max="1" width="26.421875" style="0" customWidth="1"/>
    <col min="7" max="7" width="5.28125" style="0" customWidth="1"/>
    <col min="12" max="12" width="11.00390625" style="0" bestFit="1" customWidth="1"/>
    <col min="13" max="13" width="12.57421875" style="0" customWidth="1"/>
  </cols>
  <sheetData>
    <row r="2" ht="15">
      <c r="A2" s="104" t="s">
        <v>75</v>
      </c>
    </row>
    <row r="3" spans="1:12" ht="15">
      <c r="A3" s="2"/>
      <c r="B3" s="131" t="s">
        <v>21</v>
      </c>
      <c r="C3" s="131"/>
      <c r="D3" s="131"/>
      <c r="E3" s="131"/>
      <c r="F3" s="131"/>
      <c r="G3" s="3"/>
      <c r="H3" s="131" t="s">
        <v>22</v>
      </c>
      <c r="I3" s="131"/>
      <c r="J3" s="131"/>
      <c r="K3" s="131"/>
      <c r="L3" s="131"/>
    </row>
    <row r="4" spans="1:12" ht="45.75" thickBot="1">
      <c r="A4" s="4" t="s">
        <v>75</v>
      </c>
      <c r="B4" s="4" t="s">
        <v>10</v>
      </c>
      <c r="C4" s="4" t="s">
        <v>4</v>
      </c>
      <c r="D4" s="5" t="s">
        <v>6</v>
      </c>
      <c r="E4" s="6" t="s">
        <v>17</v>
      </c>
      <c r="F4" s="4" t="s">
        <v>20</v>
      </c>
      <c r="G4" s="7"/>
      <c r="H4" s="8" t="s">
        <v>10</v>
      </c>
      <c r="I4" s="4" t="s">
        <v>4</v>
      </c>
      <c r="J4" s="4" t="s">
        <v>6</v>
      </c>
      <c r="K4" s="4" t="s">
        <v>17</v>
      </c>
      <c r="L4" s="5" t="s">
        <v>23</v>
      </c>
    </row>
    <row r="5" spans="1:12" ht="15">
      <c r="A5" s="9" t="s">
        <v>28</v>
      </c>
      <c r="B5" s="10">
        <v>228</v>
      </c>
      <c r="C5" s="10">
        <v>218</v>
      </c>
      <c r="D5" s="11">
        <v>371</v>
      </c>
      <c r="E5" s="12">
        <v>882</v>
      </c>
      <c r="F5" s="10">
        <v>1699</v>
      </c>
      <c r="G5" s="13"/>
      <c r="H5" s="58">
        <v>0.13419658622719247</v>
      </c>
      <c r="I5" s="14">
        <v>0.12831077104178928</v>
      </c>
      <c r="J5" s="14">
        <v>0.2183637433784579</v>
      </c>
      <c r="K5" s="14">
        <v>0.5191288993525603</v>
      </c>
      <c r="L5" s="15">
        <v>1</v>
      </c>
    </row>
    <row r="6" spans="1:14" ht="15">
      <c r="A6" s="16" t="s">
        <v>18</v>
      </c>
      <c r="B6" s="17">
        <v>108</v>
      </c>
      <c r="C6" s="17">
        <v>77</v>
      </c>
      <c r="D6" s="18">
        <v>117</v>
      </c>
      <c r="E6" s="19">
        <v>180</v>
      </c>
      <c r="F6" s="17">
        <v>482</v>
      </c>
      <c r="G6" s="20"/>
      <c r="H6" s="21">
        <v>0.22406639004149378</v>
      </c>
      <c r="I6" s="22">
        <v>0.15975103734439833</v>
      </c>
      <c r="J6" s="23">
        <v>0.24273858921161826</v>
      </c>
      <c r="K6" s="22">
        <v>0.37344398340248963</v>
      </c>
      <c r="L6" s="24">
        <v>1</v>
      </c>
      <c r="N6" s="1"/>
    </row>
    <row r="7" spans="1:12" ht="15">
      <c r="A7" s="16" t="s">
        <v>42</v>
      </c>
      <c r="B7" s="17">
        <v>78</v>
      </c>
      <c r="C7" s="17">
        <v>92</v>
      </c>
      <c r="D7" s="18">
        <v>165</v>
      </c>
      <c r="E7" s="19">
        <v>449</v>
      </c>
      <c r="F7" s="17">
        <v>784</v>
      </c>
      <c r="G7" s="20"/>
      <c r="H7" s="25">
        <v>0.09948979591836735</v>
      </c>
      <c r="I7" s="23">
        <v>0.11734693877551021</v>
      </c>
      <c r="J7" s="23">
        <v>0.21045918367346939</v>
      </c>
      <c r="K7" s="23">
        <v>0.5727040816326531</v>
      </c>
      <c r="L7" s="24">
        <v>1</v>
      </c>
    </row>
    <row r="8" spans="1:12" ht="15">
      <c r="A8" s="16" t="s">
        <v>11</v>
      </c>
      <c r="B8" s="17">
        <v>41</v>
      </c>
      <c r="C8" s="17">
        <v>48</v>
      </c>
      <c r="D8" s="18">
        <v>87</v>
      </c>
      <c r="E8" s="19">
        <v>242</v>
      </c>
      <c r="F8" s="17">
        <v>418</v>
      </c>
      <c r="G8" s="20"/>
      <c r="H8" s="26">
        <v>0.09808612440191387</v>
      </c>
      <c r="I8" s="56">
        <v>0.11483253588516747</v>
      </c>
      <c r="J8" s="23">
        <v>0.20813397129186603</v>
      </c>
      <c r="K8" s="27">
        <v>0.5789473684210527</v>
      </c>
      <c r="L8" s="24">
        <v>1</v>
      </c>
    </row>
    <row r="9" spans="1:12" ht="15.75" thickBot="1">
      <c r="A9" s="28" t="s">
        <v>19</v>
      </c>
      <c r="B9" s="29">
        <v>1</v>
      </c>
      <c r="C9" s="29">
        <v>1</v>
      </c>
      <c r="D9" s="30">
        <v>2</v>
      </c>
      <c r="E9" s="31">
        <v>11</v>
      </c>
      <c r="F9" s="29">
        <v>15</v>
      </c>
      <c r="G9" s="20"/>
      <c r="H9" s="32">
        <v>0.06666666666666667</v>
      </c>
      <c r="I9" s="33">
        <v>0.06666666666666667</v>
      </c>
      <c r="J9" s="34">
        <v>0.13333333333333333</v>
      </c>
      <c r="K9" s="33">
        <v>0.7333333333333333</v>
      </c>
      <c r="L9" s="35">
        <v>1</v>
      </c>
    </row>
    <row r="10" spans="1:12" ht="15">
      <c r="A10" s="9" t="s">
        <v>29</v>
      </c>
      <c r="B10" s="10">
        <v>95</v>
      </c>
      <c r="C10" s="10">
        <v>102</v>
      </c>
      <c r="D10" s="11">
        <v>201</v>
      </c>
      <c r="E10" s="12">
        <v>571</v>
      </c>
      <c r="F10" s="10">
        <v>969</v>
      </c>
      <c r="G10" s="13"/>
      <c r="H10" s="36">
        <v>0.09803921568627451</v>
      </c>
      <c r="I10" s="59">
        <v>0.10526315789473684</v>
      </c>
      <c r="J10" s="14">
        <v>0.20743034055727555</v>
      </c>
      <c r="K10" s="37">
        <v>0.5892672858617131</v>
      </c>
      <c r="L10" s="15">
        <v>1</v>
      </c>
    </row>
    <row r="11" spans="1:12" ht="15">
      <c r="A11" s="16" t="s">
        <v>18</v>
      </c>
      <c r="B11" s="17">
        <v>29</v>
      </c>
      <c r="C11" s="17">
        <v>31</v>
      </c>
      <c r="D11" s="18">
        <v>51</v>
      </c>
      <c r="E11" s="19">
        <v>154</v>
      </c>
      <c r="F11" s="17">
        <v>265</v>
      </c>
      <c r="G11" s="20"/>
      <c r="H11" s="25">
        <v>0.10943396226415095</v>
      </c>
      <c r="I11" s="23">
        <v>0.1169811320754717</v>
      </c>
      <c r="J11" s="23">
        <v>0.19245283018867926</v>
      </c>
      <c r="K11" s="23">
        <v>0.5811320754716981</v>
      </c>
      <c r="L11" s="24">
        <v>1</v>
      </c>
    </row>
    <row r="12" spans="1:12" ht="15">
      <c r="A12" s="16" t="s">
        <v>42</v>
      </c>
      <c r="B12" s="17">
        <v>42</v>
      </c>
      <c r="C12" s="17">
        <v>42</v>
      </c>
      <c r="D12" s="18">
        <v>90</v>
      </c>
      <c r="E12" s="19">
        <v>257</v>
      </c>
      <c r="F12" s="17">
        <v>431</v>
      </c>
      <c r="G12" s="20"/>
      <c r="H12" s="26">
        <v>0.09744779582366589</v>
      </c>
      <c r="I12" s="27">
        <v>0.09744779582366589</v>
      </c>
      <c r="J12" s="23">
        <v>0.2088167053364269</v>
      </c>
      <c r="K12" s="23">
        <v>0.5962877030162413</v>
      </c>
      <c r="L12" s="24">
        <v>1</v>
      </c>
    </row>
    <row r="13" spans="1:12" ht="15">
      <c r="A13" s="16" t="s">
        <v>11</v>
      </c>
      <c r="B13" s="17">
        <v>23</v>
      </c>
      <c r="C13" s="17">
        <v>27</v>
      </c>
      <c r="D13" s="18">
        <v>55</v>
      </c>
      <c r="E13" s="19">
        <v>142</v>
      </c>
      <c r="F13" s="17">
        <v>247</v>
      </c>
      <c r="G13" s="20"/>
      <c r="H13" s="26">
        <v>0.0931174089068826</v>
      </c>
      <c r="I13" s="56">
        <v>0.10931174089068826</v>
      </c>
      <c r="J13" s="23">
        <v>0.22267206477732793</v>
      </c>
      <c r="K13" s="27">
        <v>0.5748987854251012</v>
      </c>
      <c r="L13" s="24">
        <v>1</v>
      </c>
    </row>
    <row r="14" spans="1:12" ht="15.75" thickBot="1">
      <c r="A14" s="28" t="s">
        <v>19</v>
      </c>
      <c r="B14" s="29">
        <v>1</v>
      </c>
      <c r="C14" s="29">
        <v>2</v>
      </c>
      <c r="D14" s="30">
        <v>5</v>
      </c>
      <c r="E14" s="31">
        <v>18</v>
      </c>
      <c r="F14" s="29">
        <v>26</v>
      </c>
      <c r="G14" s="20"/>
      <c r="H14" s="38">
        <v>0.038461538461538464</v>
      </c>
      <c r="I14" s="39">
        <v>0.07692307692307693</v>
      </c>
      <c r="J14" s="34">
        <v>0.19230769230769232</v>
      </c>
      <c r="K14" s="33">
        <v>0.6923076923076923</v>
      </c>
      <c r="L14" s="35">
        <v>1</v>
      </c>
    </row>
    <row r="15" spans="1:12" ht="15">
      <c r="A15" s="9" t="s">
        <v>30</v>
      </c>
      <c r="B15" s="10">
        <v>104</v>
      </c>
      <c r="C15" s="10">
        <v>92</v>
      </c>
      <c r="D15" s="11">
        <v>165</v>
      </c>
      <c r="E15" s="12">
        <v>374</v>
      </c>
      <c r="F15" s="10">
        <v>735</v>
      </c>
      <c r="G15" s="13"/>
      <c r="H15" s="40">
        <v>0.1414965986394558</v>
      </c>
      <c r="I15" s="14">
        <v>0.1251700680272109</v>
      </c>
      <c r="J15" s="14">
        <v>0.22448979591836735</v>
      </c>
      <c r="K15" s="14">
        <v>0.508843537414966</v>
      </c>
      <c r="L15" s="15">
        <v>1</v>
      </c>
    </row>
    <row r="16" spans="1:12" ht="15">
      <c r="A16" s="16" t="s">
        <v>18</v>
      </c>
      <c r="B16" s="17">
        <v>40</v>
      </c>
      <c r="C16" s="17">
        <v>31</v>
      </c>
      <c r="D16" s="18">
        <v>45</v>
      </c>
      <c r="E16" s="19">
        <v>81</v>
      </c>
      <c r="F16" s="17">
        <v>197</v>
      </c>
      <c r="G16" s="20"/>
      <c r="H16" s="21">
        <v>0.20304568527918782</v>
      </c>
      <c r="I16" s="22">
        <v>0.15736040609137056</v>
      </c>
      <c r="J16" s="23">
        <v>0.22842639593908629</v>
      </c>
      <c r="K16" s="23">
        <v>0.41116751269035534</v>
      </c>
      <c r="L16" s="24">
        <v>1</v>
      </c>
    </row>
    <row r="17" spans="1:12" ht="15">
      <c r="A17" s="16" t="s">
        <v>42</v>
      </c>
      <c r="B17" s="17">
        <v>50</v>
      </c>
      <c r="C17" s="17">
        <v>37</v>
      </c>
      <c r="D17" s="18">
        <v>73</v>
      </c>
      <c r="E17" s="19">
        <v>213</v>
      </c>
      <c r="F17" s="17">
        <v>373</v>
      </c>
      <c r="G17" s="20"/>
      <c r="H17" s="21">
        <v>0.13404825737265416</v>
      </c>
      <c r="I17" s="23">
        <v>0.09919571045576407</v>
      </c>
      <c r="J17" s="23">
        <v>0.19571045576407506</v>
      </c>
      <c r="K17" s="23">
        <v>0.5710455764075067</v>
      </c>
      <c r="L17" s="24">
        <v>1</v>
      </c>
    </row>
    <row r="18" spans="1:12" ht="15">
      <c r="A18" s="16" t="s">
        <v>11</v>
      </c>
      <c r="B18" s="17">
        <v>13</v>
      </c>
      <c r="C18" s="17">
        <v>20</v>
      </c>
      <c r="D18" s="18">
        <v>45</v>
      </c>
      <c r="E18" s="19">
        <v>77</v>
      </c>
      <c r="F18" s="17">
        <v>155</v>
      </c>
      <c r="G18" s="20"/>
      <c r="H18" s="26">
        <v>0.08387096774193549</v>
      </c>
      <c r="I18" s="22">
        <v>0.12903225806451613</v>
      </c>
      <c r="J18" s="23">
        <v>0.2903225806451613</v>
      </c>
      <c r="K18" s="22">
        <v>0.4967741935483871</v>
      </c>
      <c r="L18" s="24">
        <v>1</v>
      </c>
    </row>
    <row r="19" spans="1:12" ht="15.75" thickBot="1">
      <c r="A19" s="41" t="s">
        <v>19</v>
      </c>
      <c r="B19" s="42">
        <v>1</v>
      </c>
      <c r="C19" s="42">
        <v>4</v>
      </c>
      <c r="D19" s="43">
        <v>2</v>
      </c>
      <c r="E19" s="44">
        <v>3</v>
      </c>
      <c r="F19" s="42">
        <v>10</v>
      </c>
      <c r="G19" s="20"/>
      <c r="H19" s="57">
        <v>0.1</v>
      </c>
      <c r="I19" s="55">
        <v>0.4</v>
      </c>
      <c r="J19" s="46">
        <v>0.2</v>
      </c>
      <c r="K19" s="55">
        <v>0.3</v>
      </c>
      <c r="L19" s="47">
        <v>1</v>
      </c>
    </row>
    <row r="20" spans="1:12" ht="15.75" thickBot="1">
      <c r="A20" s="48" t="s">
        <v>74</v>
      </c>
      <c r="B20" s="49">
        <v>427</v>
      </c>
      <c r="C20" s="49">
        <v>412</v>
      </c>
      <c r="D20" s="50">
        <v>737</v>
      </c>
      <c r="E20" s="51">
        <v>1827</v>
      </c>
      <c r="F20" s="123">
        <v>3403</v>
      </c>
      <c r="G20" s="13"/>
      <c r="H20" s="121">
        <v>0.1254775198354393</v>
      </c>
      <c r="I20" s="122">
        <v>0.12106964443138407</v>
      </c>
      <c r="J20" s="122">
        <v>0.21657361151924773</v>
      </c>
      <c r="K20" s="122">
        <v>0.5368792242139289</v>
      </c>
      <c r="L20" s="54">
        <v>1</v>
      </c>
    </row>
  </sheetData>
  <sheetProtection/>
  <mergeCells count="2">
    <mergeCell ref="B3:F3"/>
    <mergeCell ref="H3:L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2"/>
  <headerFooter alignWithMargins="0">
    <oddHeader>&amp;C&amp;F</oddHead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26.28125" style="0" bestFit="1" customWidth="1"/>
    <col min="7" max="7" width="3.7109375" style="0" customWidth="1"/>
    <col min="12" max="12" width="11.00390625" style="0" customWidth="1"/>
  </cols>
  <sheetData>
    <row r="1" ht="15">
      <c r="A1" s="104" t="s">
        <v>77</v>
      </c>
    </row>
    <row r="2" spans="2:12" ht="15.75" thickBot="1">
      <c r="B2" s="131" t="s">
        <v>20</v>
      </c>
      <c r="C2" s="131"/>
      <c r="D2" s="131"/>
      <c r="E2" s="131"/>
      <c r="F2" s="131"/>
      <c r="G2" s="3"/>
      <c r="H2" s="131" t="s">
        <v>23</v>
      </c>
      <c r="I2" s="131"/>
      <c r="J2" s="131"/>
      <c r="K2" s="131"/>
      <c r="L2" s="131"/>
    </row>
    <row r="3" spans="1:12" ht="75.75" thickBot="1">
      <c r="A3" s="86" t="s">
        <v>34</v>
      </c>
      <c r="B3" s="60" t="s">
        <v>12</v>
      </c>
      <c r="C3" s="60" t="s">
        <v>3</v>
      </c>
      <c r="D3" s="60" t="s">
        <v>2</v>
      </c>
      <c r="E3" s="61" t="s">
        <v>8</v>
      </c>
      <c r="F3" s="62" t="s">
        <v>20</v>
      </c>
      <c r="G3" s="63"/>
      <c r="H3" s="64" t="s">
        <v>12</v>
      </c>
      <c r="I3" s="62" t="s">
        <v>3</v>
      </c>
      <c r="J3" s="62" t="s">
        <v>2</v>
      </c>
      <c r="K3" s="62" t="s">
        <v>8</v>
      </c>
      <c r="L3" s="65" t="s">
        <v>23</v>
      </c>
    </row>
    <row r="4" spans="1:12" ht="15">
      <c r="A4" s="66" t="s">
        <v>31</v>
      </c>
      <c r="B4" s="11">
        <v>99</v>
      </c>
      <c r="C4" s="11">
        <v>252</v>
      </c>
      <c r="D4" s="11">
        <v>955</v>
      </c>
      <c r="E4" s="67">
        <v>326</v>
      </c>
      <c r="F4" s="67">
        <v>1632</v>
      </c>
      <c r="G4" s="68"/>
      <c r="H4" s="40">
        <v>0.06066176470588235</v>
      </c>
      <c r="I4" s="69">
        <v>0.15441176470588236</v>
      </c>
      <c r="J4" s="70">
        <v>0.585171568627451</v>
      </c>
      <c r="K4" s="70">
        <v>0.19975490196078433</v>
      </c>
      <c r="L4" s="71">
        <v>1</v>
      </c>
    </row>
    <row r="5" spans="1:12" ht="15">
      <c r="A5" s="16" t="s">
        <v>18</v>
      </c>
      <c r="B5" s="18">
        <v>35</v>
      </c>
      <c r="C5" s="18">
        <v>78</v>
      </c>
      <c r="D5" s="18">
        <v>259</v>
      </c>
      <c r="E5" s="72">
        <v>89</v>
      </c>
      <c r="F5" s="72">
        <v>461</v>
      </c>
      <c r="G5" s="73"/>
      <c r="H5" s="21">
        <v>0.07592190889370933</v>
      </c>
      <c r="I5" s="74">
        <v>0.16919739696312364</v>
      </c>
      <c r="J5" s="75">
        <v>0.561822125813449</v>
      </c>
      <c r="K5" s="75">
        <v>0.19305856832971802</v>
      </c>
      <c r="L5" s="76">
        <v>1</v>
      </c>
    </row>
    <row r="6" spans="1:12" ht="15">
      <c r="A6" s="16" t="s">
        <v>0</v>
      </c>
      <c r="B6" s="18">
        <v>55</v>
      </c>
      <c r="C6" s="18">
        <v>127</v>
      </c>
      <c r="D6" s="18">
        <v>438</v>
      </c>
      <c r="E6" s="72">
        <v>138</v>
      </c>
      <c r="F6" s="72">
        <v>758</v>
      </c>
      <c r="G6" s="73"/>
      <c r="H6" s="21">
        <v>0.07255936675461741</v>
      </c>
      <c r="I6" s="74">
        <v>0.16754617414248021</v>
      </c>
      <c r="J6" s="75">
        <v>0.5778364116094987</v>
      </c>
      <c r="K6" s="75">
        <v>0.1820580474934037</v>
      </c>
      <c r="L6" s="76">
        <v>1</v>
      </c>
    </row>
    <row r="7" spans="1:12" ht="15">
      <c r="A7" s="16" t="s">
        <v>11</v>
      </c>
      <c r="B7" s="18">
        <v>9</v>
      </c>
      <c r="C7" s="18">
        <v>44</v>
      </c>
      <c r="D7" s="18">
        <v>249</v>
      </c>
      <c r="E7" s="72">
        <v>96</v>
      </c>
      <c r="F7" s="72">
        <v>398</v>
      </c>
      <c r="G7" s="73"/>
      <c r="H7" s="25">
        <v>0.022613065326633167</v>
      </c>
      <c r="I7" s="75">
        <v>0.11055276381909548</v>
      </c>
      <c r="J7" s="75">
        <v>0.6256281407035176</v>
      </c>
      <c r="K7" s="75">
        <v>0.24120603015075376</v>
      </c>
      <c r="L7" s="76">
        <v>1</v>
      </c>
    </row>
    <row r="8" spans="1:12" ht="15.75" thickBot="1">
      <c r="A8" s="28" t="s">
        <v>19</v>
      </c>
      <c r="B8" s="30"/>
      <c r="C8" s="30">
        <v>3</v>
      </c>
      <c r="D8" s="30">
        <v>9</v>
      </c>
      <c r="E8" s="77">
        <v>3</v>
      </c>
      <c r="F8" s="77">
        <v>15</v>
      </c>
      <c r="G8" s="73"/>
      <c r="H8" s="38">
        <v>0</v>
      </c>
      <c r="I8" s="78">
        <v>0.2</v>
      </c>
      <c r="J8" s="78">
        <v>0.6</v>
      </c>
      <c r="K8" s="79">
        <v>0.2</v>
      </c>
      <c r="L8" s="80">
        <v>1</v>
      </c>
    </row>
    <row r="9" spans="1:12" ht="15">
      <c r="A9" s="66" t="s">
        <v>32</v>
      </c>
      <c r="B9" s="11">
        <v>26</v>
      </c>
      <c r="C9" s="11">
        <v>106</v>
      </c>
      <c r="D9" s="11">
        <v>579</v>
      </c>
      <c r="E9" s="67">
        <v>193</v>
      </c>
      <c r="F9" s="67">
        <v>904</v>
      </c>
      <c r="G9" s="68"/>
      <c r="H9" s="36">
        <v>0.028761061946902654</v>
      </c>
      <c r="I9" s="81">
        <v>0.1172566371681416</v>
      </c>
      <c r="J9" s="70">
        <v>0.6404867256637168</v>
      </c>
      <c r="K9" s="70">
        <v>0.21349557522123894</v>
      </c>
      <c r="L9" s="71">
        <v>1</v>
      </c>
    </row>
    <row r="10" spans="1:12" ht="15">
      <c r="A10" s="16" t="s">
        <v>18</v>
      </c>
      <c r="B10" s="18">
        <v>7</v>
      </c>
      <c r="C10" s="18">
        <v>35</v>
      </c>
      <c r="D10" s="18">
        <v>148</v>
      </c>
      <c r="E10" s="72">
        <v>59</v>
      </c>
      <c r="F10" s="72">
        <v>249</v>
      </c>
      <c r="G10" s="73"/>
      <c r="H10" s="25">
        <v>0.028112449799196786</v>
      </c>
      <c r="I10" s="102">
        <v>0.14056224899598393</v>
      </c>
      <c r="J10" s="75">
        <v>0.5943775100401606</v>
      </c>
      <c r="K10" s="75">
        <v>0.23694779116465864</v>
      </c>
      <c r="L10" s="76">
        <v>1</v>
      </c>
    </row>
    <row r="11" spans="1:12" ht="15">
      <c r="A11" s="16" t="s">
        <v>0</v>
      </c>
      <c r="B11" s="18">
        <v>12</v>
      </c>
      <c r="C11" s="18">
        <v>48</v>
      </c>
      <c r="D11" s="18">
        <v>268</v>
      </c>
      <c r="E11" s="72">
        <v>63</v>
      </c>
      <c r="F11" s="72">
        <v>391</v>
      </c>
      <c r="G11" s="73"/>
      <c r="H11" s="25">
        <v>0.030690537084398978</v>
      </c>
      <c r="I11" s="75">
        <v>0.12276214833759591</v>
      </c>
      <c r="J11" s="75">
        <v>0.6854219948849105</v>
      </c>
      <c r="K11" s="75">
        <v>0.16112531969309463</v>
      </c>
      <c r="L11" s="76">
        <v>1</v>
      </c>
    </row>
    <row r="12" spans="1:12" ht="15">
      <c r="A12" s="16" t="s">
        <v>11</v>
      </c>
      <c r="B12" s="18">
        <v>7</v>
      </c>
      <c r="C12" s="18">
        <v>21</v>
      </c>
      <c r="D12" s="18">
        <v>147</v>
      </c>
      <c r="E12" s="72">
        <v>64</v>
      </c>
      <c r="F12" s="72">
        <v>239</v>
      </c>
      <c r="G12" s="73"/>
      <c r="H12" s="25">
        <v>0.029288702928870293</v>
      </c>
      <c r="I12" s="75">
        <v>0.08786610878661087</v>
      </c>
      <c r="J12" s="75">
        <v>0.6150627615062761</v>
      </c>
      <c r="K12" s="75">
        <v>0.26778242677824265</v>
      </c>
      <c r="L12" s="76">
        <v>1</v>
      </c>
    </row>
    <row r="13" spans="1:12" ht="15.75" thickBot="1">
      <c r="A13" s="28" t="s">
        <v>19</v>
      </c>
      <c r="B13" s="30"/>
      <c r="C13" s="30">
        <v>2</v>
      </c>
      <c r="D13" s="30">
        <v>16</v>
      </c>
      <c r="E13" s="77">
        <v>7</v>
      </c>
      <c r="F13" s="77">
        <v>25</v>
      </c>
      <c r="G13" s="73"/>
      <c r="H13" s="38">
        <v>0</v>
      </c>
      <c r="I13" s="78">
        <v>0.08</v>
      </c>
      <c r="J13" s="78">
        <v>0.64</v>
      </c>
      <c r="K13" s="82">
        <v>0.28</v>
      </c>
      <c r="L13" s="80">
        <v>1</v>
      </c>
    </row>
    <row r="14" spans="1:12" ht="15">
      <c r="A14" s="66" t="s">
        <v>33</v>
      </c>
      <c r="B14" s="11">
        <v>23</v>
      </c>
      <c r="C14" s="11">
        <v>74</v>
      </c>
      <c r="D14" s="11">
        <v>405</v>
      </c>
      <c r="E14" s="67">
        <v>187</v>
      </c>
      <c r="F14" s="67">
        <v>689</v>
      </c>
      <c r="G14" s="68"/>
      <c r="H14" s="36">
        <v>0.033381712626995644</v>
      </c>
      <c r="I14" s="81">
        <v>0.10740203193033382</v>
      </c>
      <c r="J14" s="70">
        <v>0.5878084179970973</v>
      </c>
      <c r="K14" s="81">
        <v>0.2714078374455733</v>
      </c>
      <c r="L14" s="71">
        <v>1</v>
      </c>
    </row>
    <row r="15" spans="1:12" ht="15">
      <c r="A15" s="16" t="s">
        <v>18</v>
      </c>
      <c r="B15" s="18">
        <v>8</v>
      </c>
      <c r="C15" s="18">
        <v>27</v>
      </c>
      <c r="D15" s="18">
        <v>96</v>
      </c>
      <c r="E15" s="72">
        <v>52</v>
      </c>
      <c r="F15" s="72">
        <v>183</v>
      </c>
      <c r="G15" s="73"/>
      <c r="H15" s="25">
        <v>0.04371584699453552</v>
      </c>
      <c r="I15" s="102">
        <v>0.14754098360655737</v>
      </c>
      <c r="J15" s="75">
        <v>0.5245901639344263</v>
      </c>
      <c r="K15" s="75">
        <v>0.28415300546448086</v>
      </c>
      <c r="L15" s="76">
        <v>1</v>
      </c>
    </row>
    <row r="16" spans="1:12" ht="15">
      <c r="A16" s="16" t="s">
        <v>0</v>
      </c>
      <c r="B16" s="18">
        <v>11</v>
      </c>
      <c r="C16" s="18">
        <v>33</v>
      </c>
      <c r="D16" s="18">
        <v>210</v>
      </c>
      <c r="E16" s="72">
        <v>96</v>
      </c>
      <c r="F16" s="72">
        <v>350</v>
      </c>
      <c r="G16" s="73"/>
      <c r="H16" s="25">
        <v>0.03142857142857143</v>
      </c>
      <c r="I16" s="75">
        <v>0.09428571428571429</v>
      </c>
      <c r="J16" s="75">
        <v>0.6</v>
      </c>
      <c r="K16" s="75">
        <v>0.2742857142857143</v>
      </c>
      <c r="L16" s="76">
        <v>1</v>
      </c>
    </row>
    <row r="17" spans="1:12" ht="15">
      <c r="A17" s="16" t="s">
        <v>11</v>
      </c>
      <c r="B17" s="18">
        <v>4</v>
      </c>
      <c r="C17" s="18">
        <v>14</v>
      </c>
      <c r="D17" s="18">
        <v>93</v>
      </c>
      <c r="E17" s="72">
        <v>35</v>
      </c>
      <c r="F17" s="72">
        <v>146</v>
      </c>
      <c r="G17" s="73"/>
      <c r="H17" s="25">
        <v>0.0273972602739726</v>
      </c>
      <c r="I17" s="75">
        <v>0.0958904109589041</v>
      </c>
      <c r="J17" s="75">
        <v>0.636986301369863</v>
      </c>
      <c r="K17" s="75">
        <v>0.23972602739726026</v>
      </c>
      <c r="L17" s="76">
        <v>1</v>
      </c>
    </row>
    <row r="18" spans="1:12" ht="15.75" thickBot="1">
      <c r="A18" s="28" t="s">
        <v>19</v>
      </c>
      <c r="B18" s="30"/>
      <c r="C18" s="30"/>
      <c r="D18" s="30">
        <v>6</v>
      </c>
      <c r="E18" s="77">
        <v>4</v>
      </c>
      <c r="F18" s="77">
        <v>10</v>
      </c>
      <c r="G18" s="73"/>
      <c r="H18" s="38">
        <v>0</v>
      </c>
      <c r="I18" s="78">
        <v>0</v>
      </c>
      <c r="J18" s="78">
        <v>0.6</v>
      </c>
      <c r="K18" s="82">
        <v>0.4</v>
      </c>
      <c r="L18" s="80">
        <v>1</v>
      </c>
    </row>
    <row r="19" spans="1:12" ht="15.75" thickBot="1">
      <c r="A19" s="83" t="s">
        <v>76</v>
      </c>
      <c r="B19" s="50">
        <v>148</v>
      </c>
      <c r="C19" s="50">
        <v>432</v>
      </c>
      <c r="D19" s="50">
        <v>1939</v>
      </c>
      <c r="E19" s="84">
        <v>706</v>
      </c>
      <c r="F19" s="125">
        <v>3225</v>
      </c>
      <c r="G19" s="68"/>
      <c r="H19" s="121">
        <v>0.045891472868217056</v>
      </c>
      <c r="I19" s="124">
        <v>0.13395348837209303</v>
      </c>
      <c r="J19" s="124">
        <v>0.6012403100775194</v>
      </c>
      <c r="K19" s="124">
        <v>0.21891472868217055</v>
      </c>
      <c r="L19" s="85">
        <v>1</v>
      </c>
    </row>
  </sheetData>
  <sheetProtection/>
  <mergeCells count="2">
    <mergeCell ref="B2:F2"/>
    <mergeCell ref="H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2"/>
  <headerFooter alignWithMargins="0">
    <oddHeader>&amp;C&amp;F</oddHead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26.28125" style="0" customWidth="1"/>
    <col min="12" max="12" width="11.8515625" style="0" customWidth="1"/>
  </cols>
  <sheetData>
    <row r="1" spans="1:8" ht="15">
      <c r="A1" s="99" t="s">
        <v>40</v>
      </c>
      <c r="B1" s="98"/>
      <c r="C1" s="98"/>
      <c r="D1" s="98"/>
      <c r="E1" s="98"/>
      <c r="F1" s="99"/>
      <c r="G1" s="98"/>
      <c r="H1" s="98"/>
    </row>
    <row r="2" spans="2:12" ht="15.75" thickBot="1">
      <c r="B2" s="131" t="s">
        <v>21</v>
      </c>
      <c r="C2" s="131"/>
      <c r="D2" s="131"/>
      <c r="E2" s="131"/>
      <c r="F2" s="131"/>
      <c r="G2" s="3"/>
      <c r="H2" s="131" t="s">
        <v>22</v>
      </c>
      <c r="I2" s="131"/>
      <c r="J2" s="131"/>
      <c r="K2" s="131"/>
      <c r="L2" s="131"/>
    </row>
    <row r="3" spans="1:12" ht="105.75" thickBot="1">
      <c r="A3" s="87" t="s">
        <v>40</v>
      </c>
      <c r="B3" s="60" t="s">
        <v>12</v>
      </c>
      <c r="C3" s="60" t="s">
        <v>3</v>
      </c>
      <c r="D3" s="60" t="s">
        <v>2</v>
      </c>
      <c r="E3" s="61" t="s">
        <v>8</v>
      </c>
      <c r="F3" s="62" t="s">
        <v>20</v>
      </c>
      <c r="G3" s="63"/>
      <c r="H3" s="64" t="s">
        <v>12</v>
      </c>
      <c r="I3" s="62" t="s">
        <v>3</v>
      </c>
      <c r="J3" s="62" t="s">
        <v>2</v>
      </c>
      <c r="K3" s="62" t="s">
        <v>8</v>
      </c>
      <c r="L3" s="65" t="s">
        <v>23</v>
      </c>
    </row>
    <row r="4" spans="1:12" ht="15">
      <c r="A4" s="66" t="s">
        <v>41</v>
      </c>
      <c r="B4" s="11">
        <v>99</v>
      </c>
      <c r="C4" s="11">
        <v>238</v>
      </c>
      <c r="D4" s="11">
        <v>612</v>
      </c>
      <c r="E4" s="67">
        <v>115</v>
      </c>
      <c r="F4" s="67">
        <v>1064</v>
      </c>
      <c r="G4" s="68"/>
      <c r="H4" s="58">
        <v>0.09304511278195489</v>
      </c>
      <c r="I4" s="100">
        <v>0.2236842105263158</v>
      </c>
      <c r="J4" s="100">
        <v>0.575187969924812</v>
      </c>
      <c r="K4" s="100">
        <v>0.1080827067669173</v>
      </c>
      <c r="L4" s="71">
        <v>1</v>
      </c>
    </row>
    <row r="5" spans="1:12" ht="15">
      <c r="A5" s="16" t="s">
        <v>18</v>
      </c>
      <c r="B5" s="18">
        <v>34</v>
      </c>
      <c r="C5" s="18">
        <v>74</v>
      </c>
      <c r="D5" s="18">
        <v>202</v>
      </c>
      <c r="E5" s="72">
        <v>36</v>
      </c>
      <c r="F5" s="72">
        <v>346</v>
      </c>
      <c r="G5" s="73"/>
      <c r="H5" s="101">
        <v>0.09826589595375723</v>
      </c>
      <c r="I5" s="102">
        <v>0.2138728323699422</v>
      </c>
      <c r="J5" s="102">
        <v>0.5838150289017341</v>
      </c>
      <c r="K5" s="97">
        <v>0.10404624277456648</v>
      </c>
      <c r="L5" s="76">
        <v>1</v>
      </c>
    </row>
    <row r="6" spans="1:12" ht="15">
      <c r="A6" s="16" t="s">
        <v>42</v>
      </c>
      <c r="B6" s="18">
        <v>51</v>
      </c>
      <c r="C6" s="18">
        <v>119</v>
      </c>
      <c r="D6" s="18">
        <v>268</v>
      </c>
      <c r="E6" s="72">
        <v>53</v>
      </c>
      <c r="F6" s="72">
        <v>491</v>
      </c>
      <c r="G6" s="73"/>
      <c r="H6" s="101">
        <v>0.10386965376782077</v>
      </c>
      <c r="I6" s="102">
        <v>0.24236252545824846</v>
      </c>
      <c r="J6" s="102">
        <v>0.5458248472505092</v>
      </c>
      <c r="K6" s="102">
        <v>0.1079429735234216</v>
      </c>
      <c r="L6" s="76">
        <v>1</v>
      </c>
    </row>
    <row r="7" spans="1:12" ht="15">
      <c r="A7" s="16" t="s">
        <v>11</v>
      </c>
      <c r="B7" s="18">
        <v>14</v>
      </c>
      <c r="C7" s="18">
        <v>43</v>
      </c>
      <c r="D7" s="18">
        <v>139</v>
      </c>
      <c r="E7" s="72">
        <v>25</v>
      </c>
      <c r="F7" s="72">
        <v>221</v>
      </c>
      <c r="G7" s="73"/>
      <c r="H7" s="26">
        <v>0.06334841628959276</v>
      </c>
      <c r="I7" s="102">
        <v>0.19457013574660634</v>
      </c>
      <c r="J7" s="102">
        <v>0.6289592760180995</v>
      </c>
      <c r="K7" s="102">
        <v>0.11312217194570136</v>
      </c>
      <c r="L7" s="76">
        <v>1</v>
      </c>
    </row>
    <row r="8" spans="1:12" ht="15.75" thickBot="1">
      <c r="A8" s="28" t="s">
        <v>19</v>
      </c>
      <c r="B8" s="30"/>
      <c r="C8" s="30">
        <v>2</v>
      </c>
      <c r="D8" s="30">
        <v>3</v>
      </c>
      <c r="E8" s="77">
        <v>1</v>
      </c>
      <c r="F8" s="77">
        <v>6</v>
      </c>
      <c r="G8" s="73"/>
      <c r="H8" s="103">
        <v>0</v>
      </c>
      <c r="I8" s="79">
        <v>0.3333333333333333</v>
      </c>
      <c r="J8" s="82">
        <v>0.5</v>
      </c>
      <c r="K8" s="79">
        <v>0.16666666666666666</v>
      </c>
      <c r="L8" s="80">
        <v>1</v>
      </c>
    </row>
    <row r="9" spans="1:12" ht="15">
      <c r="A9" s="66" t="s">
        <v>43</v>
      </c>
      <c r="B9" s="11">
        <v>32</v>
      </c>
      <c r="C9" s="11">
        <v>114</v>
      </c>
      <c r="D9" s="11">
        <v>319</v>
      </c>
      <c r="E9" s="67">
        <v>42</v>
      </c>
      <c r="F9" s="67">
        <v>507</v>
      </c>
      <c r="G9" s="68"/>
      <c r="H9" s="36">
        <v>0.0631163708086785</v>
      </c>
      <c r="I9" s="100">
        <v>0.22485207100591717</v>
      </c>
      <c r="J9" s="100">
        <v>0.6291913214990138</v>
      </c>
      <c r="K9" s="100">
        <v>0.08284023668639054</v>
      </c>
      <c r="L9" s="71">
        <v>1</v>
      </c>
    </row>
    <row r="10" spans="1:12" ht="15">
      <c r="A10" s="16" t="s">
        <v>18</v>
      </c>
      <c r="B10" s="18">
        <v>12</v>
      </c>
      <c r="C10" s="18">
        <v>34</v>
      </c>
      <c r="D10" s="18">
        <v>96</v>
      </c>
      <c r="E10" s="72">
        <v>12</v>
      </c>
      <c r="F10" s="72">
        <v>154</v>
      </c>
      <c r="G10" s="73"/>
      <c r="H10" s="101">
        <v>0.07792207792207792</v>
      </c>
      <c r="I10" s="74">
        <v>0.22077922077922077</v>
      </c>
      <c r="J10" s="102">
        <v>0.6233766233766234</v>
      </c>
      <c r="K10" s="102">
        <v>0.07792207792207792</v>
      </c>
      <c r="L10" s="76">
        <v>1</v>
      </c>
    </row>
    <row r="11" spans="1:12" ht="15">
      <c r="A11" s="16" t="s">
        <v>42</v>
      </c>
      <c r="B11" s="18">
        <v>13</v>
      </c>
      <c r="C11" s="18">
        <v>47</v>
      </c>
      <c r="D11" s="18">
        <v>141</v>
      </c>
      <c r="E11" s="72">
        <v>19</v>
      </c>
      <c r="F11" s="72">
        <v>220</v>
      </c>
      <c r="G11" s="73"/>
      <c r="H11" s="26">
        <v>0.05909090909090909</v>
      </c>
      <c r="I11" s="102">
        <v>0.21363636363636362</v>
      </c>
      <c r="J11" s="102">
        <v>0.6409090909090909</v>
      </c>
      <c r="K11" s="102">
        <v>0.08636363636363636</v>
      </c>
      <c r="L11" s="76">
        <v>1</v>
      </c>
    </row>
    <row r="12" spans="1:12" ht="15">
      <c r="A12" s="16" t="s">
        <v>11</v>
      </c>
      <c r="B12" s="18">
        <v>6</v>
      </c>
      <c r="C12" s="18">
        <v>31</v>
      </c>
      <c r="D12" s="18">
        <v>74</v>
      </c>
      <c r="E12" s="72">
        <v>8</v>
      </c>
      <c r="F12" s="72">
        <v>119</v>
      </c>
      <c r="G12" s="73"/>
      <c r="H12" s="26">
        <v>0.05042016806722689</v>
      </c>
      <c r="I12" s="102">
        <v>0.2605042016806723</v>
      </c>
      <c r="J12" s="102">
        <v>0.6218487394957983</v>
      </c>
      <c r="K12" s="74">
        <v>0.06722689075630252</v>
      </c>
      <c r="L12" s="76">
        <v>1</v>
      </c>
    </row>
    <row r="13" spans="1:12" ht="15.75" thickBot="1">
      <c r="A13" s="28" t="s">
        <v>19</v>
      </c>
      <c r="B13" s="30">
        <v>1</v>
      </c>
      <c r="C13" s="30">
        <v>2</v>
      </c>
      <c r="D13" s="30">
        <v>8</v>
      </c>
      <c r="E13" s="77">
        <v>3</v>
      </c>
      <c r="F13" s="77">
        <v>14</v>
      </c>
      <c r="G13" s="73"/>
      <c r="H13" s="103">
        <v>0.07142857142857142</v>
      </c>
      <c r="I13" s="79">
        <v>0.14285714285714285</v>
      </c>
      <c r="J13" s="79">
        <v>0.5714285714285714</v>
      </c>
      <c r="K13" s="82">
        <v>0.21428571428571427</v>
      </c>
      <c r="L13" s="80">
        <v>1</v>
      </c>
    </row>
    <row r="14" spans="1:12" ht="15">
      <c r="A14" s="66" t="s">
        <v>44</v>
      </c>
      <c r="B14" s="11">
        <v>41</v>
      </c>
      <c r="C14" s="11">
        <v>90</v>
      </c>
      <c r="D14" s="11">
        <v>243</v>
      </c>
      <c r="E14" s="67">
        <v>52</v>
      </c>
      <c r="F14" s="67">
        <v>426</v>
      </c>
      <c r="G14" s="68"/>
      <c r="H14" s="40">
        <v>0.09624413145539906</v>
      </c>
      <c r="I14" s="100">
        <v>0.2112676056338028</v>
      </c>
      <c r="J14" s="100">
        <v>0.5704225352112676</v>
      </c>
      <c r="K14" s="100">
        <v>0.12206572769953052</v>
      </c>
      <c r="L14" s="71">
        <v>1</v>
      </c>
    </row>
    <row r="15" spans="1:12" ht="15">
      <c r="A15" s="16" t="s">
        <v>18</v>
      </c>
      <c r="B15" s="18">
        <v>10</v>
      </c>
      <c r="C15" s="18">
        <v>33</v>
      </c>
      <c r="D15" s="18">
        <v>73</v>
      </c>
      <c r="E15" s="72">
        <v>15</v>
      </c>
      <c r="F15" s="72">
        <v>131</v>
      </c>
      <c r="G15" s="73"/>
      <c r="H15" s="26">
        <v>0.07633587786259542</v>
      </c>
      <c r="I15" s="102">
        <v>0.25190839694656486</v>
      </c>
      <c r="J15" s="102">
        <v>0.5572519083969466</v>
      </c>
      <c r="K15" s="102">
        <v>0.11450381679389313</v>
      </c>
      <c r="L15" s="76">
        <v>1</v>
      </c>
    </row>
    <row r="16" spans="1:12" ht="15">
      <c r="A16" s="16" t="s">
        <v>42</v>
      </c>
      <c r="B16" s="18">
        <v>25</v>
      </c>
      <c r="C16" s="18">
        <v>37</v>
      </c>
      <c r="D16" s="18">
        <v>120</v>
      </c>
      <c r="E16" s="72">
        <v>28</v>
      </c>
      <c r="F16" s="72">
        <v>210</v>
      </c>
      <c r="G16" s="73"/>
      <c r="H16" s="21">
        <v>0.11904761904761904</v>
      </c>
      <c r="I16" s="75">
        <v>0.1761904761904762</v>
      </c>
      <c r="J16" s="75">
        <v>0.5714285714285714</v>
      </c>
      <c r="K16" s="97">
        <v>0.13333333333333333</v>
      </c>
      <c r="L16" s="76">
        <v>1</v>
      </c>
    </row>
    <row r="17" spans="1:12" ht="15">
      <c r="A17" s="16" t="s">
        <v>11</v>
      </c>
      <c r="B17" s="18">
        <v>6</v>
      </c>
      <c r="C17" s="18">
        <v>20</v>
      </c>
      <c r="D17" s="18">
        <v>46</v>
      </c>
      <c r="E17" s="72">
        <v>9</v>
      </c>
      <c r="F17" s="72">
        <v>81</v>
      </c>
      <c r="G17" s="73"/>
      <c r="H17" s="26">
        <v>0.07407407407407407</v>
      </c>
      <c r="I17" s="75">
        <v>0.24691358024691357</v>
      </c>
      <c r="J17" s="75">
        <v>0.5679012345679012</v>
      </c>
      <c r="K17" s="75">
        <v>0.1111111111111111</v>
      </c>
      <c r="L17" s="76">
        <v>1</v>
      </c>
    </row>
    <row r="18" spans="1:12" ht="15.75" thickBot="1">
      <c r="A18" s="28" t="s">
        <v>19</v>
      </c>
      <c r="B18" s="30"/>
      <c r="C18" s="30"/>
      <c r="D18" s="30">
        <v>4</v>
      </c>
      <c r="E18" s="77"/>
      <c r="F18" s="77">
        <v>4</v>
      </c>
      <c r="G18" s="73"/>
      <c r="H18" s="38">
        <v>0</v>
      </c>
      <c r="I18" s="78">
        <v>0</v>
      </c>
      <c r="J18" s="82">
        <v>1</v>
      </c>
      <c r="K18" s="79">
        <v>0</v>
      </c>
      <c r="L18" s="80">
        <v>1</v>
      </c>
    </row>
    <row r="19" spans="1:12" ht="15.75" thickBot="1">
      <c r="A19" s="83" t="s">
        <v>78</v>
      </c>
      <c r="B19" s="50">
        <v>172</v>
      </c>
      <c r="C19" s="50">
        <v>442</v>
      </c>
      <c r="D19" s="50">
        <v>1174</v>
      </c>
      <c r="E19" s="84">
        <v>209</v>
      </c>
      <c r="F19" s="125">
        <v>1997</v>
      </c>
      <c r="G19" s="68"/>
      <c r="H19" s="121">
        <v>0.08612919379068602</v>
      </c>
      <c r="I19" s="124">
        <v>0.2213319979969955</v>
      </c>
      <c r="J19" s="124">
        <v>0.5878818227341012</v>
      </c>
      <c r="K19" s="124">
        <v>0.10465698547821732</v>
      </c>
      <c r="L19" s="85">
        <v>1</v>
      </c>
    </row>
  </sheetData>
  <sheetProtection/>
  <mergeCells count="2">
    <mergeCell ref="B2:F2"/>
    <mergeCell ref="H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2"/>
  <headerFooter alignWithMargins="0">
    <oddHeader>&amp;C&amp;F</oddHead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26.28125" style="0" bestFit="1" customWidth="1"/>
    <col min="2" max="2" width="12.8515625" style="0" customWidth="1"/>
    <col min="9" max="9" width="11.140625" style="0" customWidth="1"/>
    <col min="11" max="11" width="4.421875" style="0" customWidth="1"/>
    <col min="12" max="12" width="12.28125" style="0" customWidth="1"/>
    <col min="19" max="19" width="12.140625" style="0" customWidth="1"/>
    <col min="20" max="20" width="11.140625" style="0" customWidth="1"/>
  </cols>
  <sheetData>
    <row r="1" ht="15">
      <c r="A1" s="104" t="s">
        <v>35</v>
      </c>
    </row>
    <row r="2" spans="2:20" ht="15.75" thickBot="1">
      <c r="B2" s="132" t="s">
        <v>21</v>
      </c>
      <c r="C2" s="132"/>
      <c r="D2" s="132"/>
      <c r="E2" s="132"/>
      <c r="F2" s="132"/>
      <c r="G2" s="133"/>
      <c r="H2" s="133"/>
      <c r="I2" s="133"/>
      <c r="J2" s="133"/>
      <c r="L2" s="132" t="s">
        <v>36</v>
      </c>
      <c r="M2" s="132"/>
      <c r="N2" s="132"/>
      <c r="O2" s="132"/>
      <c r="P2" s="132"/>
      <c r="Q2" s="133"/>
      <c r="R2" s="133"/>
      <c r="S2" s="133"/>
      <c r="T2" s="133"/>
    </row>
    <row r="3" spans="1:20" ht="80.25" customHeight="1" thickBot="1">
      <c r="A3" s="87" t="s">
        <v>35</v>
      </c>
      <c r="B3" s="60" t="s">
        <v>16</v>
      </c>
      <c r="C3" s="60" t="s">
        <v>13</v>
      </c>
      <c r="D3" s="60" t="s">
        <v>15</v>
      </c>
      <c r="E3" s="61" t="s">
        <v>9</v>
      </c>
      <c r="F3" s="60" t="s">
        <v>5</v>
      </c>
      <c r="G3" s="61" t="s">
        <v>14</v>
      </c>
      <c r="H3" s="88" t="s">
        <v>1</v>
      </c>
      <c r="I3" s="89" t="s">
        <v>7</v>
      </c>
      <c r="J3" s="90" t="s">
        <v>20</v>
      </c>
      <c r="K3" s="7"/>
      <c r="L3" s="91" t="s">
        <v>16</v>
      </c>
      <c r="M3" s="65" t="s">
        <v>13</v>
      </c>
      <c r="N3" s="87" t="s">
        <v>15</v>
      </c>
      <c r="O3" s="60" t="s">
        <v>9</v>
      </c>
      <c r="P3" s="60" t="s">
        <v>5</v>
      </c>
      <c r="Q3" s="60" t="s">
        <v>14</v>
      </c>
      <c r="R3" s="60" t="s">
        <v>1</v>
      </c>
      <c r="S3" s="60" t="s">
        <v>7</v>
      </c>
      <c r="T3" s="60" t="s">
        <v>23</v>
      </c>
    </row>
    <row r="4" spans="1:20" ht="15">
      <c r="A4" s="66" t="s">
        <v>37</v>
      </c>
      <c r="B4" s="11">
        <v>8</v>
      </c>
      <c r="C4" s="11">
        <v>102</v>
      </c>
      <c r="D4" s="11">
        <v>57</v>
      </c>
      <c r="E4" s="67">
        <v>68</v>
      </c>
      <c r="F4" s="11">
        <v>115</v>
      </c>
      <c r="G4" s="11">
        <v>152</v>
      </c>
      <c r="H4" s="11">
        <v>125</v>
      </c>
      <c r="I4" s="67">
        <v>711</v>
      </c>
      <c r="J4" s="92">
        <v>1330</v>
      </c>
      <c r="K4" s="93"/>
      <c r="L4" s="70">
        <v>0.005979073243647235</v>
      </c>
      <c r="M4" s="70">
        <v>0.07623318385650224</v>
      </c>
      <c r="N4" s="70">
        <v>0.042600896860986545</v>
      </c>
      <c r="O4" s="70">
        <v>0.05082212257100149</v>
      </c>
      <c r="P4" s="70">
        <v>0.08594917787742899</v>
      </c>
      <c r="Q4" s="70">
        <v>0.11360239162929746</v>
      </c>
      <c r="R4" s="70">
        <v>0.09342301943198804</v>
      </c>
      <c r="S4" s="70">
        <v>0.531390134529148</v>
      </c>
      <c r="T4" s="14">
        <v>1</v>
      </c>
    </row>
    <row r="5" spans="1:20" ht="15">
      <c r="A5" s="16" t="s">
        <v>18</v>
      </c>
      <c r="B5" s="18">
        <v>2</v>
      </c>
      <c r="C5" s="18">
        <v>30</v>
      </c>
      <c r="D5" s="18">
        <v>21</v>
      </c>
      <c r="E5" s="72">
        <v>25</v>
      </c>
      <c r="F5" s="18">
        <v>39</v>
      </c>
      <c r="G5" s="18">
        <v>51</v>
      </c>
      <c r="H5" s="18">
        <v>43</v>
      </c>
      <c r="I5" s="72">
        <v>165</v>
      </c>
      <c r="J5" s="94">
        <v>374</v>
      </c>
      <c r="K5" s="93"/>
      <c r="L5" s="75">
        <v>0.005319148936170213</v>
      </c>
      <c r="M5" s="75">
        <v>0.0797872340425532</v>
      </c>
      <c r="N5" s="75">
        <v>0.05585106382978723</v>
      </c>
      <c r="O5" s="75">
        <v>0.06648936170212766</v>
      </c>
      <c r="P5" s="75">
        <v>0.10372340425531915</v>
      </c>
      <c r="Q5" s="75">
        <v>0.1356382978723404</v>
      </c>
      <c r="R5" s="75">
        <v>0.11436170212765957</v>
      </c>
      <c r="S5" s="75">
        <v>0.43882978723404253</v>
      </c>
      <c r="T5" s="23">
        <v>1</v>
      </c>
    </row>
    <row r="6" spans="1:20" ht="15">
      <c r="A6" s="16" t="s">
        <v>0</v>
      </c>
      <c r="B6" s="18">
        <v>4</v>
      </c>
      <c r="C6" s="18">
        <v>49</v>
      </c>
      <c r="D6" s="18">
        <v>22</v>
      </c>
      <c r="E6" s="72">
        <v>30</v>
      </c>
      <c r="F6" s="18">
        <v>48</v>
      </c>
      <c r="G6" s="18">
        <v>67</v>
      </c>
      <c r="H6" s="18">
        <v>63</v>
      </c>
      <c r="I6" s="72">
        <v>354</v>
      </c>
      <c r="J6" s="94">
        <v>633</v>
      </c>
      <c r="K6" s="93"/>
      <c r="L6" s="75">
        <v>0.006279434850863423</v>
      </c>
      <c r="M6" s="75">
        <v>0.07692307692307693</v>
      </c>
      <c r="N6" s="75">
        <v>0.03453689167974882</v>
      </c>
      <c r="O6" s="75">
        <v>0.04709576138147567</v>
      </c>
      <c r="P6" s="75">
        <v>0.07535321821036106</v>
      </c>
      <c r="Q6" s="75">
        <v>0.10518053375196232</v>
      </c>
      <c r="R6" s="75">
        <v>0.0989010989010989</v>
      </c>
      <c r="S6" s="75">
        <v>0.5557299843014128</v>
      </c>
      <c r="T6" s="23">
        <v>1</v>
      </c>
    </row>
    <row r="7" spans="1:20" ht="15">
      <c r="A7" s="16" t="s">
        <v>11</v>
      </c>
      <c r="B7" s="18">
        <v>2</v>
      </c>
      <c r="C7" s="18">
        <v>22</v>
      </c>
      <c r="D7" s="18">
        <v>13</v>
      </c>
      <c r="E7" s="72">
        <v>13</v>
      </c>
      <c r="F7" s="18">
        <v>28</v>
      </c>
      <c r="G7" s="18">
        <v>33</v>
      </c>
      <c r="H7" s="18">
        <v>19</v>
      </c>
      <c r="I7" s="72">
        <v>185</v>
      </c>
      <c r="J7" s="94">
        <v>313</v>
      </c>
      <c r="K7" s="93"/>
      <c r="L7" s="75">
        <v>0.006349206349206349</v>
      </c>
      <c r="M7" s="75">
        <v>0.06984126984126984</v>
      </c>
      <c r="N7" s="75">
        <v>0.04126984126984127</v>
      </c>
      <c r="O7" s="75">
        <v>0.04126984126984127</v>
      </c>
      <c r="P7" s="75">
        <v>0.08888888888888889</v>
      </c>
      <c r="Q7" s="75">
        <v>0.10476190476190476</v>
      </c>
      <c r="R7" s="75">
        <v>0.06031746031746032</v>
      </c>
      <c r="S7" s="75">
        <v>0.5873015873015873</v>
      </c>
      <c r="T7" s="23">
        <v>1</v>
      </c>
    </row>
    <row r="8" spans="1:20" ht="15.75" thickBot="1">
      <c r="A8" s="28" t="s">
        <v>19</v>
      </c>
      <c r="B8" s="30"/>
      <c r="C8" s="30">
        <v>1</v>
      </c>
      <c r="D8" s="30">
        <v>1</v>
      </c>
      <c r="E8" s="77"/>
      <c r="F8" s="30"/>
      <c r="G8" s="30">
        <v>1</v>
      </c>
      <c r="H8" s="30"/>
      <c r="I8" s="77">
        <v>7</v>
      </c>
      <c r="J8" s="95">
        <v>10</v>
      </c>
      <c r="K8" s="93"/>
      <c r="L8" s="78">
        <v>0</v>
      </c>
      <c r="M8" s="96">
        <v>0.1</v>
      </c>
      <c r="N8" s="78">
        <v>0.1</v>
      </c>
      <c r="O8" s="78">
        <v>0</v>
      </c>
      <c r="P8" s="78">
        <v>0</v>
      </c>
      <c r="Q8" s="78">
        <v>0.1</v>
      </c>
      <c r="R8" s="78">
        <v>0</v>
      </c>
      <c r="S8" s="82">
        <v>0.7</v>
      </c>
      <c r="T8" s="34">
        <v>1</v>
      </c>
    </row>
    <row r="9" spans="1:20" ht="15">
      <c r="A9" s="66" t="s">
        <v>38</v>
      </c>
      <c r="B9" s="11"/>
      <c r="C9" s="11">
        <v>48</v>
      </c>
      <c r="D9" s="11">
        <v>21</v>
      </c>
      <c r="E9" s="67">
        <v>36</v>
      </c>
      <c r="F9" s="11">
        <v>64</v>
      </c>
      <c r="G9" s="11">
        <v>67</v>
      </c>
      <c r="H9" s="11">
        <v>66</v>
      </c>
      <c r="I9" s="67">
        <v>458</v>
      </c>
      <c r="J9" s="92">
        <v>760</v>
      </c>
      <c r="K9" s="93"/>
      <c r="L9" s="70">
        <v>0</v>
      </c>
      <c r="M9" s="70">
        <v>0.06315789473684211</v>
      </c>
      <c r="N9" s="70">
        <v>0.02763157894736842</v>
      </c>
      <c r="O9" s="70">
        <v>0.04736842105263158</v>
      </c>
      <c r="P9" s="70">
        <v>0.08421052631578947</v>
      </c>
      <c r="Q9" s="70">
        <v>0.0881578947368421</v>
      </c>
      <c r="R9" s="70">
        <v>0.0868421052631579</v>
      </c>
      <c r="S9" s="70">
        <v>0.6026315789473684</v>
      </c>
      <c r="T9" s="14">
        <v>1</v>
      </c>
    </row>
    <row r="10" spans="1:20" ht="15">
      <c r="A10" s="16" t="s">
        <v>18</v>
      </c>
      <c r="B10" s="18"/>
      <c r="C10" s="18">
        <v>13</v>
      </c>
      <c r="D10" s="18">
        <v>5</v>
      </c>
      <c r="E10" s="72">
        <v>17</v>
      </c>
      <c r="F10" s="18">
        <v>27</v>
      </c>
      <c r="G10" s="18">
        <v>24</v>
      </c>
      <c r="H10" s="18">
        <v>20</v>
      </c>
      <c r="I10" s="72">
        <v>126</v>
      </c>
      <c r="J10" s="94">
        <v>232</v>
      </c>
      <c r="K10" s="93"/>
      <c r="L10" s="75">
        <v>0</v>
      </c>
      <c r="M10" s="75">
        <v>0.05603448275862069</v>
      </c>
      <c r="N10" s="75">
        <v>0.021551724137931036</v>
      </c>
      <c r="O10" s="75">
        <v>0.07327586206896551</v>
      </c>
      <c r="P10" s="75">
        <v>0.11637931034482758</v>
      </c>
      <c r="Q10" s="75">
        <v>0.10344827586206896</v>
      </c>
      <c r="R10" s="75">
        <v>0.08620689655172414</v>
      </c>
      <c r="S10" s="75">
        <v>0.5431034482758621</v>
      </c>
      <c r="T10" s="23">
        <v>1</v>
      </c>
    </row>
    <row r="11" spans="1:20" ht="15">
      <c r="A11" s="16" t="s">
        <v>0</v>
      </c>
      <c r="B11" s="18"/>
      <c r="C11" s="18">
        <v>18</v>
      </c>
      <c r="D11" s="18">
        <v>9</v>
      </c>
      <c r="E11" s="72">
        <v>10</v>
      </c>
      <c r="F11" s="18">
        <v>24</v>
      </c>
      <c r="G11" s="18">
        <v>29</v>
      </c>
      <c r="H11" s="18">
        <v>29</v>
      </c>
      <c r="I11" s="72">
        <v>216</v>
      </c>
      <c r="J11" s="94">
        <v>335</v>
      </c>
      <c r="K11" s="93"/>
      <c r="L11" s="75">
        <v>0</v>
      </c>
      <c r="M11" s="75">
        <v>0.05373134328358209</v>
      </c>
      <c r="N11" s="75">
        <v>0.026865671641791045</v>
      </c>
      <c r="O11" s="75">
        <v>0.029850746268656716</v>
      </c>
      <c r="P11" s="75">
        <v>0.07164179104477612</v>
      </c>
      <c r="Q11" s="75">
        <v>0.08656716417910448</v>
      </c>
      <c r="R11" s="75">
        <v>0.08656716417910448</v>
      </c>
      <c r="S11" s="75">
        <v>0.6447761194029851</v>
      </c>
      <c r="T11" s="23">
        <v>1</v>
      </c>
    </row>
    <row r="12" spans="1:20" ht="15">
      <c r="A12" s="16" t="s">
        <v>11</v>
      </c>
      <c r="B12" s="18"/>
      <c r="C12" s="18">
        <v>16</v>
      </c>
      <c r="D12" s="18">
        <v>5</v>
      </c>
      <c r="E12" s="72">
        <v>8</v>
      </c>
      <c r="F12" s="18">
        <v>13</v>
      </c>
      <c r="G12" s="18">
        <v>12</v>
      </c>
      <c r="H12" s="18">
        <v>15</v>
      </c>
      <c r="I12" s="72">
        <v>104</v>
      </c>
      <c r="J12" s="94">
        <v>173</v>
      </c>
      <c r="K12" s="93"/>
      <c r="L12" s="75">
        <v>0</v>
      </c>
      <c r="M12" s="74">
        <v>0.09248554913294797</v>
      </c>
      <c r="N12" s="75">
        <v>0.028901734104046242</v>
      </c>
      <c r="O12" s="75">
        <v>0.046242774566473986</v>
      </c>
      <c r="P12" s="75">
        <v>0.07514450867052024</v>
      </c>
      <c r="Q12" s="75">
        <v>0.06936416184971098</v>
      </c>
      <c r="R12" s="75">
        <v>0.08670520231213873</v>
      </c>
      <c r="S12" s="75">
        <v>0.6011560693641619</v>
      </c>
      <c r="T12" s="23">
        <v>1</v>
      </c>
    </row>
    <row r="13" spans="1:20" ht="15.75" thickBot="1">
      <c r="A13" s="28" t="s">
        <v>19</v>
      </c>
      <c r="B13" s="30"/>
      <c r="C13" s="30">
        <v>1</v>
      </c>
      <c r="D13" s="30">
        <v>2</v>
      </c>
      <c r="E13" s="77">
        <v>1</v>
      </c>
      <c r="F13" s="30"/>
      <c r="G13" s="30">
        <v>2</v>
      </c>
      <c r="H13" s="30">
        <v>2</v>
      </c>
      <c r="I13" s="77">
        <v>12</v>
      </c>
      <c r="J13" s="95">
        <v>20</v>
      </c>
      <c r="K13" s="93"/>
      <c r="L13" s="78">
        <v>0</v>
      </c>
      <c r="M13" s="78">
        <v>0.05</v>
      </c>
      <c r="N13" s="78">
        <v>0.1</v>
      </c>
      <c r="O13" s="78">
        <v>0.05</v>
      </c>
      <c r="P13" s="78">
        <v>0</v>
      </c>
      <c r="Q13" s="78">
        <v>0.1</v>
      </c>
      <c r="R13" s="78">
        <v>0.1</v>
      </c>
      <c r="S13" s="78">
        <v>0.6</v>
      </c>
      <c r="T13" s="34">
        <v>1</v>
      </c>
    </row>
    <row r="14" spans="1:20" ht="15">
      <c r="A14" s="66" t="s">
        <v>39</v>
      </c>
      <c r="B14" s="11">
        <v>5</v>
      </c>
      <c r="C14" s="11">
        <v>34</v>
      </c>
      <c r="D14" s="11">
        <v>12</v>
      </c>
      <c r="E14" s="67">
        <v>21</v>
      </c>
      <c r="F14" s="11">
        <v>60</v>
      </c>
      <c r="G14" s="11">
        <v>72</v>
      </c>
      <c r="H14" s="11">
        <v>45</v>
      </c>
      <c r="I14" s="67">
        <v>357</v>
      </c>
      <c r="J14" s="92">
        <v>601</v>
      </c>
      <c r="K14" s="93"/>
      <c r="L14" s="70">
        <v>0.00825082508250825</v>
      </c>
      <c r="M14" s="70">
        <v>0.056105610561056105</v>
      </c>
      <c r="N14" s="70">
        <v>0.019801980198019802</v>
      </c>
      <c r="O14" s="70">
        <v>0.034653465346534656</v>
      </c>
      <c r="P14" s="70">
        <v>0.09900990099009901</v>
      </c>
      <c r="Q14" s="70">
        <v>0.1188118811881188</v>
      </c>
      <c r="R14" s="70">
        <v>0.07425742574257425</v>
      </c>
      <c r="S14" s="70">
        <v>0.5891089108910891</v>
      </c>
      <c r="T14" s="14">
        <v>1</v>
      </c>
    </row>
    <row r="15" spans="1:20" ht="15">
      <c r="A15" s="16" t="s">
        <v>18</v>
      </c>
      <c r="B15" s="18">
        <v>3</v>
      </c>
      <c r="C15" s="18">
        <v>14</v>
      </c>
      <c r="D15" s="18"/>
      <c r="E15" s="72">
        <v>8</v>
      </c>
      <c r="F15" s="18">
        <v>28</v>
      </c>
      <c r="G15" s="18">
        <v>20</v>
      </c>
      <c r="H15" s="18">
        <v>14</v>
      </c>
      <c r="I15" s="72">
        <v>73</v>
      </c>
      <c r="J15" s="94">
        <v>157</v>
      </c>
      <c r="K15" s="93"/>
      <c r="L15" s="75">
        <v>0.01875</v>
      </c>
      <c r="M15" s="74">
        <v>0.0875</v>
      </c>
      <c r="N15" s="75">
        <v>0</v>
      </c>
      <c r="O15" s="75">
        <v>0.05</v>
      </c>
      <c r="P15" s="75">
        <v>0.175</v>
      </c>
      <c r="Q15" s="75">
        <v>0.125</v>
      </c>
      <c r="R15" s="75">
        <v>0.0875</v>
      </c>
      <c r="S15" s="75">
        <v>0.45625</v>
      </c>
      <c r="T15" s="23">
        <v>1</v>
      </c>
    </row>
    <row r="16" spans="1:20" ht="15">
      <c r="A16" s="16" t="s">
        <v>0</v>
      </c>
      <c r="B16" s="18">
        <v>1</v>
      </c>
      <c r="C16" s="18">
        <v>8</v>
      </c>
      <c r="D16" s="18">
        <v>9</v>
      </c>
      <c r="E16" s="72">
        <v>7</v>
      </c>
      <c r="F16" s="18">
        <v>22</v>
      </c>
      <c r="G16" s="18">
        <v>34</v>
      </c>
      <c r="H16" s="18">
        <v>25</v>
      </c>
      <c r="I16" s="72">
        <v>213</v>
      </c>
      <c r="J16" s="94">
        <v>318</v>
      </c>
      <c r="K16" s="93"/>
      <c r="L16" s="75">
        <v>0.003134796238244514</v>
      </c>
      <c r="M16" s="75">
        <v>0.025078369905956112</v>
      </c>
      <c r="N16" s="75">
        <v>0.02821316614420063</v>
      </c>
      <c r="O16" s="75">
        <v>0.0219435736677116</v>
      </c>
      <c r="P16" s="75">
        <v>0.06896551724137931</v>
      </c>
      <c r="Q16" s="75">
        <v>0.10658307210031348</v>
      </c>
      <c r="R16" s="75">
        <v>0.07836990595611286</v>
      </c>
      <c r="S16" s="97">
        <v>0.6677115987460815</v>
      </c>
      <c r="T16" s="23">
        <v>1</v>
      </c>
    </row>
    <row r="17" spans="1:20" ht="15">
      <c r="A17" s="16" t="s">
        <v>11</v>
      </c>
      <c r="B17" s="18">
        <v>1</v>
      </c>
      <c r="C17" s="18">
        <v>10</v>
      </c>
      <c r="D17" s="18">
        <v>3</v>
      </c>
      <c r="E17" s="72">
        <v>6</v>
      </c>
      <c r="F17" s="18">
        <v>10</v>
      </c>
      <c r="G17" s="18">
        <v>18</v>
      </c>
      <c r="H17" s="18">
        <v>6</v>
      </c>
      <c r="I17" s="72">
        <v>66</v>
      </c>
      <c r="J17" s="94">
        <v>119</v>
      </c>
      <c r="K17" s="93"/>
      <c r="L17" s="75">
        <v>0.008333333333333333</v>
      </c>
      <c r="M17" s="74">
        <v>0.08333333333333333</v>
      </c>
      <c r="N17" s="75">
        <v>0.025</v>
      </c>
      <c r="O17" s="75">
        <v>0.05</v>
      </c>
      <c r="P17" s="75">
        <v>0.08333333333333333</v>
      </c>
      <c r="Q17" s="97">
        <v>0.15</v>
      </c>
      <c r="R17" s="75">
        <v>0.05</v>
      </c>
      <c r="S17" s="75">
        <v>0.55</v>
      </c>
      <c r="T17" s="23">
        <v>1</v>
      </c>
    </row>
    <row r="18" spans="1:20" ht="15.75" thickBot="1">
      <c r="A18" s="28" t="s">
        <v>19</v>
      </c>
      <c r="B18" s="30"/>
      <c r="C18" s="30">
        <v>2</v>
      </c>
      <c r="D18" s="30"/>
      <c r="E18" s="77"/>
      <c r="F18" s="30"/>
      <c r="G18" s="30"/>
      <c r="H18" s="30"/>
      <c r="I18" s="77">
        <v>5</v>
      </c>
      <c r="J18" s="95">
        <v>7</v>
      </c>
      <c r="K18" s="93"/>
      <c r="L18" s="78">
        <v>0</v>
      </c>
      <c r="M18" s="96">
        <v>0.2857142857142857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82">
        <v>0.7142857142857143</v>
      </c>
      <c r="T18" s="34">
        <v>1</v>
      </c>
    </row>
    <row r="19" spans="1:20" ht="15.75" thickBot="1">
      <c r="A19" s="83" t="s">
        <v>79</v>
      </c>
      <c r="B19" s="50">
        <v>13</v>
      </c>
      <c r="C19" s="50">
        <v>184</v>
      </c>
      <c r="D19" s="50">
        <v>90</v>
      </c>
      <c r="E19" s="84">
        <v>125</v>
      </c>
      <c r="F19" s="50">
        <v>239</v>
      </c>
      <c r="G19" s="50">
        <v>291</v>
      </c>
      <c r="H19" s="50">
        <v>236</v>
      </c>
      <c r="I19" s="84">
        <v>1526</v>
      </c>
      <c r="J19" s="126">
        <v>2691</v>
      </c>
      <c r="K19" s="93"/>
      <c r="L19" s="124">
        <v>0.004807692307692308</v>
      </c>
      <c r="M19" s="124">
        <v>0.06804733727810651</v>
      </c>
      <c r="N19" s="124">
        <v>0.03328402366863906</v>
      </c>
      <c r="O19" s="124">
        <v>0.046227810650887574</v>
      </c>
      <c r="P19" s="124">
        <v>0.08838757396449703</v>
      </c>
      <c r="Q19" s="124">
        <v>0.10761834319526627</v>
      </c>
      <c r="R19" s="124">
        <v>0.08727810650887574</v>
      </c>
      <c r="S19" s="124">
        <v>0.5643491124260355</v>
      </c>
      <c r="T19" s="53">
        <v>1</v>
      </c>
    </row>
  </sheetData>
  <sheetProtection/>
  <mergeCells count="2">
    <mergeCell ref="B2:J2"/>
    <mergeCell ref="L2:T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headerFooter alignWithMargins="0">
    <oddHeader>&amp;C&amp;F</oddHeader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33.57421875" style="0" customWidth="1"/>
    <col min="2" max="2" width="14.57421875" style="0" customWidth="1"/>
    <col min="3" max="3" width="11.7109375" style="0" customWidth="1"/>
    <col min="4" max="4" width="13.28125" style="0" customWidth="1"/>
    <col min="5" max="5" width="11.7109375" style="0" customWidth="1"/>
    <col min="6" max="6" width="12.421875" style="0" customWidth="1"/>
    <col min="7" max="7" width="14.00390625" style="0" customWidth="1"/>
    <col min="8" max="8" width="12.57421875" style="0" customWidth="1"/>
    <col min="9" max="9" width="14.140625" style="0" customWidth="1"/>
    <col min="10" max="10" width="12.421875" style="0" bestFit="1" customWidth="1"/>
    <col min="11" max="11" width="13.28125" style="0" customWidth="1"/>
    <col min="13" max="13" width="11.7109375" style="0" customWidth="1"/>
    <col min="14" max="14" width="14.57421875" style="0" customWidth="1"/>
    <col min="15" max="15" width="11.7109375" style="0" customWidth="1"/>
    <col min="16" max="16" width="13.28125" style="0" customWidth="1"/>
    <col min="17" max="17" width="11.7109375" style="0" customWidth="1"/>
    <col min="18" max="18" width="12.421875" style="0" customWidth="1"/>
    <col min="19" max="19" width="11.7109375" style="0" customWidth="1"/>
    <col min="20" max="20" width="12.57421875" style="0" customWidth="1"/>
    <col min="21" max="22" width="11.7109375" style="0" customWidth="1"/>
  </cols>
  <sheetData>
    <row r="1" ht="15">
      <c r="A1" t="s">
        <v>57</v>
      </c>
    </row>
    <row r="2" spans="2:22" ht="15.75" thickBot="1">
      <c r="B2" s="131" t="s">
        <v>21</v>
      </c>
      <c r="C2" s="131"/>
      <c r="D2" s="131"/>
      <c r="E2" s="131"/>
      <c r="F2" s="131"/>
      <c r="G2" s="134"/>
      <c r="H2" s="134"/>
      <c r="I2" s="134"/>
      <c r="J2" s="134"/>
      <c r="K2" s="134"/>
      <c r="M2" s="131" t="s">
        <v>21</v>
      </c>
      <c r="N2" s="131"/>
      <c r="O2" s="131"/>
      <c r="P2" s="131"/>
      <c r="Q2" s="131"/>
      <c r="R2" s="134"/>
      <c r="S2" s="134"/>
      <c r="T2" s="134"/>
      <c r="U2" s="134"/>
      <c r="V2" s="134"/>
    </row>
    <row r="3" spans="1:24" ht="75.75" thickBot="1">
      <c r="A3" s="86" t="s">
        <v>57</v>
      </c>
      <c r="B3" s="87" t="s">
        <v>72</v>
      </c>
      <c r="C3" s="87" t="s">
        <v>52</v>
      </c>
      <c r="D3" s="87" t="s">
        <v>51</v>
      </c>
      <c r="E3" s="87" t="s">
        <v>45</v>
      </c>
      <c r="F3" s="87" t="s">
        <v>48</v>
      </c>
      <c r="G3" s="87" t="s">
        <v>82</v>
      </c>
      <c r="H3" s="87" t="s">
        <v>47</v>
      </c>
      <c r="I3" s="87" t="s">
        <v>53</v>
      </c>
      <c r="J3" s="87" t="s">
        <v>46</v>
      </c>
      <c r="K3" s="87" t="s">
        <v>50</v>
      </c>
      <c r="L3" s="87" t="s">
        <v>49</v>
      </c>
      <c r="N3" s="117" t="s">
        <v>52</v>
      </c>
      <c r="O3" s="118" t="s">
        <v>51</v>
      </c>
      <c r="P3" s="118" t="s">
        <v>45</v>
      </c>
      <c r="Q3" s="118" t="s">
        <v>48</v>
      </c>
      <c r="R3" s="87" t="s">
        <v>81</v>
      </c>
      <c r="S3" s="118" t="s">
        <v>47</v>
      </c>
      <c r="T3" s="118" t="s">
        <v>53</v>
      </c>
      <c r="U3" s="118" t="s">
        <v>46</v>
      </c>
      <c r="V3" s="118" t="s">
        <v>50</v>
      </c>
      <c r="W3" s="118" t="s">
        <v>49</v>
      </c>
      <c r="X3" s="119" t="s">
        <v>23</v>
      </c>
    </row>
    <row r="4" spans="1:24" ht="15">
      <c r="A4" s="66" t="s">
        <v>54</v>
      </c>
      <c r="B4" s="66">
        <v>1451</v>
      </c>
      <c r="C4" s="66">
        <v>149</v>
      </c>
      <c r="D4" s="105">
        <v>229</v>
      </c>
      <c r="E4" s="105">
        <v>222</v>
      </c>
      <c r="F4" s="105">
        <v>234</v>
      </c>
      <c r="G4" s="105">
        <v>315</v>
      </c>
      <c r="H4" s="105">
        <v>349</v>
      </c>
      <c r="I4" s="105">
        <v>390</v>
      </c>
      <c r="J4" s="105">
        <v>391</v>
      </c>
      <c r="K4" s="105">
        <v>580</v>
      </c>
      <c r="L4" s="105">
        <v>614</v>
      </c>
      <c r="N4" s="109">
        <f>C4/$B4</f>
        <v>0.10268780151619572</v>
      </c>
      <c r="O4" s="110">
        <f aca="true" t="shared" si="0" ref="O4:O19">D4/$B4</f>
        <v>0.1578221915920055</v>
      </c>
      <c r="P4" s="110">
        <f aca="true" t="shared" si="1" ref="P4:P19">E4/$B4</f>
        <v>0.15299793246037216</v>
      </c>
      <c r="Q4" s="110">
        <f aca="true" t="shared" si="2" ref="Q4:Q19">F4/$B4</f>
        <v>0.16126809097174363</v>
      </c>
      <c r="R4" s="110">
        <f aca="true" t="shared" si="3" ref="R4:R19">G4/$B4</f>
        <v>0.21709166092350105</v>
      </c>
      <c r="S4" s="110">
        <f aca="true" t="shared" si="4" ref="S4:S19">H4/$B4</f>
        <v>0.2405237767057202</v>
      </c>
      <c r="T4" s="110">
        <f aca="true" t="shared" si="5" ref="T4:T19">I4/$B4</f>
        <v>0.2687801516195727</v>
      </c>
      <c r="U4" s="110">
        <f aca="true" t="shared" si="6" ref="U4:U19">J4/$B4</f>
        <v>0.2694693314955203</v>
      </c>
      <c r="V4" s="110">
        <f aca="true" t="shared" si="7" ref="V4:V19">K4/$B4</f>
        <v>0.39972432804962094</v>
      </c>
      <c r="W4" s="110">
        <f aca="true" t="shared" si="8" ref="W4:W19">L4/$B4</f>
        <v>0.4231564438318401</v>
      </c>
      <c r="X4" s="110">
        <f>SUM(N4:W4)</f>
        <v>2.3935217091660923</v>
      </c>
    </row>
    <row r="5" spans="1:24" ht="15">
      <c r="A5" s="16" t="s">
        <v>18</v>
      </c>
      <c r="B5" s="16">
        <v>436</v>
      </c>
      <c r="C5" s="16">
        <v>45</v>
      </c>
      <c r="D5" s="106">
        <v>107</v>
      </c>
      <c r="E5" s="106">
        <v>45</v>
      </c>
      <c r="F5" s="106">
        <v>71</v>
      </c>
      <c r="G5" s="106">
        <v>91</v>
      </c>
      <c r="H5" s="106">
        <v>95</v>
      </c>
      <c r="I5" s="106">
        <v>117</v>
      </c>
      <c r="J5" s="106">
        <v>114</v>
      </c>
      <c r="K5" s="106">
        <v>186</v>
      </c>
      <c r="L5" s="106">
        <v>224</v>
      </c>
      <c r="N5" s="111">
        <f aca="true" t="shared" si="9" ref="N5:N19">C5/$B5</f>
        <v>0.10321100917431193</v>
      </c>
      <c r="O5" s="112">
        <f t="shared" si="0"/>
        <v>0.24541284403669725</v>
      </c>
      <c r="P5" s="112">
        <f t="shared" si="1"/>
        <v>0.10321100917431193</v>
      </c>
      <c r="Q5" s="112">
        <f t="shared" si="2"/>
        <v>0.1628440366972477</v>
      </c>
      <c r="R5" s="112">
        <f t="shared" si="3"/>
        <v>0.20871559633027523</v>
      </c>
      <c r="S5" s="112">
        <f t="shared" si="4"/>
        <v>0.21788990825688073</v>
      </c>
      <c r="T5" s="112">
        <f t="shared" si="5"/>
        <v>0.268348623853211</v>
      </c>
      <c r="U5" s="112">
        <f t="shared" si="6"/>
        <v>0.26146788990825687</v>
      </c>
      <c r="V5" s="112">
        <f t="shared" si="7"/>
        <v>0.42660550458715596</v>
      </c>
      <c r="W5" s="112">
        <f t="shared" si="8"/>
        <v>0.5137614678899083</v>
      </c>
      <c r="X5" s="112">
        <f aca="true" t="shared" si="10" ref="X5:X19">M5/$B5</f>
        <v>0</v>
      </c>
    </row>
    <row r="6" spans="1:24" ht="15">
      <c r="A6" s="16" t="s">
        <v>42</v>
      </c>
      <c r="B6" s="16">
        <v>674</v>
      </c>
      <c r="C6" s="16">
        <v>74</v>
      </c>
      <c r="D6" s="106">
        <v>92</v>
      </c>
      <c r="E6" s="106">
        <v>118</v>
      </c>
      <c r="F6" s="106">
        <v>124</v>
      </c>
      <c r="G6" s="106">
        <v>150</v>
      </c>
      <c r="H6" s="106">
        <v>152</v>
      </c>
      <c r="I6" s="106">
        <v>197</v>
      </c>
      <c r="J6" s="106">
        <v>193</v>
      </c>
      <c r="K6" s="106">
        <v>253</v>
      </c>
      <c r="L6" s="106">
        <v>251</v>
      </c>
      <c r="N6" s="111">
        <f t="shared" si="9"/>
        <v>0.10979228486646884</v>
      </c>
      <c r="O6" s="112">
        <f t="shared" si="0"/>
        <v>0.13649851632047477</v>
      </c>
      <c r="P6" s="112">
        <f t="shared" si="1"/>
        <v>0.17507418397626112</v>
      </c>
      <c r="Q6" s="112">
        <f t="shared" si="2"/>
        <v>0.18397626112759644</v>
      </c>
      <c r="R6" s="112">
        <f t="shared" si="3"/>
        <v>0.22255192878338279</v>
      </c>
      <c r="S6" s="112">
        <f t="shared" si="4"/>
        <v>0.22551928783382788</v>
      </c>
      <c r="T6" s="112">
        <f t="shared" si="5"/>
        <v>0.2922848664688427</v>
      </c>
      <c r="U6" s="112">
        <f t="shared" si="6"/>
        <v>0.28635014836795253</v>
      </c>
      <c r="V6" s="112">
        <f t="shared" si="7"/>
        <v>0.37537091988130566</v>
      </c>
      <c r="W6" s="112">
        <f t="shared" si="8"/>
        <v>0.3724035608308605</v>
      </c>
      <c r="X6" s="112">
        <f t="shared" si="10"/>
        <v>0</v>
      </c>
    </row>
    <row r="7" spans="1:24" ht="15">
      <c r="A7" s="16" t="s">
        <v>11</v>
      </c>
      <c r="B7" s="16">
        <v>329</v>
      </c>
      <c r="C7" s="16">
        <v>29</v>
      </c>
      <c r="D7" s="106">
        <v>30</v>
      </c>
      <c r="E7" s="106">
        <v>57</v>
      </c>
      <c r="F7" s="106">
        <v>39</v>
      </c>
      <c r="G7" s="106">
        <v>71</v>
      </c>
      <c r="H7" s="106">
        <v>100</v>
      </c>
      <c r="I7" s="106">
        <v>70</v>
      </c>
      <c r="J7" s="106">
        <v>80</v>
      </c>
      <c r="K7" s="106">
        <v>134</v>
      </c>
      <c r="L7" s="106">
        <v>136</v>
      </c>
      <c r="N7" s="111">
        <f t="shared" si="9"/>
        <v>0.08814589665653495</v>
      </c>
      <c r="O7" s="112">
        <f t="shared" si="0"/>
        <v>0.0911854103343465</v>
      </c>
      <c r="P7" s="112">
        <f t="shared" si="1"/>
        <v>0.17325227963525835</v>
      </c>
      <c r="Q7" s="112">
        <f t="shared" si="2"/>
        <v>0.11854103343465046</v>
      </c>
      <c r="R7" s="112">
        <f t="shared" si="3"/>
        <v>0.21580547112462006</v>
      </c>
      <c r="S7" s="112">
        <f t="shared" si="4"/>
        <v>0.303951367781155</v>
      </c>
      <c r="T7" s="112">
        <f t="shared" si="5"/>
        <v>0.2127659574468085</v>
      </c>
      <c r="U7" s="112">
        <f t="shared" si="6"/>
        <v>0.24316109422492402</v>
      </c>
      <c r="V7" s="112">
        <f t="shared" si="7"/>
        <v>0.4072948328267477</v>
      </c>
      <c r="W7" s="112">
        <f t="shared" si="8"/>
        <v>0.4133738601823708</v>
      </c>
      <c r="X7" s="112">
        <f t="shared" si="10"/>
        <v>0</v>
      </c>
    </row>
    <row r="8" spans="1:24" ht="15.75" thickBot="1">
      <c r="A8" s="28" t="s">
        <v>19</v>
      </c>
      <c r="B8" s="28">
        <v>12</v>
      </c>
      <c r="C8" s="28">
        <v>1</v>
      </c>
      <c r="D8" s="107">
        <v>0</v>
      </c>
      <c r="E8" s="107">
        <v>2</v>
      </c>
      <c r="F8" s="107">
        <v>0</v>
      </c>
      <c r="G8" s="107">
        <v>3</v>
      </c>
      <c r="H8" s="107">
        <v>2</v>
      </c>
      <c r="I8" s="107">
        <v>6</v>
      </c>
      <c r="J8" s="107">
        <v>4</v>
      </c>
      <c r="K8" s="107">
        <v>7</v>
      </c>
      <c r="L8" s="107">
        <v>3</v>
      </c>
      <c r="N8" s="113">
        <f t="shared" si="9"/>
        <v>0.08333333333333333</v>
      </c>
      <c r="O8" s="114">
        <f t="shared" si="0"/>
        <v>0</v>
      </c>
      <c r="P8" s="114">
        <f t="shared" si="1"/>
        <v>0.16666666666666666</v>
      </c>
      <c r="Q8" s="114">
        <f t="shared" si="2"/>
        <v>0</v>
      </c>
      <c r="R8" s="114">
        <f t="shared" si="3"/>
        <v>0.25</v>
      </c>
      <c r="S8" s="114">
        <f t="shared" si="4"/>
        <v>0.16666666666666666</v>
      </c>
      <c r="T8" s="114">
        <f t="shared" si="5"/>
        <v>0.5</v>
      </c>
      <c r="U8" s="114">
        <f t="shared" si="6"/>
        <v>0.3333333333333333</v>
      </c>
      <c r="V8" s="114">
        <f t="shared" si="7"/>
        <v>0.5833333333333334</v>
      </c>
      <c r="W8" s="114">
        <f t="shared" si="8"/>
        <v>0.25</v>
      </c>
      <c r="X8" s="114">
        <f t="shared" si="10"/>
        <v>0</v>
      </c>
    </row>
    <row r="9" spans="1:24" ht="15">
      <c r="A9" s="66" t="s">
        <v>55</v>
      </c>
      <c r="B9" s="66">
        <v>734</v>
      </c>
      <c r="C9" s="66">
        <v>72</v>
      </c>
      <c r="D9" s="105">
        <v>80</v>
      </c>
      <c r="E9" s="105">
        <v>88</v>
      </c>
      <c r="F9" s="105">
        <v>102</v>
      </c>
      <c r="G9" s="105">
        <v>153</v>
      </c>
      <c r="H9" s="105">
        <v>201</v>
      </c>
      <c r="I9" s="105">
        <v>200</v>
      </c>
      <c r="J9" s="105">
        <v>223</v>
      </c>
      <c r="K9" s="105">
        <v>291</v>
      </c>
      <c r="L9" s="105">
        <v>325</v>
      </c>
      <c r="N9" s="109">
        <f t="shared" si="9"/>
        <v>0.09809264305177112</v>
      </c>
      <c r="O9" s="110">
        <f t="shared" si="0"/>
        <v>0.10899182561307902</v>
      </c>
      <c r="P9" s="110">
        <f t="shared" si="1"/>
        <v>0.11989100817438691</v>
      </c>
      <c r="Q9" s="110">
        <f t="shared" si="2"/>
        <v>0.13896457765667575</v>
      </c>
      <c r="R9" s="110">
        <f t="shared" si="3"/>
        <v>0.20844686648501362</v>
      </c>
      <c r="S9" s="110">
        <f t="shared" si="4"/>
        <v>0.273841961852861</v>
      </c>
      <c r="T9" s="110">
        <f t="shared" si="5"/>
        <v>0.2724795640326976</v>
      </c>
      <c r="U9" s="110">
        <f t="shared" si="6"/>
        <v>0.30381471389645776</v>
      </c>
      <c r="V9" s="110">
        <f t="shared" si="7"/>
        <v>0.39645776566757496</v>
      </c>
      <c r="W9" s="110">
        <f t="shared" si="8"/>
        <v>0.4427792915531335</v>
      </c>
      <c r="X9" s="110">
        <f t="shared" si="10"/>
        <v>0</v>
      </c>
    </row>
    <row r="10" spans="1:24" ht="15">
      <c r="A10" s="16" t="s">
        <v>18</v>
      </c>
      <c r="B10" s="16">
        <v>220</v>
      </c>
      <c r="C10" s="16">
        <v>18</v>
      </c>
      <c r="D10" s="106">
        <v>38</v>
      </c>
      <c r="E10" s="106">
        <v>26</v>
      </c>
      <c r="F10" s="106">
        <v>28</v>
      </c>
      <c r="G10" s="106">
        <v>50</v>
      </c>
      <c r="H10" s="106">
        <v>50</v>
      </c>
      <c r="I10" s="106">
        <v>58</v>
      </c>
      <c r="J10" s="106">
        <v>74</v>
      </c>
      <c r="K10" s="106">
        <v>80</v>
      </c>
      <c r="L10" s="106">
        <v>110</v>
      </c>
      <c r="N10" s="111">
        <f t="shared" si="9"/>
        <v>0.08181818181818182</v>
      </c>
      <c r="O10" s="112">
        <f t="shared" si="0"/>
        <v>0.17272727272727273</v>
      </c>
      <c r="P10" s="112">
        <f t="shared" si="1"/>
        <v>0.11818181818181818</v>
      </c>
      <c r="Q10" s="112">
        <f t="shared" si="2"/>
        <v>0.12727272727272726</v>
      </c>
      <c r="R10" s="112">
        <f t="shared" si="3"/>
        <v>0.22727272727272727</v>
      </c>
      <c r="S10" s="112">
        <f t="shared" si="4"/>
        <v>0.22727272727272727</v>
      </c>
      <c r="T10" s="112">
        <f t="shared" si="5"/>
        <v>0.2636363636363636</v>
      </c>
      <c r="U10" s="112">
        <f t="shared" si="6"/>
        <v>0.33636363636363636</v>
      </c>
      <c r="V10" s="112">
        <f t="shared" si="7"/>
        <v>0.36363636363636365</v>
      </c>
      <c r="W10" s="112">
        <f t="shared" si="8"/>
        <v>0.5</v>
      </c>
      <c r="X10" s="112">
        <f t="shared" si="10"/>
        <v>0</v>
      </c>
    </row>
    <row r="11" spans="1:24" ht="15">
      <c r="A11" s="16" t="s">
        <v>42</v>
      </c>
      <c r="B11" s="16">
        <v>303</v>
      </c>
      <c r="C11" s="16">
        <v>31</v>
      </c>
      <c r="D11" s="106">
        <v>25</v>
      </c>
      <c r="E11" s="106">
        <v>26</v>
      </c>
      <c r="F11" s="106">
        <v>46</v>
      </c>
      <c r="G11" s="106">
        <v>66</v>
      </c>
      <c r="H11" s="106">
        <v>84</v>
      </c>
      <c r="I11" s="106">
        <v>103</v>
      </c>
      <c r="J11" s="106">
        <v>86</v>
      </c>
      <c r="K11" s="106">
        <v>129</v>
      </c>
      <c r="L11" s="106">
        <v>132</v>
      </c>
      <c r="N11" s="111">
        <f t="shared" si="9"/>
        <v>0.10231023102310231</v>
      </c>
      <c r="O11" s="112">
        <f t="shared" si="0"/>
        <v>0.08250825082508251</v>
      </c>
      <c r="P11" s="112">
        <f t="shared" si="1"/>
        <v>0.0858085808580858</v>
      </c>
      <c r="Q11" s="112">
        <f t="shared" si="2"/>
        <v>0.15181518151815182</v>
      </c>
      <c r="R11" s="112">
        <f t="shared" si="3"/>
        <v>0.21782178217821782</v>
      </c>
      <c r="S11" s="112">
        <f t="shared" si="4"/>
        <v>0.27722772277227725</v>
      </c>
      <c r="T11" s="112">
        <f t="shared" si="5"/>
        <v>0.33993399339933994</v>
      </c>
      <c r="U11" s="112">
        <f t="shared" si="6"/>
        <v>0.2838283828382838</v>
      </c>
      <c r="V11" s="112">
        <f t="shared" si="7"/>
        <v>0.42574257425742573</v>
      </c>
      <c r="W11" s="112">
        <f t="shared" si="8"/>
        <v>0.43564356435643564</v>
      </c>
      <c r="X11" s="112">
        <f t="shared" si="10"/>
        <v>0</v>
      </c>
    </row>
    <row r="12" spans="1:24" ht="15">
      <c r="A12" s="16" t="s">
        <v>11</v>
      </c>
      <c r="B12" s="16">
        <v>191</v>
      </c>
      <c r="C12" s="16">
        <v>19</v>
      </c>
      <c r="D12" s="106">
        <v>16</v>
      </c>
      <c r="E12" s="106">
        <v>34</v>
      </c>
      <c r="F12" s="106">
        <v>27</v>
      </c>
      <c r="G12" s="106">
        <v>34</v>
      </c>
      <c r="H12" s="106">
        <v>59</v>
      </c>
      <c r="I12" s="106">
        <v>35</v>
      </c>
      <c r="J12" s="106">
        <v>56</v>
      </c>
      <c r="K12" s="106">
        <v>76</v>
      </c>
      <c r="L12" s="106">
        <v>80</v>
      </c>
      <c r="N12" s="111">
        <f t="shared" si="9"/>
        <v>0.09947643979057591</v>
      </c>
      <c r="O12" s="112">
        <f t="shared" si="0"/>
        <v>0.08376963350785341</v>
      </c>
      <c r="P12" s="112">
        <f t="shared" si="1"/>
        <v>0.17801047120418848</v>
      </c>
      <c r="Q12" s="112">
        <f t="shared" si="2"/>
        <v>0.14136125654450263</v>
      </c>
      <c r="R12" s="112">
        <f t="shared" si="3"/>
        <v>0.17801047120418848</v>
      </c>
      <c r="S12" s="112">
        <f t="shared" si="4"/>
        <v>0.3089005235602094</v>
      </c>
      <c r="T12" s="112">
        <f t="shared" si="5"/>
        <v>0.18324607329842932</v>
      </c>
      <c r="U12" s="112">
        <f t="shared" si="6"/>
        <v>0.2931937172774869</v>
      </c>
      <c r="V12" s="112">
        <f t="shared" si="7"/>
        <v>0.39790575916230364</v>
      </c>
      <c r="W12" s="112">
        <f t="shared" si="8"/>
        <v>0.418848167539267</v>
      </c>
      <c r="X12" s="112">
        <f t="shared" si="10"/>
        <v>0</v>
      </c>
    </row>
    <row r="13" spans="1:24" ht="15.75" thickBot="1">
      <c r="A13" s="28" t="s">
        <v>19</v>
      </c>
      <c r="B13" s="28">
        <v>20</v>
      </c>
      <c r="C13" s="28">
        <v>4</v>
      </c>
      <c r="D13" s="107">
        <v>1</v>
      </c>
      <c r="E13" s="107">
        <v>2</v>
      </c>
      <c r="F13" s="107">
        <v>1</v>
      </c>
      <c r="G13" s="107">
        <v>3</v>
      </c>
      <c r="H13" s="107">
        <v>8</v>
      </c>
      <c r="I13" s="107">
        <v>4</v>
      </c>
      <c r="J13" s="107">
        <v>7</v>
      </c>
      <c r="K13" s="107">
        <v>6</v>
      </c>
      <c r="L13" s="107">
        <v>3</v>
      </c>
      <c r="N13" s="113">
        <f t="shared" si="9"/>
        <v>0.2</v>
      </c>
      <c r="O13" s="114">
        <f t="shared" si="0"/>
        <v>0.05</v>
      </c>
      <c r="P13" s="114">
        <f t="shared" si="1"/>
        <v>0.1</v>
      </c>
      <c r="Q13" s="114">
        <f t="shared" si="2"/>
        <v>0.05</v>
      </c>
      <c r="R13" s="114">
        <f t="shared" si="3"/>
        <v>0.15</v>
      </c>
      <c r="S13" s="114">
        <f t="shared" si="4"/>
        <v>0.4</v>
      </c>
      <c r="T13" s="114">
        <f t="shared" si="5"/>
        <v>0.2</v>
      </c>
      <c r="U13" s="114">
        <f t="shared" si="6"/>
        <v>0.35</v>
      </c>
      <c r="V13" s="114">
        <f t="shared" si="7"/>
        <v>0.3</v>
      </c>
      <c r="W13" s="114">
        <f t="shared" si="8"/>
        <v>0.15</v>
      </c>
      <c r="X13" s="114">
        <f t="shared" si="10"/>
        <v>0</v>
      </c>
    </row>
    <row r="14" spans="1:24" ht="15">
      <c r="A14" s="66" t="s">
        <v>56</v>
      </c>
      <c r="B14" s="66">
        <v>575</v>
      </c>
      <c r="C14" s="66">
        <v>59</v>
      </c>
      <c r="D14" s="105">
        <v>34</v>
      </c>
      <c r="E14" s="105">
        <v>65</v>
      </c>
      <c r="F14" s="105">
        <v>89</v>
      </c>
      <c r="G14" s="105">
        <v>129</v>
      </c>
      <c r="H14" s="105">
        <v>183</v>
      </c>
      <c r="I14" s="105">
        <v>156</v>
      </c>
      <c r="J14" s="105">
        <v>169</v>
      </c>
      <c r="K14" s="105">
        <v>205</v>
      </c>
      <c r="L14" s="105">
        <v>253</v>
      </c>
      <c r="N14" s="109">
        <f t="shared" si="9"/>
        <v>0.10260869565217391</v>
      </c>
      <c r="O14" s="110">
        <f t="shared" si="0"/>
        <v>0.059130434782608696</v>
      </c>
      <c r="P14" s="110">
        <f t="shared" si="1"/>
        <v>0.11304347826086956</v>
      </c>
      <c r="Q14" s="110">
        <f t="shared" si="2"/>
        <v>0.15478260869565216</v>
      </c>
      <c r="R14" s="110">
        <f t="shared" si="3"/>
        <v>0.22434782608695653</v>
      </c>
      <c r="S14" s="110">
        <f t="shared" si="4"/>
        <v>0.3182608695652174</v>
      </c>
      <c r="T14" s="110">
        <f t="shared" si="5"/>
        <v>0.271304347826087</v>
      </c>
      <c r="U14" s="110">
        <f t="shared" si="6"/>
        <v>0.29391304347826086</v>
      </c>
      <c r="V14" s="110">
        <f t="shared" si="7"/>
        <v>0.3565217391304348</v>
      </c>
      <c r="W14" s="110">
        <f t="shared" si="8"/>
        <v>0.44</v>
      </c>
      <c r="X14" s="110">
        <f t="shared" si="10"/>
        <v>0</v>
      </c>
    </row>
    <row r="15" spans="1:24" ht="15">
      <c r="A15" s="16" t="s">
        <v>18</v>
      </c>
      <c r="B15" s="16">
        <v>167</v>
      </c>
      <c r="C15" s="16">
        <v>16</v>
      </c>
      <c r="D15" s="106">
        <v>15</v>
      </c>
      <c r="E15" s="106">
        <v>24</v>
      </c>
      <c r="F15" s="106">
        <v>29</v>
      </c>
      <c r="G15" s="106">
        <v>38</v>
      </c>
      <c r="H15" s="106">
        <v>41</v>
      </c>
      <c r="I15" s="106">
        <v>43</v>
      </c>
      <c r="J15" s="106">
        <v>54</v>
      </c>
      <c r="K15" s="106">
        <v>64</v>
      </c>
      <c r="L15" s="106">
        <v>98</v>
      </c>
      <c r="N15" s="111">
        <f t="shared" si="9"/>
        <v>0.09580838323353294</v>
      </c>
      <c r="O15" s="112">
        <f t="shared" si="0"/>
        <v>0.08982035928143713</v>
      </c>
      <c r="P15" s="112">
        <f t="shared" si="1"/>
        <v>0.1437125748502994</v>
      </c>
      <c r="Q15" s="112">
        <f t="shared" si="2"/>
        <v>0.17365269461077845</v>
      </c>
      <c r="R15" s="112">
        <f t="shared" si="3"/>
        <v>0.2275449101796407</v>
      </c>
      <c r="S15" s="112">
        <f t="shared" si="4"/>
        <v>0.24550898203592814</v>
      </c>
      <c r="T15" s="112">
        <f t="shared" si="5"/>
        <v>0.25748502994011974</v>
      </c>
      <c r="U15" s="112">
        <f t="shared" si="6"/>
        <v>0.32335329341317365</v>
      </c>
      <c r="V15" s="112">
        <f t="shared" si="7"/>
        <v>0.38323353293413176</v>
      </c>
      <c r="W15" s="112">
        <f t="shared" si="8"/>
        <v>0.5868263473053892</v>
      </c>
      <c r="X15" s="112">
        <f t="shared" si="10"/>
        <v>0</v>
      </c>
    </row>
    <row r="16" spans="1:24" ht="15">
      <c r="A16" s="16" t="s">
        <v>42</v>
      </c>
      <c r="B16" s="16">
        <v>287</v>
      </c>
      <c r="C16" s="16">
        <v>32</v>
      </c>
      <c r="D16" s="106">
        <v>15</v>
      </c>
      <c r="E16" s="106">
        <v>28</v>
      </c>
      <c r="F16" s="106">
        <v>44</v>
      </c>
      <c r="G16" s="106">
        <v>73</v>
      </c>
      <c r="H16" s="106">
        <v>100</v>
      </c>
      <c r="I16" s="106">
        <v>85</v>
      </c>
      <c r="J16" s="106">
        <v>90</v>
      </c>
      <c r="K16" s="106">
        <v>95</v>
      </c>
      <c r="L16" s="106">
        <v>100</v>
      </c>
      <c r="N16" s="111">
        <f t="shared" si="9"/>
        <v>0.11149825783972125</v>
      </c>
      <c r="O16" s="112">
        <f t="shared" si="0"/>
        <v>0.05226480836236934</v>
      </c>
      <c r="P16" s="112">
        <f t="shared" si="1"/>
        <v>0.0975609756097561</v>
      </c>
      <c r="Q16" s="112">
        <f t="shared" si="2"/>
        <v>0.15331010452961671</v>
      </c>
      <c r="R16" s="112">
        <f t="shared" si="3"/>
        <v>0.25435540069686413</v>
      </c>
      <c r="S16" s="112">
        <f t="shared" si="4"/>
        <v>0.34843205574912894</v>
      </c>
      <c r="T16" s="112">
        <f t="shared" si="5"/>
        <v>0.2961672473867596</v>
      </c>
      <c r="U16" s="112">
        <f t="shared" si="6"/>
        <v>0.313588850174216</v>
      </c>
      <c r="V16" s="112">
        <f t="shared" si="7"/>
        <v>0.3310104529616725</v>
      </c>
      <c r="W16" s="112">
        <f t="shared" si="8"/>
        <v>0.34843205574912894</v>
      </c>
      <c r="X16" s="112">
        <f t="shared" si="10"/>
        <v>0</v>
      </c>
    </row>
    <row r="17" spans="1:24" ht="15">
      <c r="A17" s="16" t="s">
        <v>11</v>
      </c>
      <c r="B17" s="16">
        <v>115</v>
      </c>
      <c r="C17" s="16">
        <v>11</v>
      </c>
      <c r="D17" s="106">
        <v>4</v>
      </c>
      <c r="E17" s="106">
        <v>12</v>
      </c>
      <c r="F17" s="106">
        <v>15</v>
      </c>
      <c r="G17" s="106">
        <v>18</v>
      </c>
      <c r="H17" s="106">
        <v>41</v>
      </c>
      <c r="I17" s="106">
        <v>27</v>
      </c>
      <c r="J17" s="106">
        <v>24</v>
      </c>
      <c r="K17" s="106">
        <v>42</v>
      </c>
      <c r="L17" s="106">
        <v>53</v>
      </c>
      <c r="N17" s="111">
        <f t="shared" si="9"/>
        <v>0.09565217391304348</v>
      </c>
      <c r="O17" s="112">
        <f t="shared" si="0"/>
        <v>0.034782608695652174</v>
      </c>
      <c r="P17" s="112">
        <f t="shared" si="1"/>
        <v>0.10434782608695652</v>
      </c>
      <c r="Q17" s="112">
        <f t="shared" si="2"/>
        <v>0.13043478260869565</v>
      </c>
      <c r="R17" s="112">
        <f t="shared" si="3"/>
        <v>0.1565217391304348</v>
      </c>
      <c r="S17" s="112">
        <f t="shared" si="4"/>
        <v>0.3565217391304348</v>
      </c>
      <c r="T17" s="112">
        <f t="shared" si="5"/>
        <v>0.23478260869565218</v>
      </c>
      <c r="U17" s="112">
        <f t="shared" si="6"/>
        <v>0.20869565217391303</v>
      </c>
      <c r="V17" s="112">
        <f t="shared" si="7"/>
        <v>0.3652173913043478</v>
      </c>
      <c r="W17" s="112">
        <f t="shared" si="8"/>
        <v>0.4608695652173913</v>
      </c>
      <c r="X17" s="112">
        <f t="shared" si="10"/>
        <v>0</v>
      </c>
    </row>
    <row r="18" spans="1:24" ht="15.75" thickBot="1">
      <c r="A18" s="28" t="s">
        <v>19</v>
      </c>
      <c r="B18" s="28">
        <v>6</v>
      </c>
      <c r="C18" s="28">
        <v>0</v>
      </c>
      <c r="D18" s="107">
        <v>0</v>
      </c>
      <c r="E18" s="107">
        <v>1</v>
      </c>
      <c r="F18" s="107">
        <v>1</v>
      </c>
      <c r="G18" s="107">
        <v>0</v>
      </c>
      <c r="H18" s="107">
        <v>1</v>
      </c>
      <c r="I18" s="107">
        <v>1</v>
      </c>
      <c r="J18" s="107">
        <v>1</v>
      </c>
      <c r="K18" s="107">
        <v>4</v>
      </c>
      <c r="L18" s="107">
        <v>2</v>
      </c>
      <c r="N18" s="113">
        <f t="shared" si="9"/>
        <v>0</v>
      </c>
      <c r="O18" s="114">
        <f t="shared" si="0"/>
        <v>0</v>
      </c>
      <c r="P18" s="114">
        <f t="shared" si="1"/>
        <v>0.16666666666666666</v>
      </c>
      <c r="Q18" s="114">
        <f t="shared" si="2"/>
        <v>0.16666666666666666</v>
      </c>
      <c r="R18" s="114">
        <f t="shared" si="3"/>
        <v>0</v>
      </c>
      <c r="S18" s="114">
        <f t="shared" si="4"/>
        <v>0.16666666666666666</v>
      </c>
      <c r="T18" s="114">
        <f t="shared" si="5"/>
        <v>0.16666666666666666</v>
      </c>
      <c r="U18" s="114">
        <f t="shared" si="6"/>
        <v>0.16666666666666666</v>
      </c>
      <c r="V18" s="114">
        <f t="shared" si="7"/>
        <v>0.6666666666666666</v>
      </c>
      <c r="W18" s="114">
        <f t="shared" si="8"/>
        <v>0.3333333333333333</v>
      </c>
      <c r="X18" s="114">
        <f t="shared" si="10"/>
        <v>0</v>
      </c>
    </row>
    <row r="19" spans="1:24" ht="15.75" thickBot="1">
      <c r="A19" s="83" t="s">
        <v>58</v>
      </c>
      <c r="B19" s="83">
        <v>2760</v>
      </c>
      <c r="C19" s="83">
        <f aca="true" t="shared" si="11" ref="C19:L19">SUM(C4)+SUM(C9)+SUM(C14)</f>
        <v>280</v>
      </c>
      <c r="D19" s="108">
        <f t="shared" si="11"/>
        <v>343</v>
      </c>
      <c r="E19" s="108">
        <f t="shared" si="11"/>
        <v>375</v>
      </c>
      <c r="F19" s="108">
        <f t="shared" si="11"/>
        <v>425</v>
      </c>
      <c r="G19" s="108">
        <v>597</v>
      </c>
      <c r="H19" s="108">
        <f t="shared" si="11"/>
        <v>733</v>
      </c>
      <c r="I19" s="108">
        <f t="shared" si="11"/>
        <v>746</v>
      </c>
      <c r="J19" s="108">
        <f t="shared" si="11"/>
        <v>783</v>
      </c>
      <c r="K19" s="108">
        <f t="shared" si="11"/>
        <v>1076</v>
      </c>
      <c r="L19" s="108">
        <f t="shared" si="11"/>
        <v>1192</v>
      </c>
      <c r="N19" s="115">
        <f t="shared" si="9"/>
        <v>0.10144927536231885</v>
      </c>
      <c r="O19" s="116">
        <f t="shared" si="0"/>
        <v>0.12427536231884058</v>
      </c>
      <c r="P19" s="116">
        <f t="shared" si="1"/>
        <v>0.1358695652173913</v>
      </c>
      <c r="Q19" s="116">
        <f t="shared" si="2"/>
        <v>0.1539855072463768</v>
      </c>
      <c r="R19" s="116">
        <f t="shared" si="3"/>
        <v>0.21630434782608696</v>
      </c>
      <c r="S19" s="116">
        <f t="shared" si="4"/>
        <v>0.26557971014492754</v>
      </c>
      <c r="T19" s="116">
        <f t="shared" si="5"/>
        <v>0.2702898550724638</v>
      </c>
      <c r="U19" s="116">
        <f t="shared" si="6"/>
        <v>0.28369565217391307</v>
      </c>
      <c r="V19" s="116">
        <f t="shared" si="7"/>
        <v>0.3898550724637681</v>
      </c>
      <c r="W19" s="116">
        <f t="shared" si="8"/>
        <v>0.4318840579710145</v>
      </c>
      <c r="X19" s="116">
        <f t="shared" si="10"/>
        <v>0</v>
      </c>
    </row>
    <row r="72" ht="15">
      <c r="A72" s="104" t="s">
        <v>69</v>
      </c>
    </row>
    <row r="73" ht="15">
      <c r="A73" t="s">
        <v>59</v>
      </c>
    </row>
    <row r="74" ht="15">
      <c r="A74" t="s">
        <v>60</v>
      </c>
    </row>
    <row r="75" ht="15">
      <c r="A75" t="s">
        <v>63</v>
      </c>
    </row>
    <row r="76" ht="15">
      <c r="A76" t="s">
        <v>64</v>
      </c>
    </row>
    <row r="77" ht="15">
      <c r="A77" t="s">
        <v>65</v>
      </c>
    </row>
    <row r="78" ht="15">
      <c r="A78" t="s">
        <v>61</v>
      </c>
    </row>
    <row r="79" ht="15">
      <c r="A79" t="s">
        <v>66</v>
      </c>
    </row>
    <row r="80" ht="15">
      <c r="A80" t="s">
        <v>62</v>
      </c>
    </row>
    <row r="81" ht="15">
      <c r="A81" t="s">
        <v>67</v>
      </c>
    </row>
    <row r="82" ht="15">
      <c r="A82" t="s">
        <v>68</v>
      </c>
    </row>
    <row r="83" ht="15.75" thickBot="1"/>
    <row r="84" spans="1:12" ht="75.75" thickBot="1">
      <c r="A84" s="86" t="s">
        <v>57</v>
      </c>
      <c r="B84" s="86" t="s">
        <v>80</v>
      </c>
      <c r="C84" s="129" t="s">
        <v>52</v>
      </c>
      <c r="D84" s="130" t="s">
        <v>51</v>
      </c>
      <c r="E84" s="130" t="s">
        <v>45</v>
      </c>
      <c r="F84" s="130" t="s">
        <v>48</v>
      </c>
      <c r="G84" s="87" t="s">
        <v>82</v>
      </c>
      <c r="H84" s="130" t="s">
        <v>47</v>
      </c>
      <c r="I84" s="130" t="s">
        <v>53</v>
      </c>
      <c r="J84" s="130" t="s">
        <v>46</v>
      </c>
      <c r="K84" s="130" t="s">
        <v>50</v>
      </c>
      <c r="L84" s="130" t="s">
        <v>49</v>
      </c>
    </row>
    <row r="85" spans="1:12" ht="15">
      <c r="A85" s="66" t="s">
        <v>54</v>
      </c>
      <c r="B85" s="105">
        <v>3473</v>
      </c>
      <c r="C85" s="109">
        <v>0.10268780151619572</v>
      </c>
      <c r="D85" s="110">
        <v>0.1578221915920055</v>
      </c>
      <c r="E85" s="110">
        <v>0.15299793246037216</v>
      </c>
      <c r="F85" s="110">
        <v>0.16126809097174363</v>
      </c>
      <c r="G85" s="110">
        <v>0.21709166092350105</v>
      </c>
      <c r="H85" s="110">
        <v>0.2405237767057202</v>
      </c>
      <c r="I85" s="110">
        <v>0.2687801516195727</v>
      </c>
      <c r="J85" s="110">
        <v>0.2694693314955203</v>
      </c>
      <c r="K85" s="110">
        <v>0.39972432804962094</v>
      </c>
      <c r="L85" s="110">
        <v>0.4231564438318401</v>
      </c>
    </row>
    <row r="86" spans="1:12" ht="15">
      <c r="A86" s="16" t="s">
        <v>18</v>
      </c>
      <c r="B86" s="106">
        <v>1095</v>
      </c>
      <c r="C86" s="111">
        <v>0.10321100917431193</v>
      </c>
      <c r="D86" s="112">
        <v>0.24541284403669725</v>
      </c>
      <c r="E86" s="112">
        <v>0.10321100917431193</v>
      </c>
      <c r="F86" s="112">
        <v>0.1628440366972477</v>
      </c>
      <c r="G86" s="112">
        <v>0.20871559633027523</v>
      </c>
      <c r="H86" s="112">
        <v>0.21788990825688073</v>
      </c>
      <c r="I86" s="112">
        <v>0.268348623853211</v>
      </c>
      <c r="J86" s="112">
        <v>0.26146788990825687</v>
      </c>
      <c r="K86" s="112">
        <v>0.42660550458715596</v>
      </c>
      <c r="L86" s="112">
        <v>0.5137614678899083</v>
      </c>
    </row>
    <row r="87" spans="1:12" ht="15">
      <c r="A87" s="16" t="s">
        <v>42</v>
      </c>
      <c r="B87" s="106">
        <v>1604</v>
      </c>
      <c r="C87" s="111">
        <v>0.10979228486646884</v>
      </c>
      <c r="D87" s="112">
        <v>0.13649851632047477</v>
      </c>
      <c r="E87" s="112">
        <v>0.17507418397626112</v>
      </c>
      <c r="F87" s="112">
        <v>0.18397626112759644</v>
      </c>
      <c r="G87" s="112">
        <v>0.22255192878338279</v>
      </c>
      <c r="H87" s="112">
        <v>0.22551928783382788</v>
      </c>
      <c r="I87" s="112">
        <v>0.2922848664688427</v>
      </c>
      <c r="J87" s="112">
        <v>0.28635014836795253</v>
      </c>
      <c r="K87" s="112">
        <v>0.37537091988130566</v>
      </c>
      <c r="L87" s="112">
        <v>0.3724035608308605</v>
      </c>
    </row>
    <row r="88" spans="1:12" ht="15">
      <c r="A88" s="16" t="s">
        <v>11</v>
      </c>
      <c r="B88" s="106">
        <v>746</v>
      </c>
      <c r="C88" s="111">
        <v>0.08814589665653495</v>
      </c>
      <c r="D88" s="112">
        <v>0.0911854103343465</v>
      </c>
      <c r="E88" s="112">
        <v>0.17325227963525835</v>
      </c>
      <c r="F88" s="112">
        <v>0.11854103343465046</v>
      </c>
      <c r="G88" s="112">
        <v>0.21580547112462006</v>
      </c>
      <c r="H88" s="112">
        <v>0.303951367781155</v>
      </c>
      <c r="I88" s="112">
        <v>0.2127659574468085</v>
      </c>
      <c r="J88" s="112">
        <v>0.24316109422492402</v>
      </c>
      <c r="K88" s="112">
        <v>0.4072948328267477</v>
      </c>
      <c r="L88" s="112">
        <v>0.4133738601823708</v>
      </c>
    </row>
    <row r="89" spans="1:12" ht="15.75" thickBot="1">
      <c r="A89" s="28" t="s">
        <v>19</v>
      </c>
      <c r="B89" s="107">
        <v>28</v>
      </c>
      <c r="C89" s="113">
        <v>0.08333333333333333</v>
      </c>
      <c r="D89" s="114">
        <v>0</v>
      </c>
      <c r="E89" s="114">
        <v>0.16666666666666666</v>
      </c>
      <c r="F89" s="114">
        <v>0</v>
      </c>
      <c r="G89" s="114">
        <v>0.25</v>
      </c>
      <c r="H89" s="114">
        <v>0.16666666666666666</v>
      </c>
      <c r="I89" s="114">
        <v>0.5</v>
      </c>
      <c r="J89" s="114">
        <v>0.3333333333333333</v>
      </c>
      <c r="K89" s="114">
        <v>0.5833333333333334</v>
      </c>
      <c r="L89" s="114">
        <v>0.25</v>
      </c>
    </row>
    <row r="90" spans="1:12" ht="15">
      <c r="A90" s="66" t="s">
        <v>55</v>
      </c>
      <c r="B90" s="105">
        <v>1735</v>
      </c>
      <c r="C90" s="109">
        <v>0.09809264305177112</v>
      </c>
      <c r="D90" s="110">
        <v>0.10899182561307902</v>
      </c>
      <c r="E90" s="110">
        <v>0.11989100817438691</v>
      </c>
      <c r="F90" s="110">
        <v>0.13896457765667575</v>
      </c>
      <c r="G90" s="110">
        <v>0.20844686648501362</v>
      </c>
      <c r="H90" s="110">
        <v>0.273841961852861</v>
      </c>
      <c r="I90" s="110">
        <v>0.2724795640326976</v>
      </c>
      <c r="J90" s="110">
        <v>0.30381471389645776</v>
      </c>
      <c r="K90" s="110">
        <v>0.39645776566757496</v>
      </c>
      <c r="L90" s="110">
        <v>0.4427792915531335</v>
      </c>
    </row>
    <row r="91" spans="1:12" ht="15">
      <c r="A91" s="16" t="s">
        <v>18</v>
      </c>
      <c r="B91" s="106">
        <v>532</v>
      </c>
      <c r="C91" s="111">
        <v>0.08181818181818182</v>
      </c>
      <c r="D91" s="112">
        <v>0.17272727272727273</v>
      </c>
      <c r="E91" s="112">
        <v>0.11818181818181818</v>
      </c>
      <c r="F91" s="112">
        <v>0.12727272727272726</v>
      </c>
      <c r="G91" s="112">
        <v>0.22727272727272727</v>
      </c>
      <c r="H91" s="112">
        <v>0.22727272727272727</v>
      </c>
      <c r="I91" s="112">
        <v>0.2636363636363636</v>
      </c>
      <c r="J91" s="112">
        <v>0.33636363636363636</v>
      </c>
      <c r="K91" s="112">
        <v>0.36363636363636365</v>
      </c>
      <c r="L91" s="112">
        <v>0.5</v>
      </c>
    </row>
    <row r="92" spans="1:12" ht="15">
      <c r="A92" s="16" t="s">
        <v>42</v>
      </c>
      <c r="B92" s="106">
        <v>728</v>
      </c>
      <c r="C92" s="111">
        <v>0.10231023102310231</v>
      </c>
      <c r="D92" s="112">
        <v>0.08250825082508251</v>
      </c>
      <c r="E92" s="112">
        <v>0.0858085808580858</v>
      </c>
      <c r="F92" s="112">
        <v>0.15181518151815182</v>
      </c>
      <c r="G92" s="112">
        <v>0.21782178217821782</v>
      </c>
      <c r="H92" s="112">
        <v>0.27722772277227725</v>
      </c>
      <c r="I92" s="112">
        <v>0.33993399339933994</v>
      </c>
      <c r="J92" s="112">
        <v>0.2838283828382838</v>
      </c>
      <c r="K92" s="112">
        <v>0.42574257425742573</v>
      </c>
      <c r="L92" s="112">
        <v>0.43564356435643564</v>
      </c>
    </row>
    <row r="93" spans="1:12" ht="15">
      <c r="A93" s="16" t="s">
        <v>11</v>
      </c>
      <c r="B93" s="106">
        <v>436</v>
      </c>
      <c r="C93" s="111">
        <v>0.09947643979057591</v>
      </c>
      <c r="D93" s="112">
        <v>0.08376963350785341</v>
      </c>
      <c r="E93" s="112">
        <v>0.17801047120418848</v>
      </c>
      <c r="F93" s="112">
        <v>0.14136125654450263</v>
      </c>
      <c r="G93" s="112">
        <v>0.17801047120418848</v>
      </c>
      <c r="H93" s="112">
        <v>0.3089005235602094</v>
      </c>
      <c r="I93" s="112">
        <v>0.18324607329842932</v>
      </c>
      <c r="J93" s="112">
        <v>0.2931937172774869</v>
      </c>
      <c r="K93" s="112">
        <v>0.39790575916230364</v>
      </c>
      <c r="L93" s="112">
        <v>0.418848167539267</v>
      </c>
    </row>
    <row r="94" spans="1:12" ht="15.75" thickBot="1">
      <c r="A94" s="28" t="s">
        <v>19</v>
      </c>
      <c r="B94" s="107">
        <v>39</v>
      </c>
      <c r="C94" s="113">
        <v>0.2</v>
      </c>
      <c r="D94" s="114">
        <v>0.05</v>
      </c>
      <c r="E94" s="114">
        <v>0.1</v>
      </c>
      <c r="F94" s="114">
        <v>0.05</v>
      </c>
      <c r="G94" s="114">
        <v>0.15</v>
      </c>
      <c r="H94" s="114">
        <v>0.4</v>
      </c>
      <c r="I94" s="114">
        <v>0.2</v>
      </c>
      <c r="J94" s="114">
        <v>0.35</v>
      </c>
      <c r="K94" s="114">
        <v>0.3</v>
      </c>
      <c r="L94" s="114">
        <v>0.15</v>
      </c>
    </row>
    <row r="95" spans="1:12" ht="15">
      <c r="A95" s="66" t="s">
        <v>56</v>
      </c>
      <c r="B95" s="105">
        <v>1342</v>
      </c>
      <c r="C95" s="109">
        <v>0.10260869565217391</v>
      </c>
      <c r="D95" s="110">
        <v>0.059130434782608696</v>
      </c>
      <c r="E95" s="110">
        <v>0.11304347826086956</v>
      </c>
      <c r="F95" s="110">
        <v>0.15478260869565216</v>
      </c>
      <c r="G95" s="110">
        <v>0.22434782608695653</v>
      </c>
      <c r="H95" s="110">
        <v>0.3182608695652174</v>
      </c>
      <c r="I95" s="110">
        <v>0.271304347826087</v>
      </c>
      <c r="J95" s="110">
        <v>0.29391304347826086</v>
      </c>
      <c r="K95" s="110">
        <v>0.3565217391304348</v>
      </c>
      <c r="L95" s="110">
        <v>0.44</v>
      </c>
    </row>
    <row r="96" spans="1:12" ht="15">
      <c r="A96" s="16" t="s">
        <v>18</v>
      </c>
      <c r="B96" s="106">
        <v>422</v>
      </c>
      <c r="C96" s="111">
        <v>0.09580838323353294</v>
      </c>
      <c r="D96" s="112">
        <v>0.08982035928143713</v>
      </c>
      <c r="E96" s="112">
        <v>0.1437125748502994</v>
      </c>
      <c r="F96" s="112">
        <v>0.17365269461077845</v>
      </c>
      <c r="G96" s="112">
        <v>0.2275449101796407</v>
      </c>
      <c r="H96" s="112">
        <v>0.24550898203592814</v>
      </c>
      <c r="I96" s="112">
        <v>0.25748502994011974</v>
      </c>
      <c r="J96" s="112">
        <v>0.32335329341317365</v>
      </c>
      <c r="K96" s="112">
        <v>0.38323353293413176</v>
      </c>
      <c r="L96" s="112">
        <v>0.5868263473053892</v>
      </c>
    </row>
    <row r="97" spans="1:12" ht="15">
      <c r="A97" s="16" t="s">
        <v>42</v>
      </c>
      <c r="B97" s="106">
        <v>662</v>
      </c>
      <c r="C97" s="111">
        <v>0.11149825783972125</v>
      </c>
      <c r="D97" s="112">
        <v>0.05226480836236934</v>
      </c>
      <c r="E97" s="112">
        <v>0.0975609756097561</v>
      </c>
      <c r="F97" s="112">
        <v>0.15331010452961671</v>
      </c>
      <c r="G97" s="112">
        <v>0.25435540069686413</v>
      </c>
      <c r="H97" s="112">
        <v>0.34843205574912894</v>
      </c>
      <c r="I97" s="112">
        <v>0.2961672473867596</v>
      </c>
      <c r="J97" s="112">
        <v>0.313588850174216</v>
      </c>
      <c r="K97" s="112">
        <v>0.3310104529616725</v>
      </c>
      <c r="L97" s="112">
        <v>0.34843205574912894</v>
      </c>
    </row>
    <row r="98" spans="1:12" ht="15">
      <c r="A98" s="16" t="s">
        <v>11</v>
      </c>
      <c r="B98" s="106">
        <v>247</v>
      </c>
      <c r="C98" s="111">
        <v>0.09565217391304348</v>
      </c>
      <c r="D98" s="112">
        <v>0.034782608695652174</v>
      </c>
      <c r="E98" s="112">
        <v>0.10434782608695652</v>
      </c>
      <c r="F98" s="112">
        <v>0.13043478260869565</v>
      </c>
      <c r="G98" s="112">
        <v>0.1565217391304348</v>
      </c>
      <c r="H98" s="112">
        <v>0.3565217391304348</v>
      </c>
      <c r="I98" s="112">
        <v>0.23478260869565218</v>
      </c>
      <c r="J98" s="112">
        <v>0.20869565217391303</v>
      </c>
      <c r="K98" s="112">
        <v>0.3652173913043478</v>
      </c>
      <c r="L98" s="112">
        <v>0.4608695652173913</v>
      </c>
    </row>
    <row r="99" spans="1:12" ht="15.75" thickBot="1">
      <c r="A99" s="28" t="s">
        <v>19</v>
      </c>
      <c r="B99" s="107">
        <v>11</v>
      </c>
      <c r="C99" s="113">
        <v>0</v>
      </c>
      <c r="D99" s="114">
        <v>0</v>
      </c>
      <c r="E99" s="114">
        <v>0.16666666666666666</v>
      </c>
      <c r="F99" s="114">
        <v>0.16666666666666666</v>
      </c>
      <c r="G99" s="114">
        <v>0</v>
      </c>
      <c r="H99" s="114">
        <v>0.16666666666666666</v>
      </c>
      <c r="I99" s="114">
        <v>0.16666666666666666</v>
      </c>
      <c r="J99" s="114">
        <v>0.16666666666666666</v>
      </c>
      <c r="K99" s="114">
        <v>0.6666666666666666</v>
      </c>
      <c r="L99" s="114">
        <v>0.3333333333333333</v>
      </c>
    </row>
    <row r="100" spans="1:12" ht="15.75" thickBot="1">
      <c r="A100" s="83" t="s">
        <v>58</v>
      </c>
      <c r="B100" s="108">
        <v>6550</v>
      </c>
      <c r="C100" s="127">
        <v>0.10144927536231885</v>
      </c>
      <c r="D100" s="128">
        <v>0.12427536231884058</v>
      </c>
      <c r="E100" s="128">
        <v>0.1358695652173913</v>
      </c>
      <c r="F100" s="128">
        <v>0.1539855072463768</v>
      </c>
      <c r="G100" s="128">
        <v>0.21630434782608696</v>
      </c>
      <c r="H100" s="128">
        <v>0.26557971014492754</v>
      </c>
      <c r="I100" s="128">
        <v>0.2702898550724638</v>
      </c>
      <c r="J100" s="128">
        <v>0.28369565217391307</v>
      </c>
      <c r="K100" s="128">
        <v>0.3898550724637681</v>
      </c>
      <c r="L100" s="128">
        <v>0.4318840579710145</v>
      </c>
    </row>
  </sheetData>
  <sheetProtection/>
  <mergeCells count="2">
    <mergeCell ref="B2:K2"/>
    <mergeCell ref="M2:V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2"/>
  <headerFooter alignWithMargins="0">
    <oddHeader>&amp;C&amp;F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2014-02-11T12:38:58Z</dcterms:modified>
  <cp:category/>
  <cp:version/>
  <cp:contentType/>
  <cp:contentStatus/>
</cp:coreProperties>
</file>