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990" windowHeight="9075" tabRatio="900" firstSheet="1" activeTab="1"/>
  </bookViews>
  <sheets>
    <sheet name="Enter SITDATE" sheetId="1" state="hidden" r:id="rId1"/>
    <sheet name="1.1a" sheetId="2" r:id="rId2"/>
    <sheet name="1.1b" sheetId="3" r:id="rId3"/>
    <sheet name="2.1ab" sheetId="4" r:id="rId4"/>
    <sheet name="Map1 - Service" sheetId="5" r:id="rId5"/>
    <sheet name="Map2 - Civ" sheetId="6" r:id="rId6"/>
    <sheet name="3.1ab" sheetId="7" r:id="rId7"/>
    <sheet name="3.2a" sheetId="8" r:id="rId8"/>
    <sheet name="3.2b" sheetId="9" r:id="rId9"/>
    <sheet name="3.3a" sheetId="10" r:id="rId10"/>
    <sheet name="3.3b" sheetId="11" r:id="rId11"/>
    <sheet name="3.4a" sheetId="12" r:id="rId12"/>
    <sheet name="3.4b" sheetId="13" r:id="rId13"/>
    <sheet name="3.5a" sheetId="14" r:id="rId14"/>
    <sheet name="3.5b" sheetId="15" r:id="rId15"/>
    <sheet name="3.6a" sheetId="16" r:id="rId16"/>
    <sheet name="3.6b" sheetId="17" r:id="rId17"/>
    <sheet name="3.7a" sheetId="18" r:id="rId18"/>
    <sheet name="3.7b" sheetId="19" r:id="rId19"/>
    <sheet name="3.8a" sheetId="20" r:id="rId20"/>
    <sheet name="3.8b" sheetId="21" r:id="rId21"/>
    <sheet name="3.9a" sheetId="22" r:id="rId22"/>
    <sheet name="3.9b" sheetId="23" r:id="rId23"/>
    <sheet name="4.1ab" sheetId="24" r:id="rId24"/>
    <sheet name="5.1ab" sheetId="25" r:id="rId25"/>
    <sheet name="6.1ab" sheetId="26" r:id="rId26"/>
    <sheet name="Map data" sheetId="27" state="hidden" r:id="rId27"/>
  </sheets>
  <externalReferences>
    <externalReference r:id="rId30"/>
  </externalReferences>
  <definedNames>
    <definedName name="_xlnm.Print_Area" localSheetId="1">'1.1a'!$A$1:$X$77</definedName>
    <definedName name="_xlnm.Print_Area" localSheetId="2">'1.1b'!$A$1:$T$74</definedName>
    <definedName name="_xlnm.Print_Area" localSheetId="3">'2.1ab'!$A$1:$V$78</definedName>
    <definedName name="_xlnm.Print_Area" localSheetId="6">'3.1ab'!$A$1:$V$79</definedName>
    <definedName name="_xlnm.Print_Area" localSheetId="7">'3.2a'!$A$1:$V$62</definedName>
    <definedName name="_xlnm.Print_Area" localSheetId="8">'3.2b'!$A$1:$T$63</definedName>
    <definedName name="_xlnm.Print_Area" localSheetId="9">'3.3a'!$A$1:$V$58</definedName>
    <definedName name="_xlnm.Print_Area" localSheetId="10">'3.3b'!$A$1:$T$59</definedName>
    <definedName name="_xlnm.Print_Area" localSheetId="11">'3.4a'!$A$1:$V$67</definedName>
    <definedName name="_xlnm.Print_Area" localSheetId="12">'3.4b'!$A$1:$T$66</definedName>
    <definedName name="_xlnm.Print_Area" localSheetId="13">'3.5a'!$A$1:$V$55</definedName>
    <definedName name="_xlnm.Print_Area" localSheetId="14">'3.5b'!$A$1:$T$53</definedName>
    <definedName name="_xlnm.Print_Area" localSheetId="15">'3.6a'!$A$1:$V$75</definedName>
    <definedName name="_xlnm.Print_Area" localSheetId="16">'3.6b'!$A$1:$T$73</definedName>
    <definedName name="_xlnm.Print_Area" localSheetId="17">'3.7a'!$A$1:$V$46</definedName>
    <definedName name="_xlnm.Print_Area" localSheetId="18">'3.7b'!$A$1:$T$44</definedName>
    <definedName name="_xlnm.Print_Area" localSheetId="19">'3.8a'!$A$1:$V$101</definedName>
    <definedName name="_xlnm.Print_Area" localSheetId="20">'3.8b'!$A$1:$T$100</definedName>
    <definedName name="_xlnm.Print_Area" localSheetId="21">'3.9a'!$A$1:$V$62</definedName>
    <definedName name="_xlnm.Print_Area" localSheetId="22">'3.9b'!$A$1:$T$60</definedName>
    <definedName name="_xlnm.Print_Area" localSheetId="24">'5.1ab'!$A$1:$V$89</definedName>
    <definedName name="_xlnm.Print_Area" localSheetId="25">'6.1ab'!$A$1:$V$80</definedName>
    <definedName name="_xlnm.Print_Area" localSheetId="4">'Map1 - Service'!$A$1:$K$61</definedName>
    <definedName name="_xlnm.Print_Area" localSheetId="5">'Map2 - Civ'!$A$1:$J$61</definedName>
    <definedName name="Sheet1a">'1.1a'!$C$8:$W$74</definedName>
    <definedName name="Sheet1b">'1.1b'!$C$7:$T$72</definedName>
    <definedName name="Sheet2a">'2.1ab'!$C$9:$U$35</definedName>
    <definedName name="Sheet2ab">'2.1ab'!$C$49:$T$75</definedName>
    <definedName name="Sheet3.2a">'3.2a'!$C$8:$V$63</definedName>
    <definedName name="Sheet3.2b">'3.2b'!$C$8:$T$61</definedName>
    <definedName name="Sheet3.3a">'3.3a'!$C$8:$U$56</definedName>
    <definedName name="Sheet3.3b">'3.3b'!$C$9:$S$57</definedName>
    <definedName name="Sheet3.4a">'3.4a'!$C$8:$U$64</definedName>
    <definedName name="Sheet3.4b">'3.4b'!$C$8:$S$64</definedName>
    <definedName name="Sheet3.5a">'3.5a'!$C$8:$U$54</definedName>
    <definedName name="Sheet3.5b">'3.5b'!$C$8:$S$51</definedName>
    <definedName name="Sheet3.6a">'3.6a'!$C$8:$U$74</definedName>
    <definedName name="Sheet3.6b">'3.6b'!$C$8:$S$71</definedName>
    <definedName name="Sheet3.7a">'3.7a'!$C$8:$U$45</definedName>
    <definedName name="Sheet3.7b">'3.7b'!$C$8:$S$42</definedName>
    <definedName name="Sheet3.8a">'3.8a'!$C$8:$U$100</definedName>
    <definedName name="Sheet3.8b">'3.8b'!$C$8:$S$97</definedName>
    <definedName name="Sheet3.9a">'3.9a'!$C$8:$U$61</definedName>
    <definedName name="Sheet3.9b">'3.9b'!$C$8:$S$58</definedName>
    <definedName name="Sheet3a">'3.1ab'!$C$8:$V$37</definedName>
    <definedName name="Sheet3b">'3.1ab'!$C$48:$T$76</definedName>
    <definedName name="Sheet4.1a">'4.1ab'!$C$8:$U$34</definedName>
    <definedName name="Sheet4.1b">'4.1ab'!$C$46:$S$69</definedName>
    <definedName name="Sheet5.1a">'5.1ab'!$C$8:$U$44</definedName>
    <definedName name="Sheet5.1b">'5.1ab'!$C$54:$S$87</definedName>
    <definedName name="Sheet6.1a">'6.1ab'!$C$8:$U$38</definedName>
    <definedName name="Sheet6.1b">'6.1ab'!$C$51:$S$78</definedName>
    <definedName name="tab1">#REF!</definedName>
    <definedName name="Unknown">'[1]Table1'!#REF!</definedName>
  </definedNames>
  <calcPr fullCalcOnLoad="1"/>
</workbook>
</file>

<file path=xl/sharedStrings.xml><?xml version="1.0" encoding="utf-8"?>
<sst xmlns="http://schemas.openxmlformats.org/spreadsheetml/2006/main" count="7229" uniqueCount="535">
  <si>
    <t xml:space="preserve">Buckinghamshire                    </t>
  </si>
  <si>
    <t xml:space="preserve">Essex                              </t>
  </si>
  <si>
    <t xml:space="preserve">Hampshire                          </t>
  </si>
  <si>
    <t xml:space="preserve">Hertfordshire                      </t>
  </si>
  <si>
    <t xml:space="preserve">Kent                               </t>
  </si>
  <si>
    <t xml:space="preserve">Oxfordshire                        </t>
  </si>
  <si>
    <t xml:space="preserve">Surrey                             </t>
  </si>
  <si>
    <t xml:space="preserve">Devon                              </t>
  </si>
  <si>
    <t xml:space="preserve">Dorset                             </t>
  </si>
  <si>
    <t xml:space="preserve">Gloucestershire                    </t>
  </si>
  <si>
    <t xml:space="preserve">Somerset                           </t>
  </si>
  <si>
    <t xml:space="preserve">Staffordshire                      </t>
  </si>
  <si>
    <t xml:space="preserve">Warwickshire                       </t>
  </si>
  <si>
    <t>Bath and North East Somerset</t>
  </si>
  <si>
    <t xml:space="preserve">West Midlands                      </t>
  </si>
  <si>
    <t xml:space="preserve">Greater Manchester                 </t>
  </si>
  <si>
    <t xml:space="preserve">Lancashire                         </t>
  </si>
  <si>
    <t>York</t>
  </si>
  <si>
    <t xml:space="preserve">Merseyside                         </t>
  </si>
  <si>
    <t xml:space="preserve"> Local authority area</t>
  </si>
  <si>
    <t>Antrim</t>
  </si>
  <si>
    <t>Armagh</t>
  </si>
  <si>
    <t>Belfast</t>
  </si>
  <si>
    <t>Down</t>
  </si>
  <si>
    <t>Conwy</t>
  </si>
  <si>
    <t>Swindon</t>
  </si>
  <si>
    <t>Derby</t>
  </si>
  <si>
    <t>Leicester</t>
  </si>
  <si>
    <t>Rutland</t>
  </si>
  <si>
    <t>Brighton and Hove</t>
  </si>
  <si>
    <t>Milton Keynes</t>
  </si>
  <si>
    <t>Portsmouth</t>
  </si>
  <si>
    <t>Southampton</t>
  </si>
  <si>
    <t>Stoke-on-Trent</t>
  </si>
  <si>
    <t>Bournemouth</t>
  </si>
  <si>
    <t>Poole</t>
  </si>
  <si>
    <t>England</t>
  </si>
  <si>
    <t>Wales</t>
  </si>
  <si>
    <t>Scotland</t>
  </si>
  <si>
    <t>Northern Ireland</t>
  </si>
  <si>
    <t>South Yorkshire</t>
  </si>
  <si>
    <t>West Yorkshire</t>
  </si>
  <si>
    <t>West Sussex</t>
  </si>
  <si>
    <t>North Somerset</t>
  </si>
  <si>
    <t>Stockton-on-Tees</t>
  </si>
  <si>
    <t>North Lincolnshire</t>
  </si>
  <si>
    <t>South Gloucestershire</t>
  </si>
  <si>
    <t>North East</t>
  </si>
  <si>
    <t>Eastern</t>
  </si>
  <si>
    <t>London</t>
  </si>
  <si>
    <t>Total</t>
  </si>
  <si>
    <t>Yorks &amp; Humberside</t>
  </si>
  <si>
    <t>East Midlands</t>
  </si>
  <si>
    <t>South East</t>
  </si>
  <si>
    <t>South West</t>
  </si>
  <si>
    <t>West Midlands</t>
  </si>
  <si>
    <t>North West</t>
  </si>
  <si>
    <t xml:space="preserve">Cumbria                            </t>
  </si>
  <si>
    <t xml:space="preserve">Tyne and Wear                      </t>
  </si>
  <si>
    <t xml:space="preserve">North Yorkshire                    </t>
  </si>
  <si>
    <t xml:space="preserve">Derbyshire                         </t>
  </si>
  <si>
    <t xml:space="preserve">Leicestershire                     </t>
  </si>
  <si>
    <t xml:space="preserve">Lincolnshire                       </t>
  </si>
  <si>
    <t xml:space="preserve">Northamptonshire                   </t>
  </si>
  <si>
    <t xml:space="preserve">Nottinghamshire                    </t>
  </si>
  <si>
    <t xml:space="preserve">Cambridgeshire                     </t>
  </si>
  <si>
    <t xml:space="preserve">Norfolk                            </t>
  </si>
  <si>
    <t xml:space="preserve">Suffolk                            </t>
  </si>
  <si>
    <t>Salford</t>
  </si>
  <si>
    <t>West Devon</t>
  </si>
  <si>
    <t>Telford and Wrekin</t>
  </si>
  <si>
    <t>Luton</t>
  </si>
  <si>
    <t>West Berkshire</t>
  </si>
  <si>
    <t>Medway</t>
  </si>
  <si>
    <t>County or Unitary Authority</t>
  </si>
  <si>
    <t>County Durham</t>
  </si>
  <si>
    <t>Nottingham</t>
  </si>
  <si>
    <t>Worcestershire</t>
  </si>
  <si>
    <t>Peterborough</t>
  </si>
  <si>
    <t>Officers</t>
  </si>
  <si>
    <t>All ranks</t>
  </si>
  <si>
    <t>Total strengths</t>
  </si>
  <si>
    <t>Percentage change</t>
  </si>
  <si>
    <t>Army</t>
  </si>
  <si>
    <t>Royal Air Force</t>
  </si>
  <si>
    <t>Wigan</t>
  </si>
  <si>
    <t>Tunbridge Wells</t>
  </si>
  <si>
    <t>Falkirk</t>
  </si>
  <si>
    <t>Unknowns</t>
  </si>
  <si>
    <t>1999 to 2000</t>
  </si>
  <si>
    <t>UK</t>
  </si>
  <si>
    <t>Other Ranks</t>
  </si>
  <si>
    <t>Southend-on-Sea</t>
  </si>
  <si>
    <t>Warwick</t>
  </si>
  <si>
    <t>Suffolk Coastal</t>
  </si>
  <si>
    <t>Hackney</t>
  </si>
  <si>
    <t>Chiltern</t>
  </si>
  <si>
    <t>Mole Valley</t>
  </si>
  <si>
    <t>Torridge</t>
  </si>
  <si>
    <t>Barrow-in-Furness</t>
  </si>
  <si>
    <t>St Albans</t>
  </si>
  <si>
    <t>Tower Hamlets</t>
  </si>
  <si>
    <t>West Dorset</t>
  </si>
  <si>
    <t>Gedling</t>
  </si>
  <si>
    <t>Wyre Forest</t>
  </si>
  <si>
    <t>Darlington</t>
  </si>
  <si>
    <t>Hartlepool</t>
  </si>
  <si>
    <t>South Tyneside</t>
  </si>
  <si>
    <t>Blackburn with Darwen</t>
  </si>
  <si>
    <t>Blackpool</t>
  </si>
  <si>
    <t>Allerdale</t>
  </si>
  <si>
    <t>Carlisle</t>
  </si>
  <si>
    <t>South Lakeland</t>
  </si>
  <si>
    <t>Bolton</t>
  </si>
  <si>
    <t>Bury</t>
  </si>
  <si>
    <t>Manchester</t>
  </si>
  <si>
    <t>Oldham</t>
  </si>
  <si>
    <t>Rochdale</t>
  </si>
  <si>
    <t>Stockport</t>
  </si>
  <si>
    <t>Tameside</t>
  </si>
  <si>
    <t>Burnley</t>
  </si>
  <si>
    <t>Chorley</t>
  </si>
  <si>
    <t>Lancaster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</si>
  <si>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</si>
  <si>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</si>
  <si>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</si>
  <si>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</si>
  <si>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</si>
  <si>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</si>
  <si>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</si>
  <si>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>Craven</t>
  </si>
  <si>
    <t>Scarborough</t>
  </si>
  <si>
    <t>Barnsley</t>
  </si>
  <si>
    <t>Doncaster</t>
  </si>
  <si>
    <t>Rotherham</t>
  </si>
  <si>
    <t>Calderdale</t>
  </si>
  <si>
    <t>Kirklees</t>
  </si>
  <si>
    <t>Amber Valley</t>
  </si>
  <si>
    <t>Bolsover</t>
  </si>
  <si>
    <t>Chesterfield</t>
  </si>
  <si>
    <t>Derbyshire Dales</t>
  </si>
  <si>
    <t>Erewash</t>
  </si>
  <si>
    <t>High Peak</t>
  </si>
  <si>
    <t>North East Derbyshire</t>
  </si>
  <si>
    <t>South Derbyshire</t>
  </si>
  <si>
    <t>Blaby</t>
  </si>
  <si>
    <t>Charnwood</t>
  </si>
  <si>
    <t>Harborough</t>
  </si>
  <si>
    <t>Hinckley and Bosworth</t>
  </si>
  <si>
    <t>Melton</t>
  </si>
  <si>
    <t>North West Leicestershire</t>
  </si>
  <si>
    <t>Boston</t>
  </si>
  <si>
    <t>Corby</t>
  </si>
  <si>
    <t>Daventry</t>
  </si>
  <si>
    <t>East Northamptonshire</t>
  </si>
  <si>
    <t>Kettering</t>
  </si>
  <si>
    <t>Northampton</t>
  </si>
  <si>
    <t>Wellingborough</t>
  </si>
  <si>
    <t>Ashfield</t>
  </si>
  <si>
    <t>Mansfield</t>
  </si>
  <si>
    <t>Cannock Chase</t>
  </si>
  <si>
    <t>East Staffordshire</t>
  </si>
  <si>
    <t>Lichfield</t>
  </si>
  <si>
    <t>Newcastle-under-Lyme</t>
  </si>
  <si>
    <t>South Staffordshire</t>
  </si>
  <si>
    <t>Stafford</t>
  </si>
  <si>
    <t>Staffordshire Moorlands</t>
  </si>
  <si>
    <t>Tamworth</t>
  </si>
  <si>
    <t>Nuneaton and Bedworth</t>
  </si>
  <si>
    <t>Dudley</t>
  </si>
  <si>
    <t>Solihull</t>
  </si>
  <si>
    <t>Bromsgrove</t>
  </si>
  <si>
    <t>Worcester</t>
  </si>
  <si>
    <t>Wychavon</t>
  </si>
  <si>
    <t>Thurrock</t>
  </si>
  <si>
    <t>East Cambridgeshire</t>
  </si>
  <si>
    <t>Fenland</t>
  </si>
  <si>
    <t>Brentwood</t>
  </si>
  <si>
    <t>Basildon</t>
  </si>
  <si>
    <t>Braintree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</si>
  <si>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</si>
  <si>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</si>
  <si>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</si>
  <si>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</si>
  <si>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</si>
  <si>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</si>
  <si>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</si>
  <si>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Broxbourne</t>
  </si>
  <si>
    <t>Dacorum</t>
  </si>
  <si>
    <t>East Hertfordshire</t>
  </si>
  <si>
    <t>Hertsmere</t>
  </si>
  <si>
    <t>North Hertfordshire</t>
  </si>
  <si>
    <t>Stevenage</t>
  </si>
  <si>
    <t>Watford</t>
  </si>
  <si>
    <t>Welwyn Hatfield</t>
  </si>
  <si>
    <t>Broadland</t>
  </si>
  <si>
    <t>Great Yarmouth</t>
  </si>
  <si>
    <t>South Norfolk</t>
  </si>
  <si>
    <t>Babergh</t>
  </si>
  <si>
    <t>Waveney</t>
  </si>
  <si>
    <t>Barking and Dagenham</t>
  </si>
  <si>
    <t>Bromley</t>
  </si>
  <si>
    <t>Enfield</t>
  </si>
  <si>
    <t>Hammersmith and Fulham</t>
  </si>
  <si>
    <t>Haringey</t>
  </si>
  <si>
    <t>Kingston upon Thames</t>
  </si>
  <si>
    <t>Newham</t>
  </si>
  <si>
    <t>Sutton</t>
  </si>
  <si>
    <t>Waltham Forest</t>
  </si>
  <si>
    <t>Isle of Wight</t>
  </si>
  <si>
    <t>Slough</t>
  </si>
  <si>
    <t>East Sussex</t>
  </si>
  <si>
    <t>Eastbourne</t>
  </si>
  <si>
    <t>Hastings</t>
  </si>
  <si>
    <t>Lewes</t>
  </si>
  <si>
    <t>Rother</t>
  </si>
  <si>
    <t>Wealden</t>
  </si>
  <si>
    <t>Eastleigh</t>
  </si>
  <si>
    <t>Havant</t>
  </si>
  <si>
    <t>Dartford</t>
  </si>
  <si>
    <t>Gravesham</t>
  </si>
  <si>
    <t>Swale</t>
  </si>
  <si>
    <t>Elmbridge</t>
  </si>
  <si>
    <t>Spelthorne</t>
  </si>
  <si>
    <t>Tandridge</t>
  </si>
  <si>
    <t>Waverley</t>
  </si>
  <si>
    <t>Woking</t>
  </si>
  <si>
    <t>Adur</t>
  </si>
  <si>
    <t>Arun</t>
  </si>
  <si>
    <t>Horsham</t>
  </si>
  <si>
    <t>Mid Sussex</t>
  </si>
  <si>
    <t>Worthing</t>
  </si>
  <si>
    <t>Torbay</t>
  </si>
  <si>
    <t>Mid Devon</t>
  </si>
  <si>
    <t>Teignbridge</t>
  </si>
  <si>
    <t>Christchurch</t>
  </si>
  <si>
    <t>Stroud</t>
  </si>
  <si>
    <t>Mendip</t>
  </si>
  <si>
    <t>Sedgemoor</t>
  </si>
  <si>
    <t>West Somerset</t>
  </si>
  <si>
    <t>Scottish Borders</t>
  </si>
  <si>
    <t>Clackmannanshire</t>
  </si>
  <si>
    <t>West Dunbartonshire</t>
  </si>
  <si>
    <t>Dundee City</t>
  </si>
  <si>
    <t>East Ayrshire</t>
  </si>
  <si>
    <t>East Lothian</t>
  </si>
  <si>
    <t>East Renfrewshire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</si>
  <si>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</si>
  <si>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</si>
  <si>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</si>
  <si>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</si>
  <si>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</si>
  <si>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</si>
  <si>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</si>
  <si>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</si>
  <si>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</si>
  <si>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Renfrewshire</t>
  </si>
  <si>
    <t>Shetland Islands</t>
  </si>
  <si>
    <t>South Ayrshire</t>
  </si>
  <si>
    <t>South Lanarkshire</t>
  </si>
  <si>
    <t>Stirling</t>
  </si>
  <si>
    <t>West Lothian</t>
  </si>
  <si>
    <t>Isle of Anglesey</t>
  </si>
  <si>
    <t>Gwynedd</t>
  </si>
  <si>
    <t>Flintshire</t>
  </si>
  <si>
    <t>Wrexham</t>
  </si>
  <si>
    <t>Powys</t>
  </si>
  <si>
    <t>Ceredigion</t>
  </si>
  <si>
    <t>Pembrokeshire</t>
  </si>
  <si>
    <t>Swansea</t>
  </si>
  <si>
    <t>Neath Port Talbot</t>
  </si>
  <si>
    <t>Bridgend</t>
  </si>
  <si>
    <t>The Vale of Glamorgan</t>
  </si>
  <si>
    <t>Merthyr Tydfil</t>
  </si>
  <si>
    <t>Caerphilly</t>
  </si>
  <si>
    <t>Blaenau Gwent</t>
  </si>
  <si>
    <t>Monmouthshire</t>
  </si>
  <si>
    <t>Newport</t>
  </si>
  <si>
    <t>Cardiff</t>
  </si>
  <si>
    <t>Derry City</t>
  </si>
  <si>
    <t>Limavady</t>
  </si>
  <si>
    <t>Coleraine</t>
  </si>
  <si>
    <t>Ballymoney</t>
  </si>
  <si>
    <t>Moyle</t>
  </si>
  <si>
    <t>Larne</t>
  </si>
  <si>
    <t>Ballymena</t>
  </si>
  <si>
    <t>Cookstown</t>
  </si>
  <si>
    <t>Strabane</t>
  </si>
  <si>
    <t>Omagh</t>
  </si>
  <si>
    <t>Fermanagh</t>
  </si>
  <si>
    <t>Dungannon</t>
  </si>
  <si>
    <t>Craigavon</t>
  </si>
  <si>
    <t>Newry and Mourne</t>
  </si>
  <si>
    <t>Banbridge</t>
  </si>
  <si>
    <t>Lisburn</t>
  </si>
  <si>
    <t>Carrickfergus</t>
  </si>
  <si>
    <t>North Down</t>
  </si>
  <si>
    <t>Ards</t>
  </si>
  <si>
    <t>Castlereagh</t>
  </si>
  <si>
    <t>City of London</t>
  </si>
  <si>
    <t>Barnet</t>
  </si>
  <si>
    <t>Bexley</t>
  </si>
  <si>
    <t>Brent</t>
  </si>
  <si>
    <t>Camden</t>
  </si>
  <si>
    <t>Croydon</t>
  </si>
  <si>
    <t>Ealing</t>
  </si>
  <si>
    <t>Greenwich</t>
  </si>
  <si>
    <t>Harrow</t>
  </si>
  <si>
    <t>Havering</t>
  </si>
  <si>
    <t>Hillingdon</t>
  </si>
  <si>
    <t>Hounslow</t>
  </si>
  <si>
    <t>Islington</t>
  </si>
  <si>
    <t>Kensington and Chelsea</t>
  </si>
  <si>
    <t>Lambeth</t>
  </si>
  <si>
    <t>Lewisham</t>
  </si>
  <si>
    <t>Merton</t>
  </si>
  <si>
    <t>Redbridge</t>
  </si>
  <si>
    <t>Southwark</t>
  </si>
  <si>
    <t>Wandsworth</t>
  </si>
  <si>
    <t>Westminster</t>
  </si>
  <si>
    <t>Trafford</t>
  </si>
  <si>
    <t>Knowsley</t>
  </si>
  <si>
    <t>Liverpool</t>
  </si>
  <si>
    <t>St. Helens</t>
  </si>
  <si>
    <t>Sefton</t>
  </si>
  <si>
    <t>Wirral</t>
  </si>
  <si>
    <t>Sheffield</t>
  </si>
  <si>
    <t>Gateshead</t>
  </si>
  <si>
    <t>North Tyneside</t>
  </si>
  <si>
    <t>Sunderland</t>
  </si>
  <si>
    <t>Birmingham</t>
  </si>
  <si>
    <t>Coventry</t>
  </si>
  <si>
    <t>Sandwell</t>
  </si>
  <si>
    <t>Walsall</t>
  </si>
  <si>
    <t>Wolverhampton</t>
  </si>
  <si>
    <t>Bradford</t>
  </si>
  <si>
    <t>Leeds</t>
  </si>
  <si>
    <t>Wakefield</t>
  </si>
  <si>
    <t>Middlesbrough</t>
  </si>
  <si>
    <t>Redcar and Cleveland</t>
  </si>
  <si>
    <t>Halton</t>
  </si>
  <si>
    <t>Warrington</t>
  </si>
  <si>
    <t>East Riding of Yorkshire</t>
  </si>
  <si>
    <t>Plymouth</t>
  </si>
  <si>
    <t>Bracknell Forest</t>
  </si>
  <si>
    <t>Reading</t>
  </si>
  <si>
    <t>Windsor and Maidenhead</t>
  </si>
  <si>
    <t>Wokingham</t>
  </si>
  <si>
    <t>Denbighshire</t>
  </si>
  <si>
    <t>Carmarthenshire</t>
  </si>
  <si>
    <t>Rhondda, Cynon, Taff</t>
  </si>
  <si>
    <t>Torfaen</t>
  </si>
  <si>
    <t>Aberdeen City</t>
  </si>
  <si>
    <t>Aberdeenshire</t>
  </si>
  <si>
    <t>Angus</t>
  </si>
  <si>
    <t>East Dunbartonshire</t>
  </si>
  <si>
    <t>Eilean Siar</t>
  </si>
  <si>
    <t>Bedford</t>
  </si>
  <si>
    <t>Aylesbury Vale</t>
  </si>
  <si>
    <t>South Bucks</t>
  </si>
  <si>
    <t>Wycombe</t>
  </si>
  <si>
    <t>Cambridge</t>
  </si>
  <si>
    <t>Huntingdonshire</t>
  </si>
  <si>
    <t>South Cambridgeshire</t>
  </si>
  <si>
    <t>Copeland</t>
  </si>
  <si>
    <t>Eden</t>
  </si>
  <si>
    <t>East Devon</t>
  </si>
  <si>
    <t>Exeter</t>
  </si>
  <si>
    <t>North Devon</t>
  </si>
  <si>
    <t>South Hams</t>
  </si>
  <si>
    <t>East Dorset</t>
  </si>
  <si>
    <t>North Dorset</t>
  </si>
  <si>
    <t>Purbeck</t>
  </si>
  <si>
    <t>Weymouth and Portland</t>
  </si>
  <si>
    <t>Tendring</t>
  </si>
  <si>
    <t>Uttlesford</t>
  </si>
  <si>
    <t>Cheltenham</t>
  </si>
  <si>
    <t>Cotswold</t>
  </si>
  <si>
    <t>Forest of Dean</t>
  </si>
  <si>
    <t>Gloucester</t>
  </si>
  <si>
    <t>Tewkesbury</t>
  </si>
  <si>
    <t>Basingstoke and Deane</t>
  </si>
  <si>
    <t>East Hampshire</t>
  </si>
  <si>
    <t>Fareham</t>
  </si>
  <si>
    <t>Gosport</t>
  </si>
  <si>
    <t>Hart</t>
  </si>
  <si>
    <t>New Forest</t>
  </si>
  <si>
    <t>Rushmoor</t>
  </si>
  <si>
    <t>Test Valley</t>
  </si>
  <si>
    <t>Winchester</t>
  </si>
  <si>
    <t>Three Rivers</t>
  </si>
  <si>
    <t>Ashford</t>
  </si>
  <si>
    <t>Canterbury</t>
  </si>
  <si>
    <t>Dover</t>
  </si>
  <si>
    <t>Maidstone</t>
  </si>
  <si>
    <t>Sevenoaks</t>
  </si>
  <si>
    <t>Shepway</t>
  </si>
  <si>
    <t>Thanet</t>
  </si>
  <si>
    <t>Tonbridge and Malling</t>
  </si>
  <si>
    <t>Fylde</t>
  </si>
  <si>
    <t>Hyndburn</t>
  </si>
  <si>
    <t>Oadby and Wigston</t>
  </si>
  <si>
    <t>East Lindsey</t>
  </si>
  <si>
    <t>Lincoln</t>
  </si>
  <si>
    <t>North Kesteven</t>
  </si>
  <si>
    <t>South Holland</t>
  </si>
  <si>
    <t>South Kesteven</t>
  </si>
  <si>
    <t>West Lindsey</t>
  </si>
  <si>
    <t>Breckland</t>
  </si>
  <si>
    <t>North Norfolk</t>
  </si>
  <si>
    <t>Norwich</t>
  </si>
  <si>
    <t>South Northamptonshire</t>
  </si>
  <si>
    <t>Hambleton</t>
  </si>
  <si>
    <t>Harrogate</t>
  </si>
  <si>
    <t>Richmondshire</t>
  </si>
  <si>
    <t>Ryedale</t>
  </si>
  <si>
    <t>Selby</t>
  </si>
  <si>
    <t>Bassetlaw</t>
  </si>
  <si>
    <t>Broxtowe</t>
  </si>
  <si>
    <t>Newark and Sherwood</t>
  </si>
  <si>
    <t>Rushcliffe</t>
  </si>
  <si>
    <t>Cherwell</t>
  </si>
  <si>
    <t>Oxford</t>
  </si>
  <si>
    <t>South Oxfordshire</t>
  </si>
  <si>
    <t>Vale of White Horse</t>
  </si>
  <si>
    <t>West Oxfordshire</t>
  </si>
  <si>
    <t>South Somerset</t>
  </si>
  <si>
    <t>Taunton Deane</t>
  </si>
  <si>
    <t>Forest Heath</t>
  </si>
  <si>
    <t>Ipswich</t>
  </si>
  <si>
    <t>Mid Suffolk</t>
  </si>
  <si>
    <t>St Edmundsbury</t>
  </si>
  <si>
    <t>Epsom and Ewell</t>
  </si>
  <si>
    <t>Guildford</t>
  </si>
  <si>
    <t>Reigate and Banstead</t>
  </si>
  <si>
    <t>Runnymede</t>
  </si>
  <si>
    <t>Surrey Heath</t>
  </si>
  <si>
    <t>North Warwickshire</t>
  </si>
  <si>
    <t>Rugby</t>
  </si>
  <si>
    <t>Stratford-on-Avon</t>
  </si>
  <si>
    <t>Chichester</t>
  </si>
  <si>
    <t>Crawley</t>
  </si>
  <si>
    <t>Malvern Hills</t>
  </si>
  <si>
    <t>Redditch</t>
  </si>
  <si>
    <t>Magherafelt</t>
  </si>
  <si>
    <t>Newtownabbey</t>
  </si>
  <si>
    <t>Newcastle Upon Tyne</t>
  </si>
  <si>
    <t>Richmond Upon Thames</t>
  </si>
  <si>
    <t>Grand Total</t>
  </si>
  <si>
    <t>Region Total</t>
  </si>
  <si>
    <t>Naval Service</t>
  </si>
  <si>
    <t>of which:</t>
  </si>
  <si>
    <t>Overseas Total</t>
  </si>
  <si>
    <t>Germany</t>
  </si>
  <si>
    <t>Cyprus</t>
  </si>
  <si>
    <t>Belgium</t>
  </si>
  <si>
    <t>Gibraltar</t>
  </si>
  <si>
    <t>Italy</t>
  </si>
  <si>
    <t>Netherlands</t>
  </si>
  <si>
    <t>Norway</t>
  </si>
  <si>
    <t>Portugal</t>
  </si>
  <si>
    <t>France</t>
  </si>
  <si>
    <t>Czech Republic</t>
  </si>
  <si>
    <t>Brunei</t>
  </si>
  <si>
    <t>Nepal</t>
  </si>
  <si>
    <t>Oman</t>
  </si>
  <si>
    <t>Saudi Arabia</t>
  </si>
  <si>
    <t>Kuwait</t>
  </si>
  <si>
    <t>Sierra Leone</t>
  </si>
  <si>
    <t>Kenya</t>
  </si>
  <si>
    <t>Canada</t>
  </si>
  <si>
    <t>Belize</t>
  </si>
  <si>
    <t>Falkland Islands</t>
  </si>
  <si>
    <t>Australia</t>
  </si>
  <si>
    <t>Section 1: WORLD WIDE STRENGTHS</t>
  </si>
  <si>
    <t>ASIA (EXC. MIDDLE EAST)</t>
  </si>
  <si>
    <t>CENTRAL AMERICA / CARIBBEAN</t>
  </si>
  <si>
    <t>NORTH AFRICA / MIDDLE EAST</t>
  </si>
  <si>
    <t>NORTH AMERICA</t>
  </si>
  <si>
    <t>OCEANIA</t>
  </si>
  <si>
    <t>SOUTH AMERICA</t>
  </si>
  <si>
    <t>SOUTH ATLANTIC</t>
  </si>
  <si>
    <t>SUB SAHARAN AFRICA</t>
  </si>
  <si>
    <t>British Indian Ocean Territory (inc. Diego Garcia)</t>
  </si>
  <si>
    <t>Bahrain</t>
  </si>
  <si>
    <t>United States</t>
  </si>
  <si>
    <t>East of England</t>
  </si>
  <si>
    <t>EUROPE (exc. UK)</t>
  </si>
  <si>
    <t>UK Total</t>
  </si>
  <si>
    <t>United Kingdom</t>
  </si>
  <si>
    <t>Yorkshire and the Humber</t>
  </si>
  <si>
    <t>Section 3: ENGLAND</t>
  </si>
  <si>
    <t>Section 4: WALES</t>
  </si>
  <si>
    <t>Section 5: SCOTLAND</t>
  </si>
  <si>
    <t>Section 6: NORTHERN IRELAND</t>
  </si>
  <si>
    <t>Personnel deployed on operations and temporary assignments are shown against their permanent stationed location. As such figures for locations such as North Africa / Middle East &amp; South Atlantic exclude large numbers of personnel deployed in those locations.</t>
  </si>
  <si>
    <t>District</t>
  </si>
  <si>
    <t>Unitary Authority</t>
  </si>
  <si>
    <t>North East Lincolnshire</t>
  </si>
  <si>
    <t>Central Bedfordshire</t>
  </si>
  <si>
    <t>Northumberland</t>
  </si>
  <si>
    <t>Cheshire East</t>
  </si>
  <si>
    <t>Cheshire West and Chester</t>
  </si>
  <si>
    <t>Cornwall</t>
  </si>
  <si>
    <t>Wiltshire</t>
  </si>
  <si>
    <t>Shropshire</t>
  </si>
  <si>
    <t>Argyll &amp; Bute</t>
  </si>
  <si>
    <t>Perth &amp; Kinross</t>
  </si>
  <si>
    <t>Isle of Scilly</t>
  </si>
  <si>
    <t>Dumfries &amp; Galloway</t>
  </si>
  <si>
    <t>Edinburgh - City of</t>
  </si>
  <si>
    <t>Herefordshire - County of</t>
  </si>
  <si>
    <t>Bristol - City of</t>
  </si>
  <si>
    <t>Kings Lynn and West Norfolk</t>
  </si>
  <si>
    <t>Kingston upon Hull - City of</t>
  </si>
  <si>
    <t>Section 2: United Kingdom by Region</t>
  </si>
  <si>
    <t>England - by Region</t>
  </si>
  <si>
    <t>MOD Total</t>
  </si>
  <si>
    <t>Military</t>
  </si>
  <si>
    <t>Civilians</t>
  </si>
  <si>
    <t>Non Industrials</t>
  </si>
  <si>
    <t>Trading Funds</t>
  </si>
  <si>
    <t>Industrial</t>
  </si>
  <si>
    <t>Non Industrial</t>
  </si>
  <si>
    <t>Unallocated</t>
  </si>
  <si>
    <t>UNALLOCATED</t>
  </si>
  <si>
    <t>Locally Engaged Civilians</t>
  </si>
  <si>
    <t xml:space="preserve">Grand Total </t>
  </si>
  <si>
    <t>SIT DATE</t>
  </si>
  <si>
    <t>Source : Defence Statistics</t>
  </si>
  <si>
    <t>-</t>
  </si>
  <si>
    <t>Afghanistan LEC's</t>
  </si>
  <si>
    <t xml:space="preserve">     of which: Interpreters</t>
  </si>
  <si>
    <t>1 January 2014</t>
  </si>
  <si>
    <t>Created by Defence Statistics. Crown Copyright. All rights reserved. License number : ICG 100015347 [2014]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</si>
</sst>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#,##0_ ;\-#,##0\ "/>
    <numFmt numFmtId="173" formatCode="_-* #,##0.00_-;\-* #,##0.00_-;_-* &quot;-&quot;_-;_-@_-"/>
    <numFmt numFmtId="174" formatCode="[=0]\-;#,##0"/>
    <numFmt numFmtId="175" formatCode="[=0]\-;General"/>
    <numFmt numFmtId="176" formatCode="00000"/>
    <numFmt numFmtId="177" formatCode="0.0%"/>
    <numFmt numFmtId="178" formatCode="0.000"/>
    <numFmt numFmtId="179" formatCode="0.0"/>
    <numFmt numFmtId="180" formatCode="d\ mmmm\ yyyy"/>
    <numFmt numFmtId="181" formatCode="0.000000"/>
    <numFmt numFmtId="182" formatCode="0.00000"/>
    <numFmt numFmtId="183" formatCode="0.0000"/>
    <numFmt numFmtId="184" formatCode="0.000%"/>
    <numFmt numFmtId="185" formatCode="#,##0;\-#,##0;\-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[$-809]dd\ mmmm\ yyyy"/>
    <numFmt numFmtId="189" formatCode="#,##0;;\-"/>
    <numFmt numFmtId="190" formatCode="[=0]\-;#,###"/>
    <numFmt numFmtId="191" formatCode="[$-F800]dddd\,\ mmmm\ dd\,\ yyyy"/>
    <numFmt numFmtId="192" formatCode="[$-809]dd\ mmmm\ yyyy;@"/>
    <numFmt numFmtId="193" formatCode="d\ mmm\ yy"/>
  </numFmts>
  <fonts count="35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5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9"/>
      <name val="Arial"/>
      <family val="2"/>
    </font>
    <font>
      <sz val="7"/>
      <color indexed="8"/>
      <name val="Arial"/>
      <family val="2"/>
    </font>
    <font>
      <vertAlign val="superscript"/>
      <sz val="9"/>
      <name val="Arial"/>
      <family val="2"/>
    </font>
    <font>
      <b/>
      <vertAlign val="superscript"/>
      <sz val="8"/>
      <name val="Arial"/>
      <family val="2"/>
    </font>
    <font>
      <i/>
      <vertAlign val="superscript"/>
      <sz val="8"/>
      <color indexed="9"/>
      <name val="Arial"/>
      <family val="2"/>
    </font>
    <font>
      <b/>
      <i/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b/>
      <sz val="14"/>
      <name val="Arial"/>
      <family val="2"/>
    </font>
    <font>
      <b/>
      <sz val="1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1" fontId="5" fillId="0" borderId="0" applyFill="0" applyBorder="0" applyProtection="0">
      <alignment horizontal="right" vertical="center"/>
    </xf>
    <xf numFmtId="3" fontId="5" fillId="0" borderId="0" applyFill="0" applyBorder="0" applyProtection="0">
      <alignment vertical="center"/>
    </xf>
    <xf numFmtId="41" fontId="1" fillId="0" borderId="0" applyFill="0" applyBorder="0" applyProtection="0">
      <alignment vertical="center"/>
    </xf>
    <xf numFmtId="41" fontId="5" fillId="0" borderId="0" applyFill="0" applyBorder="0" applyProtection="0">
      <alignment vertical="center"/>
    </xf>
    <xf numFmtId="9" fontId="0" fillId="0" borderId="0" applyFont="0" applyFill="0" applyBorder="0" applyAlignment="0" applyProtection="0"/>
    <xf numFmtId="0" fontId="4" fillId="0" borderId="0" applyAlignment="0">
      <protection/>
    </xf>
    <xf numFmtId="0" fontId="2" fillId="0" borderId="0" applyNumberFormat="0" applyProtection="0">
      <alignment vertical="center"/>
    </xf>
    <xf numFmtId="41" fontId="3" fillId="0" borderId="0" applyFill="0" applyBorder="0" applyProtection="0">
      <alignment vertical="center"/>
    </xf>
  </cellStyleXfs>
  <cellXfs count="614">
    <xf numFmtId="0" fontId="0" fillId="0" borderId="0" xfId="0" applyAlignment="1">
      <alignment/>
    </xf>
    <xf numFmtId="0" fontId="6" fillId="0" borderId="0" xfId="0" applyFont="1" applyAlignment="1">
      <alignment/>
    </xf>
    <xf numFmtId="174" fontId="1" fillId="0" borderId="0" xfId="0" applyNumberFormat="1" applyFont="1" applyAlignment="1">
      <alignment/>
    </xf>
    <xf numFmtId="174" fontId="1" fillId="0" borderId="0" xfId="0" applyNumberFormat="1" applyFont="1" applyBorder="1" applyAlignment="1">
      <alignment/>
    </xf>
    <xf numFmtId="174" fontId="5" fillId="0" borderId="0" xfId="21" applyNumberFormat="1" applyFont="1" applyBorder="1">
      <alignment horizontal="right" vertical="center"/>
    </xf>
    <xf numFmtId="0" fontId="1" fillId="0" borderId="0" xfId="0" applyFont="1" applyAlignment="1">
      <alignment/>
    </xf>
    <xf numFmtId="1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74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/>
    </xf>
    <xf numFmtId="15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174" fontId="1" fillId="0" borderId="2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5" fontId="1" fillId="0" borderId="5" xfId="0" applyNumberFormat="1" applyFont="1" applyBorder="1" applyAlignment="1">
      <alignment horizontal="center"/>
    </xf>
    <xf numFmtId="177" fontId="1" fillId="0" borderId="5" xfId="0" applyNumberFormat="1" applyFont="1" applyBorder="1" applyAlignment="1">
      <alignment/>
    </xf>
    <xf numFmtId="177" fontId="1" fillId="0" borderId="4" xfId="0" applyNumberFormat="1" applyFont="1" applyBorder="1" applyAlignment="1">
      <alignment/>
    </xf>
    <xf numFmtId="174" fontId="1" fillId="0" borderId="5" xfId="0" applyNumberFormat="1" applyFont="1" applyBorder="1" applyAlignment="1">
      <alignment horizontal="right"/>
    </xf>
    <xf numFmtId="174" fontId="1" fillId="0" borderId="4" xfId="0" applyNumberFormat="1" applyFont="1" applyBorder="1" applyAlignment="1">
      <alignment horizontal="right"/>
    </xf>
    <xf numFmtId="0" fontId="5" fillId="0" borderId="0" xfId="0" applyFont="1" applyAlignment="1">
      <alignment/>
    </xf>
    <xf numFmtId="174" fontId="1" fillId="0" borderId="0" xfId="24" applyNumberFormat="1" applyFont="1" applyBorder="1">
      <alignment vertical="center"/>
    </xf>
    <xf numFmtId="0" fontId="1" fillId="0" borderId="0" xfId="0" applyNumberFormat="1" applyFont="1" applyAlignment="1">
      <alignment/>
    </xf>
    <xf numFmtId="41" fontId="1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4" fontId="0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174" fontId="1" fillId="0" borderId="7" xfId="23" applyNumberFormat="1" applyFont="1" applyBorder="1" applyAlignment="1">
      <alignment horizontal="right"/>
    </xf>
    <xf numFmtId="174" fontId="0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174" fontId="0" fillId="0" borderId="8" xfId="0" applyNumberFormat="1" applyFont="1" applyBorder="1" applyAlignment="1">
      <alignment/>
    </xf>
    <xf numFmtId="174" fontId="0" fillId="0" borderId="0" xfId="0" applyNumberFormat="1" applyFont="1" applyBorder="1" applyAlignment="1">
      <alignment horizontal="right"/>
    </xf>
    <xf numFmtId="174" fontId="0" fillId="0" borderId="7" xfId="0" applyNumberFormat="1" applyFont="1" applyBorder="1" applyAlignment="1">
      <alignment/>
    </xf>
    <xf numFmtId="174" fontId="0" fillId="0" borderId="7" xfId="0" applyNumberFormat="1" applyFont="1" applyBorder="1" applyAlignment="1">
      <alignment/>
    </xf>
    <xf numFmtId="174" fontId="1" fillId="0" borderId="7" xfId="0" applyNumberFormat="1" applyFont="1" applyBorder="1" applyAlignment="1">
      <alignment/>
    </xf>
    <xf numFmtId="174" fontId="1" fillId="0" borderId="7" xfId="0" applyNumberFormat="1" applyFont="1" applyBorder="1" applyAlignment="1">
      <alignment horizontal="right"/>
    </xf>
    <xf numFmtId="174" fontId="0" fillId="0" borderId="9" xfId="0" applyNumberFormat="1" applyFont="1" applyBorder="1" applyAlignment="1">
      <alignment/>
    </xf>
    <xf numFmtId="174" fontId="0" fillId="0" borderId="10" xfId="0" applyNumberFormat="1" applyFont="1" applyBorder="1" applyAlignment="1">
      <alignment/>
    </xf>
    <xf numFmtId="174" fontId="0" fillId="0" borderId="11" xfId="0" applyNumberFormat="1" applyFont="1" applyBorder="1" applyAlignment="1">
      <alignment/>
    </xf>
    <xf numFmtId="174" fontId="0" fillId="0" borderId="10" xfId="0" applyNumberFormat="1" applyFont="1" applyBorder="1" applyAlignment="1">
      <alignment/>
    </xf>
    <xf numFmtId="174" fontId="0" fillId="0" borderId="10" xfId="0" applyNumberFormat="1" applyFont="1" applyBorder="1" applyAlignment="1">
      <alignment horizontal="right"/>
    </xf>
    <xf numFmtId="174" fontId="1" fillId="0" borderId="11" xfId="0" applyNumberFormat="1" applyFont="1" applyBorder="1" applyAlignment="1">
      <alignment/>
    </xf>
    <xf numFmtId="174" fontId="1" fillId="0" borderId="11" xfId="23" applyNumberFormat="1" applyFont="1" applyBorder="1" applyAlignment="1">
      <alignment horizontal="right"/>
    </xf>
    <xf numFmtId="174" fontId="0" fillId="0" borderId="2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174" fontId="0" fillId="0" borderId="10" xfId="23" applyNumberFormat="1" applyFont="1" applyBorder="1" applyAlignment="1">
      <alignment/>
    </xf>
    <xf numFmtId="174" fontId="0" fillId="0" borderId="0" xfId="23" applyNumberFormat="1" applyFont="1" applyBorder="1" applyAlignment="1">
      <alignment horizontal="right" vertical="center"/>
    </xf>
    <xf numFmtId="174" fontId="6" fillId="2" borderId="0" xfId="24" applyNumberFormat="1" applyFont="1" applyFill="1" applyBorder="1" applyAlignment="1">
      <alignment horizontal="right" vertical="center"/>
    </xf>
    <xf numFmtId="174" fontId="6" fillId="2" borderId="10" xfId="24" applyNumberFormat="1" applyFont="1" applyFill="1" applyBorder="1" applyAlignment="1">
      <alignment horizontal="right" vertical="center"/>
    </xf>
    <xf numFmtId="174" fontId="0" fillId="0" borderId="11" xfId="23" applyNumberFormat="1" applyFont="1" applyBorder="1">
      <alignment vertical="center"/>
    </xf>
    <xf numFmtId="174" fontId="0" fillId="0" borderId="7" xfId="23" applyNumberFormat="1" applyFont="1" applyBorder="1">
      <alignment vertical="center"/>
    </xf>
    <xf numFmtId="174" fontId="6" fillId="2" borderId="0" xfId="0" applyNumberFormat="1" applyFont="1" applyFill="1" applyBorder="1" applyAlignment="1">
      <alignment horizontal="right"/>
    </xf>
    <xf numFmtId="174" fontId="6" fillId="2" borderId="10" xfId="0" applyNumberFormat="1" applyFont="1" applyFill="1" applyBorder="1" applyAlignment="1">
      <alignment horizontal="right"/>
    </xf>
    <xf numFmtId="174" fontId="0" fillId="0" borderId="7" xfId="0" applyNumberFormat="1" applyFont="1" applyBorder="1" applyAlignment="1">
      <alignment horizontal="right"/>
    </xf>
    <xf numFmtId="174" fontId="0" fillId="0" borderId="0" xfId="23" applyNumberFormat="1" applyFont="1" applyBorder="1" applyAlignment="1">
      <alignment vertical="center"/>
    </xf>
    <xf numFmtId="174" fontId="0" fillId="0" borderId="2" xfId="0" applyNumberFormat="1" applyFont="1" applyFill="1" applyBorder="1" applyAlignment="1">
      <alignment horizontal="right"/>
    </xf>
    <xf numFmtId="174" fontId="0" fillId="0" borderId="10" xfId="0" applyNumberFormat="1" applyFont="1" applyFill="1" applyBorder="1" applyAlignment="1">
      <alignment horizontal="right"/>
    </xf>
    <xf numFmtId="174" fontId="1" fillId="0" borderId="7" xfId="23" applyNumberFormat="1" applyFont="1" applyBorder="1" applyAlignment="1">
      <alignment horizontal="right" vertical="center"/>
    </xf>
    <xf numFmtId="174" fontId="1" fillId="0" borderId="11" xfId="23" applyNumberFormat="1" applyFont="1" applyBorder="1" applyAlignment="1">
      <alignment horizontal="right" vertical="center"/>
    </xf>
    <xf numFmtId="174" fontId="0" fillId="0" borderId="11" xfId="0" applyNumberFormat="1" applyFont="1" applyFill="1" applyBorder="1" applyAlignment="1">
      <alignment horizontal="right"/>
    </xf>
    <xf numFmtId="174" fontId="0" fillId="0" borderId="0" xfId="0" applyNumberFormat="1" applyFont="1" applyFill="1" applyBorder="1" applyAlignment="1">
      <alignment horizontal="right"/>
    </xf>
    <xf numFmtId="174" fontId="6" fillId="2" borderId="2" xfId="0" applyNumberFormat="1" applyFont="1" applyFill="1" applyBorder="1" applyAlignment="1">
      <alignment horizontal="right"/>
    </xf>
    <xf numFmtId="174" fontId="1" fillId="0" borderId="11" xfId="0" applyNumberFormat="1" applyFont="1" applyFill="1" applyBorder="1" applyAlignment="1">
      <alignment horizontal="right"/>
    </xf>
    <xf numFmtId="174" fontId="0" fillId="2" borderId="10" xfId="0" applyNumberFormat="1" applyFont="1" applyFill="1" applyBorder="1" applyAlignment="1">
      <alignment/>
    </xf>
    <xf numFmtId="174" fontId="0" fillId="0" borderId="2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74" fontId="0" fillId="0" borderId="7" xfId="23" applyNumberFormat="1" applyFont="1" applyBorder="1" applyAlignment="1">
      <alignment vertical="center"/>
    </xf>
    <xf numFmtId="174" fontId="0" fillId="0" borderId="11" xfId="23" applyNumberFormat="1" applyFont="1" applyBorder="1" applyAlignment="1">
      <alignment vertical="center"/>
    </xf>
    <xf numFmtId="174" fontId="1" fillId="0" borderId="11" xfId="23" applyNumberFormat="1" applyFont="1" applyBorder="1" applyAlignment="1">
      <alignment vertical="center"/>
    </xf>
    <xf numFmtId="174" fontId="1" fillId="0" borderId="11" xfId="0" applyNumberFormat="1" applyFont="1" applyBorder="1" applyAlignment="1">
      <alignment/>
    </xf>
    <xf numFmtId="174" fontId="6" fillId="0" borderId="10" xfId="22" applyNumberFormat="1" applyFont="1" applyBorder="1" applyAlignment="1">
      <alignment vertical="center"/>
    </xf>
    <xf numFmtId="174" fontId="0" fillId="0" borderId="9" xfId="0" applyNumberFormat="1" applyFont="1" applyBorder="1" applyAlignment="1">
      <alignment/>
    </xf>
    <xf numFmtId="174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174" fontId="6" fillId="0" borderId="10" xfId="21" applyNumberFormat="1" applyFont="1" applyBorder="1" applyAlignment="1">
      <alignment vertical="center"/>
    </xf>
    <xf numFmtId="174" fontId="6" fillId="0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4" fontId="6" fillId="0" borderId="10" xfId="0" applyNumberFormat="1" applyFont="1" applyBorder="1" applyAlignment="1">
      <alignment/>
    </xf>
    <xf numFmtId="174" fontId="6" fillId="0" borderId="0" xfId="0" applyNumberFormat="1" applyFont="1" applyAlignment="1">
      <alignment/>
    </xf>
    <xf numFmtId="3" fontId="6" fillId="2" borderId="10" xfId="24" applyNumberFormat="1" applyFont="1" applyFill="1" applyBorder="1" applyAlignment="1">
      <alignment horizontal="left" vertical="center"/>
    </xf>
    <xf numFmtId="3" fontId="6" fillId="2" borderId="2" xfId="24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/>
      <protection locked="0"/>
    </xf>
    <xf numFmtId="190" fontId="6" fillId="2" borderId="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 locked="0"/>
    </xf>
    <xf numFmtId="190" fontId="6" fillId="2" borderId="2" xfId="0" applyNumberFormat="1" applyFont="1" applyFill="1" applyBorder="1" applyAlignment="1" applyProtection="1">
      <alignment horizontal="right"/>
      <protection/>
    </xf>
    <xf numFmtId="190" fontId="0" fillId="0" borderId="0" xfId="0" applyNumberFormat="1" applyFont="1" applyBorder="1" applyAlignment="1" applyProtection="1">
      <alignment horizontal="right"/>
      <protection/>
    </xf>
    <xf numFmtId="3" fontId="6" fillId="0" borderId="2" xfId="24" applyNumberFormat="1" applyFont="1" applyFill="1" applyBorder="1" applyAlignment="1">
      <alignment horizontal="left" vertical="center"/>
    </xf>
    <xf numFmtId="174" fontId="6" fillId="0" borderId="0" xfId="24" applyNumberFormat="1" applyFont="1" applyFill="1" applyBorder="1" applyAlignment="1">
      <alignment horizontal="right" vertical="center"/>
    </xf>
    <xf numFmtId="3" fontId="14" fillId="0" borderId="10" xfId="24" applyNumberFormat="1" applyFont="1" applyFill="1" applyBorder="1" applyAlignment="1">
      <alignment horizontal="left" vertical="center"/>
    </xf>
    <xf numFmtId="0" fontId="6" fillId="2" borderId="10" xfId="0" applyFont="1" applyFill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/>
      <protection/>
    </xf>
    <xf numFmtId="0" fontId="6" fillId="2" borderId="10" xfId="0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9" xfId="0" applyFont="1" applyBorder="1" applyAlignment="1">
      <alignment/>
    </xf>
    <xf numFmtId="3" fontId="6" fillId="0" borderId="1" xfId="22" applyFont="1" applyBorder="1" applyAlignment="1">
      <alignment horizontal="left" vertical="center"/>
    </xf>
    <xf numFmtId="174" fontId="0" fillId="0" borderId="11" xfId="22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74" fontId="1" fillId="0" borderId="0" xfId="0" applyNumberFormat="1" applyFont="1" applyBorder="1" applyAlignment="1">
      <alignment vertical="center"/>
    </xf>
    <xf numFmtId="174" fontId="5" fillId="0" borderId="0" xfId="0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center"/>
    </xf>
    <xf numFmtId="174" fontId="5" fillId="0" borderId="7" xfId="0" applyNumberFormat="1" applyFont="1" applyBorder="1" applyAlignment="1">
      <alignment horizontal="left" vertical="center"/>
    </xf>
    <xf numFmtId="174" fontId="5" fillId="0" borderId="7" xfId="0" applyNumberFormat="1" applyFont="1" applyBorder="1" applyAlignment="1">
      <alignment horizontal="centerContinuous" vertical="center"/>
    </xf>
    <xf numFmtId="174" fontId="1" fillId="0" borderId="7" xfId="0" applyNumberFormat="1" applyFont="1" applyBorder="1" applyAlignment="1">
      <alignment horizontal="centerContinuous" vertical="center"/>
    </xf>
    <xf numFmtId="0" fontId="0" fillId="0" borderId="2" xfId="0" applyFont="1" applyBorder="1" applyAlignment="1">
      <alignment horizontal="left" vertical="center"/>
    </xf>
    <xf numFmtId="174" fontId="0" fillId="0" borderId="10" xfId="0" applyNumberFormat="1" applyFont="1" applyBorder="1" applyAlignment="1">
      <alignment vertical="center"/>
    </xf>
    <xf numFmtId="174" fontId="0" fillId="0" borderId="2" xfId="0" applyNumberFormat="1" applyFont="1" applyBorder="1" applyAlignment="1">
      <alignment vertical="center"/>
    </xf>
    <xf numFmtId="174" fontId="0" fillId="0" borderId="0" xfId="0" applyNumberFormat="1" applyFont="1" applyBorder="1" applyAlignment="1">
      <alignment vertical="center"/>
    </xf>
    <xf numFmtId="174" fontId="0" fillId="0" borderId="0" xfId="0" applyNumberFormat="1" applyFont="1" applyBorder="1" applyAlignment="1">
      <alignment horizontal="right" vertical="center"/>
    </xf>
    <xf numFmtId="174" fontId="0" fillId="0" borderId="10" xfId="0" applyNumberFormat="1" applyFont="1" applyBorder="1" applyAlignment="1">
      <alignment horizontal="right" vertical="center"/>
    </xf>
    <xf numFmtId="174" fontId="5" fillId="0" borderId="7" xfId="0" applyNumberFormat="1" applyFont="1" applyBorder="1" applyAlignment="1">
      <alignment horizontal="center" vertical="center"/>
    </xf>
    <xf numFmtId="190" fontId="6" fillId="2" borderId="0" xfId="0" applyNumberFormat="1" applyFont="1" applyFill="1" applyBorder="1" applyAlignment="1" applyProtection="1">
      <alignment horizontal="right" vertical="center"/>
      <protection/>
    </xf>
    <xf numFmtId="190" fontId="0" fillId="0" borderId="7" xfId="0" applyNumberFormat="1" applyFont="1" applyBorder="1" applyAlignment="1" applyProtection="1">
      <alignment horizontal="right"/>
      <protection/>
    </xf>
    <xf numFmtId="190" fontId="6" fillId="2" borderId="0" xfId="0" applyNumberFormat="1" applyFont="1" applyFill="1" applyBorder="1" applyAlignment="1" applyProtection="1">
      <alignment horizontal="right"/>
      <protection/>
    </xf>
    <xf numFmtId="0" fontId="6" fillId="0" borderId="2" xfId="0" applyFont="1" applyFill="1" applyBorder="1" applyAlignment="1">
      <alignment horizontal="left"/>
    </xf>
    <xf numFmtId="174" fontId="0" fillId="0" borderId="11" xfId="23" applyNumberFormat="1" applyFont="1" applyBorder="1" applyAlignment="1">
      <alignment/>
    </xf>
    <xf numFmtId="174" fontId="0" fillId="0" borderId="7" xfId="23" applyNumberFormat="1" applyFont="1" applyBorder="1" applyAlignment="1">
      <alignment horizontal="right" vertical="center"/>
    </xf>
    <xf numFmtId="3" fontId="6" fillId="0" borderId="2" xfId="22" applyFont="1" applyBorder="1" applyAlignment="1">
      <alignment horizontal="left" vertical="center"/>
    </xf>
    <xf numFmtId="0" fontId="0" fillId="0" borderId="1" xfId="0" applyFont="1" applyBorder="1" applyAlignment="1">
      <alignment horizontal="left"/>
    </xf>
    <xf numFmtId="174" fontId="6" fillId="2" borderId="2" xfId="0" applyNumberFormat="1" applyFont="1" applyFill="1" applyBorder="1" applyAlignment="1">
      <alignment horizontal="left"/>
    </xf>
    <xf numFmtId="0" fontId="0" fillId="0" borderId="3" xfId="0" applyFont="1" applyBorder="1" applyAlignment="1">
      <alignment horizontal="left"/>
    </xf>
    <xf numFmtId="41" fontId="0" fillId="0" borderId="2" xfId="23" applyFont="1" applyBorder="1" applyAlignment="1">
      <alignment horizontal="left" vertical="center"/>
    </xf>
    <xf numFmtId="41" fontId="0" fillId="0" borderId="3" xfId="23" applyFont="1" applyBorder="1" applyAlignment="1">
      <alignment horizontal="left" vertical="center"/>
    </xf>
    <xf numFmtId="0" fontId="6" fillId="2" borderId="2" xfId="0" applyFont="1" applyFill="1" applyBorder="1" applyAlignment="1" applyProtection="1">
      <alignment horizontal="left" vertical="center"/>
      <protection/>
    </xf>
    <xf numFmtId="0" fontId="0" fillId="0" borderId="2" xfId="0" applyFont="1" applyFill="1" applyBorder="1" applyAlignment="1" applyProtection="1">
      <alignment horizontal="left"/>
      <protection locked="0"/>
    </xf>
    <xf numFmtId="0" fontId="6" fillId="2" borderId="2" xfId="0" applyFont="1" applyFill="1" applyBorder="1" applyAlignment="1" applyProtection="1">
      <alignment horizontal="left"/>
      <protection/>
    </xf>
    <xf numFmtId="0" fontId="0" fillId="0" borderId="3" xfId="0" applyFont="1" applyFill="1" applyBorder="1" applyAlignment="1" applyProtection="1">
      <alignment horizontal="left"/>
      <protection locked="0"/>
    </xf>
    <xf numFmtId="3" fontId="6" fillId="0" borderId="3" xfId="22" applyFont="1" applyBorder="1" applyAlignment="1">
      <alignment horizontal="left" vertical="center"/>
    </xf>
    <xf numFmtId="0" fontId="0" fillId="0" borderId="2" xfId="0" applyFont="1" applyFill="1" applyBorder="1" applyAlignment="1">
      <alignment horizontal="left"/>
    </xf>
    <xf numFmtId="174" fontId="6" fillId="0" borderId="2" xfId="0" applyNumberFormat="1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174" fontId="0" fillId="0" borderId="2" xfId="0" applyNumberFormat="1" applyFont="1" applyBorder="1" applyAlignment="1">
      <alignment horizontal="left"/>
    </xf>
    <xf numFmtId="0" fontId="1" fillId="0" borderId="3" xfId="0" applyFont="1" applyBorder="1" applyAlignment="1">
      <alignment horizontal="left"/>
    </xf>
    <xf numFmtId="41" fontId="1" fillId="0" borderId="3" xfId="23" applyFont="1" applyBorder="1" applyAlignment="1">
      <alignment horizontal="left" vertical="center"/>
    </xf>
    <xf numFmtId="41" fontId="0" fillId="0" borderId="0" xfId="23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174" fontId="15" fillId="0" borderId="0" xfId="0" applyNumberFormat="1" applyFont="1" applyBorder="1" applyAlignment="1">
      <alignment vertical="center"/>
    </xf>
    <xf numFmtId="174" fontId="16" fillId="0" borderId="0" xfId="0" applyNumberFormat="1" applyFont="1" applyBorder="1" applyAlignment="1">
      <alignment horizontal="right" vertical="center"/>
    </xf>
    <xf numFmtId="174" fontId="16" fillId="0" borderId="0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174" fontId="6" fillId="2" borderId="2" xfId="24" applyNumberFormat="1" applyFont="1" applyFill="1" applyBorder="1" applyAlignment="1">
      <alignment horizontal="right" vertical="center"/>
    </xf>
    <xf numFmtId="174" fontId="6" fillId="0" borderId="2" xfId="24" applyNumberFormat="1" applyFont="1" applyFill="1" applyBorder="1" applyAlignment="1">
      <alignment horizontal="right" vertical="center"/>
    </xf>
    <xf numFmtId="174" fontId="1" fillId="0" borderId="8" xfId="21" applyNumberFormat="1" applyFont="1" applyBorder="1" applyAlignment="1">
      <alignment horizontal="right" vertical="center"/>
    </xf>
    <xf numFmtId="174" fontId="16" fillId="0" borderId="0" xfId="0" applyNumberFormat="1" applyFont="1" applyBorder="1" applyAlignment="1">
      <alignment vertical="center"/>
    </xf>
    <xf numFmtId="174" fontId="6" fillId="0" borderId="0" xfId="0" applyNumberFormat="1" applyFont="1" applyBorder="1" applyAlignment="1">
      <alignment/>
    </xf>
    <xf numFmtId="190" fontId="6" fillId="0" borderId="2" xfId="0" applyNumberFormat="1" applyFont="1" applyBorder="1" applyAlignment="1" applyProtection="1">
      <alignment horizontal="right"/>
      <protection/>
    </xf>
    <xf numFmtId="190" fontId="6" fillId="0" borderId="3" xfId="0" applyNumberFormat="1" applyFont="1" applyBorder="1" applyAlignment="1" applyProtection="1">
      <alignment horizontal="right"/>
      <protection/>
    </xf>
    <xf numFmtId="174" fontId="6" fillId="0" borderId="0" xfId="0" applyNumberFormat="1" applyFont="1" applyBorder="1" applyAlignment="1">
      <alignment/>
    </xf>
    <xf numFmtId="174" fontId="1" fillId="0" borderId="0" xfId="21" applyNumberFormat="1" applyFont="1" applyBorder="1" applyAlignment="1">
      <alignment horizontal="right" vertical="center"/>
    </xf>
    <xf numFmtId="174" fontId="6" fillId="0" borderId="3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74" fontId="6" fillId="0" borderId="7" xfId="0" applyNumberFormat="1" applyFont="1" applyBorder="1" applyAlignment="1">
      <alignment/>
    </xf>
    <xf numFmtId="174" fontId="6" fillId="0" borderId="7" xfId="0" applyNumberFormat="1" applyFont="1" applyBorder="1" applyAlignment="1">
      <alignment/>
    </xf>
    <xf numFmtId="174" fontId="0" fillId="0" borderId="8" xfId="0" applyNumberFormat="1" applyFont="1" applyBorder="1" applyAlignment="1">
      <alignment horizontal="right"/>
    </xf>
    <xf numFmtId="174" fontId="0" fillId="0" borderId="9" xfId="0" applyNumberFormat="1" applyFont="1" applyBorder="1" applyAlignment="1">
      <alignment horizontal="right"/>
    </xf>
    <xf numFmtId="174" fontId="6" fillId="0" borderId="12" xfId="22" applyNumberFormat="1" applyFont="1" applyBorder="1" applyAlignment="1">
      <alignment horizontal="center" vertical="center"/>
    </xf>
    <xf numFmtId="174" fontId="6" fillId="0" borderId="13" xfId="22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174" fontId="6" fillId="0" borderId="2" xfId="24" applyNumberFormat="1" applyFont="1" applyBorder="1" applyAlignment="1">
      <alignment horizontal="right" vertical="center"/>
    </xf>
    <xf numFmtId="174" fontId="0" fillId="0" borderId="0" xfId="24" applyNumberFormat="1" applyFont="1" applyBorder="1" applyAlignment="1">
      <alignment horizontal="right" vertical="center"/>
    </xf>
    <xf numFmtId="174" fontId="1" fillId="0" borderId="7" xfId="0" applyNumberFormat="1" applyFont="1" applyFill="1" applyBorder="1" applyAlignment="1">
      <alignment horizontal="right"/>
    </xf>
    <xf numFmtId="174" fontId="0" fillId="0" borderId="7" xfId="0" applyNumberFormat="1" applyFont="1" applyFill="1" applyBorder="1" applyAlignment="1">
      <alignment horizontal="right"/>
    </xf>
    <xf numFmtId="174" fontId="0" fillId="0" borderId="0" xfId="0" applyNumberFormat="1" applyFont="1" applyFill="1" applyBorder="1" applyAlignment="1">
      <alignment/>
    </xf>
    <xf numFmtId="174" fontId="5" fillId="0" borderId="0" xfId="0" applyNumberFormat="1" applyFont="1" applyBorder="1" applyAlignment="1">
      <alignment horizontal="left" vertical="center"/>
    </xf>
    <xf numFmtId="174" fontId="6" fillId="0" borderId="1" xfId="0" applyNumberFormat="1" applyFont="1" applyBorder="1" applyAlignment="1">
      <alignment horizontal="right"/>
    </xf>
    <xf numFmtId="174" fontId="6" fillId="0" borderId="3" xfId="24" applyNumberFormat="1" applyFont="1" applyBorder="1" applyAlignment="1">
      <alignment horizontal="right" vertical="center"/>
    </xf>
    <xf numFmtId="174" fontId="5" fillId="0" borderId="0" xfId="0" applyNumberFormat="1" applyFont="1" applyBorder="1" applyAlignment="1">
      <alignment horizontal="right" vertical="center"/>
    </xf>
    <xf numFmtId="174" fontId="6" fillId="0" borderId="1" xfId="0" applyNumberFormat="1" applyFont="1" applyBorder="1" applyAlignment="1">
      <alignment/>
    </xf>
    <xf numFmtId="174" fontId="17" fillId="2" borderId="0" xfId="0" applyNumberFormat="1" applyFont="1" applyFill="1" applyBorder="1" applyAlignment="1">
      <alignment horizontal="right"/>
    </xf>
    <xf numFmtId="174" fontId="6" fillId="0" borderId="3" xfId="0" applyNumberFormat="1" applyFont="1" applyBorder="1" applyAlignment="1">
      <alignment horizontal="right"/>
    </xf>
    <xf numFmtId="174" fontId="17" fillId="0" borderId="11" xfId="0" applyNumberFormat="1" applyFont="1" applyBorder="1" applyAlignment="1">
      <alignment horizontal="right"/>
    </xf>
    <xf numFmtId="174" fontId="17" fillId="0" borderId="7" xfId="0" applyNumberFormat="1" applyFont="1" applyBorder="1" applyAlignment="1">
      <alignment horizontal="right"/>
    </xf>
    <xf numFmtId="174" fontId="17" fillId="0" borderId="9" xfId="0" applyNumberFormat="1" applyFont="1" applyBorder="1" applyAlignment="1">
      <alignment horizontal="right"/>
    </xf>
    <xf numFmtId="174" fontId="17" fillId="0" borderId="8" xfId="0" applyNumberFormat="1" applyFont="1" applyBorder="1" applyAlignment="1">
      <alignment horizontal="right"/>
    </xf>
    <xf numFmtId="174" fontId="17" fillId="2" borderId="10" xfId="24" applyNumberFormat="1" applyFont="1" applyFill="1" applyBorder="1" applyAlignment="1">
      <alignment horizontal="right" vertical="center"/>
    </xf>
    <xf numFmtId="174" fontId="17" fillId="2" borderId="0" xfId="24" applyNumberFormat="1" applyFont="1" applyFill="1" applyBorder="1" applyAlignment="1">
      <alignment horizontal="right" vertical="center"/>
    </xf>
    <xf numFmtId="174" fontId="17" fillId="0" borderId="10" xfId="24" applyNumberFormat="1" applyFont="1" applyFill="1" applyBorder="1" applyAlignment="1">
      <alignment horizontal="right" vertical="center"/>
    </xf>
    <xf numFmtId="174" fontId="17" fillId="0" borderId="0" xfId="24" applyNumberFormat="1" applyFont="1" applyFill="1" applyBorder="1" applyAlignment="1">
      <alignment horizontal="right" vertical="center"/>
    </xf>
    <xf numFmtId="174" fontId="17" fillId="0" borderId="10" xfId="24" applyNumberFormat="1" applyFont="1" applyBorder="1" applyAlignment="1">
      <alignment horizontal="right" vertical="center"/>
    </xf>
    <xf numFmtId="174" fontId="17" fillId="0" borderId="0" xfId="24" applyNumberFormat="1" applyFont="1" applyBorder="1" applyAlignment="1">
      <alignment horizontal="right" vertical="center"/>
    </xf>
    <xf numFmtId="174" fontId="17" fillId="0" borderId="11" xfId="24" applyNumberFormat="1" applyFont="1" applyBorder="1" applyAlignment="1">
      <alignment horizontal="right" vertical="center"/>
    </xf>
    <xf numFmtId="174" fontId="17" fillId="0" borderId="7" xfId="23" applyNumberFormat="1" applyFont="1" applyBorder="1" applyAlignment="1">
      <alignment horizontal="right" vertical="center"/>
    </xf>
    <xf numFmtId="174" fontId="17" fillId="0" borderId="0" xfId="23" applyNumberFormat="1" applyFont="1" applyBorder="1" applyAlignment="1">
      <alignment horizontal="right" vertical="center"/>
    </xf>
    <xf numFmtId="190" fontId="17" fillId="2" borderId="10" xfId="0" applyNumberFormat="1" applyFont="1" applyFill="1" applyBorder="1" applyAlignment="1" applyProtection="1">
      <alignment horizontal="right" vertical="center"/>
      <protection/>
    </xf>
    <xf numFmtId="190" fontId="17" fillId="2" borderId="0" xfId="0" applyNumberFormat="1" applyFont="1" applyFill="1" applyBorder="1" applyAlignment="1" applyProtection="1">
      <alignment horizontal="right" vertical="center"/>
      <protection/>
    </xf>
    <xf numFmtId="190" fontId="17" fillId="0" borderId="10" xfId="0" applyNumberFormat="1" applyFont="1" applyBorder="1" applyAlignment="1" applyProtection="1">
      <alignment horizontal="right"/>
      <protection/>
    </xf>
    <xf numFmtId="190" fontId="17" fillId="0" borderId="0" xfId="0" applyNumberFormat="1" applyFont="1" applyBorder="1" applyAlignment="1" applyProtection="1">
      <alignment horizontal="right"/>
      <protection/>
    </xf>
    <xf numFmtId="190" fontId="17" fillId="2" borderId="10" xfId="0" applyNumberFormat="1" applyFont="1" applyFill="1" applyBorder="1" applyAlignment="1" applyProtection="1">
      <alignment horizontal="right"/>
      <protection/>
    </xf>
    <xf numFmtId="190" fontId="17" fillId="2" borderId="0" xfId="0" applyNumberFormat="1" applyFont="1" applyFill="1" applyBorder="1" applyAlignment="1" applyProtection="1">
      <alignment horizontal="right"/>
      <protection/>
    </xf>
    <xf numFmtId="190" fontId="6" fillId="0" borderId="11" xfId="0" applyNumberFormat="1" applyFont="1" applyBorder="1" applyAlignment="1" applyProtection="1">
      <alignment horizontal="right"/>
      <protection/>
    </xf>
    <xf numFmtId="174" fontId="17" fillId="0" borderId="9" xfId="0" applyNumberFormat="1" applyFont="1" applyBorder="1" applyAlignment="1">
      <alignment horizontal="left" vertical="center"/>
    </xf>
    <xf numFmtId="174" fontId="17" fillId="0" borderId="8" xfId="0" applyNumberFormat="1" applyFont="1" applyBorder="1" applyAlignment="1">
      <alignment vertical="center"/>
    </xf>
    <xf numFmtId="174" fontId="0" fillId="0" borderId="8" xfId="0" applyNumberFormat="1" applyFont="1" applyBorder="1" applyAlignment="1">
      <alignment vertical="center"/>
    </xf>
    <xf numFmtId="174" fontId="17" fillId="0" borderId="8" xfId="0" applyNumberFormat="1" applyFont="1" applyBorder="1" applyAlignment="1">
      <alignment horizontal="left" vertical="center"/>
    </xf>
    <xf numFmtId="174" fontId="17" fillId="0" borderId="10" xfId="0" applyNumberFormat="1" applyFont="1" applyBorder="1" applyAlignment="1">
      <alignment horizontal="left" vertical="center"/>
    </xf>
    <xf numFmtId="174" fontId="17" fillId="0" borderId="0" xfId="0" applyNumberFormat="1" applyFont="1" applyBorder="1" applyAlignment="1">
      <alignment vertical="center"/>
    </xf>
    <xf numFmtId="174" fontId="17" fillId="0" borderId="0" xfId="0" applyNumberFormat="1" applyFont="1" applyBorder="1" applyAlignment="1">
      <alignment horizontal="left" vertical="center"/>
    </xf>
    <xf numFmtId="174" fontId="17" fillId="0" borderId="10" xfId="0" applyNumberFormat="1" applyFont="1" applyFill="1" applyBorder="1" applyAlignment="1">
      <alignment horizontal="left"/>
    </xf>
    <xf numFmtId="174" fontId="17" fillId="0" borderId="0" xfId="0" applyNumberFormat="1" applyFont="1" applyFill="1" applyBorder="1" applyAlignment="1">
      <alignment/>
    </xf>
    <xf numFmtId="174" fontId="17" fillId="0" borderId="0" xfId="0" applyNumberFormat="1" applyFont="1" applyFill="1" applyBorder="1" applyAlignment="1">
      <alignment horizontal="left"/>
    </xf>
    <xf numFmtId="174" fontId="17" fillId="2" borderId="0" xfId="0" applyNumberFormat="1" applyFont="1" applyFill="1" applyBorder="1" applyAlignment="1">
      <alignment horizontal="left"/>
    </xf>
    <xf numFmtId="174" fontId="17" fillId="0" borderId="11" xfId="0" applyNumberFormat="1" applyFont="1" applyBorder="1" applyAlignment="1">
      <alignment horizontal="left"/>
    </xf>
    <xf numFmtId="174" fontId="17" fillId="0" borderId="7" xfId="0" applyNumberFormat="1" applyFont="1" applyBorder="1" applyAlignment="1">
      <alignment/>
    </xf>
    <xf numFmtId="174" fontId="17" fillId="0" borderId="7" xfId="0" applyNumberFormat="1" applyFont="1" applyBorder="1" applyAlignment="1">
      <alignment horizontal="left"/>
    </xf>
    <xf numFmtId="174" fontId="17" fillId="0" borderId="9" xfId="0" applyNumberFormat="1" applyFont="1" applyBorder="1" applyAlignment="1">
      <alignment vertical="center"/>
    </xf>
    <xf numFmtId="174" fontId="0" fillId="0" borderId="9" xfId="0" applyNumberFormat="1" applyFont="1" applyBorder="1" applyAlignment="1">
      <alignment vertical="center"/>
    </xf>
    <xf numFmtId="174" fontId="17" fillId="0" borderId="10" xfId="0" applyNumberFormat="1" applyFont="1" applyBorder="1" applyAlignment="1">
      <alignment vertical="center"/>
    </xf>
    <xf numFmtId="174" fontId="17" fillId="0" borderId="10" xfId="0" applyNumberFormat="1" applyFont="1" applyFill="1" applyBorder="1" applyAlignment="1">
      <alignment/>
    </xf>
    <xf numFmtId="174" fontId="18" fillId="0" borderId="7" xfId="0" applyNumberFormat="1" applyFont="1" applyBorder="1" applyAlignment="1">
      <alignment/>
    </xf>
    <xf numFmtId="174" fontId="18" fillId="0" borderId="7" xfId="0" applyNumberFormat="1" applyFont="1" applyBorder="1" applyAlignment="1">
      <alignment horizontal="left"/>
    </xf>
    <xf numFmtId="174" fontId="18" fillId="0" borderId="11" xfId="0" applyNumberFormat="1" applyFont="1" applyBorder="1" applyAlignment="1">
      <alignment/>
    </xf>
    <xf numFmtId="174" fontId="17" fillId="0" borderId="0" xfId="0" applyNumberFormat="1" applyFont="1" applyBorder="1" applyAlignment="1">
      <alignment horizontal="right" vertical="center"/>
    </xf>
    <xf numFmtId="174" fontId="17" fillId="0" borderId="10" xfId="0" applyNumberFormat="1" applyFont="1" applyBorder="1" applyAlignment="1">
      <alignment horizontal="right" vertical="center"/>
    </xf>
    <xf numFmtId="174" fontId="17" fillId="0" borderId="0" xfId="0" applyNumberFormat="1" applyFont="1" applyFill="1" applyBorder="1" applyAlignment="1">
      <alignment horizontal="right"/>
    </xf>
    <xf numFmtId="174" fontId="17" fillId="0" borderId="10" xfId="0" applyNumberFormat="1" applyFont="1" applyFill="1" applyBorder="1" applyAlignment="1">
      <alignment horizontal="right"/>
    </xf>
    <xf numFmtId="174" fontId="0" fillId="0" borderId="8" xfId="0" applyNumberFormat="1" applyFont="1" applyBorder="1" applyAlignment="1">
      <alignment/>
    </xf>
    <xf numFmtId="174" fontId="17" fillId="0" borderId="0" xfId="0" applyNumberFormat="1" applyFont="1" applyBorder="1" applyAlignment="1">
      <alignment horizontal="left"/>
    </xf>
    <xf numFmtId="174" fontId="17" fillId="0" borderId="0" xfId="0" applyNumberFormat="1" applyFont="1" applyBorder="1" applyAlignment="1">
      <alignment horizontal="right"/>
    </xf>
    <xf numFmtId="174" fontId="17" fillId="0" borderId="10" xfId="0" applyNumberFormat="1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174" fontId="7" fillId="2" borderId="0" xfId="0" applyNumberFormat="1" applyFont="1" applyFill="1" applyBorder="1" applyAlignment="1">
      <alignment horizontal="left"/>
    </xf>
    <xf numFmtId="174" fontId="7" fillId="2" borderId="10" xfId="0" applyNumberFormat="1" applyFont="1" applyFill="1" applyBorder="1" applyAlignment="1">
      <alignment horizontal="left"/>
    </xf>
    <xf numFmtId="174" fontId="18" fillId="0" borderId="7" xfId="23" applyNumberFormat="1" applyFont="1" applyBorder="1" applyAlignment="1">
      <alignment horizontal="left"/>
    </xf>
    <xf numFmtId="0" fontId="19" fillId="0" borderId="0" xfId="0" applyFont="1" applyBorder="1" applyAlignment="1">
      <alignment horizontal="left" vertical="center"/>
    </xf>
    <xf numFmtId="174" fontId="19" fillId="0" borderId="0" xfId="0" applyNumberFormat="1" applyFont="1" applyBorder="1" applyAlignment="1">
      <alignment vertical="center"/>
    </xf>
    <xf numFmtId="174" fontId="20" fillId="0" borderId="0" xfId="0" applyNumberFormat="1" applyFont="1" applyBorder="1" applyAlignment="1">
      <alignment vertical="center"/>
    </xf>
    <xf numFmtId="174" fontId="21" fillId="0" borderId="0" xfId="0" applyNumberFormat="1" applyFont="1" applyBorder="1" applyAlignment="1">
      <alignment vertical="center"/>
    </xf>
    <xf numFmtId="174" fontId="22" fillId="0" borderId="0" xfId="0" applyNumberFormat="1" applyFont="1" applyBorder="1" applyAlignment="1">
      <alignment vertical="center"/>
    </xf>
    <xf numFmtId="174" fontId="19" fillId="0" borderId="0" xfId="0" applyNumberFormat="1" applyFont="1" applyBorder="1" applyAlignment="1">
      <alignment horizontal="left" vertical="center"/>
    </xf>
    <xf numFmtId="174" fontId="23" fillId="0" borderId="0" xfId="0" applyNumberFormat="1" applyFont="1" applyBorder="1" applyAlignment="1">
      <alignment horizontal="left" vertical="center"/>
    </xf>
    <xf numFmtId="174" fontId="19" fillId="0" borderId="0" xfId="0" applyNumberFormat="1" applyFont="1" applyBorder="1" applyAlignment="1">
      <alignment horizontal="right" vertical="center"/>
    </xf>
    <xf numFmtId="174" fontId="24" fillId="0" borderId="0" xfId="0" applyNumberFormat="1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174" fontId="7" fillId="0" borderId="12" xfId="22" applyNumberFormat="1" applyFont="1" applyBorder="1" applyAlignment="1">
      <alignment horizontal="centerContinuous"/>
    </xf>
    <xf numFmtId="3" fontId="6" fillId="0" borderId="0" xfId="22" applyFont="1" applyBorder="1">
      <alignment vertical="center"/>
    </xf>
    <xf numFmtId="174" fontId="6" fillId="0" borderId="2" xfId="22" applyNumberFormat="1" applyFont="1" applyBorder="1" applyAlignment="1">
      <alignment horizontal="center" vertical="top"/>
    </xf>
    <xf numFmtId="174" fontId="6" fillId="0" borderId="0" xfId="22" applyNumberFormat="1" applyFont="1" applyBorder="1" applyAlignment="1">
      <alignment horizontal="center" vertical="top"/>
    </xf>
    <xf numFmtId="174" fontId="26" fillId="0" borderId="10" xfId="22" applyNumberFormat="1" applyFont="1" applyBorder="1" applyAlignment="1">
      <alignment horizontal="left" vertical="top"/>
    </xf>
    <xf numFmtId="0" fontId="27" fillId="0" borderId="7" xfId="0" applyFont="1" applyBorder="1" applyAlignment="1">
      <alignment horizontal="left" vertical="center"/>
    </xf>
    <xf numFmtId="174" fontId="1" fillId="0" borderId="7" xfId="0" applyNumberFormat="1" applyFont="1" applyBorder="1" applyAlignment="1">
      <alignment vertical="center"/>
    </xf>
    <xf numFmtId="174" fontId="21" fillId="0" borderId="7" xfId="0" applyNumberFormat="1" applyFont="1" applyBorder="1" applyAlignment="1">
      <alignment vertical="center"/>
    </xf>
    <xf numFmtId="174" fontId="23" fillId="0" borderId="11" xfId="0" applyNumberFormat="1" applyFont="1" applyBorder="1" applyAlignment="1">
      <alignment horizontal="left" vertical="center"/>
    </xf>
    <xf numFmtId="174" fontId="17" fillId="0" borderId="8" xfId="0" applyNumberFormat="1" applyFont="1" applyBorder="1" applyAlignment="1">
      <alignment/>
    </xf>
    <xf numFmtId="174" fontId="0" fillId="0" borderId="2" xfId="0" applyNumberFormat="1" applyFont="1" applyBorder="1" applyAlignment="1">
      <alignment/>
    </xf>
    <xf numFmtId="174" fontId="28" fillId="0" borderId="10" xfId="0" applyNumberFormat="1" applyFont="1" applyBorder="1" applyAlignment="1">
      <alignment horizontal="left"/>
    </xf>
    <xf numFmtId="174" fontId="28" fillId="0" borderId="0" xfId="0" applyNumberFormat="1" applyFont="1" applyBorder="1" applyAlignment="1">
      <alignment horizontal="left"/>
    </xf>
    <xf numFmtId="3" fontId="6" fillId="2" borderId="0" xfId="24" applyNumberFormat="1" applyFont="1" applyFill="1" applyBorder="1" applyAlignment="1">
      <alignment horizontal="left" vertical="center"/>
    </xf>
    <xf numFmtId="174" fontId="26" fillId="2" borderId="10" xfId="24" applyNumberFormat="1" applyFont="1" applyFill="1" applyBorder="1" applyAlignment="1">
      <alignment horizontal="left" vertical="center"/>
    </xf>
    <xf numFmtId="41" fontId="0" fillId="0" borderId="2" xfId="23" applyFont="1" applyBorder="1">
      <alignment vertical="center"/>
    </xf>
    <xf numFmtId="174" fontId="0" fillId="0" borderId="0" xfId="23" applyNumberFormat="1" applyFont="1" applyBorder="1" applyAlignment="1">
      <alignment/>
    </xf>
    <xf numFmtId="174" fontId="0" fillId="0" borderId="0" xfId="24" applyNumberFormat="1" applyFont="1" applyBorder="1" applyAlignment="1">
      <alignment/>
    </xf>
    <xf numFmtId="174" fontId="17" fillId="0" borderId="7" xfId="0" applyNumberFormat="1" applyFont="1" applyBorder="1" applyAlignment="1">
      <alignment/>
    </xf>
    <xf numFmtId="174" fontId="28" fillId="0" borderId="11" xfId="0" applyNumberFormat="1" applyFont="1" applyBorder="1" applyAlignment="1">
      <alignment horizontal="left"/>
    </xf>
    <xf numFmtId="41" fontId="5" fillId="0" borderId="0" xfId="21" applyFont="1" applyBorder="1">
      <alignment horizontal="right" vertical="center"/>
    </xf>
    <xf numFmtId="174" fontId="5" fillId="0" borderId="0" xfId="21" applyNumberFormat="1" applyFont="1" applyBorder="1" applyAlignment="1">
      <alignment vertical="center"/>
    </xf>
    <xf numFmtId="174" fontId="5" fillId="0" borderId="0" xfId="21" applyNumberFormat="1" applyFont="1" applyBorder="1" applyAlignment="1">
      <alignment horizontal="right" vertical="center"/>
    </xf>
    <xf numFmtId="174" fontId="29" fillId="0" borderId="0" xfId="21" applyNumberFormat="1" applyFont="1" applyBorder="1" applyAlignment="1">
      <alignment horizontal="right" vertical="center"/>
    </xf>
    <xf numFmtId="174" fontId="29" fillId="0" borderId="0" xfId="21" applyNumberFormat="1" applyFont="1" applyBorder="1">
      <alignment horizontal="right" vertical="center"/>
    </xf>
    <xf numFmtId="174" fontId="5" fillId="0" borderId="8" xfId="21" applyNumberFormat="1" applyFont="1" applyBorder="1">
      <alignment horizontal="right" vertical="center"/>
    </xf>
    <xf numFmtId="174" fontId="26" fillId="0" borderId="0" xfId="21" applyNumberFormat="1" applyFont="1" applyBorder="1" applyAlignment="1">
      <alignment horizontal="left" vertical="center"/>
    </xf>
    <xf numFmtId="174" fontId="6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41" fontId="0" fillId="0" borderId="2" xfId="23" applyFont="1" applyBorder="1" applyAlignment="1">
      <alignment/>
    </xf>
    <xf numFmtId="174" fontId="6" fillId="0" borderId="2" xfId="24" applyNumberFormat="1" applyFont="1" applyBorder="1" applyAlignment="1">
      <alignment horizontal="right"/>
    </xf>
    <xf numFmtId="174" fontId="17" fillId="0" borderId="10" xfId="24" applyNumberFormat="1" applyFont="1" applyBorder="1" applyAlignment="1">
      <alignment horizontal="right"/>
    </xf>
    <xf numFmtId="174" fontId="0" fillId="0" borderId="0" xfId="24" applyNumberFormat="1" applyFont="1" applyBorder="1" applyAlignment="1">
      <alignment horizontal="right"/>
    </xf>
    <xf numFmtId="174" fontId="17" fillId="0" borderId="0" xfId="24" applyNumberFormat="1" applyFont="1" applyBorder="1" applyAlignment="1">
      <alignment horizontal="right"/>
    </xf>
    <xf numFmtId="3" fontId="6" fillId="0" borderId="2" xfId="24" applyNumberFormat="1" applyFont="1" applyBorder="1" applyAlignment="1">
      <alignment/>
    </xf>
    <xf numFmtId="174" fontId="6" fillId="0" borderId="0" xfId="24" applyNumberFormat="1" applyFont="1" applyBorder="1" applyAlignment="1">
      <alignment horizontal="right" vertical="center"/>
    </xf>
    <xf numFmtId="174" fontId="0" fillId="0" borderId="0" xfId="0" applyNumberFormat="1" applyFont="1" applyFill="1" applyBorder="1" applyAlignment="1">
      <alignment/>
    </xf>
    <xf numFmtId="0" fontId="6" fillId="0" borderId="0" xfId="0" applyFont="1" applyBorder="1" applyAlignment="1" applyProtection="1">
      <alignment horizontal="left" wrapText="1"/>
      <protection/>
    </xf>
    <xf numFmtId="174" fontId="7" fillId="2" borderId="0" xfId="0" applyNumberFormat="1" applyFont="1" applyFill="1" applyBorder="1" applyAlignment="1">
      <alignment horizontal="right"/>
    </xf>
    <xf numFmtId="174" fontId="7" fillId="2" borderId="10" xfId="0" applyNumberFormat="1" applyFont="1" applyFill="1" applyBorder="1" applyAlignment="1">
      <alignment horizontal="right"/>
    </xf>
    <xf numFmtId="174" fontId="6" fillId="2" borderId="2" xfId="0" applyNumberFormat="1" applyFont="1" applyFill="1" applyBorder="1" applyAlignment="1">
      <alignment horizontal="right" vertical="center"/>
    </xf>
    <xf numFmtId="174" fontId="7" fillId="2" borderId="10" xfId="0" applyNumberFormat="1" applyFont="1" applyFill="1" applyBorder="1" applyAlignment="1">
      <alignment horizontal="left" vertical="center"/>
    </xf>
    <xf numFmtId="174" fontId="7" fillId="2" borderId="0" xfId="0" applyNumberFormat="1" applyFont="1" applyFill="1" applyBorder="1" applyAlignment="1">
      <alignment vertical="center"/>
    </xf>
    <xf numFmtId="174" fontId="6" fillId="2" borderId="0" xfId="0" applyNumberFormat="1" applyFont="1" applyFill="1" applyBorder="1" applyAlignment="1">
      <alignment horizontal="right" vertical="center"/>
    </xf>
    <xf numFmtId="174" fontId="7" fillId="2" borderId="0" xfId="0" applyNumberFormat="1" applyFont="1" applyFill="1" applyBorder="1" applyAlignment="1">
      <alignment horizontal="left" vertical="center"/>
    </xf>
    <xf numFmtId="174" fontId="6" fillId="2" borderId="10" xfId="0" applyNumberFormat="1" applyFont="1" applyFill="1" applyBorder="1" applyAlignment="1">
      <alignment horizontal="right" vertical="center"/>
    </xf>
    <xf numFmtId="174" fontId="7" fillId="2" borderId="10" xfId="0" applyNumberFormat="1" applyFont="1" applyFill="1" applyBorder="1" applyAlignment="1">
      <alignment vertical="center"/>
    </xf>
    <xf numFmtId="174" fontId="7" fillId="2" borderId="0" xfId="0" applyNumberFormat="1" applyFont="1" applyFill="1" applyBorder="1" applyAlignment="1">
      <alignment horizontal="right" vertical="center"/>
    </xf>
    <xf numFmtId="174" fontId="7" fillId="2" borderId="10" xfId="0" applyNumberFormat="1" applyFont="1" applyFill="1" applyBorder="1" applyAlignment="1">
      <alignment horizontal="right" vertical="center"/>
    </xf>
    <xf numFmtId="174" fontId="17" fillId="0" borderId="8" xfId="0" applyNumberFormat="1" applyFont="1" applyBorder="1" applyAlignment="1">
      <alignment/>
    </xf>
    <xf numFmtId="174" fontId="17" fillId="0" borderId="7" xfId="24" applyNumberFormat="1" applyFont="1" applyBorder="1" applyAlignment="1">
      <alignment horizontal="right" vertical="center"/>
    </xf>
    <xf numFmtId="190" fontId="6" fillId="0" borderId="7" xfId="0" applyNumberFormat="1" applyFont="1" applyBorder="1" applyAlignment="1" applyProtection="1">
      <alignment horizontal="right"/>
      <protection/>
    </xf>
    <xf numFmtId="174" fontId="6" fillId="0" borderId="8" xfId="0" applyNumberFormat="1" applyFont="1" applyBorder="1" applyAlignment="1">
      <alignment/>
    </xf>
    <xf numFmtId="3" fontId="0" fillId="0" borderId="1" xfId="22" applyFont="1" applyBorder="1" applyAlignment="1">
      <alignment horizontal="left" vertical="center"/>
    </xf>
    <xf numFmtId="3" fontId="0" fillId="0" borderId="11" xfId="22" applyFont="1" applyBorder="1" applyAlignment="1">
      <alignment horizontal="left" vertical="center"/>
    </xf>
    <xf numFmtId="174" fontId="6" fillId="0" borderId="0" xfId="0" applyNumberFormat="1" applyFont="1" applyBorder="1" applyAlignment="1">
      <alignment horizontal="left"/>
    </xf>
    <xf numFmtId="174" fontId="6" fillId="0" borderId="3" xfId="0" applyNumberFormat="1" applyFont="1" applyBorder="1" applyAlignment="1">
      <alignment/>
    </xf>
    <xf numFmtId="174" fontId="6" fillId="0" borderId="1" xfId="0" applyNumberFormat="1" applyFont="1" applyBorder="1" applyAlignment="1">
      <alignment vertical="center"/>
    </xf>
    <xf numFmtId="174" fontId="6" fillId="0" borderId="2" xfId="0" applyNumberFormat="1" applyFont="1" applyBorder="1" applyAlignment="1">
      <alignment horizontal="right" vertical="center"/>
    </xf>
    <xf numFmtId="174" fontId="6" fillId="0" borderId="2" xfId="0" applyNumberFormat="1" applyFont="1" applyFill="1" applyBorder="1" applyAlignment="1">
      <alignment horizontal="right"/>
    </xf>
    <xf numFmtId="174" fontId="6" fillId="0" borderId="2" xfId="0" applyNumberFormat="1" applyFont="1" applyBorder="1" applyAlignment="1">
      <alignment vertical="center"/>
    </xf>
    <xf numFmtId="174" fontId="5" fillId="0" borderId="3" xfId="0" applyNumberFormat="1" applyFont="1" applyBorder="1" applyAlignment="1">
      <alignment/>
    </xf>
    <xf numFmtId="174" fontId="5" fillId="0" borderId="3" xfId="0" applyNumberFormat="1" applyFont="1" applyFill="1" applyBorder="1" applyAlignment="1">
      <alignment horizontal="right"/>
    </xf>
    <xf numFmtId="174" fontId="6" fillId="0" borderId="3" xfId="23" applyNumberFormat="1" applyFont="1" applyBorder="1" applyAlignment="1">
      <alignment vertical="center"/>
    </xf>
    <xf numFmtId="174" fontId="5" fillId="0" borderId="3" xfId="23" applyNumberFormat="1" applyFont="1" applyBorder="1" applyAlignment="1">
      <alignment horizontal="right" vertical="center"/>
    </xf>
    <xf numFmtId="174" fontId="6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/>
    </xf>
    <xf numFmtId="174" fontId="6" fillId="0" borderId="3" xfId="0" applyNumberFormat="1" applyFont="1" applyFill="1" applyBorder="1" applyAlignment="1">
      <alignment horizontal="right"/>
    </xf>
    <xf numFmtId="174" fontId="6" fillId="0" borderId="2" xfId="0" applyNumberFormat="1" applyFont="1" applyFill="1" applyBorder="1" applyAlignment="1">
      <alignment/>
    </xf>
    <xf numFmtId="174" fontId="6" fillId="2" borderId="2" xfId="0" applyNumberFormat="1" applyFont="1" applyFill="1" applyBorder="1" applyAlignment="1">
      <alignment/>
    </xf>
    <xf numFmtId="174" fontId="5" fillId="0" borderId="3" xfId="23" applyNumberFormat="1" applyFont="1" applyBorder="1" applyAlignment="1">
      <alignment horizontal="right"/>
    </xf>
    <xf numFmtId="174" fontId="6" fillId="0" borderId="1" xfId="0" applyNumberFormat="1" applyFont="1" applyBorder="1" applyAlignment="1">
      <alignment/>
    </xf>
    <xf numFmtId="174" fontId="6" fillId="0" borderId="2" xfId="0" applyNumberFormat="1" applyFont="1" applyBorder="1" applyAlignment="1">
      <alignment/>
    </xf>
    <xf numFmtId="174" fontId="6" fillId="0" borderId="3" xfId="0" applyNumberFormat="1" applyFont="1" applyBorder="1" applyAlignment="1">
      <alignment/>
    </xf>
    <xf numFmtId="174" fontId="5" fillId="0" borderId="3" xfId="0" applyNumberFormat="1" applyFont="1" applyBorder="1" applyAlignment="1">
      <alignment/>
    </xf>
    <xf numFmtId="174" fontId="6" fillId="0" borderId="3" xfId="23" applyNumberFormat="1" applyFont="1" applyBorder="1">
      <alignment vertical="center"/>
    </xf>
    <xf numFmtId="174" fontId="6" fillId="0" borderId="0" xfId="0" applyNumberFormat="1" applyFont="1" applyBorder="1" applyAlignment="1">
      <alignment horizontal="right"/>
    </xf>
    <xf numFmtId="174" fontId="6" fillId="0" borderId="0" xfId="0" applyNumberFormat="1" applyFont="1" applyBorder="1" applyAlignment="1">
      <alignment vertical="center"/>
    </xf>
    <xf numFmtId="174" fontId="6" fillId="0" borderId="0" xfId="0" applyNumberFormat="1" applyFont="1" applyBorder="1" applyAlignment="1">
      <alignment horizontal="right" vertical="center"/>
    </xf>
    <xf numFmtId="174" fontId="6" fillId="0" borderId="0" xfId="0" applyNumberFormat="1" applyFont="1" applyFill="1" applyBorder="1" applyAlignment="1">
      <alignment horizontal="right"/>
    </xf>
    <xf numFmtId="174" fontId="5" fillId="0" borderId="7" xfId="0" applyNumberFormat="1" applyFont="1" applyBorder="1" applyAlignment="1">
      <alignment/>
    </xf>
    <xf numFmtId="174" fontId="6" fillId="0" borderId="7" xfId="23" applyNumberFormat="1" applyFont="1" applyBorder="1">
      <alignment vertical="center"/>
    </xf>
    <xf numFmtId="174" fontId="7" fillId="2" borderId="0" xfId="0" applyNumberFormat="1" applyFont="1" applyFill="1" applyBorder="1" applyAlignment="1">
      <alignment/>
    </xf>
    <xf numFmtId="174" fontId="7" fillId="2" borderId="10" xfId="0" applyNumberFormat="1" applyFont="1" applyFill="1" applyBorder="1" applyAlignment="1">
      <alignment/>
    </xf>
    <xf numFmtId="174" fontId="6" fillId="2" borderId="0" xfId="0" applyNumberFormat="1" applyFont="1" applyFill="1" applyBorder="1" applyAlignment="1">
      <alignment/>
    </xf>
    <xf numFmtId="174" fontId="6" fillId="2" borderId="1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174" fontId="6" fillId="0" borderId="7" xfId="22" applyNumberFormat="1" applyFont="1" applyBorder="1" applyAlignment="1">
      <alignment horizontal="center" vertical="top"/>
    </xf>
    <xf numFmtId="174" fontId="6" fillId="0" borderId="11" xfId="22" applyNumberFormat="1" applyFont="1" applyBorder="1" applyAlignment="1">
      <alignment horizontal="center" vertical="top"/>
    </xf>
    <xf numFmtId="174" fontId="6" fillId="0" borderId="1" xfId="22" applyNumberFormat="1" applyFont="1" applyBorder="1" applyAlignment="1">
      <alignment horizontal="center" vertical="center"/>
    </xf>
    <xf numFmtId="174" fontId="6" fillId="0" borderId="8" xfId="22" applyNumberFormat="1" applyFont="1" applyBorder="1" applyAlignment="1">
      <alignment horizontal="center" vertical="center"/>
    </xf>
    <xf numFmtId="174" fontId="6" fillId="0" borderId="9" xfId="22" applyNumberFormat="1" applyFont="1" applyBorder="1" applyAlignment="1">
      <alignment horizontal="center" vertical="center"/>
    </xf>
    <xf numFmtId="174" fontId="6" fillId="0" borderId="2" xfId="22" applyNumberFormat="1" applyFont="1" applyBorder="1" applyAlignment="1">
      <alignment horizontal="center" vertical="center"/>
    </xf>
    <xf numFmtId="174" fontId="6" fillId="0" borderId="0" xfId="22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Continuous" vertical="center"/>
    </xf>
    <xf numFmtId="0" fontId="0" fillId="0" borderId="8" xfId="0" applyFont="1" applyBorder="1" applyAlignment="1">
      <alignment/>
    </xf>
    <xf numFmtId="174" fontId="0" fillId="0" borderId="7" xfId="22" applyNumberFormat="1" applyFont="1" applyBorder="1" applyAlignment="1">
      <alignment vertical="center"/>
    </xf>
    <xf numFmtId="174" fontId="17" fillId="0" borderId="0" xfId="0" applyNumberFormat="1" applyFont="1" applyBorder="1" applyAlignment="1">
      <alignment/>
    </xf>
    <xf numFmtId="174" fontId="5" fillId="0" borderId="0" xfId="0" applyNumberFormat="1" applyFont="1" applyBorder="1" applyAlignment="1">
      <alignment horizontal="centerContinuous" vertical="center"/>
    </xf>
    <xf numFmtId="174" fontId="18" fillId="0" borderId="0" xfId="0" applyNumberFormat="1" applyFont="1" applyBorder="1" applyAlignment="1">
      <alignment/>
    </xf>
    <xf numFmtId="174" fontId="6" fillId="0" borderId="2" xfId="22" applyNumberFormat="1" applyFont="1" applyBorder="1" applyAlignment="1">
      <alignment vertical="center"/>
    </xf>
    <xf numFmtId="174" fontId="6" fillId="0" borderId="0" xfId="22" applyNumberFormat="1" applyFont="1" applyBorder="1" applyAlignment="1">
      <alignment vertical="center"/>
    </xf>
    <xf numFmtId="174" fontId="5" fillId="0" borderId="2" xfId="0" applyNumberFormat="1" applyFont="1" applyBorder="1" applyAlignment="1">
      <alignment/>
    </xf>
    <xf numFmtId="174" fontId="6" fillId="0" borderId="7" xfId="22" applyNumberFormat="1" applyFont="1" applyBorder="1" applyAlignment="1">
      <alignment horizontal="center" vertical="top" wrapText="1"/>
    </xf>
    <xf numFmtId="174" fontId="6" fillId="0" borderId="11" xfId="22" applyNumberFormat="1" applyFont="1" applyBorder="1" applyAlignment="1">
      <alignment horizontal="center" vertical="top" wrapText="1"/>
    </xf>
    <xf numFmtId="174" fontId="6" fillId="0" borderId="12" xfId="22" applyNumberFormat="1" applyFont="1" applyBorder="1" applyAlignment="1">
      <alignment vertical="center"/>
    </xf>
    <xf numFmtId="174" fontId="6" fillId="0" borderId="8" xfId="0" applyNumberFormat="1" applyFont="1" applyBorder="1" applyAlignment="1">
      <alignment vertical="center"/>
    </xf>
    <xf numFmtId="174" fontId="6" fillId="0" borderId="13" xfId="22" applyNumberFormat="1" applyFont="1" applyBorder="1" applyAlignment="1">
      <alignment vertical="center"/>
    </xf>
    <xf numFmtId="0" fontId="6" fillId="0" borderId="0" xfId="0" applyFont="1" applyBorder="1" applyAlignment="1" applyProtection="1">
      <alignment horizontal="left" vertical="top" wrapText="1"/>
      <protection/>
    </xf>
    <xf numFmtId="174" fontId="6" fillId="0" borderId="2" xfId="22" applyNumberFormat="1" applyFont="1" applyFill="1" applyBorder="1" applyAlignment="1">
      <alignment vertical="center"/>
    </xf>
    <xf numFmtId="174" fontId="6" fillId="0" borderId="0" xfId="22" applyNumberFormat="1" applyFont="1" applyFill="1" applyBorder="1" applyAlignment="1">
      <alignment vertical="center"/>
    </xf>
    <xf numFmtId="174" fontId="6" fillId="0" borderId="0" xfId="22" applyNumberFormat="1" applyFont="1" applyFill="1" applyBorder="1" applyAlignment="1">
      <alignment horizontal="center" vertical="center"/>
    </xf>
    <xf numFmtId="174" fontId="6" fillId="0" borderId="2" xfId="22" applyNumberFormat="1" applyFont="1" applyFill="1" applyBorder="1" applyAlignment="1">
      <alignment horizontal="center" vertical="center"/>
    </xf>
    <xf numFmtId="174" fontId="6" fillId="0" borderId="2" xfId="22" applyNumberFormat="1" applyFont="1" applyFill="1" applyBorder="1" applyAlignment="1">
      <alignment horizontal="center" vertical="top"/>
    </xf>
    <xf numFmtId="174" fontId="6" fillId="0" borderId="0" xfId="22" applyNumberFormat="1" applyFont="1" applyFill="1" applyBorder="1" applyAlignment="1">
      <alignment horizontal="center" vertical="top"/>
    </xf>
    <xf numFmtId="174" fontId="0" fillId="0" borderId="2" xfId="0" applyNumberFormat="1" applyFont="1" applyFill="1" applyBorder="1" applyAlignment="1">
      <alignment vertical="center"/>
    </xf>
    <xf numFmtId="174" fontId="0" fillId="0" borderId="0" xfId="0" applyNumberFormat="1" applyFont="1" applyFill="1" applyBorder="1" applyAlignment="1">
      <alignment vertical="center"/>
    </xf>
    <xf numFmtId="174" fontId="6" fillId="0" borderId="2" xfId="0" applyNumberFormat="1" applyFont="1" applyFill="1" applyBorder="1" applyAlignment="1">
      <alignment horizontal="right" vertical="center"/>
    </xf>
    <xf numFmtId="174" fontId="7" fillId="0" borderId="0" xfId="0" applyNumberFormat="1" applyFont="1" applyFill="1" applyBorder="1" applyAlignment="1">
      <alignment horizontal="right" vertical="center"/>
    </xf>
    <xf numFmtId="174" fontId="6" fillId="0" borderId="0" xfId="0" applyNumberFormat="1" applyFont="1" applyFill="1" applyBorder="1" applyAlignment="1">
      <alignment horizontal="right" vertical="center"/>
    </xf>
    <xf numFmtId="174" fontId="0" fillId="0" borderId="2" xfId="0" applyNumberFormat="1" applyFont="1" applyFill="1" applyBorder="1" applyAlignment="1">
      <alignment horizontal="right" vertical="center"/>
    </xf>
    <xf numFmtId="174" fontId="17" fillId="0" borderId="0" xfId="0" applyNumberFormat="1" applyFont="1" applyFill="1" applyBorder="1" applyAlignment="1">
      <alignment horizontal="right" vertical="center"/>
    </xf>
    <xf numFmtId="174" fontId="0" fillId="0" borderId="0" xfId="0" applyNumberFormat="1" applyFont="1" applyFill="1" applyBorder="1" applyAlignment="1">
      <alignment horizontal="right" vertical="center"/>
    </xf>
    <xf numFmtId="174" fontId="7" fillId="0" borderId="0" xfId="0" applyNumberFormat="1" applyFont="1" applyFill="1" applyBorder="1" applyAlignment="1">
      <alignment horizontal="right"/>
    </xf>
    <xf numFmtId="174" fontId="1" fillId="0" borderId="2" xfId="0" applyNumberFormat="1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174" fontId="6" fillId="0" borderId="2" xfId="0" applyNumberFormat="1" applyFont="1" applyFill="1" applyBorder="1" applyAlignment="1">
      <alignment vertical="center"/>
    </xf>
    <xf numFmtId="174" fontId="5" fillId="0" borderId="2" xfId="0" applyNumberFormat="1" applyFont="1" applyFill="1" applyBorder="1" applyAlignment="1">
      <alignment/>
    </xf>
    <xf numFmtId="174" fontId="6" fillId="0" borderId="8" xfId="22" applyNumberFormat="1" applyFont="1" applyBorder="1" applyAlignment="1">
      <alignment horizontal="center" vertical="center" wrapText="1"/>
    </xf>
    <xf numFmtId="174" fontId="6" fillId="0" borderId="9" xfId="22" applyNumberFormat="1" applyFont="1" applyBorder="1" applyAlignment="1">
      <alignment horizontal="center" vertical="center" wrapText="1"/>
    </xf>
    <xf numFmtId="174" fontId="5" fillId="0" borderId="7" xfId="0" applyNumberFormat="1" applyFont="1" applyFill="1" applyBorder="1" applyAlignment="1">
      <alignment horizontal="right"/>
    </xf>
    <xf numFmtId="174" fontId="7" fillId="0" borderId="0" xfId="0" applyNumberFormat="1" applyFont="1" applyFill="1" applyBorder="1" applyAlignment="1">
      <alignment horizontal="left" vertical="center"/>
    </xf>
    <xf numFmtId="174" fontId="17" fillId="0" borderId="0" xfId="0" applyNumberFormat="1" applyFont="1" applyFill="1" applyBorder="1" applyAlignment="1">
      <alignment horizontal="left" vertical="center"/>
    </xf>
    <xf numFmtId="174" fontId="7" fillId="0" borderId="0" xfId="0" applyNumberFormat="1" applyFont="1" applyFill="1" applyBorder="1" applyAlignment="1">
      <alignment horizontal="left"/>
    </xf>
    <xf numFmtId="174" fontId="1" fillId="0" borderId="2" xfId="0" applyNumberFormat="1" applyFont="1" applyFill="1" applyBorder="1" applyAlignment="1">
      <alignment horizontal="right"/>
    </xf>
    <xf numFmtId="174" fontId="1" fillId="0" borderId="0" xfId="0" applyNumberFormat="1" applyFont="1" applyFill="1" applyBorder="1" applyAlignment="1">
      <alignment horizontal="right"/>
    </xf>
    <xf numFmtId="174" fontId="5" fillId="0" borderId="2" xfId="0" applyNumberFormat="1" applyFont="1" applyFill="1" applyBorder="1" applyAlignment="1">
      <alignment horizontal="right"/>
    </xf>
    <xf numFmtId="174" fontId="0" fillId="0" borderId="2" xfId="23" applyNumberFormat="1" applyFont="1" applyFill="1" applyBorder="1">
      <alignment vertical="center"/>
    </xf>
    <xf numFmtId="174" fontId="0" fillId="0" borderId="0" xfId="23" applyNumberFormat="1" applyFont="1" applyFill="1" applyBorder="1">
      <alignment vertical="center"/>
    </xf>
    <xf numFmtId="174" fontId="0" fillId="0" borderId="0" xfId="23" applyNumberFormat="1" applyFont="1" applyBorder="1">
      <alignment vertical="center"/>
    </xf>
    <xf numFmtId="174" fontId="6" fillId="0" borderId="2" xfId="23" applyNumberFormat="1" applyFont="1" applyFill="1" applyBorder="1">
      <alignment vertical="center"/>
    </xf>
    <xf numFmtId="174" fontId="5" fillId="0" borderId="7" xfId="23" applyNumberFormat="1" applyFont="1" applyBorder="1" applyAlignment="1">
      <alignment horizontal="right" vertical="center"/>
    </xf>
    <xf numFmtId="174" fontId="1" fillId="0" borderId="2" xfId="23" applyNumberFormat="1" applyFont="1" applyFill="1" applyBorder="1" applyAlignment="1">
      <alignment horizontal="right" vertical="center"/>
    </xf>
    <xf numFmtId="174" fontId="1" fillId="0" borderId="0" xfId="23" applyNumberFormat="1" applyFont="1" applyFill="1" applyBorder="1" applyAlignment="1">
      <alignment horizontal="right" vertical="center"/>
    </xf>
    <xf numFmtId="174" fontId="5" fillId="0" borderId="2" xfId="23" applyNumberFormat="1" applyFont="1" applyFill="1" applyBorder="1" applyAlignment="1">
      <alignment horizontal="right" vertical="center"/>
    </xf>
    <xf numFmtId="174" fontId="0" fillId="0" borderId="2" xfId="0" applyNumberFormat="1" applyFont="1" applyFill="1" applyBorder="1" applyAlignment="1">
      <alignment/>
    </xf>
    <xf numFmtId="174" fontId="6" fillId="0" borderId="7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3" fontId="0" fillId="0" borderId="2" xfId="22" applyFont="1" applyBorder="1" applyAlignment="1">
      <alignment horizontal="left" vertical="center"/>
    </xf>
    <xf numFmtId="0" fontId="6" fillId="0" borderId="2" xfId="0" applyFont="1" applyFill="1" applyBorder="1" applyAlignment="1">
      <alignment/>
    </xf>
    <xf numFmtId="174" fontId="6" fillId="0" borderId="0" xfId="0" applyNumberFormat="1" applyFont="1" applyFill="1" applyBorder="1" applyAlignment="1">
      <alignment/>
    </xf>
    <xf numFmtId="174" fontId="5" fillId="0" borderId="7" xfId="23" applyNumberFormat="1" applyFont="1" applyBorder="1" applyAlignment="1">
      <alignment horizontal="right"/>
    </xf>
    <xf numFmtId="174" fontId="1" fillId="0" borderId="0" xfId="23" applyNumberFormat="1" applyFont="1" applyBorder="1" applyAlignment="1">
      <alignment horizontal="right"/>
    </xf>
    <xf numFmtId="174" fontId="1" fillId="0" borderId="2" xfId="23" applyNumberFormat="1" applyFont="1" applyFill="1" applyBorder="1" applyAlignment="1">
      <alignment horizontal="right"/>
    </xf>
    <xf numFmtId="174" fontId="18" fillId="0" borderId="0" xfId="23" applyNumberFormat="1" applyFont="1" applyFill="1" applyBorder="1" applyAlignment="1">
      <alignment horizontal="left"/>
    </xf>
    <xf numFmtId="174" fontId="1" fillId="0" borderId="0" xfId="23" applyNumberFormat="1" applyFont="1" applyFill="1" applyBorder="1" applyAlignment="1">
      <alignment horizontal="right"/>
    </xf>
    <xf numFmtId="174" fontId="5" fillId="0" borderId="2" xfId="23" applyNumberFormat="1" applyFont="1" applyFill="1" applyBorder="1" applyAlignment="1">
      <alignment horizontal="right"/>
    </xf>
    <xf numFmtId="174" fontId="17" fillId="0" borderId="7" xfId="0" applyNumberFormat="1" applyFont="1" applyFill="1" applyBorder="1" applyAlignment="1">
      <alignment horizontal="left"/>
    </xf>
    <xf numFmtId="174" fontId="6" fillId="0" borderId="3" xfId="22" applyNumberFormat="1" applyFont="1" applyBorder="1" applyAlignment="1">
      <alignment horizontal="center" vertical="top"/>
    </xf>
    <xf numFmtId="174" fontId="6" fillId="0" borderId="9" xfId="22" applyNumberFormat="1" applyFont="1" applyBorder="1" applyAlignment="1">
      <alignment vertical="center"/>
    </xf>
    <xf numFmtId="174" fontId="17" fillId="0" borderId="11" xfId="0" applyNumberFormat="1" applyFont="1" applyFill="1" applyBorder="1" applyAlignment="1">
      <alignment horizontal="left"/>
    </xf>
    <xf numFmtId="174" fontId="7" fillId="0" borderId="0" xfId="22" applyNumberFormat="1" applyFont="1" applyBorder="1" applyAlignment="1">
      <alignment horizontal="center" vertical="top" wrapText="1"/>
    </xf>
    <xf numFmtId="174" fontId="6" fillId="0" borderId="0" xfId="22" applyNumberFormat="1" applyFont="1" applyBorder="1" applyAlignment="1">
      <alignment horizontal="center" vertical="top" wrapText="1"/>
    </xf>
    <xf numFmtId="174" fontId="6" fillId="0" borderId="10" xfId="22" applyNumberFormat="1" applyFont="1" applyBorder="1" applyAlignment="1">
      <alignment horizontal="center" vertical="top" wrapText="1"/>
    </xf>
    <xf numFmtId="174" fontId="22" fillId="0" borderId="7" xfId="0" applyNumberFormat="1" applyFont="1" applyBorder="1" applyAlignment="1">
      <alignment vertical="center" wrapText="1"/>
    </xf>
    <xf numFmtId="174" fontId="21" fillId="0" borderId="7" xfId="0" applyNumberFormat="1" applyFont="1" applyBorder="1" applyAlignment="1">
      <alignment vertical="center" wrapText="1"/>
    </xf>
    <xf numFmtId="174" fontId="21" fillId="0" borderId="11" xfId="0" applyNumberFormat="1" applyFont="1" applyBorder="1" applyAlignment="1">
      <alignment vertical="center" wrapText="1"/>
    </xf>
    <xf numFmtId="174" fontId="6" fillId="0" borderId="13" xfId="22" applyNumberFormat="1" applyFont="1" applyBorder="1" applyAlignment="1">
      <alignment vertical="top"/>
    </xf>
    <xf numFmtId="174" fontId="26" fillId="0" borderId="0" xfId="22" applyNumberFormat="1" applyFont="1" applyFill="1" applyBorder="1" applyAlignment="1">
      <alignment horizontal="left" vertical="top"/>
    </xf>
    <xf numFmtId="174" fontId="21" fillId="0" borderId="2" xfId="0" applyNumberFormat="1" applyFont="1" applyFill="1" applyBorder="1" applyAlignment="1">
      <alignment vertical="center"/>
    </xf>
    <xf numFmtId="174" fontId="23" fillId="0" borderId="0" xfId="0" applyNumberFormat="1" applyFont="1" applyFill="1" applyBorder="1" applyAlignment="1">
      <alignment horizontal="left" vertical="center"/>
    </xf>
    <xf numFmtId="174" fontId="21" fillId="0" borderId="0" xfId="0" applyNumberFormat="1" applyFont="1" applyFill="1" applyBorder="1" applyAlignment="1">
      <alignment vertical="center"/>
    </xf>
    <xf numFmtId="174" fontId="28" fillId="0" borderId="0" xfId="0" applyNumberFormat="1" applyFont="1" applyFill="1" applyBorder="1" applyAlignment="1">
      <alignment horizontal="left"/>
    </xf>
    <xf numFmtId="190" fontId="6" fillId="0" borderId="2" xfId="0" applyNumberFormat="1" applyFont="1" applyFill="1" applyBorder="1" applyAlignment="1" applyProtection="1">
      <alignment horizontal="right"/>
      <protection/>
    </xf>
    <xf numFmtId="190" fontId="17" fillId="0" borderId="0" xfId="0" applyNumberFormat="1" applyFont="1" applyFill="1" applyBorder="1" applyAlignment="1" applyProtection="1">
      <alignment horizontal="right"/>
      <protection/>
    </xf>
    <xf numFmtId="190" fontId="6" fillId="0" borderId="0" xfId="0" applyNumberFormat="1" applyFont="1" applyFill="1" applyBorder="1" applyAlignment="1" applyProtection="1">
      <alignment horizontal="right"/>
      <protection/>
    </xf>
    <xf numFmtId="174" fontId="0" fillId="0" borderId="2" xfId="24" applyNumberFormat="1" applyFont="1" applyFill="1" applyBorder="1" applyAlignment="1">
      <alignment horizontal="right"/>
    </xf>
    <xf numFmtId="174" fontId="17" fillId="0" borderId="0" xfId="24" applyNumberFormat="1" applyFont="1" applyFill="1" applyBorder="1" applyAlignment="1">
      <alignment horizontal="right"/>
    </xf>
    <xf numFmtId="174" fontId="0" fillId="0" borderId="0" xfId="24" applyNumberFormat="1" applyFont="1" applyFill="1" applyBorder="1" applyAlignment="1">
      <alignment horizontal="right"/>
    </xf>
    <xf numFmtId="174" fontId="0" fillId="0" borderId="2" xfId="24" applyNumberFormat="1" applyFont="1" applyFill="1" applyBorder="1" applyAlignment="1">
      <alignment horizontal="right" vertical="center"/>
    </xf>
    <xf numFmtId="174" fontId="0" fillId="0" borderId="0" xfId="24" applyNumberFormat="1" applyFont="1" applyFill="1" applyBorder="1" applyAlignment="1">
      <alignment horizontal="right" vertical="center"/>
    </xf>
    <xf numFmtId="174" fontId="26" fillId="0" borderId="0" xfId="24" applyNumberFormat="1" applyFont="1" applyFill="1" applyBorder="1" applyAlignment="1">
      <alignment horizontal="left" vertical="center"/>
    </xf>
    <xf numFmtId="174" fontId="19" fillId="0" borderId="2" xfId="0" applyNumberFormat="1" applyFont="1" applyFill="1" applyBorder="1" applyAlignment="1">
      <alignment vertical="center"/>
    </xf>
    <xf numFmtId="174" fontId="6" fillId="0" borderId="2" xfId="0" applyNumberFormat="1" applyFont="1" applyFill="1" applyBorder="1" applyAlignment="1">
      <alignment/>
    </xf>
    <xf numFmtId="174" fontId="6" fillId="0" borderId="2" xfId="24" applyNumberFormat="1" applyFont="1" applyFill="1" applyBorder="1" applyAlignment="1">
      <alignment horizontal="right"/>
    </xf>
    <xf numFmtId="0" fontId="0" fillId="0" borderId="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4" fontId="0" fillId="0" borderId="0" xfId="23" applyNumberFormat="1" applyFont="1" applyFill="1" applyBorder="1" applyAlignment="1">
      <alignment horizontal="right" vertical="center"/>
    </xf>
    <xf numFmtId="174" fontId="17" fillId="0" borderId="0" xfId="23" applyNumberFormat="1" applyFont="1" applyFill="1" applyBorder="1" applyAlignment="1">
      <alignment horizontal="right" vertical="center"/>
    </xf>
    <xf numFmtId="190" fontId="6" fillId="0" borderId="0" xfId="0" applyNumberFormat="1" applyFont="1" applyFill="1" applyBorder="1" applyAlignment="1" applyProtection="1">
      <alignment horizontal="right" vertical="center"/>
      <protection/>
    </xf>
    <xf numFmtId="190" fontId="17" fillId="0" borderId="0" xfId="0" applyNumberFormat="1" applyFont="1" applyFill="1" applyBorder="1" applyAlignment="1" applyProtection="1">
      <alignment horizontal="right" vertical="center"/>
      <protection/>
    </xf>
    <xf numFmtId="190" fontId="0" fillId="0" borderId="0" xfId="0" applyNumberFormat="1" applyFont="1" applyFill="1" applyBorder="1" applyAlignment="1" applyProtection="1">
      <alignment horizontal="right"/>
      <protection/>
    </xf>
    <xf numFmtId="190" fontId="6" fillId="0" borderId="2" xfId="0" applyNumberFormat="1" applyFont="1" applyFill="1" applyBorder="1" applyAlignment="1" applyProtection="1">
      <alignment horizontal="right" vertical="center"/>
      <protection/>
    </xf>
    <xf numFmtId="174" fontId="6" fillId="0" borderId="7" xfId="0" applyNumberFormat="1" applyFont="1" applyBorder="1" applyAlignment="1">
      <alignment horizontal="right"/>
    </xf>
    <xf numFmtId="174" fontId="6" fillId="0" borderId="8" xfId="0" applyNumberFormat="1" applyFont="1" applyBorder="1" applyAlignment="1">
      <alignment horizontal="right"/>
    </xf>
    <xf numFmtId="174" fontId="6" fillId="0" borderId="7" xfId="24" applyNumberFormat="1" applyFont="1" applyBorder="1" applyAlignment="1">
      <alignment horizontal="right" vertical="center"/>
    </xf>
    <xf numFmtId="190" fontId="6" fillId="0" borderId="0" xfId="0" applyNumberFormat="1" applyFont="1" applyBorder="1" applyAlignment="1" applyProtection="1">
      <alignment horizontal="right"/>
      <protection/>
    </xf>
    <xf numFmtId="174" fontId="6" fillId="0" borderId="0" xfId="22" applyNumberFormat="1" applyFont="1" applyBorder="1" applyAlignment="1">
      <alignment horizontal="center" vertical="center" wrapText="1"/>
    </xf>
    <xf numFmtId="174" fontId="6" fillId="0" borderId="11" xfId="22" applyNumberFormat="1" applyFont="1" applyFill="1" applyBorder="1" applyAlignment="1">
      <alignment horizontal="center" vertical="top"/>
    </xf>
    <xf numFmtId="174" fontId="1" fillId="0" borderId="0" xfId="21" applyNumberFormat="1" applyFont="1" applyBorder="1" applyAlignment="1">
      <alignment vertical="center"/>
    </xf>
    <xf numFmtId="174" fontId="6" fillId="0" borderId="9" xfId="22" applyNumberFormat="1" applyFont="1" applyFill="1" applyBorder="1" applyAlignment="1">
      <alignment vertical="center"/>
    </xf>
    <xf numFmtId="174" fontId="6" fillId="0" borderId="9" xfId="22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/>
    </xf>
    <xf numFmtId="41" fontId="1" fillId="0" borderId="0" xfId="23" applyFont="1" applyBorder="1" applyAlignment="1">
      <alignment horizontal="left" vertical="center"/>
    </xf>
    <xf numFmtId="174" fontId="1" fillId="0" borderId="0" xfId="23" applyNumberFormat="1" applyFont="1" applyBorder="1" applyAlignment="1">
      <alignment vertical="center"/>
    </xf>
    <xf numFmtId="174" fontId="5" fillId="0" borderId="0" xfId="23" applyNumberFormat="1" applyFont="1" applyBorder="1" applyAlignment="1">
      <alignment horizontal="right"/>
    </xf>
    <xf numFmtId="174" fontId="18" fillId="0" borderId="0" xfId="23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74" fontId="1" fillId="0" borderId="0" xfId="0" applyNumberFormat="1" applyFont="1" applyBorder="1" applyAlignment="1">
      <alignment/>
    </xf>
    <xf numFmtId="174" fontId="5" fillId="0" borderId="0" xfId="0" applyNumberFormat="1" applyFont="1" applyBorder="1" applyAlignment="1">
      <alignment/>
    </xf>
    <xf numFmtId="174" fontId="18" fillId="0" borderId="0" xfId="0" applyNumberFormat="1" applyFont="1" applyBorder="1" applyAlignment="1">
      <alignment horizontal="left"/>
    </xf>
    <xf numFmtId="17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174" fontId="5" fillId="0" borderId="0" xfId="0" applyNumberFormat="1" applyFont="1" applyFill="1" applyBorder="1" applyAlignment="1">
      <alignment horizontal="right"/>
    </xf>
    <xf numFmtId="174" fontId="6" fillId="0" borderId="0" xfId="23" applyNumberFormat="1" applyFont="1" applyBorder="1" applyAlignment="1">
      <alignment vertical="center"/>
    </xf>
    <xf numFmtId="174" fontId="6" fillId="0" borderId="0" xfId="23" applyNumberFormat="1" applyFont="1" applyBorder="1">
      <alignment vertical="center"/>
    </xf>
    <xf numFmtId="0" fontId="8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174" fontId="7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74" fontId="17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174" fontId="7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74" fontId="18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 wrapText="1"/>
      <protection/>
    </xf>
    <xf numFmtId="174" fontId="6" fillId="0" borderId="2" xfId="24" applyNumberFormat="1" applyFont="1" applyBorder="1" applyAlignment="1">
      <alignment horizontal="right" vertical="top"/>
    </xf>
    <xf numFmtId="174" fontId="17" fillId="0" borderId="0" xfId="24" applyNumberFormat="1" applyFont="1" applyBorder="1" applyAlignment="1">
      <alignment horizontal="right" vertical="top"/>
    </xf>
    <xf numFmtId="174" fontId="0" fillId="0" borderId="0" xfId="24" applyNumberFormat="1" applyFont="1" applyBorder="1" applyAlignment="1">
      <alignment horizontal="right" vertical="top"/>
    </xf>
    <xf numFmtId="174" fontId="17" fillId="0" borderId="10" xfId="24" applyNumberFormat="1" applyFont="1" applyBorder="1" applyAlignment="1">
      <alignment horizontal="right" vertical="top"/>
    </xf>
    <xf numFmtId="0" fontId="6" fillId="2" borderId="14" xfId="0" applyFont="1" applyFill="1" applyBorder="1" applyAlignment="1" applyProtection="1">
      <alignment horizontal="left"/>
      <protection/>
    </xf>
    <xf numFmtId="174" fontId="0" fillId="2" borderId="12" xfId="0" applyNumberFormat="1" applyFont="1" applyFill="1" applyBorder="1" applyAlignment="1">
      <alignment/>
    </xf>
    <xf numFmtId="174" fontId="6" fillId="2" borderId="12" xfId="0" applyNumberFormat="1" applyFont="1" applyFill="1" applyBorder="1" applyAlignment="1">
      <alignment/>
    </xf>
    <xf numFmtId="174" fontId="6" fillId="2" borderId="13" xfId="0" applyNumberFormat="1" applyFont="1" applyFill="1" applyBorder="1" applyAlignment="1">
      <alignment/>
    </xf>
    <xf numFmtId="174" fontId="1" fillId="2" borderId="13" xfId="21" applyNumberFormat="1" applyFont="1" applyFill="1" applyBorder="1" applyAlignment="1">
      <alignment horizontal="right" vertical="center"/>
    </xf>
    <xf numFmtId="174" fontId="6" fillId="2" borderId="14" xfId="0" applyNumberFormat="1" applyFont="1" applyFill="1" applyBorder="1" applyAlignment="1">
      <alignment/>
    </xf>
    <xf numFmtId="0" fontId="6" fillId="2" borderId="14" xfId="0" applyFont="1" applyFill="1" applyBorder="1" applyAlignment="1">
      <alignment horizontal="left"/>
    </xf>
    <xf numFmtId="174" fontId="1" fillId="2" borderId="12" xfId="21" applyNumberFormat="1" applyFont="1" applyFill="1" applyBorder="1" applyAlignment="1">
      <alignment vertical="center"/>
    </xf>
    <xf numFmtId="174" fontId="1" fillId="2" borderId="12" xfId="0" applyNumberFormat="1" applyFont="1" applyFill="1" applyBorder="1" applyAlignment="1">
      <alignment/>
    </xf>
    <xf numFmtId="174" fontId="5" fillId="2" borderId="12" xfId="0" applyNumberFormat="1" applyFont="1" applyFill="1" applyBorder="1" applyAlignment="1">
      <alignment horizontal="right"/>
    </xf>
    <xf numFmtId="174" fontId="5" fillId="2" borderId="14" xfId="0" applyNumberFormat="1" applyFont="1" applyFill="1" applyBorder="1" applyAlignment="1">
      <alignment horizontal="right"/>
    </xf>
    <xf numFmtId="174" fontId="6" fillId="2" borderId="12" xfId="23" applyNumberFormat="1" applyFont="1" applyFill="1" applyBorder="1" applyAlignment="1">
      <alignment vertical="center"/>
    </xf>
    <xf numFmtId="41" fontId="6" fillId="2" borderId="14" xfId="23" applyFont="1" applyFill="1" applyBorder="1" applyAlignment="1">
      <alignment horizontal="left" vertical="center"/>
    </xf>
    <xf numFmtId="174" fontId="5" fillId="2" borderId="13" xfId="21" applyNumberFormat="1" applyFont="1" applyFill="1" applyBorder="1" applyAlignment="1">
      <alignment horizontal="right" vertical="center"/>
    </xf>
    <xf numFmtId="174" fontId="5" fillId="2" borderId="12" xfId="21" applyNumberFormat="1" applyFont="1" applyFill="1" applyBorder="1" applyAlignment="1">
      <alignment vertical="center"/>
    </xf>
    <xf numFmtId="174" fontId="6" fillId="2" borderId="14" xfId="0" applyNumberFormat="1" applyFont="1" applyFill="1" applyBorder="1" applyAlignment="1">
      <alignment horizontal="left"/>
    </xf>
    <xf numFmtId="174" fontId="6" fillId="2" borderId="12" xfId="0" applyNumberFormat="1" applyFont="1" applyFill="1" applyBorder="1" applyAlignment="1">
      <alignment horizontal="right"/>
    </xf>
    <xf numFmtId="174" fontId="6" fillId="2" borderId="14" xfId="0" applyNumberFormat="1" applyFont="1" applyFill="1" applyBorder="1" applyAlignment="1">
      <alignment horizontal="right"/>
    </xf>
    <xf numFmtId="174" fontId="5" fillId="2" borderId="12" xfId="23" applyNumberFormat="1" applyFont="1" applyFill="1" applyBorder="1" applyAlignment="1">
      <alignment vertical="center"/>
    </xf>
    <xf numFmtId="174" fontId="6" fillId="2" borderId="12" xfId="21" applyNumberFormat="1" applyFont="1" applyFill="1" applyBorder="1" applyAlignment="1">
      <alignment vertical="center"/>
    </xf>
    <xf numFmtId="174" fontId="6" fillId="2" borderId="13" xfId="21" applyNumberFormat="1" applyFont="1" applyFill="1" applyBorder="1" applyAlignment="1">
      <alignment horizontal="right" vertical="center"/>
    </xf>
    <xf numFmtId="174" fontId="5" fillId="2" borderId="12" xfId="21" applyNumberFormat="1" applyFont="1" applyFill="1" applyBorder="1" applyAlignment="1">
      <alignment horizontal="right" vertical="center"/>
    </xf>
    <xf numFmtId="174" fontId="5" fillId="2" borderId="14" xfId="21" applyNumberFormat="1" applyFont="1" applyFill="1" applyBorder="1" applyAlignment="1">
      <alignment horizontal="right" vertical="center"/>
    </xf>
    <xf numFmtId="174" fontId="6" fillId="2" borderId="13" xfId="0" applyNumberFormat="1" applyFont="1" applyFill="1" applyBorder="1" applyAlignment="1">
      <alignment horizontal="right"/>
    </xf>
    <xf numFmtId="174" fontId="5" fillId="2" borderId="13" xfId="0" applyNumberFormat="1" applyFont="1" applyFill="1" applyBorder="1" applyAlignment="1">
      <alignment horizontal="right"/>
    </xf>
    <xf numFmtId="174" fontId="6" fillId="2" borderId="14" xfId="23" applyNumberFormat="1" applyFont="1" applyFill="1" applyBorder="1" applyAlignment="1">
      <alignment horizontal="right" vertical="center"/>
    </xf>
    <xf numFmtId="174" fontId="6" fillId="2" borderId="12" xfId="23" applyNumberFormat="1" applyFont="1" applyFill="1" applyBorder="1" applyAlignment="1">
      <alignment horizontal="right" vertical="center"/>
    </xf>
    <xf numFmtId="174" fontId="6" fillId="2" borderId="13" xfId="23" applyNumberFormat="1" applyFont="1" applyFill="1" applyBorder="1" applyAlignment="1">
      <alignment horizontal="right" vertical="center"/>
    </xf>
    <xf numFmtId="174" fontId="6" fillId="2" borderId="14" xfId="0" applyNumberFormat="1" applyFont="1" applyFill="1" applyBorder="1" applyAlignment="1">
      <alignment horizontal="right" vertical="center"/>
    </xf>
    <xf numFmtId="174" fontId="6" fillId="2" borderId="12" xfId="0" applyNumberFormat="1" applyFont="1" applyFill="1" applyBorder="1" applyAlignment="1">
      <alignment horizontal="right" vertical="center"/>
    </xf>
    <xf numFmtId="174" fontId="6" fillId="2" borderId="13" xfId="0" applyNumberFormat="1" applyFont="1" applyFill="1" applyBorder="1" applyAlignment="1">
      <alignment horizontal="right" vertical="center"/>
    </xf>
    <xf numFmtId="174" fontId="5" fillId="2" borderId="14" xfId="23" applyNumberFormat="1" applyFont="1" applyFill="1" applyBorder="1" applyAlignment="1">
      <alignment horizontal="right" vertical="center"/>
    </xf>
    <xf numFmtId="174" fontId="5" fillId="2" borderId="12" xfId="23" applyNumberFormat="1" applyFont="1" applyFill="1" applyBorder="1" applyAlignment="1">
      <alignment horizontal="right" vertical="center"/>
    </xf>
    <xf numFmtId="174" fontId="29" fillId="2" borderId="12" xfId="23" applyNumberFormat="1" applyFont="1" applyFill="1" applyBorder="1" applyAlignment="1">
      <alignment horizontal="left" vertical="center"/>
    </xf>
    <xf numFmtId="174" fontId="5" fillId="2" borderId="13" xfId="23" applyNumberFormat="1" applyFont="1" applyFill="1" applyBorder="1" applyAlignment="1">
      <alignment horizontal="right" vertical="center"/>
    </xf>
    <xf numFmtId="0" fontId="6" fillId="2" borderId="14" xfId="0" applyFont="1" applyFill="1" applyBorder="1" applyAlignment="1">
      <alignment horizontal="left" vertical="center"/>
    </xf>
    <xf numFmtId="174" fontId="6" fillId="2" borderId="14" xfId="21" applyNumberFormat="1" applyFont="1" applyFill="1" applyBorder="1" applyAlignment="1">
      <alignment horizontal="right" vertical="center"/>
    </xf>
    <xf numFmtId="174" fontId="6" fillId="2" borderId="12" xfId="21" applyNumberFormat="1" applyFont="1" applyFill="1" applyBorder="1" applyAlignment="1">
      <alignment horizontal="right" vertical="center"/>
    </xf>
    <xf numFmtId="174" fontId="26" fillId="2" borderId="10" xfId="24" applyNumberFormat="1" applyFont="1" applyFill="1" applyBorder="1" applyAlignment="1">
      <alignment horizontal="right" vertical="center"/>
    </xf>
    <xf numFmtId="3" fontId="6" fillId="2" borderId="2" xfId="24" applyNumberFormat="1" applyFont="1" applyFill="1" applyBorder="1" applyAlignment="1">
      <alignment horizontal="right" vertical="center"/>
    </xf>
    <xf numFmtId="174" fontId="26" fillId="2" borderId="0" xfId="24" applyNumberFormat="1" applyFont="1" applyFill="1" applyBorder="1" applyAlignment="1">
      <alignment horizontal="right" vertical="center"/>
    </xf>
    <xf numFmtId="174" fontId="17" fillId="0" borderId="8" xfId="0" applyNumberFormat="1" applyFont="1" applyBorder="1" applyAlignment="1">
      <alignment horizontal="left"/>
    </xf>
    <xf numFmtId="174" fontId="17" fillId="2" borderId="0" xfId="24" applyNumberFormat="1" applyFont="1" applyFill="1" applyBorder="1" applyAlignment="1">
      <alignment horizontal="left" vertical="center"/>
    </xf>
    <xf numFmtId="174" fontId="17" fillId="0" borderId="0" xfId="24" applyNumberFormat="1" applyFont="1" applyFill="1" applyBorder="1" applyAlignment="1">
      <alignment horizontal="left" vertical="center"/>
    </xf>
    <xf numFmtId="174" fontId="17" fillId="0" borderId="0" xfId="24" applyNumberFormat="1" applyFont="1" applyBorder="1" applyAlignment="1">
      <alignment horizontal="left" vertical="center"/>
    </xf>
    <xf numFmtId="174" fontId="6" fillId="0" borderId="8" xfId="22" applyNumberFormat="1" applyFont="1" applyBorder="1" applyAlignment="1">
      <alignment horizontal="left" vertical="center" wrapText="1"/>
    </xf>
    <xf numFmtId="174" fontId="6" fillId="0" borderId="7" xfId="22" applyNumberFormat="1" applyFont="1" applyBorder="1" applyAlignment="1">
      <alignment horizontal="left" vertical="top" wrapText="1"/>
    </xf>
    <xf numFmtId="174" fontId="17" fillId="0" borderId="7" xfId="24" applyNumberFormat="1" applyFont="1" applyBorder="1" applyAlignment="1">
      <alignment horizontal="left" vertical="center"/>
    </xf>
    <xf numFmtId="190" fontId="17" fillId="2" borderId="0" xfId="0" applyNumberFormat="1" applyFont="1" applyFill="1" applyBorder="1" applyAlignment="1" applyProtection="1">
      <alignment horizontal="left" vertical="center"/>
      <protection/>
    </xf>
    <xf numFmtId="190" fontId="17" fillId="0" borderId="0" xfId="0" applyNumberFormat="1" applyFont="1" applyBorder="1" applyAlignment="1" applyProtection="1">
      <alignment horizontal="left"/>
      <protection/>
    </xf>
    <xf numFmtId="190" fontId="17" fillId="2" borderId="0" xfId="0" applyNumberFormat="1" applyFont="1" applyFill="1" applyBorder="1" applyAlignment="1" applyProtection="1">
      <alignment horizontal="left"/>
      <protection/>
    </xf>
    <xf numFmtId="174" fontId="17" fillId="0" borderId="0" xfId="24" applyNumberFormat="1" applyFont="1" applyBorder="1" applyAlignment="1">
      <alignment horizontal="left" vertical="top"/>
    </xf>
    <xf numFmtId="190" fontId="6" fillId="0" borderId="7" xfId="0" applyNumberFormat="1" applyFont="1" applyBorder="1" applyAlignment="1" applyProtection="1">
      <alignment horizontal="left"/>
      <protection/>
    </xf>
    <xf numFmtId="0" fontId="0" fillId="0" borderId="0" xfId="0" applyAlignment="1">
      <alignment horizontal="left"/>
    </xf>
    <xf numFmtId="174" fontId="6" fillId="0" borderId="13" xfId="22" applyNumberFormat="1" applyFont="1" applyBorder="1" applyAlignment="1">
      <alignment horizontal="left" vertical="center"/>
    </xf>
    <xf numFmtId="174" fontId="6" fillId="0" borderId="9" xfId="22" applyNumberFormat="1" applyFont="1" applyBorder="1" applyAlignment="1">
      <alignment horizontal="left" vertical="center" wrapText="1"/>
    </xf>
    <xf numFmtId="174" fontId="6" fillId="0" borderId="11" xfId="22" applyNumberFormat="1" applyFont="1" applyBorder="1" applyAlignment="1">
      <alignment horizontal="left" vertical="top" wrapText="1"/>
    </xf>
    <xf numFmtId="174" fontId="0" fillId="0" borderId="9" xfId="0" applyNumberFormat="1" applyFont="1" applyBorder="1" applyAlignment="1">
      <alignment horizontal="left"/>
    </xf>
    <xf numFmtId="174" fontId="17" fillId="0" borderId="9" xfId="0" applyNumberFormat="1" applyFont="1" applyBorder="1" applyAlignment="1">
      <alignment horizontal="left"/>
    </xf>
    <xf numFmtId="174" fontId="17" fillId="2" borderId="10" xfId="24" applyNumberFormat="1" applyFont="1" applyFill="1" applyBorder="1" applyAlignment="1">
      <alignment horizontal="left" vertical="center"/>
    </xf>
    <xf numFmtId="174" fontId="17" fillId="0" borderId="10" xfId="24" applyNumberFormat="1" applyFont="1" applyFill="1" applyBorder="1" applyAlignment="1">
      <alignment horizontal="left" vertical="center"/>
    </xf>
    <xf numFmtId="174" fontId="17" fillId="0" borderId="10" xfId="24" applyNumberFormat="1" applyFont="1" applyBorder="1" applyAlignment="1">
      <alignment horizontal="left" vertical="center"/>
    </xf>
    <xf numFmtId="174" fontId="17" fillId="0" borderId="11" xfId="24" applyNumberFormat="1" applyFont="1" applyBorder="1" applyAlignment="1">
      <alignment horizontal="left" vertical="center"/>
    </xf>
    <xf numFmtId="190" fontId="17" fillId="2" borderId="10" xfId="0" applyNumberFormat="1" applyFont="1" applyFill="1" applyBorder="1" applyAlignment="1" applyProtection="1">
      <alignment horizontal="left" vertical="center"/>
      <protection/>
    </xf>
    <xf numFmtId="190" fontId="17" fillId="0" borderId="10" xfId="0" applyNumberFormat="1" applyFont="1" applyBorder="1" applyAlignment="1" applyProtection="1">
      <alignment horizontal="left"/>
      <protection/>
    </xf>
    <xf numFmtId="190" fontId="17" fillId="2" borderId="10" xfId="0" applyNumberFormat="1" applyFont="1" applyFill="1" applyBorder="1" applyAlignment="1" applyProtection="1">
      <alignment horizontal="left"/>
      <protection/>
    </xf>
    <xf numFmtId="174" fontId="17" fillId="0" borderId="10" xfId="24" applyNumberFormat="1" applyFont="1" applyBorder="1" applyAlignment="1">
      <alignment horizontal="left" vertical="top"/>
    </xf>
    <xf numFmtId="190" fontId="6" fillId="0" borderId="11" xfId="0" applyNumberFormat="1" applyFont="1" applyBorder="1" applyAlignment="1" applyProtection="1">
      <alignment horizontal="left"/>
      <protection/>
    </xf>
    <xf numFmtId="174" fontId="0" fillId="0" borderId="0" xfId="0" applyNumberFormat="1" applyFont="1" applyBorder="1" applyAlignment="1">
      <alignment horizontal="left"/>
    </xf>
    <xf numFmtId="174" fontId="30" fillId="0" borderId="0" xfId="0" applyNumberFormat="1" applyFont="1" applyBorder="1" applyAlignment="1">
      <alignment vertical="center"/>
    </xf>
    <xf numFmtId="174" fontId="31" fillId="0" borderId="13" xfId="22" applyNumberFormat="1" applyFont="1" applyFill="1" applyBorder="1" applyAlignment="1">
      <alignment vertical="center"/>
    </xf>
    <xf numFmtId="174" fontId="31" fillId="0" borderId="10" xfId="22" applyNumberFormat="1" applyFont="1" applyFill="1" applyBorder="1" applyAlignment="1">
      <alignment vertical="center"/>
    </xf>
    <xf numFmtId="174" fontId="31" fillId="0" borderId="11" xfId="22" applyNumberFormat="1" applyFont="1" applyFill="1" applyBorder="1" applyAlignment="1">
      <alignment vertical="top"/>
    </xf>
    <xf numFmtId="174" fontId="32" fillId="0" borderId="10" xfId="0" applyNumberFormat="1" applyFont="1" applyFill="1" applyBorder="1" applyAlignment="1">
      <alignment/>
    </xf>
    <xf numFmtId="0" fontId="31" fillId="0" borderId="0" xfId="0" applyFont="1" applyBorder="1" applyAlignment="1" applyProtection="1">
      <alignment wrapText="1"/>
      <protection/>
    </xf>
    <xf numFmtId="0" fontId="32" fillId="0" borderId="0" xfId="0" applyFont="1" applyAlignment="1">
      <alignment/>
    </xf>
    <xf numFmtId="174" fontId="6" fillId="0" borderId="0" xfId="22" applyNumberFormat="1" applyFont="1" applyBorder="1" applyAlignment="1">
      <alignment horizontal="left" vertical="center" wrapText="1"/>
    </xf>
    <xf numFmtId="174" fontId="6" fillId="0" borderId="8" xfId="0" applyNumberFormat="1" applyFont="1" applyBorder="1" applyAlignment="1">
      <alignment horizontal="left"/>
    </xf>
    <xf numFmtId="174" fontId="7" fillId="2" borderId="13" xfId="0" applyNumberFormat="1" applyFont="1" applyFill="1" applyBorder="1" applyAlignment="1">
      <alignment horizontal="left"/>
    </xf>
    <xf numFmtId="174" fontId="7" fillId="2" borderId="12" xfId="0" applyNumberFormat="1" applyFont="1" applyFill="1" applyBorder="1" applyAlignment="1">
      <alignment horizontal="left"/>
    </xf>
    <xf numFmtId="0" fontId="33" fillId="0" borderId="0" xfId="0" applyFont="1" applyAlignment="1">
      <alignment vertical="center"/>
    </xf>
    <xf numFmtId="0" fontId="19" fillId="0" borderId="0" xfId="0" applyFont="1" applyBorder="1" applyAlignment="1">
      <alignment horizontal="right" vertical="center"/>
    </xf>
    <xf numFmtId="49" fontId="34" fillId="0" borderId="0" xfId="0" applyNumberFormat="1" applyFont="1" applyAlignment="1">
      <alignment horizontal="center" vertical="center"/>
    </xf>
    <xf numFmtId="174" fontId="6" fillId="0" borderId="9" xfId="0" applyNumberFormat="1" applyFont="1" applyBorder="1" applyAlignment="1">
      <alignment horizontal="right"/>
    </xf>
    <xf numFmtId="174" fontId="6" fillId="0" borderId="10" xfId="24" applyNumberFormat="1" applyFont="1" applyFill="1" applyBorder="1" applyAlignment="1">
      <alignment horizontal="right" vertical="center"/>
    </xf>
    <xf numFmtId="174" fontId="6" fillId="0" borderId="11" xfId="0" applyNumberFormat="1" applyFont="1" applyBorder="1" applyAlignment="1">
      <alignment horizontal="right"/>
    </xf>
    <xf numFmtId="174" fontId="6" fillId="0" borderId="10" xfId="24" applyNumberFormat="1" applyFont="1" applyBorder="1" applyAlignment="1">
      <alignment horizontal="right" vertical="center"/>
    </xf>
    <xf numFmtId="174" fontId="6" fillId="0" borderId="11" xfId="24" applyNumberFormat="1" applyFont="1" applyBorder="1" applyAlignment="1">
      <alignment horizontal="right" vertical="center"/>
    </xf>
    <xf numFmtId="190" fontId="6" fillId="2" borderId="10" xfId="0" applyNumberFormat="1" applyFont="1" applyFill="1" applyBorder="1" applyAlignment="1" applyProtection="1">
      <alignment horizontal="right" vertical="center"/>
      <protection/>
    </xf>
    <xf numFmtId="190" fontId="6" fillId="0" borderId="10" xfId="0" applyNumberFormat="1" applyFont="1" applyBorder="1" applyAlignment="1" applyProtection="1">
      <alignment horizontal="right"/>
      <protection/>
    </xf>
    <xf numFmtId="190" fontId="6" fillId="2" borderId="10" xfId="0" applyNumberFormat="1" applyFont="1" applyFill="1" applyBorder="1" applyAlignment="1" applyProtection="1">
      <alignment horizontal="right"/>
      <protection/>
    </xf>
    <xf numFmtId="174" fontId="6" fillId="0" borderId="10" xfId="24" applyNumberFormat="1" applyFont="1" applyBorder="1" applyAlignment="1">
      <alignment horizontal="right" vertical="top"/>
    </xf>
    <xf numFmtId="174" fontId="6" fillId="2" borderId="13" xfId="0" applyNumberFormat="1" applyFont="1" applyFill="1" applyBorder="1" applyAlignment="1">
      <alignment/>
    </xf>
    <xf numFmtId="190" fontId="14" fillId="0" borderId="0" xfId="0" applyNumberFormat="1" applyFont="1" applyBorder="1" applyAlignment="1" applyProtection="1">
      <alignment horizontal="right"/>
      <protection/>
    </xf>
    <xf numFmtId="174" fontId="6" fillId="0" borderId="8" xfId="22" applyNumberFormat="1" applyFont="1" applyBorder="1" applyAlignment="1">
      <alignment horizontal="center" vertical="top"/>
    </xf>
    <xf numFmtId="174" fontId="6" fillId="0" borderId="7" xfId="22" applyNumberFormat="1" applyFont="1" applyBorder="1" applyAlignment="1">
      <alignment horizontal="center" vertical="top"/>
    </xf>
    <xf numFmtId="0" fontId="6" fillId="2" borderId="10" xfId="0" applyFont="1" applyFill="1" applyBorder="1" applyAlignment="1">
      <alignment horizontal="left" vertical="center"/>
    </xf>
    <xf numFmtId="174" fontId="6" fillId="0" borderId="1" xfId="22" applyNumberFormat="1" applyFont="1" applyBorder="1" applyAlignment="1">
      <alignment horizontal="center" vertical="top"/>
    </xf>
    <xf numFmtId="174" fontId="6" fillId="0" borderId="3" xfId="22" applyNumberFormat="1" applyFont="1" applyBorder="1" applyAlignment="1">
      <alignment horizontal="center" vertical="top"/>
    </xf>
    <xf numFmtId="174" fontId="6" fillId="0" borderId="2" xfId="22" applyNumberFormat="1" applyFont="1" applyFill="1" applyBorder="1" applyAlignment="1">
      <alignment horizontal="center" vertical="top"/>
    </xf>
    <xf numFmtId="174" fontId="6" fillId="0" borderId="0" xfId="22" applyNumberFormat="1" applyFont="1" applyFill="1" applyBorder="1" applyAlignment="1">
      <alignment horizontal="center" vertical="top"/>
    </xf>
    <xf numFmtId="0" fontId="12" fillId="0" borderId="0" xfId="0" applyFont="1" applyBorder="1" applyAlignment="1" quotePrefix="1">
      <alignment horizontal="center" vertical="center"/>
    </xf>
    <xf numFmtId="0" fontId="1" fillId="0" borderId="6" xfId="0" applyFont="1" applyBorder="1" applyAlignment="1">
      <alignment horizontal="center"/>
    </xf>
    <xf numFmtId="0" fontId="6" fillId="0" borderId="0" xfId="0" applyFont="1" applyBorder="1" applyAlignment="1" applyProtection="1">
      <alignment horizontal="left" wrapText="1"/>
      <protection/>
    </xf>
    <xf numFmtId="174" fontId="6" fillId="0" borderId="8" xfId="22" applyNumberFormat="1" applyFont="1" applyBorder="1" applyAlignment="1">
      <alignment horizontal="center" vertical="top" wrapText="1"/>
    </xf>
    <xf numFmtId="174" fontId="6" fillId="0" borderId="7" xfId="22" applyNumberFormat="1" applyFont="1" applyBorder="1" applyAlignment="1">
      <alignment horizontal="center" vertical="top" wrapText="1"/>
    </xf>
    <xf numFmtId="174" fontId="6" fillId="0" borderId="2" xfId="22" applyNumberFormat="1" applyFont="1" applyBorder="1" applyAlignment="1">
      <alignment horizontal="center" vertical="top" wrapText="1"/>
    </xf>
    <xf numFmtId="174" fontId="6" fillId="0" borderId="3" xfId="22" applyNumberFormat="1" applyFont="1" applyBorder="1" applyAlignment="1">
      <alignment horizontal="center" vertical="top" wrapText="1"/>
    </xf>
    <xf numFmtId="174" fontId="6" fillId="0" borderId="1" xfId="22" applyNumberFormat="1" applyFont="1" applyBorder="1" applyAlignment="1">
      <alignment horizontal="center" vertical="top" wrapText="1"/>
    </xf>
    <xf numFmtId="174" fontId="6" fillId="0" borderId="8" xfId="22" applyNumberFormat="1" applyFont="1" applyFill="1" applyBorder="1" applyAlignment="1">
      <alignment horizontal="center" vertical="center" wrapText="1"/>
    </xf>
    <xf numFmtId="174" fontId="6" fillId="0" borderId="7" xfId="22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174" fontId="6" fillId="0" borderId="0" xfId="22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4" fontId="6" fillId="0" borderId="14" xfId="22" applyNumberFormat="1" applyFont="1" applyBorder="1" applyAlignment="1">
      <alignment horizontal="center" vertical="center"/>
    </xf>
    <xf numFmtId="174" fontId="6" fillId="0" borderId="12" xfId="22" applyNumberFormat="1" applyFont="1" applyBorder="1" applyAlignment="1">
      <alignment horizontal="center" vertical="center"/>
    </xf>
    <xf numFmtId="174" fontId="6" fillId="0" borderId="2" xfId="22" applyNumberFormat="1" applyFont="1" applyFill="1" applyBorder="1" applyAlignment="1">
      <alignment horizontal="center" vertical="center"/>
    </xf>
    <xf numFmtId="174" fontId="6" fillId="0" borderId="0" xfId="22" applyNumberFormat="1" applyFont="1" applyFill="1" applyBorder="1" applyAlignment="1">
      <alignment horizontal="center" vertical="center"/>
    </xf>
    <xf numFmtId="0" fontId="13" fillId="0" borderId="0" xfId="0" applyFont="1" applyBorder="1" applyAlignment="1" quotePrefix="1">
      <alignment horizontal="center"/>
    </xf>
    <xf numFmtId="174" fontId="6" fillId="0" borderId="14" xfId="22" applyNumberFormat="1" applyFont="1" applyBorder="1" applyAlignment="1">
      <alignment horizontal="center"/>
    </xf>
    <xf numFmtId="174" fontId="6" fillId="0" borderId="12" xfId="22" applyNumberFormat="1" applyFont="1" applyBorder="1" applyAlignment="1">
      <alignment horizontal="center"/>
    </xf>
    <xf numFmtId="174" fontId="6" fillId="0" borderId="14" xfId="22" applyNumberFormat="1" applyFont="1" applyBorder="1" applyAlignment="1">
      <alignment horizontal="center" vertical="top"/>
    </xf>
    <xf numFmtId="174" fontId="6" fillId="0" borderId="12" xfId="22" applyNumberFormat="1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6" fillId="2" borderId="2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/>
    </xf>
    <xf numFmtId="174" fontId="6" fillId="0" borderId="2" xfId="22" applyNumberFormat="1" applyFont="1" applyBorder="1" applyAlignment="1">
      <alignment horizontal="center" vertical="center"/>
    </xf>
    <xf numFmtId="174" fontId="6" fillId="0" borderId="0" xfId="22" applyNumberFormat="1" applyFont="1" applyBorder="1" applyAlignment="1">
      <alignment horizontal="center" vertical="center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8br" xfId="21"/>
    <cellStyle name="Norm8th" xfId="22"/>
    <cellStyle name="Normal8" xfId="23"/>
    <cellStyle name="Normal8b" xfId="24"/>
    <cellStyle name="Percent" xfId="25"/>
    <cellStyle name="Times10" xfId="26"/>
    <cellStyle name="Times14b" xfId="27"/>
    <cellStyle name="Times8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152400</xdr:rowOff>
    </xdr:from>
    <xdr:to>
      <xdr:col>1</xdr:col>
      <xdr:colOff>2152650</xdr:colOff>
      <xdr:row>9</xdr:row>
      <xdr:rowOff>104775</xdr:rowOff>
    </xdr:to>
    <xdr:pic>
      <xdr:nvPicPr>
        <xdr:cNvPr id="1" name="CmdWipe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0" y="1133475"/>
          <a:ext cx="2152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72</xdr:row>
      <xdr:rowOff>0</xdr:rowOff>
    </xdr:from>
    <xdr:to>
      <xdr:col>4</xdr:col>
      <xdr:colOff>200025</xdr:colOff>
      <xdr:row>72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124075" y="13535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152400</xdr:colOff>
      <xdr:row>72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124075" y="13535025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200025</xdr:colOff>
      <xdr:row>72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124075" y="13535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200025</xdr:colOff>
      <xdr:row>72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124075" y="13535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72</xdr:row>
      <xdr:rowOff>0</xdr:rowOff>
    </xdr:from>
    <xdr:to>
      <xdr:col>10</xdr:col>
      <xdr:colOff>438150</xdr:colOff>
      <xdr:row>72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2362200" y="13535025"/>
          <a:ext cx="3314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72</xdr:row>
      <xdr:rowOff>0</xdr:rowOff>
    </xdr:from>
    <xdr:to>
      <xdr:col>7</xdr:col>
      <xdr:colOff>0</xdr:colOff>
      <xdr:row>72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333750" y="13535025"/>
          <a:ext cx="1000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200025</xdr:colOff>
      <xdr:row>72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124075" y="13535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152400</xdr:colOff>
      <xdr:row>72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124075" y="13535025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200025</xdr:colOff>
      <xdr:row>72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124075" y="13535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200025</xdr:colOff>
      <xdr:row>72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2124075" y="13535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72</xdr:row>
      <xdr:rowOff>0</xdr:rowOff>
    </xdr:from>
    <xdr:to>
      <xdr:col>7</xdr:col>
      <xdr:colOff>0</xdr:colOff>
      <xdr:row>72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3333750" y="13535025"/>
          <a:ext cx="1000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200025</xdr:colOff>
      <xdr:row>72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2124075" y="13535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152400</xdr:colOff>
      <xdr:row>72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2124075" y="13535025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200025</xdr:colOff>
      <xdr:row>72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2124075" y="13535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200025</xdr:colOff>
      <xdr:row>72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2124075" y="13535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72</xdr:row>
      <xdr:rowOff>0</xdr:rowOff>
    </xdr:from>
    <xdr:to>
      <xdr:col>10</xdr:col>
      <xdr:colOff>438150</xdr:colOff>
      <xdr:row>72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2362200" y="13535025"/>
          <a:ext cx="3314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72</xdr:row>
      <xdr:rowOff>0</xdr:rowOff>
    </xdr:from>
    <xdr:to>
      <xdr:col>7</xdr:col>
      <xdr:colOff>0</xdr:colOff>
      <xdr:row>72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3333750" y="13535025"/>
          <a:ext cx="1000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200025</xdr:colOff>
      <xdr:row>72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2124075" y="13535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152400</xdr:colOff>
      <xdr:row>72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2124075" y="13535025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200025</xdr:colOff>
      <xdr:row>72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2124075" y="13535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200025</xdr:colOff>
      <xdr:row>72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2124075" y="13535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200025</xdr:colOff>
      <xdr:row>72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2124075" y="13535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152400</xdr:colOff>
      <xdr:row>72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2124075" y="13535025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200025</xdr:colOff>
      <xdr:row>72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2124075" y="13535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200025</xdr:colOff>
      <xdr:row>72</xdr:row>
      <xdr:rowOff>0</xdr:rowOff>
    </xdr:to>
    <xdr:sp>
      <xdr:nvSpPr>
        <xdr:cNvPr id="25" name="AutoShape 25"/>
        <xdr:cNvSpPr>
          <a:spLocks/>
        </xdr:cNvSpPr>
      </xdr:nvSpPr>
      <xdr:spPr>
        <a:xfrm>
          <a:off x="2124075" y="13535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200025</xdr:colOff>
      <xdr:row>72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2124075" y="13535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152400</xdr:colOff>
      <xdr:row>72</xdr:row>
      <xdr:rowOff>0</xdr:rowOff>
    </xdr:to>
    <xdr:sp>
      <xdr:nvSpPr>
        <xdr:cNvPr id="27" name="AutoShape 27"/>
        <xdr:cNvSpPr>
          <a:spLocks/>
        </xdr:cNvSpPr>
      </xdr:nvSpPr>
      <xdr:spPr>
        <a:xfrm>
          <a:off x="2124075" y="13535025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200025</xdr:colOff>
      <xdr:row>72</xdr:row>
      <xdr:rowOff>0</xdr:rowOff>
    </xdr:to>
    <xdr:sp>
      <xdr:nvSpPr>
        <xdr:cNvPr id="28" name="AutoShape 28"/>
        <xdr:cNvSpPr>
          <a:spLocks/>
        </xdr:cNvSpPr>
      </xdr:nvSpPr>
      <xdr:spPr>
        <a:xfrm>
          <a:off x="2124075" y="13535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72</xdr:row>
      <xdr:rowOff>0</xdr:rowOff>
    </xdr:from>
    <xdr:to>
      <xdr:col>4</xdr:col>
      <xdr:colOff>200025</xdr:colOff>
      <xdr:row>72</xdr:row>
      <xdr:rowOff>0</xdr:rowOff>
    </xdr:to>
    <xdr:sp>
      <xdr:nvSpPr>
        <xdr:cNvPr id="29" name="AutoShape 29"/>
        <xdr:cNvSpPr>
          <a:spLocks/>
        </xdr:cNvSpPr>
      </xdr:nvSpPr>
      <xdr:spPr>
        <a:xfrm>
          <a:off x="2124075" y="13535025"/>
          <a:ext cx="990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70</xdr:row>
      <xdr:rowOff>0</xdr:rowOff>
    </xdr:from>
    <xdr:to>
      <xdr:col>4</xdr:col>
      <xdr:colOff>200025</xdr:colOff>
      <xdr:row>70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047875" y="1298257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70</xdr:row>
      <xdr:rowOff>0</xdr:rowOff>
    </xdr:from>
    <xdr:to>
      <xdr:col>4</xdr:col>
      <xdr:colOff>152400</xdr:colOff>
      <xdr:row>70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047875" y="12982575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70</xdr:row>
      <xdr:rowOff>0</xdr:rowOff>
    </xdr:from>
    <xdr:to>
      <xdr:col>4</xdr:col>
      <xdr:colOff>200025</xdr:colOff>
      <xdr:row>70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047875" y="1298257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70</xdr:row>
      <xdr:rowOff>0</xdr:rowOff>
    </xdr:from>
    <xdr:to>
      <xdr:col>4</xdr:col>
      <xdr:colOff>200025</xdr:colOff>
      <xdr:row>70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2047875" y="1298257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70</xdr:row>
      <xdr:rowOff>0</xdr:rowOff>
    </xdr:from>
    <xdr:to>
      <xdr:col>10</xdr:col>
      <xdr:colOff>438150</xdr:colOff>
      <xdr:row>70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2286000" y="12982575"/>
          <a:ext cx="3276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228975" y="1298257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70</xdr:row>
      <xdr:rowOff>0</xdr:rowOff>
    </xdr:from>
    <xdr:to>
      <xdr:col>4</xdr:col>
      <xdr:colOff>200025</xdr:colOff>
      <xdr:row>70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047875" y="1298257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70</xdr:row>
      <xdr:rowOff>0</xdr:rowOff>
    </xdr:from>
    <xdr:to>
      <xdr:col>4</xdr:col>
      <xdr:colOff>152400</xdr:colOff>
      <xdr:row>70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047875" y="12982575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70</xdr:row>
      <xdr:rowOff>0</xdr:rowOff>
    </xdr:from>
    <xdr:to>
      <xdr:col>4</xdr:col>
      <xdr:colOff>200025</xdr:colOff>
      <xdr:row>70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047875" y="1298257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70</xdr:row>
      <xdr:rowOff>0</xdr:rowOff>
    </xdr:from>
    <xdr:to>
      <xdr:col>4</xdr:col>
      <xdr:colOff>200025</xdr:colOff>
      <xdr:row>70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2047875" y="1298257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3228975" y="1298257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70</xdr:row>
      <xdr:rowOff>0</xdr:rowOff>
    </xdr:from>
    <xdr:to>
      <xdr:col>4</xdr:col>
      <xdr:colOff>200025</xdr:colOff>
      <xdr:row>70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2047875" y="1298257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70</xdr:row>
      <xdr:rowOff>0</xdr:rowOff>
    </xdr:from>
    <xdr:to>
      <xdr:col>4</xdr:col>
      <xdr:colOff>152400</xdr:colOff>
      <xdr:row>70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2047875" y="12982575"/>
          <a:ext cx="914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70</xdr:row>
      <xdr:rowOff>0</xdr:rowOff>
    </xdr:from>
    <xdr:to>
      <xdr:col>4</xdr:col>
      <xdr:colOff>200025</xdr:colOff>
      <xdr:row>70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2047875" y="1298257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70</xdr:row>
      <xdr:rowOff>0</xdr:rowOff>
    </xdr:from>
    <xdr:to>
      <xdr:col>4</xdr:col>
      <xdr:colOff>200025</xdr:colOff>
      <xdr:row>70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2047875" y="1298257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70</xdr:row>
      <xdr:rowOff>0</xdr:rowOff>
    </xdr:from>
    <xdr:to>
      <xdr:col>10</xdr:col>
      <xdr:colOff>438150</xdr:colOff>
      <xdr:row>70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2286000" y="12982575"/>
          <a:ext cx="3276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3228975" y="1298257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114300</xdr:rowOff>
    </xdr:from>
    <xdr:to>
      <xdr:col>10</xdr:col>
      <xdr:colOff>314325</xdr:colOff>
      <xdr:row>59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28625"/>
          <a:ext cx="6372225" cy="932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47625</xdr:rowOff>
    </xdr:from>
    <xdr:to>
      <xdr:col>10</xdr:col>
      <xdr:colOff>19050</xdr:colOff>
      <xdr:row>59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375"/>
          <a:ext cx="6248400" cy="935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14</xdr:row>
      <xdr:rowOff>19050</xdr:rowOff>
    </xdr:from>
    <xdr:to>
      <xdr:col>6</xdr:col>
      <xdr:colOff>0</xdr:colOff>
      <xdr:row>14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3171825" y="2019300"/>
          <a:ext cx="0" cy="95250"/>
          <a:chOff x="143" y="743"/>
          <a:chExt cx="22" cy="10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143" y="743"/>
            <a:ext cx="22" cy="10"/>
          </a:xfrm>
          <a:prstGeom prst="rect">
            <a:avLst/>
          </a:prstGeom>
          <a:pattFill prst="wdUpDiag">
            <a:fgClr>
              <a:srgbClr val="00CCFF"/>
            </a:fgClr>
            <a:bgClr>
              <a:srgbClr val="3366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143" y="743"/>
            <a:ext cx="22" cy="10"/>
          </a:xfrm>
          <a:prstGeom prst="rect">
            <a:avLst/>
          </a:prstGeom>
          <a:pattFill prst="wdUpDiag">
            <a:fgClr>
              <a:srgbClr val="00CCFF"/>
            </a:fgClr>
            <a:bgClr>
              <a:srgbClr val="3366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6</xdr:row>
      <xdr:rowOff>28575</xdr:rowOff>
    </xdr:from>
    <xdr:to>
      <xdr:col>6</xdr:col>
      <xdr:colOff>0</xdr:colOff>
      <xdr:row>6</xdr:row>
      <xdr:rowOff>123825</xdr:rowOff>
    </xdr:to>
    <xdr:grpSp>
      <xdr:nvGrpSpPr>
        <xdr:cNvPr id="4" name="Group 4"/>
        <xdr:cNvGrpSpPr>
          <a:grpSpLocks/>
        </xdr:cNvGrpSpPr>
      </xdr:nvGrpSpPr>
      <xdr:grpSpPr>
        <a:xfrm>
          <a:off x="3171825" y="885825"/>
          <a:ext cx="0" cy="95250"/>
          <a:chOff x="143" y="769"/>
          <a:chExt cx="22" cy="10"/>
        </a:xfrm>
        <a:solidFill>
          <a:srgbClr val="FFFFFF"/>
        </a:solidFill>
      </xdr:grpSpPr>
      <xdr:sp>
        <xdr:nvSpPr>
          <xdr:cNvPr id="5" name="AutoShape 5"/>
          <xdr:cNvSpPr>
            <a:spLocks/>
          </xdr:cNvSpPr>
        </xdr:nvSpPr>
        <xdr:spPr>
          <a:xfrm>
            <a:off x="143" y="769"/>
            <a:ext cx="22" cy="10"/>
          </a:xfrm>
          <a:prstGeom prst="rect">
            <a:avLst/>
          </a:prstGeom>
          <a:pattFill prst="wdUpDiag">
            <a:fgClr>
              <a:srgbClr val="00CCFF"/>
            </a:fgClr>
            <a:bgClr>
              <a:srgbClr val="00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>
            <a:off x="143" y="769"/>
            <a:ext cx="22" cy="10"/>
          </a:xfrm>
          <a:prstGeom prst="rect">
            <a:avLst/>
          </a:prstGeom>
          <a:pattFill prst="wdUpDiag">
            <a:fgClr>
              <a:srgbClr val="00CCFF"/>
            </a:fgClr>
            <a:bgClr>
              <a:srgbClr val="00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11</xdr:row>
      <xdr:rowOff>9525</xdr:rowOff>
    </xdr:from>
    <xdr:to>
      <xdr:col>6</xdr:col>
      <xdr:colOff>0</xdr:colOff>
      <xdr:row>11</xdr:row>
      <xdr:rowOff>104775</xdr:rowOff>
    </xdr:to>
    <xdr:grpSp>
      <xdr:nvGrpSpPr>
        <xdr:cNvPr id="7" name="Group 7"/>
        <xdr:cNvGrpSpPr>
          <a:grpSpLocks/>
        </xdr:cNvGrpSpPr>
      </xdr:nvGrpSpPr>
      <xdr:grpSpPr>
        <a:xfrm>
          <a:off x="3171825" y="1581150"/>
          <a:ext cx="0" cy="95250"/>
          <a:chOff x="143" y="798"/>
          <a:chExt cx="22" cy="10"/>
        </a:xfrm>
        <a:solidFill>
          <a:srgbClr val="FFFFFF"/>
        </a:solidFill>
      </xdr:grpSpPr>
      <xdr:sp>
        <xdr:nvSpPr>
          <xdr:cNvPr id="8" name="AutoShape 8"/>
          <xdr:cNvSpPr>
            <a:spLocks/>
          </xdr:cNvSpPr>
        </xdr:nvSpPr>
        <xdr:spPr>
          <a:xfrm>
            <a:off x="143" y="798"/>
            <a:ext cx="22" cy="10"/>
          </a:xfrm>
          <a:prstGeom prst="rect">
            <a:avLst/>
          </a:prstGeom>
          <a:pattFill prst="wdUpDiag">
            <a:fgClr>
              <a:srgbClr val="FFFFFF"/>
            </a:fgClr>
            <a:bgClr>
              <a:srgbClr val="00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9"/>
          <xdr:cNvSpPr>
            <a:spLocks/>
          </xdr:cNvSpPr>
        </xdr:nvSpPr>
        <xdr:spPr>
          <a:xfrm>
            <a:off x="143" y="798"/>
            <a:ext cx="22" cy="10"/>
          </a:xfrm>
          <a:prstGeom prst="rect">
            <a:avLst/>
          </a:prstGeom>
          <a:pattFill prst="wdUpDiag">
            <a:fgClr>
              <a:srgbClr val="FFFFFF"/>
            </a:fgClr>
            <a:bgClr>
              <a:srgbClr val="00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17</xdr:row>
      <xdr:rowOff>19050</xdr:rowOff>
    </xdr:from>
    <xdr:to>
      <xdr:col>6</xdr:col>
      <xdr:colOff>0</xdr:colOff>
      <xdr:row>17</xdr:row>
      <xdr:rowOff>123825</xdr:rowOff>
    </xdr:to>
    <xdr:grpSp>
      <xdr:nvGrpSpPr>
        <xdr:cNvPr id="10" name="Group 10"/>
        <xdr:cNvGrpSpPr>
          <a:grpSpLocks/>
        </xdr:cNvGrpSpPr>
      </xdr:nvGrpSpPr>
      <xdr:grpSpPr>
        <a:xfrm>
          <a:off x="3171825" y="2447925"/>
          <a:ext cx="0" cy="104775"/>
          <a:chOff x="143" y="827"/>
          <a:chExt cx="22" cy="11"/>
        </a:xfrm>
        <a:solidFill>
          <a:srgbClr val="FFFFFF"/>
        </a:solidFill>
      </xdr:grpSpPr>
      <xdr:sp>
        <xdr:nvSpPr>
          <xdr:cNvPr id="11" name="AutoShape 11"/>
          <xdr:cNvSpPr>
            <a:spLocks/>
          </xdr:cNvSpPr>
        </xdr:nvSpPr>
        <xdr:spPr>
          <a:xfrm>
            <a:off x="143" y="827"/>
            <a:ext cx="22" cy="11"/>
          </a:xfrm>
          <a:prstGeom prst="rect">
            <a:avLst/>
          </a:prstGeom>
          <a:pattFill prst="dkHorz">
            <a:fgClr>
              <a:srgbClr val="C0C0C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AutoShape 12"/>
          <xdr:cNvSpPr>
            <a:spLocks/>
          </xdr:cNvSpPr>
        </xdr:nvSpPr>
        <xdr:spPr>
          <a:xfrm>
            <a:off x="143" y="827"/>
            <a:ext cx="22" cy="11"/>
          </a:xfrm>
          <a:prstGeom prst="rect">
            <a:avLst/>
          </a:prstGeom>
          <a:pattFill prst="dkHorz">
            <a:fgClr>
              <a:srgbClr val="C0C0C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4</xdr:row>
      <xdr:rowOff>19050</xdr:rowOff>
    </xdr:from>
    <xdr:to>
      <xdr:col>6</xdr:col>
      <xdr:colOff>0</xdr:colOff>
      <xdr:row>4</xdr:row>
      <xdr:rowOff>123825</xdr:rowOff>
    </xdr:to>
    <xdr:grpSp>
      <xdr:nvGrpSpPr>
        <xdr:cNvPr id="13" name="Group 13"/>
        <xdr:cNvGrpSpPr>
          <a:grpSpLocks/>
        </xdr:cNvGrpSpPr>
      </xdr:nvGrpSpPr>
      <xdr:grpSpPr>
        <a:xfrm>
          <a:off x="3171825" y="590550"/>
          <a:ext cx="0" cy="104775"/>
          <a:chOff x="143" y="855"/>
          <a:chExt cx="22" cy="11"/>
        </a:xfrm>
        <a:solidFill>
          <a:srgbClr val="FFFFFF"/>
        </a:solidFill>
      </xdr:grpSpPr>
      <xdr:sp>
        <xdr:nvSpPr>
          <xdr:cNvPr id="14" name="AutoShape 14"/>
          <xdr:cNvSpPr>
            <a:spLocks/>
          </xdr:cNvSpPr>
        </xdr:nvSpPr>
        <xdr:spPr>
          <a:xfrm>
            <a:off x="143" y="855"/>
            <a:ext cx="22" cy="11"/>
          </a:xfrm>
          <a:prstGeom prst="rect">
            <a:avLst/>
          </a:prstGeom>
          <a:pattFill prst="wdDnDiag">
            <a:fgClr>
              <a:srgbClr val="FFCC99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15"/>
          <xdr:cNvSpPr>
            <a:spLocks/>
          </xdr:cNvSpPr>
        </xdr:nvSpPr>
        <xdr:spPr>
          <a:xfrm>
            <a:off x="143" y="855"/>
            <a:ext cx="22" cy="11"/>
          </a:xfrm>
          <a:prstGeom prst="rect">
            <a:avLst/>
          </a:prstGeom>
          <a:pattFill prst="wdDnDiag">
            <a:fgClr>
              <a:srgbClr val="FFCC99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12</xdr:row>
      <xdr:rowOff>19050</xdr:rowOff>
    </xdr:from>
    <xdr:to>
      <xdr:col>6</xdr:col>
      <xdr:colOff>0</xdr:colOff>
      <xdr:row>12</xdr:row>
      <xdr:rowOff>123825</xdr:rowOff>
    </xdr:to>
    <xdr:sp>
      <xdr:nvSpPr>
        <xdr:cNvPr id="16" name="AutoShape 16"/>
        <xdr:cNvSpPr>
          <a:spLocks/>
        </xdr:cNvSpPr>
      </xdr:nvSpPr>
      <xdr:spPr>
        <a:xfrm>
          <a:off x="3171825" y="1733550"/>
          <a:ext cx="0" cy="104775"/>
        </a:xfrm>
        <a:prstGeom prst="rect">
          <a:avLst/>
        </a:prstGeom>
        <a:pattFill prst="wdDnDiag">
          <a:fgClr>
            <a:srgbClr val="FFCC99"/>
          </a:fgClr>
          <a:bgClr>
            <a:srgbClr val="FF99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133350</xdr:rowOff>
    </xdr:from>
    <xdr:to>
      <xdr:col>6</xdr:col>
      <xdr:colOff>0</xdr:colOff>
      <xdr:row>13</xdr:row>
      <xdr:rowOff>95250</xdr:rowOff>
    </xdr:to>
    <xdr:grpSp>
      <xdr:nvGrpSpPr>
        <xdr:cNvPr id="17" name="Group 17"/>
        <xdr:cNvGrpSpPr>
          <a:grpSpLocks/>
        </xdr:cNvGrpSpPr>
      </xdr:nvGrpSpPr>
      <xdr:grpSpPr>
        <a:xfrm>
          <a:off x="3171825" y="1847850"/>
          <a:ext cx="0" cy="104775"/>
          <a:chOff x="145" y="915"/>
          <a:chExt cx="21" cy="11"/>
        </a:xfrm>
        <a:solidFill>
          <a:srgbClr val="FFFFFF"/>
        </a:solidFill>
      </xdr:grpSpPr>
      <xdr:sp>
        <xdr:nvSpPr>
          <xdr:cNvPr id="18" name="AutoShape 18"/>
          <xdr:cNvSpPr>
            <a:spLocks/>
          </xdr:cNvSpPr>
        </xdr:nvSpPr>
        <xdr:spPr>
          <a:xfrm>
            <a:off x="145" y="915"/>
            <a:ext cx="21" cy="11"/>
          </a:xfrm>
          <a:prstGeom prst="rect">
            <a:avLst/>
          </a:prstGeom>
          <a:pattFill prst="wdDnDiag">
            <a:fgClr>
              <a:srgbClr val="FF0000"/>
            </a:fgClr>
            <a:bgClr>
              <a:srgbClr val="FF9900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19"/>
          <xdr:cNvSpPr>
            <a:spLocks/>
          </xdr:cNvSpPr>
        </xdr:nvSpPr>
        <xdr:spPr>
          <a:xfrm>
            <a:off x="145" y="915"/>
            <a:ext cx="21" cy="11"/>
          </a:xfrm>
          <a:prstGeom prst="rect">
            <a:avLst/>
          </a:prstGeom>
          <a:pattFill prst="wdDnDiag">
            <a:fgClr>
              <a:srgbClr val="FF0000"/>
            </a:fgClr>
            <a:bgClr>
              <a:srgbClr val="FF9900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15</xdr:row>
      <xdr:rowOff>19050</xdr:rowOff>
    </xdr:from>
    <xdr:to>
      <xdr:col>6</xdr:col>
      <xdr:colOff>0</xdr:colOff>
      <xdr:row>15</xdr:row>
      <xdr:rowOff>114300</xdr:rowOff>
    </xdr:to>
    <xdr:grpSp>
      <xdr:nvGrpSpPr>
        <xdr:cNvPr id="20" name="Group 20"/>
        <xdr:cNvGrpSpPr>
          <a:grpSpLocks/>
        </xdr:cNvGrpSpPr>
      </xdr:nvGrpSpPr>
      <xdr:grpSpPr>
        <a:xfrm>
          <a:off x="3171825" y="2162175"/>
          <a:ext cx="0" cy="95250"/>
          <a:chOff x="143" y="743"/>
          <a:chExt cx="22" cy="10"/>
        </a:xfrm>
        <a:solidFill>
          <a:srgbClr val="FFFFFF"/>
        </a:solidFill>
      </xdr:grpSpPr>
      <xdr:sp>
        <xdr:nvSpPr>
          <xdr:cNvPr id="21" name="AutoShape 21"/>
          <xdr:cNvSpPr>
            <a:spLocks/>
          </xdr:cNvSpPr>
        </xdr:nvSpPr>
        <xdr:spPr>
          <a:xfrm>
            <a:off x="143" y="743"/>
            <a:ext cx="22" cy="10"/>
          </a:xfrm>
          <a:prstGeom prst="rect">
            <a:avLst/>
          </a:prstGeom>
          <a:pattFill prst="wdUpDiag">
            <a:fgClr>
              <a:srgbClr val="00CCFF"/>
            </a:fgClr>
            <a:bgClr>
              <a:srgbClr val="3366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AutoShape 22"/>
          <xdr:cNvSpPr>
            <a:spLocks/>
          </xdr:cNvSpPr>
        </xdr:nvSpPr>
        <xdr:spPr>
          <a:xfrm>
            <a:off x="143" y="743"/>
            <a:ext cx="22" cy="10"/>
          </a:xfrm>
          <a:prstGeom prst="rect">
            <a:avLst/>
          </a:prstGeom>
          <a:pattFill prst="wdUpDiag">
            <a:fgClr>
              <a:srgbClr val="00CCFF"/>
            </a:fgClr>
            <a:bgClr>
              <a:srgbClr val="3366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16</xdr:row>
      <xdr:rowOff>19050</xdr:rowOff>
    </xdr:from>
    <xdr:to>
      <xdr:col>6</xdr:col>
      <xdr:colOff>0</xdr:colOff>
      <xdr:row>16</xdr:row>
      <xdr:rowOff>114300</xdr:rowOff>
    </xdr:to>
    <xdr:grpSp>
      <xdr:nvGrpSpPr>
        <xdr:cNvPr id="23" name="Group 23"/>
        <xdr:cNvGrpSpPr>
          <a:grpSpLocks/>
        </xdr:cNvGrpSpPr>
      </xdr:nvGrpSpPr>
      <xdr:grpSpPr>
        <a:xfrm>
          <a:off x="3171825" y="2305050"/>
          <a:ext cx="0" cy="95250"/>
          <a:chOff x="143" y="769"/>
          <a:chExt cx="22" cy="10"/>
        </a:xfrm>
        <a:solidFill>
          <a:srgbClr val="FFFFFF"/>
        </a:solidFill>
      </xdr:grpSpPr>
      <xdr:sp>
        <xdr:nvSpPr>
          <xdr:cNvPr id="24" name="AutoShape 24"/>
          <xdr:cNvSpPr>
            <a:spLocks/>
          </xdr:cNvSpPr>
        </xdr:nvSpPr>
        <xdr:spPr>
          <a:xfrm>
            <a:off x="143" y="769"/>
            <a:ext cx="22" cy="10"/>
          </a:xfrm>
          <a:prstGeom prst="rect">
            <a:avLst/>
          </a:prstGeom>
          <a:pattFill prst="wdUpDiag">
            <a:fgClr>
              <a:srgbClr val="00CCFF"/>
            </a:fgClr>
            <a:bgClr>
              <a:srgbClr val="00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25"/>
          <xdr:cNvSpPr>
            <a:spLocks/>
          </xdr:cNvSpPr>
        </xdr:nvSpPr>
        <xdr:spPr>
          <a:xfrm>
            <a:off x="143" y="769"/>
            <a:ext cx="22" cy="10"/>
          </a:xfrm>
          <a:prstGeom prst="rect">
            <a:avLst/>
          </a:prstGeom>
          <a:pattFill prst="wdUpDiag">
            <a:fgClr>
              <a:srgbClr val="00CCFF"/>
            </a:fgClr>
            <a:bgClr>
              <a:srgbClr val="00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5</xdr:row>
      <xdr:rowOff>28575</xdr:rowOff>
    </xdr:from>
    <xdr:to>
      <xdr:col>6</xdr:col>
      <xdr:colOff>0</xdr:colOff>
      <xdr:row>5</xdr:row>
      <xdr:rowOff>133350</xdr:rowOff>
    </xdr:to>
    <xdr:grpSp>
      <xdr:nvGrpSpPr>
        <xdr:cNvPr id="26" name="Group 29"/>
        <xdr:cNvGrpSpPr>
          <a:grpSpLocks/>
        </xdr:cNvGrpSpPr>
      </xdr:nvGrpSpPr>
      <xdr:grpSpPr>
        <a:xfrm>
          <a:off x="3171825" y="742950"/>
          <a:ext cx="0" cy="104775"/>
          <a:chOff x="143" y="827"/>
          <a:chExt cx="22" cy="11"/>
        </a:xfrm>
        <a:solidFill>
          <a:srgbClr val="FFFFFF"/>
        </a:solidFill>
      </xdr:grpSpPr>
      <xdr:sp>
        <xdr:nvSpPr>
          <xdr:cNvPr id="27" name="AutoShape 30"/>
          <xdr:cNvSpPr>
            <a:spLocks/>
          </xdr:cNvSpPr>
        </xdr:nvSpPr>
        <xdr:spPr>
          <a:xfrm>
            <a:off x="143" y="827"/>
            <a:ext cx="22" cy="11"/>
          </a:xfrm>
          <a:prstGeom prst="rect">
            <a:avLst/>
          </a:prstGeom>
          <a:pattFill prst="dkHorz">
            <a:fgClr>
              <a:srgbClr val="C0C0C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AutoShape 31"/>
          <xdr:cNvSpPr>
            <a:spLocks/>
          </xdr:cNvSpPr>
        </xdr:nvSpPr>
        <xdr:spPr>
          <a:xfrm>
            <a:off x="143" y="827"/>
            <a:ext cx="22" cy="11"/>
          </a:xfrm>
          <a:prstGeom prst="rect">
            <a:avLst/>
          </a:prstGeom>
          <a:pattFill prst="dkHorz">
            <a:fgClr>
              <a:srgbClr val="C0C0C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4</xdr:row>
      <xdr:rowOff>19050</xdr:rowOff>
    </xdr:from>
    <xdr:to>
      <xdr:col>6</xdr:col>
      <xdr:colOff>0</xdr:colOff>
      <xdr:row>4</xdr:row>
      <xdr:rowOff>123825</xdr:rowOff>
    </xdr:to>
    <xdr:grpSp>
      <xdr:nvGrpSpPr>
        <xdr:cNvPr id="29" name="Group 32"/>
        <xdr:cNvGrpSpPr>
          <a:grpSpLocks/>
        </xdr:cNvGrpSpPr>
      </xdr:nvGrpSpPr>
      <xdr:grpSpPr>
        <a:xfrm>
          <a:off x="3171825" y="590550"/>
          <a:ext cx="0" cy="104775"/>
          <a:chOff x="143" y="855"/>
          <a:chExt cx="22" cy="11"/>
        </a:xfrm>
        <a:solidFill>
          <a:srgbClr val="FFFFFF"/>
        </a:solidFill>
      </xdr:grpSpPr>
      <xdr:sp>
        <xdr:nvSpPr>
          <xdr:cNvPr id="30" name="AutoShape 33"/>
          <xdr:cNvSpPr>
            <a:spLocks/>
          </xdr:cNvSpPr>
        </xdr:nvSpPr>
        <xdr:spPr>
          <a:xfrm>
            <a:off x="143" y="855"/>
            <a:ext cx="22" cy="11"/>
          </a:xfrm>
          <a:prstGeom prst="rect">
            <a:avLst/>
          </a:prstGeom>
          <a:pattFill prst="wdDnDiag">
            <a:fgClr>
              <a:srgbClr val="FFCC99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AutoShape 34"/>
          <xdr:cNvSpPr>
            <a:spLocks/>
          </xdr:cNvSpPr>
        </xdr:nvSpPr>
        <xdr:spPr>
          <a:xfrm>
            <a:off x="143" y="855"/>
            <a:ext cx="22" cy="11"/>
          </a:xfrm>
          <a:prstGeom prst="rect">
            <a:avLst/>
          </a:prstGeom>
          <a:pattFill prst="wdDnDiag">
            <a:fgClr>
              <a:srgbClr val="FFCC99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19</xdr:row>
      <xdr:rowOff>19050</xdr:rowOff>
    </xdr:from>
    <xdr:to>
      <xdr:col>6</xdr:col>
      <xdr:colOff>0</xdr:colOff>
      <xdr:row>19</xdr:row>
      <xdr:rowOff>123825</xdr:rowOff>
    </xdr:to>
    <xdr:sp>
      <xdr:nvSpPr>
        <xdr:cNvPr id="32" name="AutoShape 35"/>
        <xdr:cNvSpPr>
          <a:spLocks/>
        </xdr:cNvSpPr>
      </xdr:nvSpPr>
      <xdr:spPr>
        <a:xfrm>
          <a:off x="3171825" y="2733675"/>
          <a:ext cx="0" cy="104775"/>
        </a:xfrm>
        <a:prstGeom prst="rect">
          <a:avLst/>
        </a:prstGeom>
        <a:pattFill prst="wdDnDiag">
          <a:fgClr>
            <a:srgbClr val="FFCC99"/>
          </a:fgClr>
          <a:bgClr>
            <a:srgbClr val="FF99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28575</xdr:rowOff>
    </xdr:from>
    <xdr:to>
      <xdr:col>6</xdr:col>
      <xdr:colOff>0</xdr:colOff>
      <xdr:row>7</xdr:row>
      <xdr:rowOff>133350</xdr:rowOff>
    </xdr:to>
    <xdr:grpSp>
      <xdr:nvGrpSpPr>
        <xdr:cNvPr id="33" name="Group 36"/>
        <xdr:cNvGrpSpPr>
          <a:grpSpLocks/>
        </xdr:cNvGrpSpPr>
      </xdr:nvGrpSpPr>
      <xdr:grpSpPr>
        <a:xfrm>
          <a:off x="3171825" y="1028700"/>
          <a:ext cx="0" cy="104775"/>
          <a:chOff x="145" y="915"/>
          <a:chExt cx="21" cy="11"/>
        </a:xfrm>
        <a:solidFill>
          <a:srgbClr val="FFFFFF"/>
        </a:solidFill>
      </xdr:grpSpPr>
      <xdr:sp>
        <xdr:nvSpPr>
          <xdr:cNvPr id="34" name="AutoShape 37"/>
          <xdr:cNvSpPr>
            <a:spLocks/>
          </xdr:cNvSpPr>
        </xdr:nvSpPr>
        <xdr:spPr>
          <a:xfrm>
            <a:off x="145" y="915"/>
            <a:ext cx="21" cy="11"/>
          </a:xfrm>
          <a:prstGeom prst="rect">
            <a:avLst/>
          </a:prstGeom>
          <a:pattFill prst="wdDnDiag">
            <a:fgClr>
              <a:srgbClr val="FF0000"/>
            </a:fgClr>
            <a:bgClr>
              <a:srgbClr val="FF9900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AutoShape 38"/>
          <xdr:cNvSpPr>
            <a:spLocks/>
          </xdr:cNvSpPr>
        </xdr:nvSpPr>
        <xdr:spPr>
          <a:xfrm>
            <a:off x="145" y="915"/>
            <a:ext cx="21" cy="11"/>
          </a:xfrm>
          <a:prstGeom prst="rect">
            <a:avLst/>
          </a:prstGeom>
          <a:pattFill prst="wdDnDiag">
            <a:fgClr>
              <a:srgbClr val="FF0000"/>
            </a:fgClr>
            <a:bgClr>
              <a:srgbClr val="FF9900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18</xdr:row>
      <xdr:rowOff>9525</xdr:rowOff>
    </xdr:from>
    <xdr:to>
      <xdr:col>6</xdr:col>
      <xdr:colOff>0</xdr:colOff>
      <xdr:row>18</xdr:row>
      <xdr:rowOff>114300</xdr:rowOff>
    </xdr:to>
    <xdr:grpSp>
      <xdr:nvGrpSpPr>
        <xdr:cNvPr id="36" name="Group 39"/>
        <xdr:cNvGrpSpPr>
          <a:grpSpLocks/>
        </xdr:cNvGrpSpPr>
      </xdr:nvGrpSpPr>
      <xdr:grpSpPr>
        <a:xfrm>
          <a:off x="3171825" y="2581275"/>
          <a:ext cx="0" cy="104775"/>
          <a:chOff x="143" y="827"/>
          <a:chExt cx="22" cy="11"/>
        </a:xfrm>
        <a:solidFill>
          <a:srgbClr val="FFFFFF"/>
        </a:solidFill>
      </xdr:grpSpPr>
      <xdr:sp>
        <xdr:nvSpPr>
          <xdr:cNvPr id="37" name="AutoShape 40"/>
          <xdr:cNvSpPr>
            <a:spLocks/>
          </xdr:cNvSpPr>
        </xdr:nvSpPr>
        <xdr:spPr>
          <a:xfrm>
            <a:off x="143" y="827"/>
            <a:ext cx="22" cy="11"/>
          </a:xfrm>
          <a:prstGeom prst="rect">
            <a:avLst/>
          </a:prstGeom>
          <a:pattFill prst="dkHorz">
            <a:fgClr>
              <a:srgbClr val="C0C0C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AutoShape 41"/>
          <xdr:cNvSpPr>
            <a:spLocks/>
          </xdr:cNvSpPr>
        </xdr:nvSpPr>
        <xdr:spPr>
          <a:xfrm>
            <a:off x="143" y="827"/>
            <a:ext cx="22" cy="11"/>
          </a:xfrm>
          <a:prstGeom prst="rect">
            <a:avLst/>
          </a:prstGeom>
          <a:pattFill prst="dkHorz">
            <a:fgClr>
              <a:srgbClr val="C0C0C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5</xdr:row>
      <xdr:rowOff>28575</xdr:rowOff>
    </xdr:from>
    <xdr:to>
      <xdr:col>6</xdr:col>
      <xdr:colOff>0</xdr:colOff>
      <xdr:row>5</xdr:row>
      <xdr:rowOff>123825</xdr:rowOff>
    </xdr:to>
    <xdr:grpSp>
      <xdr:nvGrpSpPr>
        <xdr:cNvPr id="39" name="Group 42"/>
        <xdr:cNvGrpSpPr>
          <a:grpSpLocks/>
        </xdr:cNvGrpSpPr>
      </xdr:nvGrpSpPr>
      <xdr:grpSpPr>
        <a:xfrm>
          <a:off x="3171825" y="742950"/>
          <a:ext cx="0" cy="95250"/>
          <a:chOff x="143" y="743"/>
          <a:chExt cx="22" cy="10"/>
        </a:xfrm>
        <a:solidFill>
          <a:srgbClr val="FFFFFF"/>
        </a:solidFill>
      </xdr:grpSpPr>
      <xdr:sp>
        <xdr:nvSpPr>
          <xdr:cNvPr id="40" name="AutoShape 43"/>
          <xdr:cNvSpPr>
            <a:spLocks/>
          </xdr:cNvSpPr>
        </xdr:nvSpPr>
        <xdr:spPr>
          <a:xfrm>
            <a:off x="143" y="743"/>
            <a:ext cx="22" cy="10"/>
          </a:xfrm>
          <a:prstGeom prst="rect">
            <a:avLst/>
          </a:prstGeom>
          <a:pattFill prst="wdUpDiag">
            <a:fgClr>
              <a:srgbClr val="00CCFF"/>
            </a:fgClr>
            <a:bgClr>
              <a:srgbClr val="3366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AutoShape 44"/>
          <xdr:cNvSpPr>
            <a:spLocks/>
          </xdr:cNvSpPr>
        </xdr:nvSpPr>
        <xdr:spPr>
          <a:xfrm>
            <a:off x="143" y="743"/>
            <a:ext cx="22" cy="10"/>
          </a:xfrm>
          <a:prstGeom prst="rect">
            <a:avLst/>
          </a:prstGeom>
          <a:pattFill prst="wdUpDiag">
            <a:fgClr>
              <a:srgbClr val="00CCFF"/>
            </a:fgClr>
            <a:bgClr>
              <a:srgbClr val="3366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16</xdr:row>
      <xdr:rowOff>47625</xdr:rowOff>
    </xdr:from>
    <xdr:to>
      <xdr:col>6</xdr:col>
      <xdr:colOff>0</xdr:colOff>
      <xdr:row>17</xdr:row>
      <xdr:rowOff>0</xdr:rowOff>
    </xdr:to>
    <xdr:grpSp>
      <xdr:nvGrpSpPr>
        <xdr:cNvPr id="42" name="Group 45"/>
        <xdr:cNvGrpSpPr>
          <a:grpSpLocks/>
        </xdr:cNvGrpSpPr>
      </xdr:nvGrpSpPr>
      <xdr:grpSpPr>
        <a:xfrm>
          <a:off x="3171825" y="2333625"/>
          <a:ext cx="0" cy="95250"/>
          <a:chOff x="143" y="769"/>
          <a:chExt cx="22" cy="10"/>
        </a:xfrm>
        <a:solidFill>
          <a:srgbClr val="FFFFFF"/>
        </a:solidFill>
      </xdr:grpSpPr>
      <xdr:sp>
        <xdr:nvSpPr>
          <xdr:cNvPr id="43" name="AutoShape 46"/>
          <xdr:cNvSpPr>
            <a:spLocks/>
          </xdr:cNvSpPr>
        </xdr:nvSpPr>
        <xdr:spPr>
          <a:xfrm>
            <a:off x="143" y="769"/>
            <a:ext cx="22" cy="10"/>
          </a:xfrm>
          <a:prstGeom prst="rect">
            <a:avLst/>
          </a:prstGeom>
          <a:pattFill prst="wdUpDiag">
            <a:fgClr>
              <a:srgbClr val="00CCFF"/>
            </a:fgClr>
            <a:bgClr>
              <a:srgbClr val="00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AutoShape 47"/>
          <xdr:cNvSpPr>
            <a:spLocks/>
          </xdr:cNvSpPr>
        </xdr:nvSpPr>
        <xdr:spPr>
          <a:xfrm>
            <a:off x="143" y="769"/>
            <a:ext cx="22" cy="10"/>
          </a:xfrm>
          <a:prstGeom prst="rect">
            <a:avLst/>
          </a:prstGeom>
          <a:pattFill prst="wdUpDiag">
            <a:fgClr>
              <a:srgbClr val="00CCFF"/>
            </a:fgClr>
            <a:bgClr>
              <a:srgbClr val="00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17</xdr:row>
      <xdr:rowOff>9525</xdr:rowOff>
    </xdr:from>
    <xdr:to>
      <xdr:col>6</xdr:col>
      <xdr:colOff>0</xdr:colOff>
      <xdr:row>17</xdr:row>
      <xdr:rowOff>114300</xdr:rowOff>
    </xdr:to>
    <xdr:grpSp>
      <xdr:nvGrpSpPr>
        <xdr:cNvPr id="45" name="Group 51"/>
        <xdr:cNvGrpSpPr>
          <a:grpSpLocks/>
        </xdr:cNvGrpSpPr>
      </xdr:nvGrpSpPr>
      <xdr:grpSpPr>
        <a:xfrm>
          <a:off x="3171825" y="2438400"/>
          <a:ext cx="0" cy="104775"/>
          <a:chOff x="143" y="827"/>
          <a:chExt cx="22" cy="11"/>
        </a:xfrm>
        <a:solidFill>
          <a:srgbClr val="FFFFFF"/>
        </a:solidFill>
      </xdr:grpSpPr>
      <xdr:sp>
        <xdr:nvSpPr>
          <xdr:cNvPr id="46" name="AutoShape 52"/>
          <xdr:cNvSpPr>
            <a:spLocks/>
          </xdr:cNvSpPr>
        </xdr:nvSpPr>
        <xdr:spPr>
          <a:xfrm>
            <a:off x="143" y="827"/>
            <a:ext cx="22" cy="11"/>
          </a:xfrm>
          <a:prstGeom prst="rect">
            <a:avLst/>
          </a:prstGeom>
          <a:pattFill prst="dkHorz">
            <a:fgClr>
              <a:srgbClr val="C0C0C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AutoShape 53"/>
          <xdr:cNvSpPr>
            <a:spLocks/>
          </xdr:cNvSpPr>
        </xdr:nvSpPr>
        <xdr:spPr>
          <a:xfrm>
            <a:off x="143" y="827"/>
            <a:ext cx="22" cy="11"/>
          </a:xfrm>
          <a:prstGeom prst="rect">
            <a:avLst/>
          </a:prstGeom>
          <a:pattFill prst="dkHorz">
            <a:fgClr>
              <a:srgbClr val="C0C0C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7</xdr:row>
      <xdr:rowOff>28575</xdr:rowOff>
    </xdr:from>
    <xdr:to>
      <xdr:col>6</xdr:col>
      <xdr:colOff>0</xdr:colOff>
      <xdr:row>7</xdr:row>
      <xdr:rowOff>133350</xdr:rowOff>
    </xdr:to>
    <xdr:sp>
      <xdr:nvSpPr>
        <xdr:cNvPr id="48" name="AutoShape 54"/>
        <xdr:cNvSpPr>
          <a:spLocks/>
        </xdr:cNvSpPr>
      </xdr:nvSpPr>
      <xdr:spPr>
        <a:xfrm>
          <a:off x="3171825" y="1028700"/>
          <a:ext cx="0" cy="104775"/>
        </a:xfrm>
        <a:prstGeom prst="rect">
          <a:avLst/>
        </a:prstGeom>
        <a:pattFill prst="wdDnDiag">
          <a:fgClr>
            <a:srgbClr val="FFCC99"/>
          </a:fgClr>
          <a:bgClr>
            <a:srgbClr val="FF99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19</xdr:row>
      <xdr:rowOff>38100</xdr:rowOff>
    </xdr:from>
    <xdr:to>
      <xdr:col>6</xdr:col>
      <xdr:colOff>0</xdr:colOff>
      <xdr:row>20</xdr:row>
      <xdr:rowOff>0</xdr:rowOff>
    </xdr:to>
    <xdr:grpSp>
      <xdr:nvGrpSpPr>
        <xdr:cNvPr id="49" name="Group 55"/>
        <xdr:cNvGrpSpPr>
          <a:grpSpLocks/>
        </xdr:cNvGrpSpPr>
      </xdr:nvGrpSpPr>
      <xdr:grpSpPr>
        <a:xfrm>
          <a:off x="3171825" y="2752725"/>
          <a:ext cx="0" cy="104775"/>
          <a:chOff x="145" y="915"/>
          <a:chExt cx="21" cy="11"/>
        </a:xfrm>
        <a:solidFill>
          <a:srgbClr val="FFFFFF"/>
        </a:solidFill>
      </xdr:grpSpPr>
      <xdr:sp>
        <xdr:nvSpPr>
          <xdr:cNvPr id="50" name="AutoShape 56"/>
          <xdr:cNvSpPr>
            <a:spLocks/>
          </xdr:cNvSpPr>
        </xdr:nvSpPr>
        <xdr:spPr>
          <a:xfrm>
            <a:off x="145" y="915"/>
            <a:ext cx="21" cy="11"/>
          </a:xfrm>
          <a:prstGeom prst="rect">
            <a:avLst/>
          </a:prstGeom>
          <a:pattFill prst="wdDnDiag">
            <a:fgClr>
              <a:srgbClr val="FF0000"/>
            </a:fgClr>
            <a:bgClr>
              <a:srgbClr val="FF9900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AutoShape 57"/>
          <xdr:cNvSpPr>
            <a:spLocks/>
          </xdr:cNvSpPr>
        </xdr:nvSpPr>
        <xdr:spPr>
          <a:xfrm>
            <a:off x="145" y="915"/>
            <a:ext cx="21" cy="11"/>
          </a:xfrm>
          <a:prstGeom prst="rect">
            <a:avLst/>
          </a:prstGeom>
          <a:pattFill prst="wdDnDiag">
            <a:fgClr>
              <a:srgbClr val="FF0000"/>
            </a:fgClr>
            <a:bgClr>
              <a:srgbClr val="FF9900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95250</xdr:rowOff>
    </xdr:to>
    <xdr:grpSp>
      <xdr:nvGrpSpPr>
        <xdr:cNvPr id="52" name="Group 58"/>
        <xdr:cNvGrpSpPr>
          <a:grpSpLocks/>
        </xdr:cNvGrpSpPr>
      </xdr:nvGrpSpPr>
      <xdr:grpSpPr>
        <a:xfrm>
          <a:off x="3171825" y="1571625"/>
          <a:ext cx="0" cy="95250"/>
          <a:chOff x="143" y="743"/>
          <a:chExt cx="22" cy="10"/>
        </a:xfrm>
        <a:solidFill>
          <a:srgbClr val="FFFFFF"/>
        </a:solidFill>
      </xdr:grpSpPr>
      <xdr:sp>
        <xdr:nvSpPr>
          <xdr:cNvPr id="53" name="AutoShape 59"/>
          <xdr:cNvSpPr>
            <a:spLocks/>
          </xdr:cNvSpPr>
        </xdr:nvSpPr>
        <xdr:spPr>
          <a:xfrm>
            <a:off x="143" y="743"/>
            <a:ext cx="22" cy="10"/>
          </a:xfrm>
          <a:prstGeom prst="rect">
            <a:avLst/>
          </a:prstGeom>
          <a:pattFill prst="wdUpDiag">
            <a:fgClr>
              <a:srgbClr val="00CCFF"/>
            </a:fgClr>
            <a:bgClr>
              <a:srgbClr val="3366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AutoShape 60"/>
          <xdr:cNvSpPr>
            <a:spLocks/>
          </xdr:cNvSpPr>
        </xdr:nvSpPr>
        <xdr:spPr>
          <a:xfrm>
            <a:off x="143" y="743"/>
            <a:ext cx="22" cy="10"/>
          </a:xfrm>
          <a:prstGeom prst="rect">
            <a:avLst/>
          </a:prstGeom>
          <a:pattFill prst="wdUpDiag">
            <a:fgClr>
              <a:srgbClr val="00CCFF"/>
            </a:fgClr>
            <a:bgClr>
              <a:srgbClr val="3366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6</xdr:row>
      <xdr:rowOff>47625</xdr:rowOff>
    </xdr:from>
    <xdr:to>
      <xdr:col>6</xdr:col>
      <xdr:colOff>0</xdr:colOff>
      <xdr:row>7</xdr:row>
      <xdr:rowOff>0</xdr:rowOff>
    </xdr:to>
    <xdr:grpSp>
      <xdr:nvGrpSpPr>
        <xdr:cNvPr id="55" name="Group 61"/>
        <xdr:cNvGrpSpPr>
          <a:grpSpLocks/>
        </xdr:cNvGrpSpPr>
      </xdr:nvGrpSpPr>
      <xdr:grpSpPr>
        <a:xfrm>
          <a:off x="3171825" y="904875"/>
          <a:ext cx="0" cy="95250"/>
          <a:chOff x="143" y="769"/>
          <a:chExt cx="22" cy="10"/>
        </a:xfrm>
        <a:solidFill>
          <a:srgbClr val="FFFFFF"/>
        </a:solidFill>
      </xdr:grpSpPr>
      <xdr:sp>
        <xdr:nvSpPr>
          <xdr:cNvPr id="56" name="AutoShape 62"/>
          <xdr:cNvSpPr>
            <a:spLocks/>
          </xdr:cNvSpPr>
        </xdr:nvSpPr>
        <xdr:spPr>
          <a:xfrm>
            <a:off x="143" y="769"/>
            <a:ext cx="22" cy="10"/>
          </a:xfrm>
          <a:prstGeom prst="rect">
            <a:avLst/>
          </a:prstGeom>
          <a:pattFill prst="wdUpDiag">
            <a:fgClr>
              <a:srgbClr val="00CCFF"/>
            </a:fgClr>
            <a:bgClr>
              <a:srgbClr val="00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AutoShape 63"/>
          <xdr:cNvSpPr>
            <a:spLocks/>
          </xdr:cNvSpPr>
        </xdr:nvSpPr>
        <xdr:spPr>
          <a:xfrm>
            <a:off x="143" y="769"/>
            <a:ext cx="22" cy="10"/>
          </a:xfrm>
          <a:prstGeom prst="rect">
            <a:avLst/>
          </a:prstGeom>
          <a:pattFill prst="wdUpDiag">
            <a:fgClr>
              <a:srgbClr val="00CCFF"/>
            </a:fgClr>
            <a:bgClr>
              <a:srgbClr val="00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13</xdr:row>
      <xdr:rowOff>19050</xdr:rowOff>
    </xdr:from>
    <xdr:to>
      <xdr:col>6</xdr:col>
      <xdr:colOff>0</xdr:colOff>
      <xdr:row>13</xdr:row>
      <xdr:rowOff>123825</xdr:rowOff>
    </xdr:to>
    <xdr:grpSp>
      <xdr:nvGrpSpPr>
        <xdr:cNvPr id="58" name="Group 67"/>
        <xdr:cNvGrpSpPr>
          <a:grpSpLocks/>
        </xdr:cNvGrpSpPr>
      </xdr:nvGrpSpPr>
      <xdr:grpSpPr>
        <a:xfrm>
          <a:off x="3171825" y="1876425"/>
          <a:ext cx="0" cy="104775"/>
          <a:chOff x="143" y="855"/>
          <a:chExt cx="22" cy="11"/>
        </a:xfrm>
        <a:solidFill>
          <a:srgbClr val="FFFFFF"/>
        </a:solidFill>
      </xdr:grpSpPr>
      <xdr:sp>
        <xdr:nvSpPr>
          <xdr:cNvPr id="59" name="AutoShape 68"/>
          <xdr:cNvSpPr>
            <a:spLocks/>
          </xdr:cNvSpPr>
        </xdr:nvSpPr>
        <xdr:spPr>
          <a:xfrm>
            <a:off x="143" y="855"/>
            <a:ext cx="22" cy="11"/>
          </a:xfrm>
          <a:prstGeom prst="rect">
            <a:avLst/>
          </a:prstGeom>
          <a:pattFill prst="wdDnDiag">
            <a:fgClr>
              <a:srgbClr val="FFCC99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AutoShape 69"/>
          <xdr:cNvSpPr>
            <a:spLocks/>
          </xdr:cNvSpPr>
        </xdr:nvSpPr>
        <xdr:spPr>
          <a:xfrm>
            <a:off x="143" y="855"/>
            <a:ext cx="22" cy="11"/>
          </a:xfrm>
          <a:prstGeom prst="rect">
            <a:avLst/>
          </a:prstGeom>
          <a:pattFill prst="wdDnDiag">
            <a:fgClr>
              <a:srgbClr val="FFCC99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12</xdr:row>
      <xdr:rowOff>28575</xdr:rowOff>
    </xdr:from>
    <xdr:to>
      <xdr:col>6</xdr:col>
      <xdr:colOff>0</xdr:colOff>
      <xdr:row>12</xdr:row>
      <xdr:rowOff>133350</xdr:rowOff>
    </xdr:to>
    <xdr:grpSp>
      <xdr:nvGrpSpPr>
        <xdr:cNvPr id="61" name="Group 71"/>
        <xdr:cNvGrpSpPr>
          <a:grpSpLocks/>
        </xdr:cNvGrpSpPr>
      </xdr:nvGrpSpPr>
      <xdr:grpSpPr>
        <a:xfrm>
          <a:off x="3171825" y="1743075"/>
          <a:ext cx="0" cy="104775"/>
          <a:chOff x="145" y="915"/>
          <a:chExt cx="21" cy="11"/>
        </a:xfrm>
        <a:solidFill>
          <a:srgbClr val="FFFFFF"/>
        </a:solidFill>
      </xdr:grpSpPr>
      <xdr:sp>
        <xdr:nvSpPr>
          <xdr:cNvPr id="62" name="AutoShape 72"/>
          <xdr:cNvSpPr>
            <a:spLocks/>
          </xdr:cNvSpPr>
        </xdr:nvSpPr>
        <xdr:spPr>
          <a:xfrm>
            <a:off x="145" y="915"/>
            <a:ext cx="21" cy="11"/>
          </a:xfrm>
          <a:prstGeom prst="rect">
            <a:avLst/>
          </a:prstGeom>
          <a:pattFill prst="wdDnDiag">
            <a:fgClr>
              <a:srgbClr val="FF0000"/>
            </a:fgClr>
            <a:bgClr>
              <a:srgbClr val="FF9900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AutoShape 73"/>
          <xdr:cNvSpPr>
            <a:spLocks/>
          </xdr:cNvSpPr>
        </xdr:nvSpPr>
        <xdr:spPr>
          <a:xfrm>
            <a:off x="145" y="915"/>
            <a:ext cx="21" cy="11"/>
          </a:xfrm>
          <a:prstGeom prst="rect">
            <a:avLst/>
          </a:prstGeom>
          <a:pattFill prst="wdDnDiag">
            <a:fgClr>
              <a:srgbClr val="FF0000"/>
            </a:fgClr>
            <a:bgClr>
              <a:srgbClr val="FF9900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14</xdr:row>
      <xdr:rowOff>28575</xdr:rowOff>
    </xdr:from>
    <xdr:to>
      <xdr:col>6</xdr:col>
      <xdr:colOff>0</xdr:colOff>
      <xdr:row>14</xdr:row>
      <xdr:rowOff>123825</xdr:rowOff>
    </xdr:to>
    <xdr:grpSp>
      <xdr:nvGrpSpPr>
        <xdr:cNvPr id="64" name="Group 77"/>
        <xdr:cNvGrpSpPr>
          <a:grpSpLocks/>
        </xdr:cNvGrpSpPr>
      </xdr:nvGrpSpPr>
      <xdr:grpSpPr>
        <a:xfrm>
          <a:off x="3171825" y="2028825"/>
          <a:ext cx="0" cy="95250"/>
          <a:chOff x="143" y="743"/>
          <a:chExt cx="22" cy="10"/>
        </a:xfrm>
        <a:solidFill>
          <a:srgbClr val="FFFFFF"/>
        </a:solidFill>
      </xdr:grpSpPr>
      <xdr:sp>
        <xdr:nvSpPr>
          <xdr:cNvPr id="65" name="AutoShape 78"/>
          <xdr:cNvSpPr>
            <a:spLocks/>
          </xdr:cNvSpPr>
        </xdr:nvSpPr>
        <xdr:spPr>
          <a:xfrm>
            <a:off x="143" y="743"/>
            <a:ext cx="22" cy="10"/>
          </a:xfrm>
          <a:prstGeom prst="rect">
            <a:avLst/>
          </a:prstGeom>
          <a:pattFill prst="wdUpDiag">
            <a:fgClr>
              <a:srgbClr val="00CCFF"/>
            </a:fgClr>
            <a:bgClr>
              <a:srgbClr val="3366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AutoShape 79"/>
          <xdr:cNvSpPr>
            <a:spLocks/>
          </xdr:cNvSpPr>
        </xdr:nvSpPr>
        <xdr:spPr>
          <a:xfrm>
            <a:off x="143" y="743"/>
            <a:ext cx="22" cy="10"/>
          </a:xfrm>
          <a:prstGeom prst="rect">
            <a:avLst/>
          </a:prstGeom>
          <a:pattFill prst="wdUpDiag">
            <a:fgClr>
              <a:srgbClr val="00CCFF"/>
            </a:fgClr>
            <a:bgClr>
              <a:srgbClr val="3366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15</xdr:row>
      <xdr:rowOff>19050</xdr:rowOff>
    </xdr:from>
    <xdr:to>
      <xdr:col>6</xdr:col>
      <xdr:colOff>0</xdr:colOff>
      <xdr:row>15</xdr:row>
      <xdr:rowOff>114300</xdr:rowOff>
    </xdr:to>
    <xdr:grpSp>
      <xdr:nvGrpSpPr>
        <xdr:cNvPr id="67" name="Group 80"/>
        <xdr:cNvGrpSpPr>
          <a:grpSpLocks/>
        </xdr:cNvGrpSpPr>
      </xdr:nvGrpSpPr>
      <xdr:grpSpPr>
        <a:xfrm>
          <a:off x="3171825" y="2162175"/>
          <a:ext cx="0" cy="95250"/>
          <a:chOff x="143" y="743"/>
          <a:chExt cx="22" cy="10"/>
        </a:xfrm>
        <a:solidFill>
          <a:srgbClr val="FFFFFF"/>
        </a:solidFill>
      </xdr:grpSpPr>
      <xdr:sp>
        <xdr:nvSpPr>
          <xdr:cNvPr id="68" name="AutoShape 81"/>
          <xdr:cNvSpPr>
            <a:spLocks/>
          </xdr:cNvSpPr>
        </xdr:nvSpPr>
        <xdr:spPr>
          <a:xfrm>
            <a:off x="143" y="743"/>
            <a:ext cx="22" cy="10"/>
          </a:xfrm>
          <a:prstGeom prst="rect">
            <a:avLst/>
          </a:prstGeom>
          <a:pattFill prst="wdUpDiag">
            <a:fgClr>
              <a:srgbClr val="00CCFF"/>
            </a:fgClr>
            <a:bgClr>
              <a:srgbClr val="3366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AutoShape 82"/>
          <xdr:cNvSpPr>
            <a:spLocks/>
          </xdr:cNvSpPr>
        </xdr:nvSpPr>
        <xdr:spPr>
          <a:xfrm>
            <a:off x="143" y="743"/>
            <a:ext cx="22" cy="10"/>
          </a:xfrm>
          <a:prstGeom prst="rect">
            <a:avLst/>
          </a:prstGeom>
          <a:pattFill prst="wdUpDiag">
            <a:fgClr>
              <a:srgbClr val="00CCFF"/>
            </a:fgClr>
            <a:bgClr>
              <a:srgbClr val="3366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18</xdr:row>
      <xdr:rowOff>28575</xdr:rowOff>
    </xdr:from>
    <xdr:to>
      <xdr:col>6</xdr:col>
      <xdr:colOff>0</xdr:colOff>
      <xdr:row>18</xdr:row>
      <xdr:rowOff>133350</xdr:rowOff>
    </xdr:to>
    <xdr:grpSp>
      <xdr:nvGrpSpPr>
        <xdr:cNvPr id="70" name="Group 83"/>
        <xdr:cNvGrpSpPr>
          <a:grpSpLocks/>
        </xdr:cNvGrpSpPr>
      </xdr:nvGrpSpPr>
      <xdr:grpSpPr>
        <a:xfrm>
          <a:off x="3171825" y="2600325"/>
          <a:ext cx="0" cy="104775"/>
          <a:chOff x="143" y="855"/>
          <a:chExt cx="22" cy="11"/>
        </a:xfrm>
        <a:solidFill>
          <a:srgbClr val="FFFFFF"/>
        </a:solidFill>
      </xdr:grpSpPr>
      <xdr:sp>
        <xdr:nvSpPr>
          <xdr:cNvPr id="71" name="AutoShape 84"/>
          <xdr:cNvSpPr>
            <a:spLocks/>
          </xdr:cNvSpPr>
        </xdr:nvSpPr>
        <xdr:spPr>
          <a:xfrm>
            <a:off x="143" y="855"/>
            <a:ext cx="22" cy="11"/>
          </a:xfrm>
          <a:prstGeom prst="rect">
            <a:avLst/>
          </a:prstGeom>
          <a:pattFill prst="wdDnDiag">
            <a:fgClr>
              <a:srgbClr val="FFCC99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AutoShape 85"/>
          <xdr:cNvSpPr>
            <a:spLocks/>
          </xdr:cNvSpPr>
        </xdr:nvSpPr>
        <xdr:spPr>
          <a:xfrm>
            <a:off x="143" y="855"/>
            <a:ext cx="22" cy="11"/>
          </a:xfrm>
          <a:prstGeom prst="rect">
            <a:avLst/>
          </a:prstGeom>
          <a:pattFill prst="wdDnDiag">
            <a:fgClr>
              <a:srgbClr val="FFCC99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oup\CivTri\Products\TSP06\TSP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ex a (inc variations)"/>
      <sheetName val="LEPs"/>
      <sheetName val="controls"/>
      <sheetName val="pivot"/>
      <sheetName val="working"/>
      <sheetName val="IncludeThese"/>
      <sheetName val="Table1"/>
      <sheetName val="Table 2"/>
      <sheetName val="Table1 exc all services"/>
      <sheetName val="Table 2 exc all services"/>
      <sheetName val="Notes"/>
      <sheetName val="annex a"/>
      <sheetName val="DDic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B2"/>
  <sheetViews>
    <sheetView workbookViewId="0" topLeftCell="A1">
      <selection activeCell="B27" sqref="B27"/>
    </sheetView>
  </sheetViews>
  <sheetFormatPr defaultColWidth="9.140625" defaultRowHeight="12.75"/>
  <cols>
    <col min="1" max="1" width="24.28125" style="0" customWidth="1"/>
    <col min="2" max="2" width="57.57421875" style="0" customWidth="1"/>
  </cols>
  <sheetData>
    <row r="2" spans="1:2" ht="39" customHeight="1">
      <c r="A2" s="560" t="s">
        <v>528</v>
      </c>
      <c r="B2" s="562" t="s">
        <v>533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Z58"/>
  <sheetViews>
    <sheetView view="pageBreakPreview" zoomScaleSheetLayoutView="100" workbookViewId="0" topLeftCell="A1">
      <selection activeCell="C8" sqref="C8:V57"/>
    </sheetView>
  </sheetViews>
  <sheetFormatPr defaultColWidth="9.140625" defaultRowHeight="12.75"/>
  <cols>
    <col min="2" max="2" width="28.421875" style="0" customWidth="1"/>
    <col min="3" max="3" width="9.421875" style="0" bestFit="1" customWidth="1"/>
    <col min="4" max="4" width="2.421875" style="0" customWidth="1"/>
    <col min="5" max="5" width="9.421875" style="0" bestFit="1" customWidth="1"/>
    <col min="6" max="6" width="2.421875" style="0" customWidth="1"/>
    <col min="7" max="7" width="9.28125" style="0" bestFit="1" customWidth="1"/>
    <col min="8" max="8" width="2.421875" style="0" customWidth="1"/>
    <col min="9" max="9" width="9.421875" style="0" bestFit="1" customWidth="1"/>
    <col min="10" max="10" width="2.421875" style="0" customWidth="1"/>
    <col min="11" max="11" width="9.28125" style="0" bestFit="1" customWidth="1"/>
    <col min="12" max="12" width="2.421875" style="0" customWidth="1"/>
    <col min="13" max="13" width="9.421875" style="0" bestFit="1" customWidth="1"/>
    <col min="14" max="14" width="2.421875" style="0" customWidth="1"/>
    <col min="15" max="15" width="9.28125" style="0" bestFit="1" customWidth="1"/>
    <col min="16" max="16" width="2.421875" style="0" customWidth="1"/>
    <col min="17" max="17" width="9.28125" style="0" bestFit="1" customWidth="1"/>
    <col min="18" max="18" width="2.421875" style="0" customWidth="1"/>
    <col min="19" max="19" width="9.28125" style="0" bestFit="1" customWidth="1"/>
    <col min="20" max="20" width="2.421875" style="0" customWidth="1"/>
    <col min="21" max="21" width="9.28125" style="0" bestFit="1" customWidth="1"/>
    <col min="22" max="22" width="2.421875" style="0" customWidth="1"/>
  </cols>
  <sheetData>
    <row r="1" spans="1:26" s="27" customFormat="1" ht="20.25">
      <c r="A1" s="591" t="s">
        <v>491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464"/>
      <c r="X1" s="464"/>
      <c r="Y1" s="464"/>
      <c r="Z1" s="166"/>
    </row>
    <row r="2" spans="1:26" s="27" customFormat="1" ht="20.25">
      <c r="A2" s="608" t="str">
        <f>"Table 3.3a Yorkshire and The Humber: MOD Personnel by local authority area as at "&amp;'Enter SITDATE'!B2</f>
        <v>Table 3.3a Yorkshire and The Humber: MOD Personnel by local authority area as at 1 January 2014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608"/>
      <c r="V2" s="608"/>
      <c r="W2" s="464"/>
      <c r="X2" s="464"/>
      <c r="Y2" s="464"/>
      <c r="Z2" s="166"/>
    </row>
    <row r="3" spans="1:26" s="27" customFormat="1" ht="12.75">
      <c r="A3" s="104"/>
      <c r="B3" s="102"/>
      <c r="C3" s="103"/>
      <c r="D3" s="103"/>
      <c r="E3" s="103"/>
      <c r="F3" s="103"/>
      <c r="G3" s="102"/>
      <c r="H3" s="102"/>
      <c r="I3" s="103"/>
      <c r="J3" s="102"/>
      <c r="K3" s="102"/>
      <c r="L3" s="102"/>
      <c r="M3" s="102"/>
      <c r="N3" s="102"/>
      <c r="O3" s="105"/>
      <c r="P3" s="105"/>
      <c r="Q3" s="36"/>
      <c r="R3" s="36"/>
      <c r="S3" s="106"/>
      <c r="T3" s="106"/>
      <c r="U3" s="106"/>
      <c r="V3" s="107"/>
      <c r="W3" s="340"/>
      <c r="X3" s="340"/>
      <c r="Y3" s="177"/>
      <c r="Z3" s="177"/>
    </row>
    <row r="4" spans="1:26" s="27" customFormat="1" ht="12.75" customHeight="1">
      <c r="A4" s="99" t="s">
        <v>74</v>
      </c>
      <c r="B4" s="98"/>
      <c r="C4" s="596" t="s">
        <v>517</v>
      </c>
      <c r="D4" s="597"/>
      <c r="E4" s="597"/>
      <c r="F4" s="597"/>
      <c r="G4" s="597"/>
      <c r="H4" s="165"/>
      <c r="I4" s="596" t="s">
        <v>518</v>
      </c>
      <c r="J4" s="597"/>
      <c r="K4" s="597"/>
      <c r="L4" s="597"/>
      <c r="M4" s="597"/>
      <c r="N4" s="164"/>
      <c r="O4" s="596" t="s">
        <v>519</v>
      </c>
      <c r="P4" s="597"/>
      <c r="Q4" s="597"/>
      <c r="R4" s="597"/>
      <c r="S4" s="597"/>
      <c r="T4" s="164"/>
      <c r="U4" s="351"/>
      <c r="V4" s="353"/>
      <c r="W4" s="355"/>
      <c r="X4" s="356"/>
      <c r="Y4" s="356"/>
      <c r="Z4" s="357"/>
    </row>
    <row r="5" spans="1:26" s="27" customFormat="1" ht="12.75" customHeight="1">
      <c r="A5" s="121"/>
      <c r="B5" s="48"/>
      <c r="C5" s="588" t="s">
        <v>50</v>
      </c>
      <c r="D5" s="336"/>
      <c r="E5" s="584" t="s">
        <v>518</v>
      </c>
      <c r="F5" s="336"/>
      <c r="G5" s="584" t="s">
        <v>519</v>
      </c>
      <c r="H5" s="337"/>
      <c r="I5" s="588" t="s">
        <v>50</v>
      </c>
      <c r="J5" s="336"/>
      <c r="K5" s="584" t="s">
        <v>79</v>
      </c>
      <c r="L5" s="336"/>
      <c r="M5" s="584" t="s">
        <v>91</v>
      </c>
      <c r="N5" s="336"/>
      <c r="O5" s="588" t="s">
        <v>50</v>
      </c>
      <c r="P5" s="336"/>
      <c r="Q5" s="584" t="s">
        <v>520</v>
      </c>
      <c r="R5" s="336"/>
      <c r="S5" s="584" t="s">
        <v>522</v>
      </c>
      <c r="T5" s="336"/>
      <c r="U5" s="584" t="s">
        <v>521</v>
      </c>
      <c r="V5" s="337"/>
      <c r="W5" s="358"/>
      <c r="X5" s="357"/>
      <c r="Y5" s="357"/>
      <c r="Z5" s="357"/>
    </row>
    <row r="6" spans="1:26" s="27" customFormat="1" ht="12.75">
      <c r="A6" s="131"/>
      <c r="B6" s="100" t="s">
        <v>19</v>
      </c>
      <c r="C6" s="587"/>
      <c r="D6" s="333"/>
      <c r="E6" s="585"/>
      <c r="F6" s="333"/>
      <c r="G6" s="585"/>
      <c r="H6" s="334"/>
      <c r="I6" s="587"/>
      <c r="J6" s="333"/>
      <c r="K6" s="585"/>
      <c r="L6" s="333"/>
      <c r="M6" s="585"/>
      <c r="N6" s="334"/>
      <c r="O6" s="587"/>
      <c r="P6" s="333"/>
      <c r="Q6" s="585"/>
      <c r="R6" s="333"/>
      <c r="S6" s="585"/>
      <c r="T6" s="333"/>
      <c r="U6" s="585"/>
      <c r="V6" s="334"/>
      <c r="W6" s="359"/>
      <c r="X6" s="360"/>
      <c r="Y6" s="360"/>
      <c r="Z6" s="360"/>
    </row>
    <row r="7" spans="1:26" s="27" customFormat="1" ht="12.75">
      <c r="A7" s="108"/>
      <c r="B7" s="109"/>
      <c r="C7" s="306"/>
      <c r="D7" s="203"/>
      <c r="E7" s="203"/>
      <c r="F7" s="203"/>
      <c r="G7" s="203"/>
      <c r="H7" s="111"/>
      <c r="I7" s="306"/>
      <c r="J7" s="203"/>
      <c r="K7" s="203"/>
      <c r="L7" s="203"/>
      <c r="M7" s="203"/>
      <c r="N7" s="111"/>
      <c r="O7" s="303"/>
      <c r="P7" s="203"/>
      <c r="Q7" s="203"/>
      <c r="R7" s="203"/>
      <c r="S7" s="203"/>
      <c r="T7" s="203"/>
      <c r="U7" s="352"/>
      <c r="V7" s="216"/>
      <c r="W7" s="361"/>
      <c r="X7" s="362"/>
      <c r="Y7" s="362"/>
      <c r="Z7" s="362"/>
    </row>
    <row r="8" spans="1:26" s="27" customFormat="1" ht="14.25">
      <c r="A8" s="609" t="s">
        <v>449</v>
      </c>
      <c r="B8" s="576"/>
      <c r="C8" s="286">
        <v>15890</v>
      </c>
      <c r="D8" s="290"/>
      <c r="E8" s="289">
        <v>13030</v>
      </c>
      <c r="F8" s="293"/>
      <c r="G8" s="289">
        <v>2860</v>
      </c>
      <c r="H8" s="294"/>
      <c r="I8" s="286">
        <v>13030</v>
      </c>
      <c r="J8" s="293"/>
      <c r="K8" s="289">
        <v>1250</v>
      </c>
      <c r="L8" s="293"/>
      <c r="M8" s="289">
        <v>11780</v>
      </c>
      <c r="N8" s="293"/>
      <c r="O8" s="286">
        <v>2860</v>
      </c>
      <c r="P8" s="289"/>
      <c r="Q8" s="289">
        <v>2080</v>
      </c>
      <c r="R8" s="289"/>
      <c r="S8" s="289">
        <v>690</v>
      </c>
      <c r="T8" s="289"/>
      <c r="U8" s="289">
        <v>90</v>
      </c>
      <c r="V8" s="294"/>
      <c r="W8" s="363"/>
      <c r="X8" s="364"/>
      <c r="Y8" s="365"/>
      <c r="Z8" s="364"/>
    </row>
    <row r="9" spans="1:26" s="27" customFormat="1" ht="14.25">
      <c r="A9" s="108"/>
      <c r="B9" s="109"/>
      <c r="C9" s="304"/>
      <c r="D9" s="207"/>
      <c r="E9" s="112"/>
      <c r="F9" s="222"/>
      <c r="G9" s="112"/>
      <c r="H9" s="222"/>
      <c r="I9" s="304"/>
      <c r="J9" s="222"/>
      <c r="K9" s="112"/>
      <c r="L9" s="222"/>
      <c r="M9" s="112"/>
      <c r="N9" s="222"/>
      <c r="O9" s="304"/>
      <c r="P9" s="112"/>
      <c r="Q9" s="112"/>
      <c r="R9" s="112"/>
      <c r="S9" s="112"/>
      <c r="T9" s="112"/>
      <c r="U9" s="324"/>
      <c r="V9" s="223"/>
      <c r="W9" s="366"/>
      <c r="X9" s="367"/>
      <c r="Y9" s="368"/>
      <c r="Z9" s="367"/>
    </row>
    <row r="10" spans="1:26" s="27" customFormat="1" ht="14.25">
      <c r="A10" s="118"/>
      <c r="B10" s="145" t="s">
        <v>342</v>
      </c>
      <c r="C10" s="305">
        <v>1300</v>
      </c>
      <c r="D10" s="210"/>
      <c r="E10" s="64">
        <v>640</v>
      </c>
      <c r="F10" s="224"/>
      <c r="G10" s="64">
        <v>660</v>
      </c>
      <c r="H10" s="225"/>
      <c r="I10" s="305">
        <v>640</v>
      </c>
      <c r="J10" s="224"/>
      <c r="K10" s="64">
        <v>40</v>
      </c>
      <c r="L10" s="224"/>
      <c r="M10" s="64">
        <v>600</v>
      </c>
      <c r="N10" s="224"/>
      <c r="O10" s="305">
        <v>660</v>
      </c>
      <c r="P10" s="64"/>
      <c r="Q10" s="64">
        <v>520</v>
      </c>
      <c r="R10" s="64"/>
      <c r="S10" s="64">
        <v>140</v>
      </c>
      <c r="T10" s="64"/>
      <c r="U10" s="325" t="s">
        <v>530</v>
      </c>
      <c r="V10" s="225"/>
      <c r="W10" s="59"/>
      <c r="X10" s="224"/>
      <c r="Y10" s="64"/>
      <c r="Z10" s="224"/>
    </row>
    <row r="11" spans="1:26" s="27" customFormat="1" ht="6.75" customHeight="1">
      <c r="A11" s="118"/>
      <c r="B11" s="145"/>
      <c r="C11" s="305"/>
      <c r="D11" s="210"/>
      <c r="E11" s="64"/>
      <c r="F11" s="224"/>
      <c r="G11" s="64"/>
      <c r="H11" s="225"/>
      <c r="I11" s="305"/>
      <c r="J11" s="224"/>
      <c r="K11" s="64"/>
      <c r="L11" s="224"/>
      <c r="M11" s="64"/>
      <c r="N11" s="224"/>
      <c r="O11" s="305"/>
      <c r="P11" s="64"/>
      <c r="Q11" s="64"/>
      <c r="R11" s="64"/>
      <c r="S11" s="64"/>
      <c r="T11" s="64"/>
      <c r="U11" s="325"/>
      <c r="V11" s="225"/>
      <c r="W11" s="59"/>
      <c r="X11" s="224"/>
      <c r="Y11" s="64"/>
      <c r="Z11" s="224"/>
    </row>
    <row r="12" spans="1:26" s="27" customFormat="1" ht="14.25">
      <c r="A12" s="118"/>
      <c r="B12" s="145" t="s">
        <v>514</v>
      </c>
      <c r="C12" s="305">
        <v>100</v>
      </c>
      <c r="D12" s="210"/>
      <c r="E12" s="64">
        <v>30</v>
      </c>
      <c r="F12" s="224"/>
      <c r="G12" s="64">
        <v>70</v>
      </c>
      <c r="H12" s="225"/>
      <c r="I12" s="305">
        <v>30</v>
      </c>
      <c r="J12" s="224"/>
      <c r="K12" s="64">
        <v>10</v>
      </c>
      <c r="L12" s="224"/>
      <c r="M12" s="64">
        <v>20</v>
      </c>
      <c r="N12" s="224"/>
      <c r="O12" s="305">
        <v>70</v>
      </c>
      <c r="P12" s="64"/>
      <c r="Q12" s="64">
        <v>60</v>
      </c>
      <c r="R12" s="64"/>
      <c r="S12" s="64">
        <v>10</v>
      </c>
      <c r="T12" s="64"/>
      <c r="U12" s="325" t="s">
        <v>530</v>
      </c>
      <c r="V12" s="225"/>
      <c r="W12" s="59"/>
      <c r="X12" s="224"/>
      <c r="Y12" s="64"/>
      <c r="Z12" s="224"/>
    </row>
    <row r="13" spans="1:26" s="27" customFormat="1" ht="6.75" customHeight="1">
      <c r="A13" s="118"/>
      <c r="B13" s="145"/>
      <c r="C13" s="305"/>
      <c r="D13" s="210"/>
      <c r="E13" s="64"/>
      <c r="F13" s="224"/>
      <c r="G13" s="64"/>
      <c r="H13" s="225"/>
      <c r="I13" s="305"/>
      <c r="J13" s="224"/>
      <c r="K13" s="64"/>
      <c r="L13" s="224"/>
      <c r="M13" s="64"/>
      <c r="N13" s="224"/>
      <c r="O13" s="305"/>
      <c r="P13" s="64"/>
      <c r="Q13" s="64"/>
      <c r="R13" s="64"/>
      <c r="S13" s="64"/>
      <c r="T13" s="64"/>
      <c r="U13" s="325"/>
      <c r="V13" s="225"/>
      <c r="W13" s="59"/>
      <c r="X13" s="224"/>
      <c r="Y13" s="64"/>
      <c r="Z13" s="224"/>
    </row>
    <row r="14" spans="1:26" s="27" customFormat="1" ht="14.25">
      <c r="A14" s="118"/>
      <c r="B14" s="145" t="s">
        <v>498</v>
      </c>
      <c r="C14" s="305" t="s">
        <v>530</v>
      </c>
      <c r="D14" s="210"/>
      <c r="E14" s="64" t="s">
        <v>530</v>
      </c>
      <c r="F14" s="224"/>
      <c r="G14" s="64" t="s">
        <v>530</v>
      </c>
      <c r="H14" s="225"/>
      <c r="I14" s="305" t="s">
        <v>530</v>
      </c>
      <c r="J14" s="224"/>
      <c r="K14" s="64" t="s">
        <v>530</v>
      </c>
      <c r="L14" s="224"/>
      <c r="M14" s="64" t="s">
        <v>530</v>
      </c>
      <c r="N14" s="224"/>
      <c r="O14" s="305" t="s">
        <v>530</v>
      </c>
      <c r="P14" s="64"/>
      <c r="Q14" s="64" t="s">
        <v>530</v>
      </c>
      <c r="R14" s="64"/>
      <c r="S14" s="64" t="s">
        <v>530</v>
      </c>
      <c r="T14" s="64"/>
      <c r="U14" s="325" t="s">
        <v>530</v>
      </c>
      <c r="V14" s="225"/>
      <c r="W14" s="59"/>
      <c r="X14" s="224"/>
      <c r="Y14" s="64"/>
      <c r="Z14" s="224"/>
    </row>
    <row r="15" spans="1:26" s="27" customFormat="1" ht="6.75" customHeight="1">
      <c r="A15" s="118"/>
      <c r="B15" s="145"/>
      <c r="C15" s="305"/>
      <c r="D15" s="210"/>
      <c r="E15" s="64"/>
      <c r="F15" s="224"/>
      <c r="G15" s="64"/>
      <c r="H15" s="225"/>
      <c r="I15" s="305"/>
      <c r="J15" s="224"/>
      <c r="K15" s="64"/>
      <c r="L15" s="224"/>
      <c r="M15" s="64"/>
      <c r="N15" s="224"/>
      <c r="O15" s="305"/>
      <c r="P15" s="64"/>
      <c r="Q15" s="64"/>
      <c r="R15" s="64"/>
      <c r="S15" s="64"/>
      <c r="T15" s="64"/>
      <c r="U15" s="325"/>
      <c r="V15" s="225"/>
      <c r="W15" s="59"/>
      <c r="X15" s="224"/>
      <c r="Y15" s="64"/>
      <c r="Z15" s="224"/>
    </row>
    <row r="16" spans="1:26" s="27" customFormat="1" ht="14.25">
      <c r="A16" s="118"/>
      <c r="B16" s="145" t="s">
        <v>45</v>
      </c>
      <c r="C16" s="305">
        <v>40</v>
      </c>
      <c r="D16" s="210"/>
      <c r="E16" s="64">
        <v>30</v>
      </c>
      <c r="F16" s="224"/>
      <c r="G16" s="64">
        <v>10</v>
      </c>
      <c r="H16" s="225"/>
      <c r="I16" s="305">
        <v>30</v>
      </c>
      <c r="J16" s="224"/>
      <c r="K16" s="64">
        <v>10</v>
      </c>
      <c r="L16" s="224"/>
      <c r="M16" s="64">
        <v>20</v>
      </c>
      <c r="N16" s="224"/>
      <c r="O16" s="305">
        <v>10</v>
      </c>
      <c r="P16" s="64"/>
      <c r="Q16" s="64" t="s">
        <v>530</v>
      </c>
      <c r="R16" s="64"/>
      <c r="S16" s="64" t="s">
        <v>530</v>
      </c>
      <c r="T16" s="64"/>
      <c r="U16" s="325" t="s">
        <v>530</v>
      </c>
      <c r="V16" s="225"/>
      <c r="W16" s="59"/>
      <c r="X16" s="224"/>
      <c r="Y16" s="64"/>
      <c r="Z16" s="224"/>
    </row>
    <row r="17" spans="1:26" s="27" customFormat="1" ht="6.75" customHeight="1">
      <c r="A17" s="118"/>
      <c r="B17" s="145"/>
      <c r="C17" s="305"/>
      <c r="D17" s="210"/>
      <c r="E17" s="64"/>
      <c r="F17" s="224"/>
      <c r="G17" s="64"/>
      <c r="H17" s="225"/>
      <c r="I17" s="305"/>
      <c r="J17" s="224"/>
      <c r="K17" s="64"/>
      <c r="L17" s="224"/>
      <c r="M17" s="64"/>
      <c r="N17" s="224"/>
      <c r="O17" s="305"/>
      <c r="P17" s="64"/>
      <c r="Q17" s="64"/>
      <c r="R17" s="64"/>
      <c r="S17" s="64"/>
      <c r="T17" s="64"/>
      <c r="U17" s="325"/>
      <c r="V17" s="225"/>
      <c r="W17" s="59"/>
      <c r="X17" s="224"/>
      <c r="Y17" s="64"/>
      <c r="Z17" s="224"/>
    </row>
    <row r="18" spans="1:26" s="27" customFormat="1" ht="14.25">
      <c r="A18" s="118"/>
      <c r="B18" s="145" t="s">
        <v>17</v>
      </c>
      <c r="C18" s="305">
        <v>1190</v>
      </c>
      <c r="D18" s="210"/>
      <c r="E18" s="64">
        <v>720</v>
      </c>
      <c r="F18" s="224"/>
      <c r="G18" s="64">
        <v>470</v>
      </c>
      <c r="H18" s="225"/>
      <c r="I18" s="305">
        <v>720</v>
      </c>
      <c r="J18" s="224"/>
      <c r="K18" s="64">
        <v>100</v>
      </c>
      <c r="L18" s="224"/>
      <c r="M18" s="64">
        <v>620</v>
      </c>
      <c r="N18" s="224"/>
      <c r="O18" s="305">
        <v>470</v>
      </c>
      <c r="P18" s="64"/>
      <c r="Q18" s="64">
        <v>420</v>
      </c>
      <c r="R18" s="64"/>
      <c r="S18" s="64">
        <v>40</v>
      </c>
      <c r="T18" s="64"/>
      <c r="U18" s="325" t="s">
        <v>530</v>
      </c>
      <c r="V18" s="225"/>
      <c r="W18" s="59"/>
      <c r="X18" s="224"/>
      <c r="Y18" s="64"/>
      <c r="Z18" s="224"/>
    </row>
    <row r="19" spans="1:26" s="27" customFormat="1" ht="14.25">
      <c r="A19" s="132"/>
      <c r="B19" s="79"/>
      <c r="C19" s="305"/>
      <c r="D19" s="210"/>
      <c r="E19" s="64"/>
      <c r="F19" s="224"/>
      <c r="G19" s="64"/>
      <c r="H19" s="225"/>
      <c r="I19" s="305"/>
      <c r="J19" s="224"/>
      <c r="K19" s="64"/>
      <c r="L19" s="224"/>
      <c r="M19" s="64"/>
      <c r="N19" s="224"/>
      <c r="O19" s="305"/>
      <c r="P19" s="64"/>
      <c r="Q19" s="64"/>
      <c r="R19" s="64"/>
      <c r="S19" s="64"/>
      <c r="T19" s="64"/>
      <c r="U19" s="325"/>
      <c r="V19" s="225"/>
      <c r="W19" s="59"/>
      <c r="X19" s="224"/>
      <c r="Y19" s="64"/>
      <c r="Z19" s="224"/>
    </row>
    <row r="20" spans="1:26" s="27" customFormat="1" ht="14.25">
      <c r="A20" s="606" t="s">
        <v>59</v>
      </c>
      <c r="B20" s="607"/>
      <c r="C20" s="65">
        <v>13080</v>
      </c>
      <c r="D20" s="232"/>
      <c r="E20" s="55">
        <v>11520</v>
      </c>
      <c r="F20" s="284"/>
      <c r="G20" s="55">
        <v>1570</v>
      </c>
      <c r="H20" s="285"/>
      <c r="I20" s="65">
        <v>11520</v>
      </c>
      <c r="J20" s="284"/>
      <c r="K20" s="55">
        <v>1080</v>
      </c>
      <c r="L20" s="284"/>
      <c r="M20" s="55">
        <v>10430</v>
      </c>
      <c r="N20" s="284"/>
      <c r="O20" s="65">
        <v>1570</v>
      </c>
      <c r="P20" s="55"/>
      <c r="Q20" s="55">
        <v>1040</v>
      </c>
      <c r="R20" s="55"/>
      <c r="S20" s="55">
        <v>440</v>
      </c>
      <c r="T20" s="55"/>
      <c r="U20" s="55">
        <v>90</v>
      </c>
      <c r="V20" s="285"/>
      <c r="W20" s="305"/>
      <c r="X20" s="369"/>
      <c r="Y20" s="325"/>
      <c r="Z20" s="369"/>
    </row>
    <row r="21" spans="1:26" s="27" customFormat="1" ht="14.25">
      <c r="A21" s="132"/>
      <c r="B21" s="79"/>
      <c r="C21" s="305"/>
      <c r="D21" s="210"/>
      <c r="E21" s="64"/>
      <c r="F21" s="224"/>
      <c r="G21" s="64"/>
      <c r="H21" s="225"/>
      <c r="I21" s="305"/>
      <c r="J21" s="224"/>
      <c r="K21" s="64"/>
      <c r="L21" s="224"/>
      <c r="M21" s="64"/>
      <c r="N21" s="224"/>
      <c r="O21" s="305"/>
      <c r="P21" s="64"/>
      <c r="Q21" s="64"/>
      <c r="R21" s="64"/>
      <c r="S21" s="64"/>
      <c r="T21" s="64"/>
      <c r="U21" s="325"/>
      <c r="V21" s="225"/>
      <c r="W21" s="59"/>
      <c r="X21" s="224"/>
      <c r="Y21" s="64"/>
      <c r="Z21" s="224"/>
    </row>
    <row r="22" spans="1:26" s="27" customFormat="1" ht="14.25">
      <c r="A22" s="137"/>
      <c r="B22" s="41" t="s">
        <v>130</v>
      </c>
      <c r="C22" s="305" t="s">
        <v>530</v>
      </c>
      <c r="D22" s="210"/>
      <c r="E22" s="64" t="s">
        <v>530</v>
      </c>
      <c r="F22" s="224"/>
      <c r="G22" s="64" t="s">
        <v>530</v>
      </c>
      <c r="H22" s="225"/>
      <c r="I22" s="305" t="s">
        <v>530</v>
      </c>
      <c r="J22" s="224"/>
      <c r="K22" s="64" t="s">
        <v>530</v>
      </c>
      <c r="L22" s="224"/>
      <c r="M22" s="64" t="s">
        <v>530</v>
      </c>
      <c r="N22" s="224"/>
      <c r="O22" s="305" t="s">
        <v>530</v>
      </c>
      <c r="P22" s="64"/>
      <c r="Q22" s="64" t="s">
        <v>530</v>
      </c>
      <c r="R22" s="64"/>
      <c r="S22" s="64" t="s">
        <v>530</v>
      </c>
      <c r="T22" s="64"/>
      <c r="U22" s="325" t="s">
        <v>530</v>
      </c>
      <c r="V22" s="225"/>
      <c r="W22" s="59"/>
      <c r="X22" s="224"/>
      <c r="Y22" s="64"/>
      <c r="Z22" s="224"/>
    </row>
    <row r="23" spans="1:26" s="27" customFormat="1" ht="6.75" customHeight="1">
      <c r="A23" s="137"/>
      <c r="B23" s="41"/>
      <c r="C23" s="305"/>
      <c r="D23" s="210"/>
      <c r="E23" s="64"/>
      <c r="F23" s="224"/>
      <c r="G23" s="64"/>
      <c r="H23" s="225"/>
      <c r="I23" s="305"/>
      <c r="J23" s="224"/>
      <c r="K23" s="64"/>
      <c r="L23" s="224"/>
      <c r="M23" s="64"/>
      <c r="N23" s="224"/>
      <c r="O23" s="305"/>
      <c r="P23" s="64"/>
      <c r="Q23" s="64"/>
      <c r="R23" s="64"/>
      <c r="S23" s="64"/>
      <c r="T23" s="64"/>
      <c r="U23" s="325"/>
      <c r="V23" s="225"/>
      <c r="W23" s="59"/>
      <c r="X23" s="224"/>
      <c r="Y23" s="64"/>
      <c r="Z23" s="224"/>
    </row>
    <row r="24" spans="1:26" s="27" customFormat="1" ht="14.25">
      <c r="A24" s="137"/>
      <c r="B24" s="41" t="s">
        <v>412</v>
      </c>
      <c r="C24" s="305">
        <v>2700</v>
      </c>
      <c r="D24" s="210"/>
      <c r="E24" s="64">
        <v>2400</v>
      </c>
      <c r="F24" s="224"/>
      <c r="G24" s="64">
        <v>310</v>
      </c>
      <c r="H24" s="225"/>
      <c r="I24" s="305">
        <v>2400</v>
      </c>
      <c r="J24" s="224"/>
      <c r="K24" s="64">
        <v>360</v>
      </c>
      <c r="L24" s="224"/>
      <c r="M24" s="64">
        <v>2040</v>
      </c>
      <c r="N24" s="224"/>
      <c r="O24" s="305">
        <v>310</v>
      </c>
      <c r="P24" s="64"/>
      <c r="Q24" s="64">
        <v>200</v>
      </c>
      <c r="R24" s="64"/>
      <c r="S24" s="64">
        <v>100</v>
      </c>
      <c r="T24" s="64"/>
      <c r="U24" s="64" t="s">
        <v>530</v>
      </c>
      <c r="V24" s="225"/>
      <c r="W24" s="59"/>
      <c r="X24" s="224"/>
      <c r="Y24" s="64"/>
      <c r="Z24" s="224"/>
    </row>
    <row r="25" spans="1:26" s="27" customFormat="1" ht="6.75" customHeight="1">
      <c r="A25" s="137"/>
      <c r="B25" s="41"/>
      <c r="C25" s="305"/>
      <c r="D25" s="210"/>
      <c r="E25" s="64"/>
      <c r="F25" s="224"/>
      <c r="G25" s="64"/>
      <c r="H25" s="225"/>
      <c r="I25" s="305"/>
      <c r="J25" s="224"/>
      <c r="K25" s="64"/>
      <c r="L25" s="224"/>
      <c r="M25" s="64"/>
      <c r="N25" s="224"/>
      <c r="O25" s="305"/>
      <c r="P25" s="64"/>
      <c r="Q25" s="64"/>
      <c r="R25" s="64"/>
      <c r="S25" s="64"/>
      <c r="T25" s="64"/>
      <c r="U25" s="64"/>
      <c r="V25" s="225"/>
      <c r="W25" s="59"/>
      <c r="X25" s="224"/>
      <c r="Y25" s="64"/>
      <c r="Z25" s="224"/>
    </row>
    <row r="26" spans="1:26" s="27" customFormat="1" ht="14.25">
      <c r="A26" s="137"/>
      <c r="B26" s="41" t="s">
        <v>413</v>
      </c>
      <c r="C26" s="305">
        <v>2860</v>
      </c>
      <c r="D26" s="210"/>
      <c r="E26" s="64">
        <v>2330</v>
      </c>
      <c r="F26" s="224"/>
      <c r="G26" s="64">
        <v>530</v>
      </c>
      <c r="H26" s="225"/>
      <c r="I26" s="305">
        <v>2330</v>
      </c>
      <c r="J26" s="224"/>
      <c r="K26" s="64">
        <v>160</v>
      </c>
      <c r="L26" s="224"/>
      <c r="M26" s="64">
        <v>2180</v>
      </c>
      <c r="N26" s="224"/>
      <c r="O26" s="305">
        <v>530</v>
      </c>
      <c r="P26" s="64"/>
      <c r="Q26" s="64">
        <v>330</v>
      </c>
      <c r="R26" s="64"/>
      <c r="S26" s="64">
        <v>190</v>
      </c>
      <c r="T26" s="64"/>
      <c r="U26" s="64" t="s">
        <v>530</v>
      </c>
      <c r="V26" s="225"/>
      <c r="W26" s="59"/>
      <c r="X26" s="224"/>
      <c r="Y26" s="64"/>
      <c r="Z26" s="224"/>
    </row>
    <row r="27" spans="1:26" s="27" customFormat="1" ht="6.75" customHeight="1">
      <c r="A27" s="137"/>
      <c r="B27" s="41"/>
      <c r="C27" s="305"/>
      <c r="D27" s="210"/>
      <c r="E27" s="64"/>
      <c r="F27" s="224"/>
      <c r="G27" s="64"/>
      <c r="H27" s="225"/>
      <c r="I27" s="305"/>
      <c r="J27" s="224"/>
      <c r="K27" s="64"/>
      <c r="L27" s="224"/>
      <c r="M27" s="64"/>
      <c r="N27" s="224"/>
      <c r="O27" s="305"/>
      <c r="P27" s="64"/>
      <c r="Q27" s="64"/>
      <c r="R27" s="64"/>
      <c r="S27" s="64"/>
      <c r="T27" s="64"/>
      <c r="U27" s="64"/>
      <c r="V27" s="225"/>
      <c r="W27" s="59"/>
      <c r="X27" s="224"/>
      <c r="Y27" s="64"/>
      <c r="Z27" s="224"/>
    </row>
    <row r="28" spans="1:26" s="27" customFormat="1" ht="14.25">
      <c r="A28" s="137"/>
      <c r="B28" s="41" t="s">
        <v>414</v>
      </c>
      <c r="C28" s="305">
        <v>7310</v>
      </c>
      <c r="D28" s="210"/>
      <c r="E28" s="64">
        <v>6680</v>
      </c>
      <c r="F28" s="224"/>
      <c r="G28" s="64">
        <v>630</v>
      </c>
      <c r="H28" s="225"/>
      <c r="I28" s="305">
        <v>6680</v>
      </c>
      <c r="J28" s="224"/>
      <c r="K28" s="64">
        <v>560</v>
      </c>
      <c r="L28" s="224"/>
      <c r="M28" s="64">
        <v>6120</v>
      </c>
      <c r="N28" s="224"/>
      <c r="O28" s="305">
        <v>630</v>
      </c>
      <c r="P28" s="64"/>
      <c r="Q28" s="64">
        <v>420</v>
      </c>
      <c r="R28" s="64"/>
      <c r="S28" s="64">
        <v>120</v>
      </c>
      <c r="T28" s="64"/>
      <c r="U28" s="64">
        <v>90</v>
      </c>
      <c r="V28" s="225"/>
      <c r="W28" s="59"/>
      <c r="X28" s="224"/>
      <c r="Y28" s="64"/>
      <c r="Z28" s="224"/>
    </row>
    <row r="29" spans="1:26" s="27" customFormat="1" ht="6.75" customHeight="1">
      <c r="A29" s="137"/>
      <c r="B29" s="41"/>
      <c r="C29" s="305"/>
      <c r="D29" s="210"/>
      <c r="E29" s="64"/>
      <c r="F29" s="224"/>
      <c r="G29" s="64"/>
      <c r="H29" s="225"/>
      <c r="I29" s="305"/>
      <c r="J29" s="224"/>
      <c r="K29" s="64"/>
      <c r="L29" s="224"/>
      <c r="M29" s="64"/>
      <c r="N29" s="224"/>
      <c r="O29" s="305"/>
      <c r="P29" s="64"/>
      <c r="Q29" s="64"/>
      <c r="R29" s="64"/>
      <c r="S29" s="64"/>
      <c r="T29" s="64"/>
      <c r="U29" s="64"/>
      <c r="V29" s="225"/>
      <c r="W29" s="59"/>
      <c r="X29" s="224"/>
      <c r="Y29" s="64"/>
      <c r="Z29" s="224"/>
    </row>
    <row r="30" spans="1:26" s="27" customFormat="1" ht="14.25">
      <c r="A30" s="137"/>
      <c r="B30" s="41" t="s">
        <v>415</v>
      </c>
      <c r="C30" s="305">
        <v>200</v>
      </c>
      <c r="D30" s="210"/>
      <c r="E30" s="64">
        <v>100</v>
      </c>
      <c r="F30" s="224"/>
      <c r="G30" s="64">
        <v>100</v>
      </c>
      <c r="H30" s="225"/>
      <c r="I30" s="305">
        <v>100</v>
      </c>
      <c r="J30" s="224"/>
      <c r="K30" s="64">
        <v>10</v>
      </c>
      <c r="L30" s="224"/>
      <c r="M30" s="64">
        <v>90</v>
      </c>
      <c r="N30" s="224"/>
      <c r="O30" s="305">
        <v>100</v>
      </c>
      <c r="P30" s="64"/>
      <c r="Q30" s="64">
        <v>80</v>
      </c>
      <c r="R30" s="64"/>
      <c r="S30" s="64">
        <v>20</v>
      </c>
      <c r="T30" s="64"/>
      <c r="U30" s="325" t="s">
        <v>530</v>
      </c>
      <c r="V30" s="225"/>
      <c r="W30" s="59"/>
      <c r="X30" s="224"/>
      <c r="Y30" s="64"/>
      <c r="Z30" s="224"/>
    </row>
    <row r="31" spans="1:26" s="27" customFormat="1" ht="6.75" customHeight="1">
      <c r="A31" s="137"/>
      <c r="B31" s="41"/>
      <c r="C31" s="305"/>
      <c r="D31" s="210"/>
      <c r="E31" s="64"/>
      <c r="F31" s="224"/>
      <c r="G31" s="64"/>
      <c r="H31" s="225"/>
      <c r="I31" s="305"/>
      <c r="J31" s="224"/>
      <c r="K31" s="64"/>
      <c r="L31" s="224"/>
      <c r="M31" s="64"/>
      <c r="N31" s="224"/>
      <c r="O31" s="305"/>
      <c r="P31" s="64"/>
      <c r="Q31" s="64"/>
      <c r="R31" s="64"/>
      <c r="S31" s="64"/>
      <c r="T31" s="64"/>
      <c r="U31" s="325"/>
      <c r="V31" s="225"/>
      <c r="W31" s="59"/>
      <c r="X31" s="224"/>
      <c r="Y31" s="64"/>
      <c r="Z31" s="224"/>
    </row>
    <row r="32" spans="1:26" s="27" customFormat="1" ht="14.25">
      <c r="A32" s="137"/>
      <c r="B32" s="41" t="s">
        <v>131</v>
      </c>
      <c r="C32" s="305" t="s">
        <v>530</v>
      </c>
      <c r="D32" s="210"/>
      <c r="E32" s="64" t="s">
        <v>530</v>
      </c>
      <c r="F32" s="224"/>
      <c r="G32" s="64" t="s">
        <v>530</v>
      </c>
      <c r="H32" s="225"/>
      <c r="I32" s="305" t="s">
        <v>530</v>
      </c>
      <c r="J32" s="224"/>
      <c r="K32" s="64" t="s">
        <v>530</v>
      </c>
      <c r="L32" s="224"/>
      <c r="M32" s="64" t="s">
        <v>530</v>
      </c>
      <c r="N32" s="224"/>
      <c r="O32" s="305" t="s">
        <v>530</v>
      </c>
      <c r="P32" s="64"/>
      <c r="Q32" s="64" t="s">
        <v>530</v>
      </c>
      <c r="R32" s="64"/>
      <c r="S32" s="64" t="s">
        <v>530</v>
      </c>
      <c r="T32" s="64"/>
      <c r="U32" s="325" t="s">
        <v>530</v>
      </c>
      <c r="V32" s="225"/>
      <c r="W32" s="59"/>
      <c r="X32" s="224"/>
      <c r="Y32" s="64"/>
      <c r="Z32" s="224"/>
    </row>
    <row r="33" spans="1:26" s="27" customFormat="1" ht="6.75" customHeight="1">
      <c r="A33" s="137"/>
      <c r="B33" s="41"/>
      <c r="C33" s="305"/>
      <c r="D33" s="210"/>
      <c r="E33" s="64"/>
      <c r="F33" s="224"/>
      <c r="G33" s="64"/>
      <c r="H33" s="225"/>
      <c r="I33" s="305"/>
      <c r="J33" s="224"/>
      <c r="K33" s="64"/>
      <c r="L33" s="224"/>
      <c r="M33" s="64"/>
      <c r="N33" s="224"/>
      <c r="O33" s="305"/>
      <c r="P33" s="64"/>
      <c r="Q33" s="64"/>
      <c r="R33" s="64"/>
      <c r="S33" s="64"/>
      <c r="T33" s="64"/>
      <c r="U33" s="325"/>
      <c r="V33" s="225"/>
      <c r="W33" s="59"/>
      <c r="X33" s="224"/>
      <c r="Y33" s="64"/>
      <c r="Z33" s="224"/>
    </row>
    <row r="34" spans="1:26" s="27" customFormat="1" ht="14.25">
      <c r="A34" s="137"/>
      <c r="B34" s="41" t="s">
        <v>416</v>
      </c>
      <c r="C34" s="305" t="s">
        <v>530</v>
      </c>
      <c r="D34" s="210"/>
      <c r="E34" s="64" t="s">
        <v>530</v>
      </c>
      <c r="F34" s="224"/>
      <c r="G34" s="64" t="s">
        <v>530</v>
      </c>
      <c r="H34" s="225"/>
      <c r="I34" s="305" t="s">
        <v>530</v>
      </c>
      <c r="J34" s="224"/>
      <c r="K34" s="64" t="s">
        <v>530</v>
      </c>
      <c r="L34" s="224"/>
      <c r="M34" s="64" t="s">
        <v>530</v>
      </c>
      <c r="N34" s="224"/>
      <c r="O34" s="305" t="s">
        <v>530</v>
      </c>
      <c r="P34" s="64"/>
      <c r="Q34" s="64" t="s">
        <v>530</v>
      </c>
      <c r="R34" s="64"/>
      <c r="S34" s="64" t="s">
        <v>530</v>
      </c>
      <c r="T34" s="64"/>
      <c r="U34" s="325" t="s">
        <v>530</v>
      </c>
      <c r="V34" s="225"/>
      <c r="W34" s="59"/>
      <c r="X34" s="224"/>
      <c r="Y34" s="64"/>
      <c r="Z34" s="224"/>
    </row>
    <row r="35" spans="1:26" s="27" customFormat="1" ht="14.25">
      <c r="A35" s="132"/>
      <c r="B35" s="69"/>
      <c r="C35" s="305"/>
      <c r="D35" s="210"/>
      <c r="E35" s="64"/>
      <c r="F35" s="224"/>
      <c r="G35" s="64"/>
      <c r="H35" s="225"/>
      <c r="I35" s="305"/>
      <c r="J35" s="224"/>
      <c r="K35" s="64"/>
      <c r="L35" s="224"/>
      <c r="M35" s="64"/>
      <c r="N35" s="224"/>
      <c r="O35" s="305"/>
      <c r="P35" s="64"/>
      <c r="Q35" s="64"/>
      <c r="R35" s="64"/>
      <c r="S35" s="64"/>
      <c r="T35" s="64"/>
      <c r="U35" s="325"/>
      <c r="V35" s="225"/>
      <c r="W35" s="59"/>
      <c r="X35" s="224"/>
      <c r="Y35" s="64"/>
      <c r="Z35" s="224"/>
    </row>
    <row r="36" spans="1:26" s="27" customFormat="1" ht="14.25">
      <c r="A36" s="606" t="s">
        <v>40</v>
      </c>
      <c r="B36" s="607"/>
      <c r="C36" s="65">
        <v>90</v>
      </c>
      <c r="D36" s="232"/>
      <c r="E36" s="55">
        <v>50</v>
      </c>
      <c r="F36" s="284"/>
      <c r="G36" s="55">
        <v>40</v>
      </c>
      <c r="H36" s="285"/>
      <c r="I36" s="65">
        <v>50</v>
      </c>
      <c r="J36" s="284"/>
      <c r="K36" s="55">
        <v>10</v>
      </c>
      <c r="L36" s="284"/>
      <c r="M36" s="55">
        <v>40</v>
      </c>
      <c r="N36" s="284"/>
      <c r="O36" s="65">
        <v>40</v>
      </c>
      <c r="P36" s="55"/>
      <c r="Q36" s="55">
        <v>20</v>
      </c>
      <c r="R36" s="55"/>
      <c r="S36" s="55">
        <v>20</v>
      </c>
      <c r="T36" s="55"/>
      <c r="U36" s="55" t="s">
        <v>530</v>
      </c>
      <c r="V36" s="285"/>
      <c r="W36" s="305"/>
      <c r="X36" s="369"/>
      <c r="Y36" s="325"/>
      <c r="Z36" s="369"/>
    </row>
    <row r="37" spans="1:26" s="27" customFormat="1" ht="14.25">
      <c r="A37" s="132"/>
      <c r="B37" s="79"/>
      <c r="C37" s="305"/>
      <c r="D37" s="210"/>
      <c r="E37" s="64"/>
      <c r="F37" s="224"/>
      <c r="G37" s="64"/>
      <c r="H37" s="225"/>
      <c r="I37" s="305"/>
      <c r="J37" s="224"/>
      <c r="K37" s="64"/>
      <c r="L37" s="224"/>
      <c r="M37" s="64"/>
      <c r="N37" s="224"/>
      <c r="O37" s="305"/>
      <c r="P37" s="64"/>
      <c r="Q37" s="64"/>
      <c r="R37" s="64"/>
      <c r="S37" s="64"/>
      <c r="T37" s="64"/>
      <c r="U37" s="325"/>
      <c r="V37" s="225"/>
      <c r="W37" s="59"/>
      <c r="X37" s="224"/>
      <c r="Y37" s="64"/>
      <c r="Z37" s="224"/>
    </row>
    <row r="38" spans="1:26" s="27" customFormat="1" ht="14.25">
      <c r="A38" s="137"/>
      <c r="B38" s="41" t="s">
        <v>132</v>
      </c>
      <c r="C38" s="305">
        <v>10</v>
      </c>
      <c r="D38" s="210"/>
      <c r="E38" s="64" t="s">
        <v>530</v>
      </c>
      <c r="F38" s="224"/>
      <c r="G38" s="64" t="s">
        <v>530</v>
      </c>
      <c r="H38" s="225"/>
      <c r="I38" s="305" t="s">
        <v>530</v>
      </c>
      <c r="J38" s="224"/>
      <c r="K38" s="64" t="s">
        <v>530</v>
      </c>
      <c r="L38" s="224"/>
      <c r="M38" s="64" t="s">
        <v>530</v>
      </c>
      <c r="N38" s="224"/>
      <c r="O38" s="305" t="s">
        <v>530</v>
      </c>
      <c r="P38" s="64"/>
      <c r="Q38" s="64" t="s">
        <v>530</v>
      </c>
      <c r="R38" s="64"/>
      <c r="S38" s="64" t="s">
        <v>530</v>
      </c>
      <c r="T38" s="64"/>
      <c r="U38" s="325" t="s">
        <v>530</v>
      </c>
      <c r="V38" s="225"/>
      <c r="W38" s="59"/>
      <c r="X38" s="224"/>
      <c r="Y38" s="64"/>
      <c r="Z38" s="224"/>
    </row>
    <row r="39" spans="1:26" s="27" customFormat="1" ht="6.75" customHeight="1">
      <c r="A39" s="137"/>
      <c r="B39" s="41"/>
      <c r="C39" s="305"/>
      <c r="D39" s="210"/>
      <c r="E39" s="64"/>
      <c r="F39" s="224"/>
      <c r="G39" s="64"/>
      <c r="H39" s="225"/>
      <c r="I39" s="305"/>
      <c r="J39" s="224"/>
      <c r="K39" s="64"/>
      <c r="L39" s="224"/>
      <c r="M39" s="64"/>
      <c r="N39" s="224"/>
      <c r="O39" s="305"/>
      <c r="P39" s="64"/>
      <c r="Q39" s="64"/>
      <c r="R39" s="64"/>
      <c r="S39" s="64"/>
      <c r="T39" s="64"/>
      <c r="U39" s="325"/>
      <c r="V39" s="225"/>
      <c r="W39" s="59"/>
      <c r="X39" s="224"/>
      <c r="Y39" s="64"/>
      <c r="Z39" s="224"/>
    </row>
    <row r="40" spans="1:26" s="27" customFormat="1" ht="14.25">
      <c r="A40" s="137"/>
      <c r="B40" s="41" t="s">
        <v>133</v>
      </c>
      <c r="C40" s="305">
        <v>10</v>
      </c>
      <c r="D40" s="210"/>
      <c r="E40" s="64">
        <v>10</v>
      </c>
      <c r="F40" s="224"/>
      <c r="G40" s="64" t="s">
        <v>530</v>
      </c>
      <c r="H40" s="225"/>
      <c r="I40" s="305">
        <v>10</v>
      </c>
      <c r="J40" s="224"/>
      <c r="K40" s="64" t="s">
        <v>530</v>
      </c>
      <c r="L40" s="224"/>
      <c r="M40" s="64">
        <v>10</v>
      </c>
      <c r="N40" s="224"/>
      <c r="O40" s="305" t="s">
        <v>530</v>
      </c>
      <c r="P40" s="64"/>
      <c r="Q40" s="64" t="s">
        <v>530</v>
      </c>
      <c r="R40" s="64"/>
      <c r="S40" s="64" t="s">
        <v>530</v>
      </c>
      <c r="T40" s="64"/>
      <c r="U40" s="325" t="s">
        <v>530</v>
      </c>
      <c r="V40" s="225"/>
      <c r="W40" s="59"/>
      <c r="X40" s="224"/>
      <c r="Y40" s="64"/>
      <c r="Z40" s="224"/>
    </row>
    <row r="41" spans="1:26" s="27" customFormat="1" ht="6.75" customHeight="1">
      <c r="A41" s="137"/>
      <c r="B41" s="41"/>
      <c r="C41" s="305"/>
      <c r="D41" s="210"/>
      <c r="E41" s="64"/>
      <c r="F41" s="224"/>
      <c r="G41" s="64"/>
      <c r="H41" s="225"/>
      <c r="I41" s="305"/>
      <c r="J41" s="224"/>
      <c r="K41" s="64"/>
      <c r="L41" s="224"/>
      <c r="M41" s="64"/>
      <c r="N41" s="224"/>
      <c r="O41" s="305"/>
      <c r="P41" s="64"/>
      <c r="Q41" s="64"/>
      <c r="R41" s="64"/>
      <c r="S41" s="64"/>
      <c r="T41" s="64"/>
      <c r="U41" s="325"/>
      <c r="V41" s="225"/>
      <c r="W41" s="59"/>
      <c r="X41" s="224"/>
      <c r="Y41" s="64"/>
      <c r="Z41" s="224"/>
    </row>
    <row r="42" spans="1:26" s="27" customFormat="1" ht="14.25">
      <c r="A42" s="137"/>
      <c r="B42" s="41" t="s">
        <v>134</v>
      </c>
      <c r="C42" s="305">
        <v>10</v>
      </c>
      <c r="D42" s="210"/>
      <c r="E42" s="64" t="s">
        <v>530</v>
      </c>
      <c r="F42" s="224"/>
      <c r="G42" s="64">
        <v>10</v>
      </c>
      <c r="H42" s="225"/>
      <c r="I42" s="305" t="s">
        <v>530</v>
      </c>
      <c r="J42" s="224"/>
      <c r="K42" s="64" t="s">
        <v>530</v>
      </c>
      <c r="L42" s="224"/>
      <c r="M42" s="64" t="s">
        <v>530</v>
      </c>
      <c r="N42" s="224"/>
      <c r="O42" s="305">
        <v>10</v>
      </c>
      <c r="P42" s="64"/>
      <c r="Q42" s="64" t="s">
        <v>530</v>
      </c>
      <c r="R42" s="64"/>
      <c r="S42" s="64" t="s">
        <v>530</v>
      </c>
      <c r="T42" s="64"/>
      <c r="U42" s="325" t="s">
        <v>530</v>
      </c>
      <c r="V42" s="225"/>
      <c r="W42" s="59"/>
      <c r="X42" s="224"/>
      <c r="Y42" s="64"/>
      <c r="Z42" s="224"/>
    </row>
    <row r="43" spans="1:26" s="27" customFormat="1" ht="6.75" customHeight="1">
      <c r="A43" s="137"/>
      <c r="B43" s="41"/>
      <c r="C43" s="305"/>
      <c r="D43" s="210"/>
      <c r="E43" s="64"/>
      <c r="F43" s="224"/>
      <c r="G43" s="64"/>
      <c r="H43" s="225"/>
      <c r="I43" s="305"/>
      <c r="J43" s="224"/>
      <c r="K43" s="64"/>
      <c r="L43" s="224"/>
      <c r="M43" s="64"/>
      <c r="N43" s="224"/>
      <c r="O43" s="305"/>
      <c r="P43" s="64"/>
      <c r="Q43" s="64"/>
      <c r="R43" s="64"/>
      <c r="S43" s="64"/>
      <c r="T43" s="64"/>
      <c r="U43" s="325"/>
      <c r="V43" s="225"/>
      <c r="W43" s="59"/>
      <c r="X43" s="224"/>
      <c r="Y43" s="64"/>
      <c r="Z43" s="224"/>
    </row>
    <row r="44" spans="1:26" s="27" customFormat="1" ht="14.25">
      <c r="A44" s="137"/>
      <c r="B44" s="41" t="s">
        <v>326</v>
      </c>
      <c r="C44" s="305">
        <v>60</v>
      </c>
      <c r="D44" s="210"/>
      <c r="E44" s="64">
        <v>40</v>
      </c>
      <c r="F44" s="224"/>
      <c r="G44" s="64">
        <v>30</v>
      </c>
      <c r="H44" s="225"/>
      <c r="I44" s="305">
        <v>40</v>
      </c>
      <c r="J44" s="224"/>
      <c r="K44" s="64">
        <v>10</v>
      </c>
      <c r="L44" s="224"/>
      <c r="M44" s="64">
        <v>30</v>
      </c>
      <c r="N44" s="224"/>
      <c r="O44" s="305">
        <v>30</v>
      </c>
      <c r="P44" s="64"/>
      <c r="Q44" s="64">
        <v>10</v>
      </c>
      <c r="R44" s="64"/>
      <c r="S44" s="64">
        <v>20</v>
      </c>
      <c r="T44" s="64"/>
      <c r="U44" s="325" t="s">
        <v>530</v>
      </c>
      <c r="V44" s="225"/>
      <c r="W44" s="59"/>
      <c r="X44" s="224"/>
      <c r="Y44" s="64"/>
      <c r="Z44" s="224"/>
    </row>
    <row r="45" spans="1:26" s="27" customFormat="1" ht="14.25">
      <c r="A45" s="132"/>
      <c r="B45" s="69"/>
      <c r="C45" s="305"/>
      <c r="D45" s="210"/>
      <c r="E45" s="64"/>
      <c r="F45" s="224"/>
      <c r="G45" s="64"/>
      <c r="H45" s="225"/>
      <c r="I45" s="305"/>
      <c r="J45" s="224"/>
      <c r="K45" s="64"/>
      <c r="L45" s="224"/>
      <c r="M45" s="64"/>
      <c r="N45" s="224"/>
      <c r="O45" s="305"/>
      <c r="P45" s="64"/>
      <c r="Q45" s="64"/>
      <c r="R45" s="64"/>
      <c r="S45" s="64"/>
      <c r="T45" s="64"/>
      <c r="U45" s="325"/>
      <c r="V45" s="225"/>
      <c r="W45" s="59"/>
      <c r="X45" s="224"/>
      <c r="Y45" s="64"/>
      <c r="Z45" s="224"/>
    </row>
    <row r="46" spans="1:26" s="27" customFormat="1" ht="14.25">
      <c r="A46" s="606" t="s">
        <v>41</v>
      </c>
      <c r="B46" s="607"/>
      <c r="C46" s="65">
        <v>90</v>
      </c>
      <c r="D46" s="232"/>
      <c r="E46" s="55">
        <v>50</v>
      </c>
      <c r="F46" s="284"/>
      <c r="G46" s="55">
        <v>50</v>
      </c>
      <c r="H46" s="285"/>
      <c r="I46" s="65">
        <v>50</v>
      </c>
      <c r="J46" s="284"/>
      <c r="K46" s="55">
        <v>10</v>
      </c>
      <c r="L46" s="284"/>
      <c r="M46" s="55">
        <v>40</v>
      </c>
      <c r="N46" s="284"/>
      <c r="O46" s="65">
        <v>50</v>
      </c>
      <c r="P46" s="55"/>
      <c r="Q46" s="55">
        <v>30</v>
      </c>
      <c r="R46" s="55"/>
      <c r="S46" s="55">
        <v>20</v>
      </c>
      <c r="T46" s="55"/>
      <c r="U46" s="55" t="s">
        <v>530</v>
      </c>
      <c r="V46" s="285"/>
      <c r="W46" s="305"/>
      <c r="X46" s="369"/>
      <c r="Y46" s="325"/>
      <c r="Z46" s="369"/>
    </row>
    <row r="47" spans="1:26" s="27" customFormat="1" ht="14.25">
      <c r="A47" s="132"/>
      <c r="B47" s="79"/>
      <c r="C47" s="305"/>
      <c r="D47" s="210"/>
      <c r="E47" s="64"/>
      <c r="F47" s="224"/>
      <c r="G47" s="64"/>
      <c r="H47" s="225"/>
      <c r="I47" s="305"/>
      <c r="J47" s="224"/>
      <c r="K47" s="64"/>
      <c r="L47" s="224"/>
      <c r="M47" s="64"/>
      <c r="N47" s="224"/>
      <c r="O47" s="305"/>
      <c r="P47" s="64"/>
      <c r="Q47" s="64"/>
      <c r="R47" s="64"/>
      <c r="S47" s="64"/>
      <c r="T47" s="64"/>
      <c r="U47" s="325"/>
      <c r="V47" s="225"/>
      <c r="W47" s="59"/>
      <c r="X47" s="224"/>
      <c r="Y47" s="64"/>
      <c r="Z47" s="224"/>
    </row>
    <row r="48" spans="1:26" s="27" customFormat="1" ht="14.25">
      <c r="A48" s="137"/>
      <c r="B48" s="41" t="s">
        <v>335</v>
      </c>
      <c r="C48" s="305" t="s">
        <v>530</v>
      </c>
      <c r="D48" s="210"/>
      <c r="E48" s="64" t="s">
        <v>530</v>
      </c>
      <c r="F48" s="224"/>
      <c r="G48" s="64" t="s">
        <v>530</v>
      </c>
      <c r="H48" s="225"/>
      <c r="I48" s="305" t="s">
        <v>530</v>
      </c>
      <c r="J48" s="224"/>
      <c r="K48" s="64" t="s">
        <v>530</v>
      </c>
      <c r="L48" s="224"/>
      <c r="M48" s="64" t="s">
        <v>530</v>
      </c>
      <c r="N48" s="224"/>
      <c r="O48" s="305" t="s">
        <v>530</v>
      </c>
      <c r="P48" s="64"/>
      <c r="Q48" s="64" t="s">
        <v>530</v>
      </c>
      <c r="R48" s="64"/>
      <c r="S48" s="64" t="s">
        <v>530</v>
      </c>
      <c r="T48" s="64"/>
      <c r="U48" s="325" t="s">
        <v>530</v>
      </c>
      <c r="V48" s="225"/>
      <c r="W48" s="59"/>
      <c r="X48" s="224"/>
      <c r="Y48" s="64"/>
      <c r="Z48" s="224"/>
    </row>
    <row r="49" spans="1:26" s="27" customFormat="1" ht="6.75" customHeight="1">
      <c r="A49" s="137"/>
      <c r="B49" s="41"/>
      <c r="C49" s="305"/>
      <c r="D49" s="210"/>
      <c r="E49" s="64"/>
      <c r="F49" s="224"/>
      <c r="G49" s="64"/>
      <c r="H49" s="225"/>
      <c r="I49" s="305"/>
      <c r="J49" s="224"/>
      <c r="K49" s="64"/>
      <c r="L49" s="224"/>
      <c r="M49" s="64"/>
      <c r="N49" s="224"/>
      <c r="O49" s="305"/>
      <c r="P49" s="64"/>
      <c r="Q49" s="64"/>
      <c r="R49" s="64"/>
      <c r="S49" s="64"/>
      <c r="T49" s="64"/>
      <c r="U49" s="325"/>
      <c r="V49" s="225"/>
      <c r="W49" s="59"/>
      <c r="X49" s="224"/>
      <c r="Y49" s="64"/>
      <c r="Z49" s="224"/>
    </row>
    <row r="50" spans="1:26" s="27" customFormat="1" ht="14.25">
      <c r="A50" s="137"/>
      <c r="B50" s="41" t="s">
        <v>135</v>
      </c>
      <c r="C50" s="305" t="s">
        <v>530</v>
      </c>
      <c r="D50" s="210"/>
      <c r="E50" s="64" t="s">
        <v>530</v>
      </c>
      <c r="F50" s="224"/>
      <c r="G50" s="64" t="s">
        <v>530</v>
      </c>
      <c r="H50" s="225"/>
      <c r="I50" s="305" t="s">
        <v>530</v>
      </c>
      <c r="J50" s="224"/>
      <c r="K50" s="64" t="s">
        <v>530</v>
      </c>
      <c r="L50" s="224"/>
      <c r="M50" s="64" t="s">
        <v>530</v>
      </c>
      <c r="N50" s="224"/>
      <c r="O50" s="305" t="s">
        <v>530</v>
      </c>
      <c r="P50" s="64"/>
      <c r="Q50" s="64" t="s">
        <v>530</v>
      </c>
      <c r="R50" s="64"/>
      <c r="S50" s="64" t="s">
        <v>530</v>
      </c>
      <c r="T50" s="64"/>
      <c r="U50" s="325" t="s">
        <v>530</v>
      </c>
      <c r="V50" s="225"/>
      <c r="W50" s="59"/>
      <c r="X50" s="224"/>
      <c r="Y50" s="64"/>
      <c r="Z50" s="224"/>
    </row>
    <row r="51" spans="1:26" s="27" customFormat="1" ht="6.75" customHeight="1">
      <c r="A51" s="137"/>
      <c r="B51" s="41"/>
      <c r="C51" s="305"/>
      <c r="D51" s="210"/>
      <c r="E51" s="64"/>
      <c r="F51" s="224"/>
      <c r="G51" s="64"/>
      <c r="H51" s="225"/>
      <c r="I51" s="305"/>
      <c r="J51" s="224"/>
      <c r="K51" s="64"/>
      <c r="L51" s="224"/>
      <c r="M51" s="64"/>
      <c r="N51" s="224"/>
      <c r="O51" s="305"/>
      <c r="P51" s="64"/>
      <c r="Q51" s="64"/>
      <c r="R51" s="64"/>
      <c r="S51" s="64"/>
      <c r="T51" s="64"/>
      <c r="U51" s="325"/>
      <c r="V51" s="225"/>
      <c r="W51" s="59"/>
      <c r="X51" s="224"/>
      <c r="Y51" s="64"/>
      <c r="Z51" s="224"/>
    </row>
    <row r="52" spans="1:26" s="27" customFormat="1" ht="14.25">
      <c r="A52" s="137"/>
      <c r="B52" s="41" t="s">
        <v>136</v>
      </c>
      <c r="C52" s="305">
        <v>10</v>
      </c>
      <c r="D52" s="210"/>
      <c r="E52" s="64" t="s">
        <v>530</v>
      </c>
      <c r="F52" s="224"/>
      <c r="G52" s="64" t="s">
        <v>530</v>
      </c>
      <c r="H52" s="225"/>
      <c r="I52" s="305" t="s">
        <v>530</v>
      </c>
      <c r="J52" s="224"/>
      <c r="K52" s="64" t="s">
        <v>530</v>
      </c>
      <c r="L52" s="224"/>
      <c r="M52" s="64" t="s">
        <v>530</v>
      </c>
      <c r="N52" s="224"/>
      <c r="O52" s="305" t="s">
        <v>530</v>
      </c>
      <c r="P52" s="64"/>
      <c r="Q52" s="64" t="s">
        <v>530</v>
      </c>
      <c r="R52" s="64"/>
      <c r="S52" s="64" t="s">
        <v>530</v>
      </c>
      <c r="T52" s="64"/>
      <c r="U52" s="325" t="s">
        <v>530</v>
      </c>
      <c r="V52" s="225"/>
      <c r="W52" s="59"/>
      <c r="X52" s="224"/>
      <c r="Y52" s="64"/>
      <c r="Z52" s="224"/>
    </row>
    <row r="53" spans="1:26" s="27" customFormat="1" ht="6.75" customHeight="1">
      <c r="A53" s="137"/>
      <c r="B53" s="41"/>
      <c r="C53" s="305"/>
      <c r="D53" s="210"/>
      <c r="E53" s="64"/>
      <c r="F53" s="224"/>
      <c r="G53" s="64"/>
      <c r="H53" s="225"/>
      <c r="I53" s="305"/>
      <c r="J53" s="224"/>
      <c r="K53" s="64"/>
      <c r="L53" s="224"/>
      <c r="M53" s="64"/>
      <c r="N53" s="224"/>
      <c r="O53" s="305"/>
      <c r="P53" s="64"/>
      <c r="Q53" s="64"/>
      <c r="R53" s="64"/>
      <c r="S53" s="64"/>
      <c r="T53" s="64"/>
      <c r="U53" s="325"/>
      <c r="V53" s="225"/>
      <c r="W53" s="59"/>
      <c r="X53" s="224"/>
      <c r="Y53" s="64"/>
      <c r="Z53" s="224"/>
    </row>
    <row r="54" spans="1:26" s="27" customFormat="1" ht="14.25">
      <c r="A54" s="137"/>
      <c r="B54" s="41" t="s">
        <v>336</v>
      </c>
      <c r="C54" s="305">
        <v>70</v>
      </c>
      <c r="D54" s="210"/>
      <c r="E54" s="64">
        <v>40</v>
      </c>
      <c r="F54" s="224"/>
      <c r="G54" s="64">
        <v>30</v>
      </c>
      <c r="H54" s="225"/>
      <c r="I54" s="305">
        <v>40</v>
      </c>
      <c r="J54" s="224"/>
      <c r="K54" s="64">
        <v>10</v>
      </c>
      <c r="L54" s="224"/>
      <c r="M54" s="64">
        <v>30</v>
      </c>
      <c r="N54" s="224"/>
      <c r="O54" s="305">
        <v>30</v>
      </c>
      <c r="P54" s="64"/>
      <c r="Q54" s="64">
        <v>20</v>
      </c>
      <c r="R54" s="64"/>
      <c r="S54" s="64">
        <v>10</v>
      </c>
      <c r="T54" s="64"/>
      <c r="U54" s="325" t="s">
        <v>530</v>
      </c>
      <c r="V54" s="225"/>
      <c r="W54" s="59"/>
      <c r="X54" s="224"/>
      <c r="Y54" s="64"/>
      <c r="Z54" s="224"/>
    </row>
    <row r="55" spans="1:26" s="27" customFormat="1" ht="6.75" customHeight="1">
      <c r="A55" s="137"/>
      <c r="B55" s="41"/>
      <c r="C55" s="305"/>
      <c r="D55" s="210"/>
      <c r="E55" s="64"/>
      <c r="F55" s="224"/>
      <c r="G55" s="64"/>
      <c r="H55" s="225"/>
      <c r="I55" s="305"/>
      <c r="J55" s="224"/>
      <c r="K55" s="64"/>
      <c r="L55" s="224"/>
      <c r="M55" s="64"/>
      <c r="N55" s="224"/>
      <c r="O55" s="305"/>
      <c r="P55" s="64"/>
      <c r="Q55" s="64"/>
      <c r="R55" s="64"/>
      <c r="S55" s="64"/>
      <c r="T55" s="64"/>
      <c r="U55" s="325"/>
      <c r="V55" s="225"/>
      <c r="W55" s="59"/>
      <c r="X55" s="224"/>
      <c r="Y55" s="64"/>
      <c r="Z55" s="224"/>
    </row>
    <row r="56" spans="1:26" s="27" customFormat="1" ht="14.25">
      <c r="A56" s="137"/>
      <c r="B56" s="41" t="s">
        <v>337</v>
      </c>
      <c r="C56" s="305">
        <v>20</v>
      </c>
      <c r="D56" s="210"/>
      <c r="E56" s="64">
        <v>10</v>
      </c>
      <c r="F56" s="224"/>
      <c r="G56" s="64">
        <v>10</v>
      </c>
      <c r="H56" s="225"/>
      <c r="I56" s="305">
        <v>10</v>
      </c>
      <c r="J56" s="224"/>
      <c r="K56" s="64" t="s">
        <v>530</v>
      </c>
      <c r="L56" s="224"/>
      <c r="M56" s="64" t="s">
        <v>530</v>
      </c>
      <c r="N56" s="224"/>
      <c r="O56" s="305">
        <v>10</v>
      </c>
      <c r="P56" s="64"/>
      <c r="Q56" s="64">
        <v>10</v>
      </c>
      <c r="R56" s="64"/>
      <c r="S56" s="64" t="s">
        <v>530</v>
      </c>
      <c r="T56" s="64"/>
      <c r="U56" s="325" t="s">
        <v>530</v>
      </c>
      <c r="V56" s="225"/>
      <c r="W56" s="59"/>
      <c r="X56" s="224"/>
      <c r="Y56" s="64"/>
      <c r="Z56" s="224"/>
    </row>
    <row r="57" spans="1:26" s="27" customFormat="1" ht="12.75">
      <c r="A57" s="138"/>
      <c r="B57" s="72"/>
      <c r="C57" s="307"/>
      <c r="D57" s="220"/>
      <c r="E57" s="38"/>
      <c r="F57" s="38"/>
      <c r="G57" s="38"/>
      <c r="H57" s="38"/>
      <c r="I57" s="320"/>
      <c r="J57" s="38"/>
      <c r="K57" s="38"/>
      <c r="L57" s="38"/>
      <c r="M57" s="38"/>
      <c r="N57" s="38"/>
      <c r="O57" s="320"/>
      <c r="P57" s="38"/>
      <c r="Q57" s="38"/>
      <c r="R57" s="38"/>
      <c r="S57" s="38"/>
      <c r="T57" s="38"/>
      <c r="U57" s="326"/>
      <c r="V57" s="45"/>
      <c r="W57" s="370"/>
      <c r="X57" s="371"/>
      <c r="Y57" s="371"/>
      <c r="Z57" s="371"/>
    </row>
    <row r="58" spans="1:26" s="27" customFormat="1" ht="12.75">
      <c r="A58" s="455"/>
      <c r="B58" s="452"/>
      <c r="C58" s="457"/>
      <c r="D58" s="458"/>
      <c r="E58" s="3"/>
      <c r="F58" s="3"/>
      <c r="G58" s="3"/>
      <c r="H58" s="3"/>
      <c r="I58" s="459"/>
      <c r="J58" s="3"/>
      <c r="K58" s="3"/>
      <c r="L58" s="3"/>
      <c r="M58" s="3"/>
      <c r="N58" s="3"/>
      <c r="O58" s="459"/>
      <c r="P58" s="3"/>
      <c r="Q58" s="3"/>
      <c r="R58" s="3"/>
      <c r="S58" s="3"/>
      <c r="T58" s="3"/>
      <c r="U58" s="459"/>
      <c r="V58" s="154" t="s">
        <v>529</v>
      </c>
      <c r="W58" s="371"/>
      <c r="X58" s="371"/>
      <c r="Y58" s="371"/>
      <c r="Z58" s="371"/>
    </row>
  </sheetData>
  <mergeCells count="19">
    <mergeCell ref="A1:V1"/>
    <mergeCell ref="A8:B8"/>
    <mergeCell ref="A20:B20"/>
    <mergeCell ref="A36:B36"/>
    <mergeCell ref="A2:V2"/>
    <mergeCell ref="C4:G4"/>
    <mergeCell ref="I4:M4"/>
    <mergeCell ref="K5:K6"/>
    <mergeCell ref="O4:S4"/>
    <mergeCell ref="M5:M6"/>
    <mergeCell ref="U5:U6"/>
    <mergeCell ref="S5:S6"/>
    <mergeCell ref="A46:B46"/>
    <mergeCell ref="O5:O6"/>
    <mergeCell ref="Q5:Q6"/>
    <mergeCell ref="C5:C6"/>
    <mergeCell ref="E5:E6"/>
    <mergeCell ref="G5:G6"/>
    <mergeCell ref="I5:I6"/>
  </mergeCells>
  <printOptions/>
  <pageMargins left="0.2" right="0.21" top="1" bottom="1" header="0.5" footer="0.5"/>
  <pageSetup horizontalDpi="600" verticalDpi="600" orientation="portrait" paperSize="9" scale="65" r:id="rId1"/>
  <headerFooter alignWithMargins="0">
    <oddFooter>&amp;C12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A59"/>
  <sheetViews>
    <sheetView view="pageBreakPreview" zoomScaleSheetLayoutView="100" workbookViewId="0" topLeftCell="B13">
      <selection activeCell="C9" sqref="C9:T58"/>
    </sheetView>
  </sheetViews>
  <sheetFormatPr defaultColWidth="9.140625" defaultRowHeight="12.75"/>
  <cols>
    <col min="2" max="2" width="25.7109375" style="0" customWidth="1"/>
    <col min="4" max="4" width="2.57421875" style="0" customWidth="1"/>
    <col min="6" max="6" width="2.57421875" style="0" customWidth="1"/>
    <col min="8" max="8" width="2.57421875" style="0" customWidth="1"/>
    <col min="10" max="10" width="2.57421875" style="0" customWidth="1"/>
    <col min="12" max="12" width="2.57421875" style="0" customWidth="1"/>
    <col min="14" max="14" width="2.57421875" style="0" customWidth="1"/>
    <col min="16" max="16" width="2.57421875" style="0" customWidth="1"/>
    <col min="18" max="18" width="2.57421875" style="0" customWidth="1"/>
    <col min="20" max="20" width="2.57421875" style="0" customWidth="1"/>
  </cols>
  <sheetData>
    <row r="1" spans="1:27" s="27" customFormat="1" ht="12.75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28"/>
    </row>
    <row r="2" spans="1:26" s="27" customFormat="1" ht="20.25">
      <c r="A2" s="591" t="s">
        <v>491</v>
      </c>
      <c r="B2" s="591"/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591"/>
      <c r="Q2" s="591"/>
      <c r="R2" s="591"/>
      <c r="S2" s="591"/>
      <c r="T2" s="591"/>
      <c r="U2" s="464"/>
      <c r="V2" s="464"/>
      <c r="W2" s="464"/>
      <c r="X2" s="464"/>
      <c r="Y2" s="464"/>
      <c r="Z2" s="166"/>
    </row>
    <row r="3" spans="1:26" s="27" customFormat="1" ht="20.25">
      <c r="A3" s="608" t="str">
        <f>"Table 3.3b Yorkshire and The Humber: UK Regular Forces by local authority area as at "&amp;'Enter SITDATE'!B2</f>
        <v>Table 3.3b Yorkshire and The Humber: UK Regular Forces by local authority area as at 1 January 2014</v>
      </c>
      <c r="B3" s="608"/>
      <c r="C3" s="608"/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08"/>
      <c r="P3" s="608"/>
      <c r="Q3" s="608"/>
      <c r="R3" s="608"/>
      <c r="S3" s="608"/>
      <c r="T3" s="608"/>
      <c r="U3" s="464"/>
      <c r="V3" s="464"/>
      <c r="W3" s="464"/>
      <c r="X3" s="464"/>
      <c r="Y3" s="464"/>
      <c r="Z3" s="166"/>
    </row>
    <row r="4" spans="1:26" s="27" customFormat="1" ht="15" customHeight="1">
      <c r="A4" s="104"/>
      <c r="B4" s="102"/>
      <c r="C4" s="103"/>
      <c r="D4" s="103"/>
      <c r="E4" s="103"/>
      <c r="F4" s="103"/>
      <c r="G4" s="102"/>
      <c r="H4" s="102"/>
      <c r="I4" s="103"/>
      <c r="J4" s="102"/>
      <c r="K4" s="102"/>
      <c r="L4" s="102"/>
      <c r="M4" s="102"/>
      <c r="N4" s="102"/>
      <c r="O4" s="105"/>
      <c r="P4" s="105"/>
      <c r="Q4" s="36"/>
      <c r="R4" s="36"/>
      <c r="S4" s="106"/>
      <c r="T4" s="106"/>
      <c r="U4" s="344"/>
      <c r="V4" s="340"/>
      <c r="W4" s="340"/>
      <c r="X4" s="340"/>
      <c r="Y4" s="177"/>
      <c r="Z4" s="177"/>
    </row>
    <row r="5" spans="1:26" s="27" customFormat="1" ht="12.75" customHeight="1">
      <c r="A5" s="99" t="s">
        <v>74</v>
      </c>
      <c r="B5" s="98"/>
      <c r="C5" s="596" t="s">
        <v>450</v>
      </c>
      <c r="D5" s="597"/>
      <c r="E5" s="597"/>
      <c r="F5" s="597"/>
      <c r="G5" s="597"/>
      <c r="H5" s="165"/>
      <c r="I5" s="596" t="s">
        <v>83</v>
      </c>
      <c r="J5" s="597"/>
      <c r="K5" s="597"/>
      <c r="L5" s="597"/>
      <c r="M5" s="597"/>
      <c r="N5" s="164"/>
      <c r="O5" s="596" t="s">
        <v>84</v>
      </c>
      <c r="P5" s="597"/>
      <c r="Q5" s="597"/>
      <c r="R5" s="597"/>
      <c r="S5" s="597"/>
      <c r="T5" s="165"/>
      <c r="U5" s="598"/>
      <c r="V5" s="599"/>
      <c r="W5" s="599"/>
      <c r="X5" s="599"/>
      <c r="Y5" s="599"/>
      <c r="Z5" s="357"/>
    </row>
    <row r="6" spans="1:26" s="27" customFormat="1" ht="12.75" customHeight="1">
      <c r="A6" s="121"/>
      <c r="B6" s="48"/>
      <c r="C6" s="588" t="s">
        <v>50</v>
      </c>
      <c r="D6" s="374"/>
      <c r="E6" s="584" t="s">
        <v>79</v>
      </c>
      <c r="F6" s="374"/>
      <c r="G6" s="584" t="s">
        <v>91</v>
      </c>
      <c r="H6" s="375"/>
      <c r="I6" s="588" t="s">
        <v>50</v>
      </c>
      <c r="J6" s="374"/>
      <c r="K6" s="584" t="s">
        <v>79</v>
      </c>
      <c r="L6" s="374"/>
      <c r="M6" s="584" t="s">
        <v>91</v>
      </c>
      <c r="N6" s="374"/>
      <c r="O6" s="588" t="s">
        <v>50</v>
      </c>
      <c r="P6" s="374"/>
      <c r="Q6" s="584" t="s">
        <v>79</v>
      </c>
      <c r="R6" s="374"/>
      <c r="S6" s="584" t="s">
        <v>91</v>
      </c>
      <c r="T6" s="337"/>
      <c r="U6" s="358"/>
      <c r="V6" s="357"/>
      <c r="W6" s="357"/>
      <c r="X6" s="357"/>
      <c r="Y6" s="357"/>
      <c r="Z6" s="357"/>
    </row>
    <row r="7" spans="1:26" s="27" customFormat="1" ht="12.75">
      <c r="A7" s="131"/>
      <c r="B7" s="100" t="s">
        <v>19</v>
      </c>
      <c r="C7" s="587"/>
      <c r="D7" s="349"/>
      <c r="E7" s="585"/>
      <c r="F7" s="349"/>
      <c r="G7" s="585"/>
      <c r="H7" s="350"/>
      <c r="I7" s="587"/>
      <c r="J7" s="349"/>
      <c r="K7" s="585"/>
      <c r="L7" s="349"/>
      <c r="M7" s="585"/>
      <c r="N7" s="350"/>
      <c r="O7" s="587"/>
      <c r="P7" s="349"/>
      <c r="Q7" s="585"/>
      <c r="R7" s="349"/>
      <c r="S7" s="585"/>
      <c r="T7" s="334"/>
      <c r="U7" s="359"/>
      <c r="V7" s="360"/>
      <c r="W7" s="360"/>
      <c r="X7" s="360"/>
      <c r="Y7" s="360"/>
      <c r="Z7" s="360"/>
    </row>
    <row r="8" spans="1:26" s="27" customFormat="1" ht="12.75">
      <c r="A8" s="108"/>
      <c r="B8" s="109"/>
      <c r="C8" s="306"/>
      <c r="D8" s="203"/>
      <c r="E8" s="203"/>
      <c r="F8" s="203"/>
      <c r="G8" s="203"/>
      <c r="H8" s="111"/>
      <c r="I8" s="306"/>
      <c r="J8" s="203"/>
      <c r="K8" s="203"/>
      <c r="L8" s="203"/>
      <c r="M8" s="203"/>
      <c r="N8" s="111"/>
      <c r="O8" s="303"/>
      <c r="P8" s="203"/>
      <c r="Q8" s="203"/>
      <c r="R8" s="203"/>
      <c r="S8" s="203"/>
      <c r="T8" s="216"/>
      <c r="U8" s="372"/>
      <c r="V8" s="362"/>
      <c r="W8" s="362"/>
      <c r="X8" s="362"/>
      <c r="Y8" s="362"/>
      <c r="Z8" s="362"/>
    </row>
    <row r="9" spans="1:26" s="27" customFormat="1" ht="14.25">
      <c r="A9" s="609" t="s">
        <v>449</v>
      </c>
      <c r="B9" s="576"/>
      <c r="C9" s="286">
        <v>150</v>
      </c>
      <c r="D9" s="290"/>
      <c r="E9" s="289">
        <v>20</v>
      </c>
      <c r="F9" s="293"/>
      <c r="G9" s="289">
        <v>140</v>
      </c>
      <c r="H9" s="294"/>
      <c r="I9" s="286">
        <v>10970</v>
      </c>
      <c r="J9" s="293"/>
      <c r="K9" s="289">
        <v>950</v>
      </c>
      <c r="L9" s="293"/>
      <c r="M9" s="289">
        <v>10020</v>
      </c>
      <c r="N9" s="293"/>
      <c r="O9" s="286">
        <v>1910</v>
      </c>
      <c r="P9" s="289"/>
      <c r="Q9" s="289">
        <v>290</v>
      </c>
      <c r="R9" s="289"/>
      <c r="S9" s="289">
        <v>1620</v>
      </c>
      <c r="T9" s="291"/>
      <c r="U9" s="363"/>
      <c r="V9" s="364"/>
      <c r="W9" s="365"/>
      <c r="X9" s="364"/>
      <c r="Y9" s="365"/>
      <c r="Z9" s="364"/>
    </row>
    <row r="10" spans="1:26" s="27" customFormat="1" ht="14.25">
      <c r="A10" s="108"/>
      <c r="B10" s="109"/>
      <c r="C10" s="304"/>
      <c r="D10" s="207"/>
      <c r="E10" s="112"/>
      <c r="F10" s="222"/>
      <c r="G10" s="112"/>
      <c r="H10" s="222"/>
      <c r="I10" s="304"/>
      <c r="J10" s="222"/>
      <c r="K10" s="112"/>
      <c r="L10" s="222"/>
      <c r="M10" s="112"/>
      <c r="N10" s="222"/>
      <c r="O10" s="304"/>
      <c r="P10" s="112"/>
      <c r="Q10" s="112"/>
      <c r="R10" s="112"/>
      <c r="S10" s="112"/>
      <c r="T10" s="113"/>
      <c r="U10" s="363"/>
      <c r="V10" s="367"/>
      <c r="W10" s="368"/>
      <c r="X10" s="367"/>
      <c r="Y10" s="368"/>
      <c r="Z10" s="367"/>
    </row>
    <row r="11" spans="1:26" s="27" customFormat="1" ht="14.25">
      <c r="A11" s="118"/>
      <c r="B11" s="145" t="s">
        <v>342</v>
      </c>
      <c r="C11" s="305">
        <v>130</v>
      </c>
      <c r="D11" s="210"/>
      <c r="E11" s="64" t="s">
        <v>530</v>
      </c>
      <c r="F11" s="224"/>
      <c r="G11" s="64">
        <v>130</v>
      </c>
      <c r="H11" s="225"/>
      <c r="I11" s="305">
        <v>440</v>
      </c>
      <c r="J11" s="224"/>
      <c r="K11" s="64">
        <v>20</v>
      </c>
      <c r="L11" s="224"/>
      <c r="M11" s="64">
        <v>410</v>
      </c>
      <c r="N11" s="224"/>
      <c r="O11" s="305">
        <v>70</v>
      </c>
      <c r="P11" s="64"/>
      <c r="Q11" s="64">
        <v>10</v>
      </c>
      <c r="R11" s="64"/>
      <c r="S11" s="64">
        <v>60</v>
      </c>
      <c r="T11" s="60"/>
      <c r="U11" s="305"/>
      <c r="V11" s="224"/>
      <c r="W11" s="64"/>
      <c r="X11" s="224"/>
      <c r="Y11" s="64"/>
      <c r="Z11" s="224"/>
    </row>
    <row r="12" spans="1:26" s="27" customFormat="1" ht="6.75" customHeight="1">
      <c r="A12" s="118"/>
      <c r="B12" s="145"/>
      <c r="C12" s="305"/>
      <c r="D12" s="210"/>
      <c r="E12" s="64"/>
      <c r="F12" s="224"/>
      <c r="G12" s="64"/>
      <c r="H12" s="225"/>
      <c r="I12" s="305"/>
      <c r="J12" s="224"/>
      <c r="K12" s="64"/>
      <c r="L12" s="224"/>
      <c r="M12" s="64"/>
      <c r="N12" s="224"/>
      <c r="O12" s="305"/>
      <c r="P12" s="64"/>
      <c r="Q12" s="64"/>
      <c r="R12" s="64"/>
      <c r="S12" s="64"/>
      <c r="T12" s="60"/>
      <c r="U12" s="305"/>
      <c r="V12" s="224"/>
      <c r="W12" s="64"/>
      <c r="X12" s="224"/>
      <c r="Y12" s="64"/>
      <c r="Z12" s="224"/>
    </row>
    <row r="13" spans="1:26" s="27" customFormat="1" ht="14.25">
      <c r="A13" s="118"/>
      <c r="B13" s="145" t="s">
        <v>514</v>
      </c>
      <c r="C13" s="305">
        <v>10</v>
      </c>
      <c r="D13" s="210"/>
      <c r="E13" s="64" t="s">
        <v>530</v>
      </c>
      <c r="F13" s="224"/>
      <c r="G13" s="64" t="s">
        <v>530</v>
      </c>
      <c r="H13" s="225"/>
      <c r="I13" s="305">
        <v>20</v>
      </c>
      <c r="J13" s="224"/>
      <c r="K13" s="64" t="s">
        <v>530</v>
      </c>
      <c r="L13" s="224"/>
      <c r="M13" s="64">
        <v>10</v>
      </c>
      <c r="N13" s="224"/>
      <c r="O13" s="305" t="s">
        <v>530</v>
      </c>
      <c r="P13" s="64"/>
      <c r="Q13" s="64" t="s">
        <v>530</v>
      </c>
      <c r="R13" s="64"/>
      <c r="S13" s="64" t="s">
        <v>530</v>
      </c>
      <c r="T13" s="60"/>
      <c r="U13" s="305"/>
      <c r="V13" s="224"/>
      <c r="W13" s="64"/>
      <c r="X13" s="224"/>
      <c r="Y13" s="64"/>
      <c r="Z13" s="224"/>
    </row>
    <row r="14" spans="1:26" s="27" customFormat="1" ht="6.75" customHeight="1">
      <c r="A14" s="118"/>
      <c r="B14" s="145"/>
      <c r="C14" s="305"/>
      <c r="D14" s="210"/>
      <c r="E14" s="64"/>
      <c r="F14" s="224"/>
      <c r="G14" s="64"/>
      <c r="H14" s="225"/>
      <c r="I14" s="305"/>
      <c r="J14" s="224"/>
      <c r="K14" s="64"/>
      <c r="L14" s="224"/>
      <c r="M14" s="64"/>
      <c r="N14" s="224"/>
      <c r="O14" s="305"/>
      <c r="P14" s="64"/>
      <c r="Q14" s="64"/>
      <c r="R14" s="64"/>
      <c r="S14" s="64"/>
      <c r="T14" s="60"/>
      <c r="U14" s="305"/>
      <c r="V14" s="224"/>
      <c r="W14" s="64"/>
      <c r="X14" s="224"/>
      <c r="Y14" s="64"/>
      <c r="Z14" s="224"/>
    </row>
    <row r="15" spans="1:26" s="27" customFormat="1" ht="14.25">
      <c r="A15" s="118"/>
      <c r="B15" s="145" t="s">
        <v>498</v>
      </c>
      <c r="C15" s="305" t="s">
        <v>530</v>
      </c>
      <c r="D15" s="210"/>
      <c r="E15" s="64" t="s">
        <v>530</v>
      </c>
      <c r="F15" s="224"/>
      <c r="G15" s="64" t="s">
        <v>530</v>
      </c>
      <c r="H15" s="225"/>
      <c r="I15" s="305" t="s">
        <v>530</v>
      </c>
      <c r="J15" s="224"/>
      <c r="K15" s="64" t="s">
        <v>530</v>
      </c>
      <c r="L15" s="224"/>
      <c r="M15" s="64" t="s">
        <v>530</v>
      </c>
      <c r="N15" s="224"/>
      <c r="O15" s="305" t="s">
        <v>530</v>
      </c>
      <c r="P15" s="64"/>
      <c r="Q15" s="64" t="s">
        <v>530</v>
      </c>
      <c r="R15" s="64"/>
      <c r="S15" s="64" t="s">
        <v>530</v>
      </c>
      <c r="T15" s="60"/>
      <c r="U15" s="305"/>
      <c r="V15" s="224"/>
      <c r="W15" s="64"/>
      <c r="X15" s="224"/>
      <c r="Y15" s="64"/>
      <c r="Z15" s="224"/>
    </row>
    <row r="16" spans="1:26" s="27" customFormat="1" ht="6.75" customHeight="1">
      <c r="A16" s="118"/>
      <c r="B16" s="145"/>
      <c r="C16" s="305"/>
      <c r="D16" s="210"/>
      <c r="E16" s="64"/>
      <c r="F16" s="224"/>
      <c r="G16" s="64"/>
      <c r="H16" s="225"/>
      <c r="I16" s="305"/>
      <c r="J16" s="224"/>
      <c r="K16" s="64"/>
      <c r="L16" s="224"/>
      <c r="M16" s="64"/>
      <c r="N16" s="224"/>
      <c r="O16" s="305"/>
      <c r="P16" s="64"/>
      <c r="Q16" s="64"/>
      <c r="R16" s="64"/>
      <c r="S16" s="64"/>
      <c r="T16" s="60"/>
      <c r="U16" s="305"/>
      <c r="V16" s="224"/>
      <c r="W16" s="64"/>
      <c r="X16" s="224"/>
      <c r="Y16" s="64"/>
      <c r="Z16" s="224"/>
    </row>
    <row r="17" spans="1:26" s="27" customFormat="1" ht="14.25">
      <c r="A17" s="118"/>
      <c r="B17" s="145" t="s">
        <v>45</v>
      </c>
      <c r="C17" s="305" t="s">
        <v>530</v>
      </c>
      <c r="D17" s="210"/>
      <c r="E17" s="64" t="s">
        <v>530</v>
      </c>
      <c r="F17" s="224"/>
      <c r="G17" s="64" t="s">
        <v>530</v>
      </c>
      <c r="H17" s="225"/>
      <c r="I17" s="305" t="s">
        <v>530</v>
      </c>
      <c r="J17" s="224"/>
      <c r="K17" s="64" t="s">
        <v>530</v>
      </c>
      <c r="L17" s="224"/>
      <c r="M17" s="64" t="s">
        <v>530</v>
      </c>
      <c r="N17" s="224"/>
      <c r="O17" s="305">
        <v>30</v>
      </c>
      <c r="P17" s="64"/>
      <c r="Q17" s="64">
        <v>10</v>
      </c>
      <c r="R17" s="64"/>
      <c r="S17" s="64">
        <v>20</v>
      </c>
      <c r="T17" s="60"/>
      <c r="U17" s="305"/>
      <c r="V17" s="224"/>
      <c r="W17" s="64"/>
      <c r="X17" s="224"/>
      <c r="Y17" s="64"/>
      <c r="Z17" s="224"/>
    </row>
    <row r="18" spans="1:26" s="27" customFormat="1" ht="6.75" customHeight="1">
      <c r="A18" s="118"/>
      <c r="B18" s="145"/>
      <c r="C18" s="305"/>
      <c r="D18" s="210"/>
      <c r="E18" s="64"/>
      <c r="F18" s="224"/>
      <c r="G18" s="64"/>
      <c r="H18" s="225"/>
      <c r="I18" s="305"/>
      <c r="J18" s="224"/>
      <c r="K18" s="64"/>
      <c r="L18" s="224"/>
      <c r="M18" s="64"/>
      <c r="N18" s="224"/>
      <c r="O18" s="305"/>
      <c r="P18" s="64"/>
      <c r="Q18" s="64"/>
      <c r="R18" s="64"/>
      <c r="S18" s="64"/>
      <c r="T18" s="60"/>
      <c r="U18" s="305"/>
      <c r="V18" s="224"/>
      <c r="W18" s="64"/>
      <c r="X18" s="224"/>
      <c r="Y18" s="64"/>
      <c r="Z18" s="224"/>
    </row>
    <row r="19" spans="1:26" s="27" customFormat="1" ht="14.25">
      <c r="A19" s="118"/>
      <c r="B19" s="145" t="s">
        <v>17</v>
      </c>
      <c r="C19" s="305" t="s">
        <v>530</v>
      </c>
      <c r="D19" s="210"/>
      <c r="E19" s="64" t="s">
        <v>530</v>
      </c>
      <c r="F19" s="224"/>
      <c r="G19" s="64" t="s">
        <v>530</v>
      </c>
      <c r="H19" s="225"/>
      <c r="I19" s="305">
        <v>720</v>
      </c>
      <c r="J19" s="224"/>
      <c r="K19" s="64">
        <v>100</v>
      </c>
      <c r="L19" s="224"/>
      <c r="M19" s="64">
        <v>620</v>
      </c>
      <c r="N19" s="224"/>
      <c r="O19" s="305" t="s">
        <v>530</v>
      </c>
      <c r="P19" s="64"/>
      <c r="Q19" s="64" t="s">
        <v>530</v>
      </c>
      <c r="R19" s="64"/>
      <c r="S19" s="64" t="s">
        <v>530</v>
      </c>
      <c r="T19" s="60"/>
      <c r="U19" s="305"/>
      <c r="V19" s="224"/>
      <c r="W19" s="64"/>
      <c r="X19" s="224"/>
      <c r="Y19" s="64"/>
      <c r="Z19" s="224"/>
    </row>
    <row r="20" spans="1:26" s="27" customFormat="1" ht="14.25">
      <c r="A20" s="132"/>
      <c r="B20" s="79"/>
      <c r="C20" s="305"/>
      <c r="D20" s="210"/>
      <c r="E20" s="64"/>
      <c r="F20" s="224"/>
      <c r="G20" s="64"/>
      <c r="H20" s="225"/>
      <c r="I20" s="305"/>
      <c r="J20" s="224"/>
      <c r="K20" s="64"/>
      <c r="L20" s="224"/>
      <c r="M20" s="64"/>
      <c r="N20" s="224"/>
      <c r="O20" s="305"/>
      <c r="P20" s="64"/>
      <c r="Q20" s="64"/>
      <c r="R20" s="64"/>
      <c r="S20" s="64"/>
      <c r="T20" s="60"/>
      <c r="U20" s="305"/>
      <c r="V20" s="224"/>
      <c r="W20" s="64"/>
      <c r="X20" s="224"/>
      <c r="Y20" s="64"/>
      <c r="Z20" s="224"/>
    </row>
    <row r="21" spans="1:26" s="27" customFormat="1" ht="14.25">
      <c r="A21" s="606" t="s">
        <v>59</v>
      </c>
      <c r="B21" s="607"/>
      <c r="C21" s="65">
        <v>20</v>
      </c>
      <c r="D21" s="232"/>
      <c r="E21" s="55">
        <v>10</v>
      </c>
      <c r="F21" s="284"/>
      <c r="G21" s="55" t="s">
        <v>530</v>
      </c>
      <c r="H21" s="285"/>
      <c r="I21" s="65">
        <v>9710</v>
      </c>
      <c r="J21" s="284"/>
      <c r="K21" s="55">
        <v>810</v>
      </c>
      <c r="L21" s="284"/>
      <c r="M21" s="55">
        <v>8900</v>
      </c>
      <c r="N21" s="284"/>
      <c r="O21" s="65">
        <v>1790</v>
      </c>
      <c r="P21" s="55"/>
      <c r="Q21" s="55">
        <v>260</v>
      </c>
      <c r="R21" s="55"/>
      <c r="S21" s="55">
        <v>1530</v>
      </c>
      <c r="T21" s="56"/>
      <c r="U21" s="305"/>
      <c r="V21" s="369"/>
      <c r="W21" s="325"/>
      <c r="X21" s="369"/>
      <c r="Y21" s="325"/>
      <c r="Z21" s="369"/>
    </row>
    <row r="22" spans="1:26" s="27" customFormat="1" ht="14.25">
      <c r="A22" s="132"/>
      <c r="B22" s="79"/>
      <c r="C22" s="305"/>
      <c r="D22" s="210"/>
      <c r="E22" s="64"/>
      <c r="F22" s="224"/>
      <c r="G22" s="64"/>
      <c r="H22" s="225"/>
      <c r="I22" s="305"/>
      <c r="J22" s="224"/>
      <c r="K22" s="64"/>
      <c r="L22" s="224"/>
      <c r="M22" s="64"/>
      <c r="N22" s="224"/>
      <c r="O22" s="305"/>
      <c r="P22" s="64"/>
      <c r="Q22" s="64"/>
      <c r="R22" s="64"/>
      <c r="S22" s="64"/>
      <c r="T22" s="60"/>
      <c r="U22" s="305"/>
      <c r="V22" s="224"/>
      <c r="W22" s="64"/>
      <c r="X22" s="224"/>
      <c r="Y22" s="64"/>
      <c r="Z22" s="224"/>
    </row>
    <row r="23" spans="1:26" s="27" customFormat="1" ht="14.25">
      <c r="A23" s="137"/>
      <c r="B23" s="41" t="s">
        <v>130</v>
      </c>
      <c r="C23" s="305" t="s">
        <v>530</v>
      </c>
      <c r="D23" s="210"/>
      <c r="E23" s="64" t="s">
        <v>530</v>
      </c>
      <c r="F23" s="224"/>
      <c r="G23" s="64" t="s">
        <v>530</v>
      </c>
      <c r="H23" s="225"/>
      <c r="I23" s="305" t="s">
        <v>530</v>
      </c>
      <c r="J23" s="224"/>
      <c r="K23" s="64" t="s">
        <v>530</v>
      </c>
      <c r="L23" s="224"/>
      <c r="M23" s="64" t="s">
        <v>530</v>
      </c>
      <c r="N23" s="224"/>
      <c r="O23" s="305" t="s">
        <v>530</v>
      </c>
      <c r="P23" s="64"/>
      <c r="Q23" s="64" t="s">
        <v>530</v>
      </c>
      <c r="R23" s="64"/>
      <c r="S23" s="64" t="s">
        <v>530</v>
      </c>
      <c r="T23" s="60"/>
      <c r="U23" s="305"/>
      <c r="V23" s="224"/>
      <c r="W23" s="64"/>
      <c r="X23" s="224"/>
      <c r="Y23" s="64"/>
      <c r="Z23" s="224"/>
    </row>
    <row r="24" spans="1:26" s="27" customFormat="1" ht="6.75" customHeight="1">
      <c r="A24" s="137"/>
      <c r="B24" s="41"/>
      <c r="C24" s="305"/>
      <c r="D24" s="210"/>
      <c r="E24" s="64"/>
      <c r="F24" s="224"/>
      <c r="G24" s="64"/>
      <c r="H24" s="225"/>
      <c r="I24" s="305"/>
      <c r="J24" s="224"/>
      <c r="K24" s="64"/>
      <c r="L24" s="224"/>
      <c r="M24" s="64"/>
      <c r="N24" s="224"/>
      <c r="O24" s="305"/>
      <c r="P24" s="64"/>
      <c r="Q24" s="64"/>
      <c r="R24" s="64"/>
      <c r="S24" s="64"/>
      <c r="T24" s="60"/>
      <c r="U24" s="305"/>
      <c r="V24" s="224"/>
      <c r="W24" s="64"/>
      <c r="X24" s="224"/>
      <c r="Y24" s="64"/>
      <c r="Z24" s="224"/>
    </row>
    <row r="25" spans="1:26" s="27" customFormat="1" ht="14.25">
      <c r="A25" s="137"/>
      <c r="B25" s="41" t="s">
        <v>412</v>
      </c>
      <c r="C25" s="305">
        <v>10</v>
      </c>
      <c r="D25" s="210"/>
      <c r="E25" s="64">
        <v>10</v>
      </c>
      <c r="F25" s="224"/>
      <c r="G25" s="64" t="s">
        <v>530</v>
      </c>
      <c r="H25" s="225"/>
      <c r="I25" s="305">
        <v>710</v>
      </c>
      <c r="J25" s="224"/>
      <c r="K25" s="64">
        <v>90</v>
      </c>
      <c r="L25" s="224"/>
      <c r="M25" s="64">
        <v>620</v>
      </c>
      <c r="N25" s="224"/>
      <c r="O25" s="305">
        <v>1670</v>
      </c>
      <c r="P25" s="64"/>
      <c r="Q25" s="64">
        <v>250</v>
      </c>
      <c r="R25" s="64"/>
      <c r="S25" s="64">
        <v>1420</v>
      </c>
      <c r="T25" s="60"/>
      <c r="U25" s="305"/>
      <c r="V25" s="224"/>
      <c r="W25" s="64"/>
      <c r="X25" s="224"/>
      <c r="Y25" s="64"/>
      <c r="Z25" s="224"/>
    </row>
    <row r="26" spans="1:26" s="27" customFormat="1" ht="6.75" customHeight="1">
      <c r="A26" s="137"/>
      <c r="B26" s="41"/>
      <c r="C26" s="305"/>
      <c r="D26" s="210"/>
      <c r="E26" s="64"/>
      <c r="F26" s="224"/>
      <c r="G26" s="64"/>
      <c r="H26" s="225"/>
      <c r="I26" s="305"/>
      <c r="J26" s="224"/>
      <c r="K26" s="64"/>
      <c r="L26" s="224"/>
      <c r="M26" s="64"/>
      <c r="N26" s="224"/>
      <c r="O26" s="305"/>
      <c r="P26" s="64"/>
      <c r="Q26" s="64"/>
      <c r="R26" s="64"/>
      <c r="S26" s="64"/>
      <c r="T26" s="60"/>
      <c r="U26" s="305"/>
      <c r="V26" s="224"/>
      <c r="W26" s="64"/>
      <c r="X26" s="224"/>
      <c r="Y26" s="64"/>
      <c r="Z26" s="224"/>
    </row>
    <row r="27" spans="1:26" s="27" customFormat="1" ht="14.25">
      <c r="A27" s="137"/>
      <c r="B27" s="41" t="s">
        <v>413</v>
      </c>
      <c r="C27" s="305" t="s">
        <v>530</v>
      </c>
      <c r="D27" s="210"/>
      <c r="E27" s="64" t="s">
        <v>530</v>
      </c>
      <c r="F27" s="224"/>
      <c r="G27" s="64" t="s">
        <v>530</v>
      </c>
      <c r="H27" s="225"/>
      <c r="I27" s="305">
        <v>2320</v>
      </c>
      <c r="J27" s="224"/>
      <c r="K27" s="64">
        <v>160</v>
      </c>
      <c r="L27" s="224"/>
      <c r="M27" s="64">
        <v>2160</v>
      </c>
      <c r="N27" s="224"/>
      <c r="O27" s="305">
        <v>10</v>
      </c>
      <c r="P27" s="64"/>
      <c r="Q27" s="64" t="s">
        <v>530</v>
      </c>
      <c r="R27" s="64"/>
      <c r="S27" s="64">
        <v>10</v>
      </c>
      <c r="T27" s="60"/>
      <c r="U27" s="305"/>
      <c r="V27" s="224"/>
      <c r="W27" s="64"/>
      <c r="X27" s="224"/>
      <c r="Y27" s="64"/>
      <c r="Z27" s="224"/>
    </row>
    <row r="28" spans="1:26" s="27" customFormat="1" ht="6.75" customHeight="1">
      <c r="A28" s="137"/>
      <c r="B28" s="41"/>
      <c r="C28" s="305"/>
      <c r="D28" s="210"/>
      <c r="E28" s="64"/>
      <c r="F28" s="224"/>
      <c r="G28" s="64"/>
      <c r="H28" s="225"/>
      <c r="I28" s="305"/>
      <c r="J28" s="224"/>
      <c r="K28" s="64"/>
      <c r="L28" s="224"/>
      <c r="M28" s="64"/>
      <c r="N28" s="224"/>
      <c r="O28" s="305"/>
      <c r="P28" s="64"/>
      <c r="Q28" s="64"/>
      <c r="R28" s="64"/>
      <c r="S28" s="64"/>
      <c r="T28" s="60"/>
      <c r="U28" s="305"/>
      <c r="V28" s="224"/>
      <c r="W28" s="64"/>
      <c r="X28" s="224"/>
      <c r="Y28" s="64"/>
      <c r="Z28" s="224"/>
    </row>
    <row r="29" spans="1:26" s="27" customFormat="1" ht="14.25">
      <c r="A29" s="137"/>
      <c r="B29" s="41" t="s">
        <v>414</v>
      </c>
      <c r="C29" s="305" t="s">
        <v>530</v>
      </c>
      <c r="D29" s="210"/>
      <c r="E29" s="64" t="s">
        <v>530</v>
      </c>
      <c r="F29" s="224"/>
      <c r="G29" s="64" t="s">
        <v>530</v>
      </c>
      <c r="H29" s="225"/>
      <c r="I29" s="305">
        <v>6680</v>
      </c>
      <c r="J29" s="224"/>
      <c r="K29" s="64">
        <v>560</v>
      </c>
      <c r="L29" s="224"/>
      <c r="M29" s="64">
        <v>6120</v>
      </c>
      <c r="N29" s="224"/>
      <c r="O29" s="305" t="s">
        <v>530</v>
      </c>
      <c r="P29" s="64"/>
      <c r="Q29" s="64" t="s">
        <v>530</v>
      </c>
      <c r="R29" s="64"/>
      <c r="S29" s="64" t="s">
        <v>530</v>
      </c>
      <c r="T29" s="60"/>
      <c r="U29" s="305"/>
      <c r="V29" s="224"/>
      <c r="W29" s="64"/>
      <c r="X29" s="224"/>
      <c r="Y29" s="64"/>
      <c r="Z29" s="224"/>
    </row>
    <row r="30" spans="1:26" s="27" customFormat="1" ht="6.75" customHeight="1">
      <c r="A30" s="137"/>
      <c r="B30" s="41"/>
      <c r="C30" s="305"/>
      <c r="D30" s="210"/>
      <c r="E30" s="64"/>
      <c r="F30" s="224"/>
      <c r="G30" s="64"/>
      <c r="H30" s="225"/>
      <c r="I30" s="305"/>
      <c r="J30" s="224"/>
      <c r="K30" s="64"/>
      <c r="L30" s="224"/>
      <c r="M30" s="64"/>
      <c r="N30" s="224"/>
      <c r="O30" s="305"/>
      <c r="P30" s="64"/>
      <c r="Q30" s="64"/>
      <c r="R30" s="64"/>
      <c r="S30" s="64"/>
      <c r="T30" s="60"/>
      <c r="U30" s="305"/>
      <c r="V30" s="224"/>
      <c r="W30" s="64"/>
      <c r="X30" s="224"/>
      <c r="Y30" s="64"/>
      <c r="Z30" s="224"/>
    </row>
    <row r="31" spans="1:26" s="27" customFormat="1" ht="14.25">
      <c r="A31" s="137"/>
      <c r="B31" s="41" t="s">
        <v>415</v>
      </c>
      <c r="C31" s="305" t="s">
        <v>530</v>
      </c>
      <c r="D31" s="210"/>
      <c r="E31" s="64" t="s">
        <v>530</v>
      </c>
      <c r="F31" s="224"/>
      <c r="G31" s="64" t="s">
        <v>530</v>
      </c>
      <c r="H31" s="225"/>
      <c r="I31" s="305" t="s">
        <v>530</v>
      </c>
      <c r="J31" s="224"/>
      <c r="K31" s="64" t="s">
        <v>530</v>
      </c>
      <c r="L31" s="224"/>
      <c r="M31" s="64" t="s">
        <v>530</v>
      </c>
      <c r="N31" s="224"/>
      <c r="O31" s="305">
        <v>100</v>
      </c>
      <c r="P31" s="64"/>
      <c r="Q31" s="64">
        <v>10</v>
      </c>
      <c r="R31" s="64"/>
      <c r="S31" s="64">
        <v>90</v>
      </c>
      <c r="T31" s="60"/>
      <c r="U31" s="305"/>
      <c r="V31" s="224"/>
      <c r="W31" s="64"/>
      <c r="X31" s="224"/>
      <c r="Y31" s="64"/>
      <c r="Z31" s="224"/>
    </row>
    <row r="32" spans="1:26" s="27" customFormat="1" ht="6.75" customHeight="1">
      <c r="A32" s="137"/>
      <c r="B32" s="41"/>
      <c r="C32" s="305"/>
      <c r="D32" s="210"/>
      <c r="E32" s="64"/>
      <c r="F32" s="224"/>
      <c r="G32" s="64"/>
      <c r="H32" s="225"/>
      <c r="I32" s="305"/>
      <c r="J32" s="224"/>
      <c r="K32" s="64"/>
      <c r="L32" s="224"/>
      <c r="M32" s="64"/>
      <c r="N32" s="224"/>
      <c r="O32" s="305"/>
      <c r="P32" s="64"/>
      <c r="Q32" s="64"/>
      <c r="R32" s="64"/>
      <c r="S32" s="64"/>
      <c r="T32" s="60"/>
      <c r="U32" s="305"/>
      <c r="V32" s="224"/>
      <c r="W32" s="64"/>
      <c r="X32" s="224"/>
      <c r="Y32" s="64"/>
      <c r="Z32" s="224"/>
    </row>
    <row r="33" spans="1:26" s="27" customFormat="1" ht="14.25">
      <c r="A33" s="137"/>
      <c r="B33" s="41" t="s">
        <v>131</v>
      </c>
      <c r="C33" s="305" t="s">
        <v>530</v>
      </c>
      <c r="D33" s="210"/>
      <c r="E33" s="64" t="s">
        <v>530</v>
      </c>
      <c r="F33" s="224"/>
      <c r="G33" s="64" t="s">
        <v>530</v>
      </c>
      <c r="H33" s="225"/>
      <c r="I33" s="305" t="s">
        <v>530</v>
      </c>
      <c r="J33" s="224"/>
      <c r="K33" s="64" t="s">
        <v>530</v>
      </c>
      <c r="L33" s="224"/>
      <c r="M33" s="64" t="s">
        <v>530</v>
      </c>
      <c r="N33" s="224"/>
      <c r="O33" s="305" t="s">
        <v>530</v>
      </c>
      <c r="P33" s="64"/>
      <c r="Q33" s="64" t="s">
        <v>530</v>
      </c>
      <c r="R33" s="64"/>
      <c r="S33" s="64" t="s">
        <v>530</v>
      </c>
      <c r="T33" s="60"/>
      <c r="U33" s="305"/>
      <c r="V33" s="224"/>
      <c r="W33" s="64"/>
      <c r="X33" s="224"/>
      <c r="Y33" s="64"/>
      <c r="Z33" s="224"/>
    </row>
    <row r="34" spans="1:26" s="27" customFormat="1" ht="6.75" customHeight="1">
      <c r="A34" s="137"/>
      <c r="B34" s="41"/>
      <c r="C34" s="305"/>
      <c r="D34" s="210"/>
      <c r="E34" s="64"/>
      <c r="F34" s="224"/>
      <c r="G34" s="64"/>
      <c r="H34" s="225"/>
      <c r="I34" s="305"/>
      <c r="J34" s="224"/>
      <c r="K34" s="64"/>
      <c r="L34" s="224"/>
      <c r="M34" s="64"/>
      <c r="N34" s="224"/>
      <c r="O34" s="305"/>
      <c r="P34" s="64"/>
      <c r="Q34" s="64"/>
      <c r="R34" s="64"/>
      <c r="S34" s="64"/>
      <c r="T34" s="60"/>
      <c r="U34" s="305"/>
      <c r="V34" s="224"/>
      <c r="W34" s="64"/>
      <c r="X34" s="224"/>
      <c r="Y34" s="64"/>
      <c r="Z34" s="224"/>
    </row>
    <row r="35" spans="1:26" s="27" customFormat="1" ht="14.25">
      <c r="A35" s="137"/>
      <c r="B35" s="41" t="s">
        <v>416</v>
      </c>
      <c r="C35" s="305" t="s">
        <v>530</v>
      </c>
      <c r="D35" s="210"/>
      <c r="E35" s="64" t="s">
        <v>530</v>
      </c>
      <c r="F35" s="224"/>
      <c r="G35" s="64" t="s">
        <v>530</v>
      </c>
      <c r="H35" s="225"/>
      <c r="I35" s="305" t="s">
        <v>530</v>
      </c>
      <c r="J35" s="224"/>
      <c r="K35" s="64" t="s">
        <v>530</v>
      </c>
      <c r="L35" s="224"/>
      <c r="M35" s="64" t="s">
        <v>530</v>
      </c>
      <c r="N35" s="224"/>
      <c r="O35" s="305" t="s">
        <v>530</v>
      </c>
      <c r="P35" s="64"/>
      <c r="Q35" s="64" t="s">
        <v>530</v>
      </c>
      <c r="R35" s="64"/>
      <c r="S35" s="64" t="s">
        <v>530</v>
      </c>
      <c r="T35" s="60"/>
      <c r="U35" s="305"/>
      <c r="V35" s="224"/>
      <c r="W35" s="64"/>
      <c r="X35" s="224"/>
      <c r="Y35" s="64"/>
      <c r="Z35" s="224"/>
    </row>
    <row r="36" spans="1:26" s="27" customFormat="1" ht="14.25">
      <c r="A36" s="132"/>
      <c r="B36" s="69"/>
      <c r="C36" s="305"/>
      <c r="D36" s="210"/>
      <c r="E36" s="64"/>
      <c r="F36" s="224"/>
      <c r="G36" s="64"/>
      <c r="H36" s="225"/>
      <c r="I36" s="305"/>
      <c r="J36" s="224"/>
      <c r="K36" s="64"/>
      <c r="L36" s="224"/>
      <c r="M36" s="64"/>
      <c r="N36" s="224"/>
      <c r="O36" s="305"/>
      <c r="P36" s="64"/>
      <c r="Q36" s="64"/>
      <c r="R36" s="64"/>
      <c r="S36" s="64"/>
      <c r="T36" s="60"/>
      <c r="U36" s="305"/>
      <c r="V36" s="224"/>
      <c r="W36" s="64"/>
      <c r="X36" s="224"/>
      <c r="Y36" s="64"/>
      <c r="Z36" s="224"/>
    </row>
    <row r="37" spans="1:26" s="27" customFormat="1" ht="14.25">
      <c r="A37" s="606" t="s">
        <v>40</v>
      </c>
      <c r="B37" s="607"/>
      <c r="C37" s="65" t="s">
        <v>530</v>
      </c>
      <c r="D37" s="232"/>
      <c r="E37" s="55" t="s">
        <v>530</v>
      </c>
      <c r="F37" s="284"/>
      <c r="G37" s="55" t="s">
        <v>530</v>
      </c>
      <c r="H37" s="285"/>
      <c r="I37" s="65">
        <v>50</v>
      </c>
      <c r="J37" s="284"/>
      <c r="K37" s="55">
        <v>10</v>
      </c>
      <c r="L37" s="284"/>
      <c r="M37" s="55">
        <v>40</v>
      </c>
      <c r="N37" s="284"/>
      <c r="O37" s="65" t="s">
        <v>530</v>
      </c>
      <c r="P37" s="55"/>
      <c r="Q37" s="55" t="s">
        <v>530</v>
      </c>
      <c r="R37" s="55"/>
      <c r="S37" s="55" t="s">
        <v>530</v>
      </c>
      <c r="T37" s="56"/>
      <c r="U37" s="305"/>
      <c r="V37" s="369"/>
      <c r="W37" s="325"/>
      <c r="X37" s="369"/>
      <c r="Y37" s="325"/>
      <c r="Z37" s="369"/>
    </row>
    <row r="38" spans="1:26" s="27" customFormat="1" ht="14.25">
      <c r="A38" s="132"/>
      <c r="B38" s="79"/>
      <c r="C38" s="305"/>
      <c r="D38" s="210"/>
      <c r="E38" s="64"/>
      <c r="F38" s="224"/>
      <c r="G38" s="64"/>
      <c r="H38" s="225"/>
      <c r="I38" s="305"/>
      <c r="J38" s="224"/>
      <c r="K38" s="64"/>
      <c r="L38" s="224"/>
      <c r="M38" s="64"/>
      <c r="N38" s="224"/>
      <c r="O38" s="305"/>
      <c r="P38" s="64"/>
      <c r="Q38" s="64"/>
      <c r="R38" s="64"/>
      <c r="S38" s="64"/>
      <c r="T38" s="60"/>
      <c r="U38" s="305"/>
      <c r="V38" s="224"/>
      <c r="W38" s="64"/>
      <c r="X38" s="224"/>
      <c r="Y38" s="64"/>
      <c r="Z38" s="224"/>
    </row>
    <row r="39" spans="1:26" s="27" customFormat="1" ht="14.25">
      <c r="A39" s="137"/>
      <c r="B39" s="41" t="s">
        <v>132</v>
      </c>
      <c r="C39" s="305" t="s">
        <v>530</v>
      </c>
      <c r="D39" s="210"/>
      <c r="E39" s="64" t="s">
        <v>530</v>
      </c>
      <c r="F39" s="224"/>
      <c r="G39" s="64" t="s">
        <v>530</v>
      </c>
      <c r="H39" s="225"/>
      <c r="I39" s="305" t="s">
        <v>530</v>
      </c>
      <c r="J39" s="224"/>
      <c r="K39" s="64" t="s">
        <v>530</v>
      </c>
      <c r="L39" s="224"/>
      <c r="M39" s="64" t="s">
        <v>530</v>
      </c>
      <c r="N39" s="224"/>
      <c r="O39" s="305" t="s">
        <v>530</v>
      </c>
      <c r="P39" s="64"/>
      <c r="Q39" s="64" t="s">
        <v>530</v>
      </c>
      <c r="R39" s="64"/>
      <c r="S39" s="64" t="s">
        <v>530</v>
      </c>
      <c r="T39" s="60"/>
      <c r="U39" s="305"/>
      <c r="V39" s="224"/>
      <c r="W39" s="64"/>
      <c r="X39" s="224"/>
      <c r="Y39" s="64"/>
      <c r="Z39" s="224"/>
    </row>
    <row r="40" spans="1:26" s="27" customFormat="1" ht="6.75" customHeight="1">
      <c r="A40" s="137"/>
      <c r="B40" s="41"/>
      <c r="C40" s="305"/>
      <c r="D40" s="210"/>
      <c r="E40" s="64"/>
      <c r="F40" s="224"/>
      <c r="G40" s="64"/>
      <c r="H40" s="225"/>
      <c r="I40" s="305"/>
      <c r="J40" s="224"/>
      <c r="K40" s="64"/>
      <c r="L40" s="224"/>
      <c r="M40" s="64"/>
      <c r="N40" s="224"/>
      <c r="O40" s="305"/>
      <c r="P40" s="64"/>
      <c r="Q40" s="64"/>
      <c r="R40" s="64"/>
      <c r="S40" s="64"/>
      <c r="T40" s="60"/>
      <c r="U40" s="305"/>
      <c r="V40" s="224"/>
      <c r="W40" s="64"/>
      <c r="X40" s="224"/>
      <c r="Y40" s="64"/>
      <c r="Z40" s="224"/>
    </row>
    <row r="41" spans="1:26" s="27" customFormat="1" ht="14.25">
      <c r="A41" s="137"/>
      <c r="B41" s="41" t="s">
        <v>133</v>
      </c>
      <c r="C41" s="305" t="s">
        <v>530</v>
      </c>
      <c r="D41" s="210"/>
      <c r="E41" s="64" t="s">
        <v>530</v>
      </c>
      <c r="F41" s="224"/>
      <c r="G41" s="64" t="s">
        <v>530</v>
      </c>
      <c r="H41" s="225"/>
      <c r="I41" s="305">
        <v>10</v>
      </c>
      <c r="J41" s="224"/>
      <c r="K41" s="64" t="s">
        <v>530</v>
      </c>
      <c r="L41" s="224"/>
      <c r="M41" s="64">
        <v>10</v>
      </c>
      <c r="N41" s="224"/>
      <c r="O41" s="305" t="s">
        <v>530</v>
      </c>
      <c r="P41" s="64"/>
      <c r="Q41" s="64" t="s">
        <v>530</v>
      </c>
      <c r="R41" s="64"/>
      <c r="S41" s="64" t="s">
        <v>530</v>
      </c>
      <c r="T41" s="60"/>
      <c r="U41" s="305"/>
      <c r="V41" s="224"/>
      <c r="W41" s="64"/>
      <c r="X41" s="224"/>
      <c r="Y41" s="64"/>
      <c r="Z41" s="224"/>
    </row>
    <row r="42" spans="1:26" s="27" customFormat="1" ht="6.75" customHeight="1">
      <c r="A42" s="137"/>
      <c r="B42" s="41"/>
      <c r="C42" s="305"/>
      <c r="D42" s="210"/>
      <c r="E42" s="64"/>
      <c r="F42" s="224"/>
      <c r="G42" s="64"/>
      <c r="H42" s="225"/>
      <c r="I42" s="305"/>
      <c r="J42" s="224"/>
      <c r="K42" s="64"/>
      <c r="L42" s="224"/>
      <c r="M42" s="64"/>
      <c r="N42" s="224"/>
      <c r="O42" s="305"/>
      <c r="P42" s="64"/>
      <c r="Q42" s="64"/>
      <c r="R42" s="64"/>
      <c r="S42" s="64"/>
      <c r="T42" s="60"/>
      <c r="U42" s="305"/>
      <c r="V42" s="224"/>
      <c r="W42" s="64"/>
      <c r="X42" s="224"/>
      <c r="Y42" s="64"/>
      <c r="Z42" s="224"/>
    </row>
    <row r="43" spans="1:26" s="27" customFormat="1" ht="14.25">
      <c r="A43" s="137"/>
      <c r="B43" s="41" t="s">
        <v>134</v>
      </c>
      <c r="C43" s="305" t="s">
        <v>530</v>
      </c>
      <c r="D43" s="210"/>
      <c r="E43" s="64" t="s">
        <v>530</v>
      </c>
      <c r="F43" s="224"/>
      <c r="G43" s="64" t="s">
        <v>530</v>
      </c>
      <c r="H43" s="225"/>
      <c r="I43" s="305" t="s">
        <v>530</v>
      </c>
      <c r="J43" s="224"/>
      <c r="K43" s="64" t="s">
        <v>530</v>
      </c>
      <c r="L43" s="224"/>
      <c r="M43" s="64" t="s">
        <v>530</v>
      </c>
      <c r="N43" s="224"/>
      <c r="O43" s="305" t="s">
        <v>530</v>
      </c>
      <c r="P43" s="64"/>
      <c r="Q43" s="64" t="s">
        <v>530</v>
      </c>
      <c r="R43" s="64"/>
      <c r="S43" s="64" t="s">
        <v>530</v>
      </c>
      <c r="T43" s="60"/>
      <c r="U43" s="305"/>
      <c r="V43" s="224"/>
      <c r="W43" s="64"/>
      <c r="X43" s="224"/>
      <c r="Y43" s="64"/>
      <c r="Z43" s="224"/>
    </row>
    <row r="44" spans="1:26" s="27" customFormat="1" ht="6.75" customHeight="1">
      <c r="A44" s="137"/>
      <c r="B44" s="41"/>
      <c r="C44" s="305"/>
      <c r="D44" s="210"/>
      <c r="E44" s="64"/>
      <c r="F44" s="224"/>
      <c r="G44" s="64"/>
      <c r="H44" s="225"/>
      <c r="I44" s="305"/>
      <c r="J44" s="224"/>
      <c r="K44" s="64"/>
      <c r="L44" s="224"/>
      <c r="M44" s="64"/>
      <c r="N44" s="224"/>
      <c r="O44" s="305"/>
      <c r="P44" s="64"/>
      <c r="Q44" s="64"/>
      <c r="R44" s="64"/>
      <c r="S44" s="64"/>
      <c r="T44" s="60"/>
      <c r="U44" s="305"/>
      <c r="V44" s="224"/>
      <c r="W44" s="64"/>
      <c r="X44" s="224"/>
      <c r="Y44" s="64"/>
      <c r="Z44" s="224"/>
    </row>
    <row r="45" spans="1:26" s="27" customFormat="1" ht="14.25">
      <c r="A45" s="137"/>
      <c r="B45" s="41" t="s">
        <v>326</v>
      </c>
      <c r="C45" s="305" t="s">
        <v>530</v>
      </c>
      <c r="D45" s="210"/>
      <c r="E45" s="64" t="s">
        <v>530</v>
      </c>
      <c r="F45" s="224"/>
      <c r="G45" s="64" t="s">
        <v>530</v>
      </c>
      <c r="H45" s="225"/>
      <c r="I45" s="305">
        <v>40</v>
      </c>
      <c r="J45" s="224"/>
      <c r="K45" s="64">
        <v>10</v>
      </c>
      <c r="L45" s="224"/>
      <c r="M45" s="64">
        <v>30</v>
      </c>
      <c r="N45" s="224"/>
      <c r="O45" s="305" t="s">
        <v>530</v>
      </c>
      <c r="P45" s="64"/>
      <c r="Q45" s="64" t="s">
        <v>530</v>
      </c>
      <c r="R45" s="64"/>
      <c r="S45" s="64" t="s">
        <v>530</v>
      </c>
      <c r="T45" s="60"/>
      <c r="U45" s="305"/>
      <c r="V45" s="224"/>
      <c r="W45" s="64"/>
      <c r="X45" s="224"/>
      <c r="Y45" s="64"/>
      <c r="Z45" s="224"/>
    </row>
    <row r="46" spans="1:26" s="27" customFormat="1" ht="14.25">
      <c r="A46" s="132"/>
      <c r="B46" s="69"/>
      <c r="C46" s="305"/>
      <c r="D46" s="210"/>
      <c r="E46" s="64"/>
      <c r="F46" s="224"/>
      <c r="G46" s="64"/>
      <c r="H46" s="225"/>
      <c r="I46" s="305"/>
      <c r="J46" s="224"/>
      <c r="K46" s="64"/>
      <c r="L46" s="224"/>
      <c r="M46" s="64"/>
      <c r="N46" s="224"/>
      <c r="O46" s="305"/>
      <c r="P46" s="64"/>
      <c r="Q46" s="64"/>
      <c r="R46" s="64"/>
      <c r="S46" s="64"/>
      <c r="T46" s="60"/>
      <c r="U46" s="305"/>
      <c r="V46" s="224"/>
      <c r="W46" s="64"/>
      <c r="X46" s="224"/>
      <c r="Y46" s="64"/>
      <c r="Z46" s="224"/>
    </row>
    <row r="47" spans="1:26" s="27" customFormat="1" ht="14.25">
      <c r="A47" s="606" t="s">
        <v>41</v>
      </c>
      <c r="B47" s="607"/>
      <c r="C47" s="65" t="s">
        <v>530</v>
      </c>
      <c r="D47" s="232"/>
      <c r="E47" s="55" t="s">
        <v>530</v>
      </c>
      <c r="F47" s="284"/>
      <c r="G47" s="55" t="s">
        <v>530</v>
      </c>
      <c r="H47" s="285"/>
      <c r="I47" s="65">
        <v>40</v>
      </c>
      <c r="J47" s="284"/>
      <c r="K47" s="55">
        <v>10</v>
      </c>
      <c r="L47" s="284"/>
      <c r="M47" s="55">
        <v>30</v>
      </c>
      <c r="N47" s="284"/>
      <c r="O47" s="65">
        <v>10</v>
      </c>
      <c r="P47" s="55"/>
      <c r="Q47" s="55" t="s">
        <v>530</v>
      </c>
      <c r="R47" s="55"/>
      <c r="S47" s="55">
        <v>10</v>
      </c>
      <c r="T47" s="56"/>
      <c r="U47" s="305"/>
      <c r="V47" s="369"/>
      <c r="W47" s="325"/>
      <c r="X47" s="369"/>
      <c r="Y47" s="325"/>
      <c r="Z47" s="369"/>
    </row>
    <row r="48" spans="1:26" s="27" customFormat="1" ht="14.25">
      <c r="A48" s="132"/>
      <c r="B48" s="79"/>
      <c r="C48" s="305"/>
      <c r="D48" s="210"/>
      <c r="E48" s="64"/>
      <c r="F48" s="224"/>
      <c r="G48" s="64"/>
      <c r="H48" s="225"/>
      <c r="I48" s="305"/>
      <c r="J48" s="224"/>
      <c r="K48" s="64"/>
      <c r="L48" s="224"/>
      <c r="M48" s="64"/>
      <c r="N48" s="224"/>
      <c r="O48" s="305"/>
      <c r="P48" s="64"/>
      <c r="Q48" s="64"/>
      <c r="R48" s="64"/>
      <c r="S48" s="64"/>
      <c r="T48" s="60"/>
      <c r="U48" s="305"/>
      <c r="V48" s="224"/>
      <c r="W48" s="64"/>
      <c r="X48" s="224"/>
      <c r="Y48" s="64"/>
      <c r="Z48" s="224"/>
    </row>
    <row r="49" spans="1:26" s="27" customFormat="1" ht="14.25">
      <c r="A49" s="137"/>
      <c r="B49" s="41" t="s">
        <v>335</v>
      </c>
      <c r="C49" s="305" t="s">
        <v>530</v>
      </c>
      <c r="D49" s="210"/>
      <c r="E49" s="64" t="s">
        <v>530</v>
      </c>
      <c r="F49" s="224"/>
      <c r="G49" s="64" t="s">
        <v>530</v>
      </c>
      <c r="H49" s="225"/>
      <c r="I49" s="305" t="s">
        <v>530</v>
      </c>
      <c r="J49" s="224"/>
      <c r="K49" s="64" t="s">
        <v>530</v>
      </c>
      <c r="L49" s="224"/>
      <c r="M49" s="64" t="s">
        <v>530</v>
      </c>
      <c r="N49" s="224"/>
      <c r="O49" s="305" t="s">
        <v>530</v>
      </c>
      <c r="P49" s="64"/>
      <c r="Q49" s="64" t="s">
        <v>530</v>
      </c>
      <c r="R49" s="64"/>
      <c r="S49" s="64" t="s">
        <v>530</v>
      </c>
      <c r="T49" s="60"/>
      <c r="U49" s="305"/>
      <c r="V49" s="224"/>
      <c r="W49" s="64"/>
      <c r="X49" s="224"/>
      <c r="Y49" s="64"/>
      <c r="Z49" s="224"/>
    </row>
    <row r="50" spans="1:26" s="27" customFormat="1" ht="6.75" customHeight="1">
      <c r="A50" s="137"/>
      <c r="B50" s="41"/>
      <c r="C50" s="305"/>
      <c r="D50" s="210"/>
      <c r="E50" s="64"/>
      <c r="F50" s="224"/>
      <c r="G50" s="64"/>
      <c r="H50" s="225"/>
      <c r="I50" s="305"/>
      <c r="J50" s="224"/>
      <c r="K50" s="64"/>
      <c r="L50" s="224"/>
      <c r="M50" s="64"/>
      <c r="N50" s="224"/>
      <c r="O50" s="305"/>
      <c r="P50" s="64"/>
      <c r="Q50" s="64"/>
      <c r="R50" s="64"/>
      <c r="S50" s="64"/>
      <c r="T50" s="60"/>
      <c r="U50" s="305"/>
      <c r="V50" s="224"/>
      <c r="W50" s="64"/>
      <c r="X50" s="224"/>
      <c r="Y50" s="64"/>
      <c r="Z50" s="224"/>
    </row>
    <row r="51" spans="1:26" s="27" customFormat="1" ht="14.25">
      <c r="A51" s="137"/>
      <c r="B51" s="41" t="s">
        <v>135</v>
      </c>
      <c r="C51" s="305" t="s">
        <v>530</v>
      </c>
      <c r="D51" s="210"/>
      <c r="E51" s="64" t="s">
        <v>530</v>
      </c>
      <c r="F51" s="224"/>
      <c r="G51" s="64" t="s">
        <v>530</v>
      </c>
      <c r="H51" s="225"/>
      <c r="I51" s="305" t="s">
        <v>530</v>
      </c>
      <c r="J51" s="224"/>
      <c r="K51" s="64" t="s">
        <v>530</v>
      </c>
      <c r="L51" s="224"/>
      <c r="M51" s="64" t="s">
        <v>530</v>
      </c>
      <c r="N51" s="224"/>
      <c r="O51" s="305" t="s">
        <v>530</v>
      </c>
      <c r="P51" s="64"/>
      <c r="Q51" s="64" t="s">
        <v>530</v>
      </c>
      <c r="R51" s="64"/>
      <c r="S51" s="64" t="s">
        <v>530</v>
      </c>
      <c r="T51" s="60"/>
      <c r="U51" s="305"/>
      <c r="V51" s="224"/>
      <c r="W51" s="64"/>
      <c r="X51" s="224"/>
      <c r="Y51" s="64"/>
      <c r="Z51" s="224"/>
    </row>
    <row r="52" spans="1:26" s="27" customFormat="1" ht="6.75" customHeight="1">
      <c r="A52" s="137"/>
      <c r="B52" s="41"/>
      <c r="C52" s="305"/>
      <c r="D52" s="210"/>
      <c r="E52" s="64"/>
      <c r="F52" s="224"/>
      <c r="G52" s="64"/>
      <c r="H52" s="225"/>
      <c r="I52" s="305"/>
      <c r="J52" s="224"/>
      <c r="K52" s="64"/>
      <c r="L52" s="224"/>
      <c r="M52" s="64"/>
      <c r="N52" s="224"/>
      <c r="O52" s="305"/>
      <c r="P52" s="64"/>
      <c r="Q52" s="64"/>
      <c r="R52" s="64"/>
      <c r="S52" s="64"/>
      <c r="T52" s="60"/>
      <c r="U52" s="305"/>
      <c r="V52" s="224"/>
      <c r="W52" s="64"/>
      <c r="X52" s="224"/>
      <c r="Y52" s="64"/>
      <c r="Z52" s="224"/>
    </row>
    <row r="53" spans="1:26" s="27" customFormat="1" ht="14.25">
      <c r="A53" s="137"/>
      <c r="B53" s="41" t="s">
        <v>136</v>
      </c>
      <c r="C53" s="305" t="s">
        <v>530</v>
      </c>
      <c r="D53" s="210"/>
      <c r="E53" s="64" t="s">
        <v>530</v>
      </c>
      <c r="F53" s="224"/>
      <c r="G53" s="64" t="s">
        <v>530</v>
      </c>
      <c r="H53" s="225"/>
      <c r="I53" s="305" t="s">
        <v>530</v>
      </c>
      <c r="J53" s="224"/>
      <c r="K53" s="64" t="s">
        <v>530</v>
      </c>
      <c r="L53" s="224"/>
      <c r="M53" s="64" t="s">
        <v>530</v>
      </c>
      <c r="N53" s="224"/>
      <c r="O53" s="305" t="s">
        <v>530</v>
      </c>
      <c r="P53" s="64"/>
      <c r="Q53" s="64" t="s">
        <v>530</v>
      </c>
      <c r="R53" s="64"/>
      <c r="S53" s="64" t="s">
        <v>530</v>
      </c>
      <c r="T53" s="60"/>
      <c r="U53" s="305"/>
      <c r="V53" s="224"/>
      <c r="W53" s="64"/>
      <c r="X53" s="224"/>
      <c r="Y53" s="64"/>
      <c r="Z53" s="224"/>
    </row>
    <row r="54" spans="1:26" s="27" customFormat="1" ht="6.75" customHeight="1">
      <c r="A54" s="137"/>
      <c r="B54" s="41"/>
      <c r="C54" s="305"/>
      <c r="D54" s="210"/>
      <c r="E54" s="64"/>
      <c r="F54" s="224"/>
      <c r="G54" s="64"/>
      <c r="H54" s="225"/>
      <c r="I54" s="305"/>
      <c r="J54" s="224"/>
      <c r="K54" s="64"/>
      <c r="L54" s="224"/>
      <c r="M54" s="64"/>
      <c r="N54" s="224"/>
      <c r="O54" s="305"/>
      <c r="P54" s="64"/>
      <c r="Q54" s="64"/>
      <c r="R54" s="64"/>
      <c r="S54" s="64"/>
      <c r="T54" s="60"/>
      <c r="U54" s="305"/>
      <c r="V54" s="224"/>
      <c r="W54" s="64"/>
      <c r="X54" s="224"/>
      <c r="Y54" s="64"/>
      <c r="Z54" s="224"/>
    </row>
    <row r="55" spans="1:26" s="27" customFormat="1" ht="14.25">
      <c r="A55" s="137"/>
      <c r="B55" s="41" t="s">
        <v>336</v>
      </c>
      <c r="C55" s="305" t="s">
        <v>530</v>
      </c>
      <c r="D55" s="210"/>
      <c r="E55" s="64" t="s">
        <v>530</v>
      </c>
      <c r="F55" s="224"/>
      <c r="G55" s="64" t="s">
        <v>530</v>
      </c>
      <c r="H55" s="225"/>
      <c r="I55" s="305">
        <v>20</v>
      </c>
      <c r="J55" s="224"/>
      <c r="K55" s="64" t="s">
        <v>530</v>
      </c>
      <c r="L55" s="224"/>
      <c r="M55" s="64">
        <v>20</v>
      </c>
      <c r="N55" s="224"/>
      <c r="O55" s="305">
        <v>10</v>
      </c>
      <c r="P55" s="64"/>
      <c r="Q55" s="64" t="s">
        <v>530</v>
      </c>
      <c r="R55" s="64"/>
      <c r="S55" s="64">
        <v>10</v>
      </c>
      <c r="T55" s="60"/>
      <c r="U55" s="305"/>
      <c r="V55" s="224"/>
      <c r="W55" s="64"/>
      <c r="X55" s="224"/>
      <c r="Y55" s="64"/>
      <c r="Z55" s="224"/>
    </row>
    <row r="56" spans="1:26" s="27" customFormat="1" ht="6.75" customHeight="1">
      <c r="A56" s="137"/>
      <c r="B56" s="41"/>
      <c r="C56" s="305"/>
      <c r="D56" s="210"/>
      <c r="E56" s="64"/>
      <c r="F56" s="224"/>
      <c r="G56" s="64"/>
      <c r="H56" s="225"/>
      <c r="I56" s="305"/>
      <c r="J56" s="224"/>
      <c r="K56" s="64"/>
      <c r="L56" s="224"/>
      <c r="M56" s="64"/>
      <c r="N56" s="224"/>
      <c r="O56" s="305"/>
      <c r="P56" s="64"/>
      <c r="Q56" s="64"/>
      <c r="R56" s="64"/>
      <c r="S56" s="64"/>
      <c r="T56" s="60"/>
      <c r="U56" s="305"/>
      <c r="V56" s="224"/>
      <c r="W56" s="64"/>
      <c r="X56" s="224"/>
      <c r="Y56" s="64"/>
      <c r="Z56" s="224"/>
    </row>
    <row r="57" spans="1:26" s="27" customFormat="1" ht="14.25">
      <c r="A57" s="137"/>
      <c r="B57" s="41" t="s">
        <v>337</v>
      </c>
      <c r="C57" s="305" t="s">
        <v>530</v>
      </c>
      <c r="D57" s="210"/>
      <c r="E57" s="64" t="s">
        <v>530</v>
      </c>
      <c r="F57" s="224"/>
      <c r="G57" s="64" t="s">
        <v>530</v>
      </c>
      <c r="H57" s="225"/>
      <c r="I57" s="305">
        <v>10</v>
      </c>
      <c r="J57" s="224"/>
      <c r="K57" s="64" t="s">
        <v>530</v>
      </c>
      <c r="L57" s="224"/>
      <c r="M57" s="64" t="s">
        <v>530</v>
      </c>
      <c r="N57" s="224"/>
      <c r="O57" s="305" t="s">
        <v>530</v>
      </c>
      <c r="P57" s="64"/>
      <c r="Q57" s="64" t="s">
        <v>530</v>
      </c>
      <c r="R57" s="64"/>
      <c r="S57" s="64" t="s">
        <v>530</v>
      </c>
      <c r="T57" s="60"/>
      <c r="U57" s="305"/>
      <c r="V57" s="224"/>
      <c r="W57" s="64"/>
      <c r="X57" s="224"/>
      <c r="Y57" s="64"/>
      <c r="Z57" s="224"/>
    </row>
    <row r="58" spans="1:26" s="27" customFormat="1" ht="12.75">
      <c r="A58" s="138"/>
      <c r="B58" s="72"/>
      <c r="C58" s="307"/>
      <c r="D58" s="220"/>
      <c r="E58" s="38"/>
      <c r="F58" s="38"/>
      <c r="G58" s="38"/>
      <c r="H58" s="38"/>
      <c r="I58" s="320"/>
      <c r="J58" s="38"/>
      <c r="K58" s="38"/>
      <c r="L58" s="38"/>
      <c r="M58" s="38"/>
      <c r="N58" s="38"/>
      <c r="O58" s="320"/>
      <c r="P58" s="38"/>
      <c r="Q58" s="38"/>
      <c r="R58" s="38"/>
      <c r="S58" s="38"/>
      <c r="T58" s="45"/>
      <c r="U58" s="373"/>
      <c r="V58" s="371"/>
      <c r="W58" s="371"/>
      <c r="X58" s="371"/>
      <c r="Y58" s="371"/>
      <c r="Z58" s="371"/>
    </row>
    <row r="59" spans="1:27" s="27" customFormat="1" ht="12.75">
      <c r="A59" s="141"/>
      <c r="B59" s="447"/>
      <c r="C59" s="447"/>
      <c r="D59" s="447"/>
      <c r="E59" s="447"/>
      <c r="F59" s="447"/>
      <c r="G59" s="447"/>
      <c r="H59" s="447"/>
      <c r="I59" s="447"/>
      <c r="J59" s="447"/>
      <c r="K59" s="447"/>
      <c r="L59" s="447"/>
      <c r="M59" s="447"/>
      <c r="N59" s="447"/>
      <c r="O59" s="447"/>
      <c r="P59" s="447"/>
      <c r="Q59" s="447"/>
      <c r="R59" s="447"/>
      <c r="S59" s="447"/>
      <c r="T59" s="154" t="s">
        <v>529</v>
      </c>
      <c r="U59" s="447"/>
      <c r="V59" s="447"/>
      <c r="W59" s="447"/>
      <c r="X59" s="447"/>
      <c r="Y59" s="447"/>
      <c r="Z59" s="154"/>
      <c r="AA59" s="28"/>
    </row>
  </sheetData>
  <mergeCells count="19">
    <mergeCell ref="A47:B47"/>
    <mergeCell ref="E6:E7"/>
    <mergeCell ref="G6:G7"/>
    <mergeCell ref="I6:I7"/>
    <mergeCell ref="A37:B37"/>
    <mergeCell ref="A21:B21"/>
    <mergeCell ref="A9:B9"/>
    <mergeCell ref="U5:Y5"/>
    <mergeCell ref="O6:O7"/>
    <mergeCell ref="Q6:Q7"/>
    <mergeCell ref="S6:S7"/>
    <mergeCell ref="A3:T3"/>
    <mergeCell ref="C6:C7"/>
    <mergeCell ref="A2:T2"/>
    <mergeCell ref="M6:M7"/>
    <mergeCell ref="O5:S5"/>
    <mergeCell ref="C5:G5"/>
    <mergeCell ref="I5:M5"/>
    <mergeCell ref="K6:K7"/>
  </mergeCells>
  <printOptions horizontalCentered="1"/>
  <pageMargins left="0.23" right="0.22" top="0.984251968503937" bottom="0.984251968503937" header="0.5118110236220472" footer="0.5118110236220472"/>
  <pageSetup horizontalDpi="600" verticalDpi="600" orientation="portrait" paperSize="9" scale="70" r:id="rId1"/>
  <headerFooter alignWithMargins="0">
    <oddFooter>&amp;C13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Z67"/>
  <sheetViews>
    <sheetView workbookViewId="0" topLeftCell="A46">
      <selection activeCell="W53" sqref="W53"/>
    </sheetView>
  </sheetViews>
  <sheetFormatPr defaultColWidth="9.140625" defaultRowHeight="12.75"/>
  <cols>
    <col min="2" max="2" width="23.140625" style="0" customWidth="1"/>
    <col min="4" max="4" width="2.00390625" style="0" customWidth="1"/>
    <col min="6" max="6" width="2.00390625" style="0" customWidth="1"/>
    <col min="8" max="8" width="2.00390625" style="0" customWidth="1"/>
    <col min="10" max="10" width="2.00390625" style="0" customWidth="1"/>
    <col min="12" max="12" width="2.00390625" style="0" customWidth="1"/>
    <col min="14" max="14" width="2.00390625" style="0" customWidth="1"/>
    <col min="16" max="16" width="2.00390625" style="0" customWidth="1"/>
    <col min="18" max="18" width="2.00390625" style="0" customWidth="1"/>
    <col min="20" max="20" width="2.00390625" style="0" customWidth="1"/>
    <col min="22" max="22" width="2.00390625" style="0" customWidth="1"/>
  </cols>
  <sheetData>
    <row r="1" spans="1:26" s="27" customFormat="1" ht="20.25">
      <c r="A1" s="591" t="s">
        <v>491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464"/>
      <c r="X1" s="464"/>
      <c r="Y1" s="464"/>
      <c r="Z1" s="166"/>
    </row>
    <row r="2" spans="1:26" s="27" customFormat="1" ht="20.25">
      <c r="A2" s="608" t="str">
        <f>"Table 3.4a East Midlands: MOD Personnel by local authority area as at "&amp;'Enter SITDATE'!B2</f>
        <v>Table 3.4a East Midlands: MOD Personnel by local authority area as at 1 January 2014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608"/>
      <c r="V2" s="608"/>
      <c r="W2" s="464"/>
      <c r="X2" s="464"/>
      <c r="Y2" s="464"/>
      <c r="Z2" s="166"/>
    </row>
    <row r="3" spans="1:26" s="27" customFormat="1" ht="12.75">
      <c r="A3" s="104"/>
      <c r="B3" s="102"/>
      <c r="C3" s="103"/>
      <c r="D3" s="103"/>
      <c r="E3" s="103"/>
      <c r="F3" s="103"/>
      <c r="G3" s="102"/>
      <c r="H3" s="102"/>
      <c r="I3" s="103"/>
      <c r="J3" s="102"/>
      <c r="K3" s="102"/>
      <c r="L3" s="102"/>
      <c r="M3" s="102"/>
      <c r="N3" s="102"/>
      <c r="O3" s="105"/>
      <c r="P3" s="105"/>
      <c r="Q3" s="36"/>
      <c r="R3" s="36"/>
      <c r="S3" s="106"/>
      <c r="T3" s="106"/>
      <c r="U3" s="106"/>
      <c r="V3" s="107"/>
      <c r="W3" s="340"/>
      <c r="X3" s="340"/>
      <c r="Y3" s="177"/>
      <c r="Z3" s="177"/>
    </row>
    <row r="4" spans="1:26" s="27" customFormat="1" ht="12.75" customHeight="1">
      <c r="A4" s="99" t="s">
        <v>74</v>
      </c>
      <c r="B4" s="98"/>
      <c r="C4" s="596" t="s">
        <v>517</v>
      </c>
      <c r="D4" s="597"/>
      <c r="E4" s="597"/>
      <c r="F4" s="597"/>
      <c r="G4" s="597"/>
      <c r="H4" s="165"/>
      <c r="I4" s="596" t="s">
        <v>518</v>
      </c>
      <c r="J4" s="597"/>
      <c r="K4" s="597"/>
      <c r="L4" s="597"/>
      <c r="M4" s="597"/>
      <c r="N4" s="164"/>
      <c r="O4" s="596" t="s">
        <v>519</v>
      </c>
      <c r="P4" s="597"/>
      <c r="Q4" s="597"/>
      <c r="R4" s="597"/>
      <c r="S4" s="597"/>
      <c r="T4" s="164"/>
      <c r="U4" s="351"/>
      <c r="V4" s="353"/>
      <c r="W4" s="355"/>
      <c r="X4" s="356"/>
      <c r="Y4" s="356"/>
      <c r="Z4" s="357"/>
    </row>
    <row r="5" spans="1:26" s="27" customFormat="1" ht="12.75" customHeight="1">
      <c r="A5" s="121"/>
      <c r="B5" s="48"/>
      <c r="C5" s="588" t="s">
        <v>50</v>
      </c>
      <c r="D5" s="374"/>
      <c r="E5" s="584" t="s">
        <v>518</v>
      </c>
      <c r="F5" s="374"/>
      <c r="G5" s="584" t="s">
        <v>519</v>
      </c>
      <c r="H5" s="375"/>
      <c r="I5" s="588" t="s">
        <v>50</v>
      </c>
      <c r="J5" s="374"/>
      <c r="K5" s="584" t="s">
        <v>79</v>
      </c>
      <c r="L5" s="374"/>
      <c r="M5" s="584" t="s">
        <v>91</v>
      </c>
      <c r="N5" s="374"/>
      <c r="O5" s="588" t="s">
        <v>50</v>
      </c>
      <c r="P5" s="374"/>
      <c r="Q5" s="584" t="s">
        <v>523</v>
      </c>
      <c r="R5" s="374"/>
      <c r="S5" s="584" t="s">
        <v>522</v>
      </c>
      <c r="T5" s="374"/>
      <c r="U5" s="584" t="s">
        <v>521</v>
      </c>
      <c r="V5" s="375"/>
      <c r="W5" s="358"/>
      <c r="X5" s="357"/>
      <c r="Y5" s="357"/>
      <c r="Z5" s="357"/>
    </row>
    <row r="6" spans="1:26" s="27" customFormat="1" ht="12.75">
      <c r="A6" s="131"/>
      <c r="B6" s="100" t="s">
        <v>19</v>
      </c>
      <c r="C6" s="587"/>
      <c r="D6" s="349"/>
      <c r="E6" s="585"/>
      <c r="F6" s="349"/>
      <c r="G6" s="585"/>
      <c r="H6" s="350"/>
      <c r="I6" s="587"/>
      <c r="J6" s="349"/>
      <c r="K6" s="585"/>
      <c r="L6" s="349"/>
      <c r="M6" s="585"/>
      <c r="N6" s="350"/>
      <c r="O6" s="587"/>
      <c r="P6" s="349"/>
      <c r="Q6" s="585"/>
      <c r="R6" s="349"/>
      <c r="S6" s="585"/>
      <c r="T6" s="349"/>
      <c r="U6" s="585"/>
      <c r="V6" s="350"/>
      <c r="W6" s="359"/>
      <c r="X6" s="360"/>
      <c r="Y6" s="360"/>
      <c r="Z6" s="360"/>
    </row>
    <row r="7" spans="1:26" s="27" customFormat="1" ht="12.75">
      <c r="A7" s="108"/>
      <c r="B7" s="109"/>
      <c r="C7" s="306"/>
      <c r="D7" s="203"/>
      <c r="E7" s="203"/>
      <c r="F7" s="203"/>
      <c r="G7" s="203"/>
      <c r="H7" s="111"/>
      <c r="I7" s="306"/>
      <c r="J7" s="203"/>
      <c r="K7" s="203"/>
      <c r="L7" s="203"/>
      <c r="M7" s="203"/>
      <c r="N7" s="109"/>
      <c r="O7" s="323"/>
      <c r="P7" s="203"/>
      <c r="Q7" s="203"/>
      <c r="R7" s="203"/>
      <c r="S7" s="203"/>
      <c r="T7" s="111"/>
      <c r="U7" s="323"/>
      <c r="V7" s="216"/>
      <c r="W7" s="361"/>
      <c r="X7" s="362"/>
      <c r="Y7" s="362"/>
      <c r="Z7" s="362"/>
    </row>
    <row r="8" spans="1:26" s="27" customFormat="1" ht="14.25">
      <c r="A8" s="609" t="s">
        <v>449</v>
      </c>
      <c r="B8" s="576"/>
      <c r="C8" s="286">
        <v>10440</v>
      </c>
      <c r="D8" s="290"/>
      <c r="E8" s="289">
        <v>8800</v>
      </c>
      <c r="F8" s="293"/>
      <c r="G8" s="289">
        <v>1640</v>
      </c>
      <c r="H8" s="290"/>
      <c r="I8" s="286">
        <v>8800</v>
      </c>
      <c r="J8" s="290"/>
      <c r="K8" s="289">
        <v>1690</v>
      </c>
      <c r="L8" s="293"/>
      <c r="M8" s="289">
        <v>7110</v>
      </c>
      <c r="N8" s="290"/>
      <c r="O8" s="286">
        <v>1640</v>
      </c>
      <c r="P8" s="289"/>
      <c r="Q8" s="289">
        <v>1210</v>
      </c>
      <c r="R8" s="289"/>
      <c r="S8" s="289">
        <v>420</v>
      </c>
      <c r="T8" s="289"/>
      <c r="U8" s="289">
        <v>10</v>
      </c>
      <c r="V8" s="287"/>
      <c r="W8" s="363"/>
      <c r="X8" s="364"/>
      <c r="Y8" s="365"/>
      <c r="Z8" s="377"/>
    </row>
    <row r="9" spans="1:26" s="27" customFormat="1" ht="14.25">
      <c r="A9" s="108"/>
      <c r="B9" s="109"/>
      <c r="C9" s="304"/>
      <c r="D9" s="207"/>
      <c r="E9" s="112"/>
      <c r="F9" s="222"/>
      <c r="G9" s="112"/>
      <c r="H9" s="207"/>
      <c r="I9" s="304"/>
      <c r="J9" s="207"/>
      <c r="K9" s="112"/>
      <c r="L9" s="222"/>
      <c r="M9" s="112"/>
      <c r="N9" s="205"/>
      <c r="O9" s="324"/>
      <c r="P9" s="112"/>
      <c r="Q9" s="112"/>
      <c r="R9" s="112"/>
      <c r="S9" s="112"/>
      <c r="T9" s="112"/>
      <c r="U9" s="324"/>
      <c r="V9" s="205"/>
      <c r="W9" s="366"/>
      <c r="X9" s="367"/>
      <c r="Y9" s="368"/>
      <c r="Z9" s="378"/>
    </row>
    <row r="10" spans="1:26" s="1" customFormat="1" ht="14.25">
      <c r="A10" s="118"/>
      <c r="B10" s="145" t="s">
        <v>26</v>
      </c>
      <c r="C10" s="305">
        <v>10</v>
      </c>
      <c r="D10" s="210"/>
      <c r="E10" s="64" t="s">
        <v>530</v>
      </c>
      <c r="F10" s="224"/>
      <c r="G10" s="64">
        <v>10</v>
      </c>
      <c r="H10" s="210"/>
      <c r="I10" s="305" t="s">
        <v>530</v>
      </c>
      <c r="J10" s="210"/>
      <c r="K10" s="64" t="s">
        <v>530</v>
      </c>
      <c r="L10" s="224"/>
      <c r="M10" s="64" t="s">
        <v>530</v>
      </c>
      <c r="N10" s="210"/>
      <c r="O10" s="305">
        <v>10</v>
      </c>
      <c r="P10" s="64"/>
      <c r="Q10" s="64" t="s">
        <v>530</v>
      </c>
      <c r="R10" s="64"/>
      <c r="S10" s="64" t="s">
        <v>530</v>
      </c>
      <c r="T10" s="64"/>
      <c r="U10" s="325" t="s">
        <v>530</v>
      </c>
      <c r="V10" s="208"/>
      <c r="W10" s="59"/>
      <c r="X10" s="224"/>
      <c r="Y10" s="64"/>
      <c r="Z10" s="210"/>
    </row>
    <row r="11" spans="1:26" s="1" customFormat="1" ht="14.25">
      <c r="A11" s="118"/>
      <c r="B11" s="145" t="s">
        <v>27</v>
      </c>
      <c r="C11" s="305">
        <v>20</v>
      </c>
      <c r="D11" s="210"/>
      <c r="E11" s="64">
        <v>10</v>
      </c>
      <c r="F11" s="224"/>
      <c r="G11" s="64">
        <v>10</v>
      </c>
      <c r="H11" s="210"/>
      <c r="I11" s="305">
        <v>10</v>
      </c>
      <c r="J11" s="210"/>
      <c r="K11" s="64" t="s">
        <v>530</v>
      </c>
      <c r="L11" s="224"/>
      <c r="M11" s="64">
        <v>10</v>
      </c>
      <c r="N11" s="210"/>
      <c r="O11" s="305">
        <v>10</v>
      </c>
      <c r="P11" s="64"/>
      <c r="Q11" s="64" t="s">
        <v>530</v>
      </c>
      <c r="R11" s="64"/>
      <c r="S11" s="64">
        <v>10</v>
      </c>
      <c r="T11" s="64"/>
      <c r="U11" s="325" t="s">
        <v>530</v>
      </c>
      <c r="V11" s="208"/>
      <c r="W11" s="59"/>
      <c r="X11" s="224"/>
      <c r="Y11" s="64"/>
      <c r="Z11" s="210"/>
    </row>
    <row r="12" spans="1:26" s="1" customFormat="1" ht="14.25">
      <c r="A12" s="118"/>
      <c r="B12" s="145" t="s">
        <v>76</v>
      </c>
      <c r="C12" s="305">
        <v>50</v>
      </c>
      <c r="D12" s="210"/>
      <c r="E12" s="64">
        <v>30</v>
      </c>
      <c r="F12" s="224"/>
      <c r="G12" s="64">
        <v>20</v>
      </c>
      <c r="H12" s="210"/>
      <c r="I12" s="305">
        <v>30</v>
      </c>
      <c r="J12" s="210"/>
      <c r="K12" s="64" t="s">
        <v>530</v>
      </c>
      <c r="L12" s="224"/>
      <c r="M12" s="64">
        <v>20</v>
      </c>
      <c r="N12" s="210"/>
      <c r="O12" s="305">
        <v>20</v>
      </c>
      <c r="P12" s="64"/>
      <c r="Q12" s="64">
        <v>10</v>
      </c>
      <c r="R12" s="64"/>
      <c r="S12" s="64">
        <v>10</v>
      </c>
      <c r="T12" s="64"/>
      <c r="U12" s="325" t="s">
        <v>530</v>
      </c>
      <c r="V12" s="208"/>
      <c r="W12" s="59"/>
      <c r="X12" s="224"/>
      <c r="Y12" s="64"/>
      <c r="Z12" s="210"/>
    </row>
    <row r="13" spans="1:26" s="1" customFormat="1" ht="14.25">
      <c r="A13" s="118"/>
      <c r="B13" s="145" t="s">
        <v>28</v>
      </c>
      <c r="C13" s="305">
        <v>1700</v>
      </c>
      <c r="D13" s="210"/>
      <c r="E13" s="64">
        <v>1640</v>
      </c>
      <c r="F13" s="224"/>
      <c r="G13" s="64">
        <v>60</v>
      </c>
      <c r="H13" s="210"/>
      <c r="I13" s="305">
        <v>1640</v>
      </c>
      <c r="J13" s="210"/>
      <c r="K13" s="64">
        <v>110</v>
      </c>
      <c r="L13" s="224"/>
      <c r="M13" s="64">
        <v>1530</v>
      </c>
      <c r="N13" s="210"/>
      <c r="O13" s="305">
        <v>60</v>
      </c>
      <c r="P13" s="64"/>
      <c r="Q13" s="64">
        <v>50</v>
      </c>
      <c r="R13" s="64"/>
      <c r="S13" s="64" t="s">
        <v>530</v>
      </c>
      <c r="T13" s="64"/>
      <c r="U13" s="325" t="s">
        <v>530</v>
      </c>
      <c r="V13" s="208"/>
      <c r="W13" s="59"/>
      <c r="X13" s="224"/>
      <c r="Y13" s="64"/>
      <c r="Z13" s="210"/>
    </row>
    <row r="14" spans="1:26" s="27" customFormat="1" ht="14.25">
      <c r="A14" s="135"/>
      <c r="B14" s="41"/>
      <c r="C14" s="305"/>
      <c r="D14" s="210"/>
      <c r="E14" s="64"/>
      <c r="F14" s="224"/>
      <c r="G14" s="64"/>
      <c r="H14" s="210"/>
      <c r="I14" s="305"/>
      <c r="J14" s="210"/>
      <c r="K14" s="64"/>
      <c r="L14" s="224"/>
      <c r="M14" s="64"/>
      <c r="N14" s="210"/>
      <c r="O14" s="305"/>
      <c r="P14" s="64"/>
      <c r="Q14" s="64"/>
      <c r="R14" s="64"/>
      <c r="S14" s="64"/>
      <c r="T14" s="64"/>
      <c r="U14" s="325"/>
      <c r="V14" s="208"/>
      <c r="W14" s="59"/>
      <c r="X14" s="224"/>
      <c r="Y14" s="64"/>
      <c r="Z14" s="210"/>
    </row>
    <row r="15" spans="1:26" s="1" customFormat="1" ht="14.25">
      <c r="A15" s="606" t="s">
        <v>60</v>
      </c>
      <c r="B15" s="607"/>
      <c r="C15" s="65">
        <v>10</v>
      </c>
      <c r="D15" s="232"/>
      <c r="E15" s="55" t="s">
        <v>530</v>
      </c>
      <c r="F15" s="284"/>
      <c r="G15" s="55">
        <v>10</v>
      </c>
      <c r="H15" s="232"/>
      <c r="I15" s="65" t="s">
        <v>530</v>
      </c>
      <c r="J15" s="232"/>
      <c r="K15" s="55" t="s">
        <v>530</v>
      </c>
      <c r="L15" s="284"/>
      <c r="M15" s="55" t="s">
        <v>530</v>
      </c>
      <c r="N15" s="232"/>
      <c r="O15" s="65">
        <v>10</v>
      </c>
      <c r="P15" s="55"/>
      <c r="Q15" s="55" t="s">
        <v>530</v>
      </c>
      <c r="R15" s="55"/>
      <c r="S15" s="55">
        <v>10</v>
      </c>
      <c r="T15" s="55"/>
      <c r="U15" s="55" t="s">
        <v>530</v>
      </c>
      <c r="V15" s="233"/>
      <c r="W15" s="305"/>
      <c r="X15" s="369"/>
      <c r="Y15" s="325"/>
      <c r="Z15" s="379"/>
    </row>
    <row r="16" spans="1:26" s="27" customFormat="1" ht="14.25">
      <c r="A16" s="134"/>
      <c r="B16" s="41"/>
      <c r="C16" s="305"/>
      <c r="D16" s="210"/>
      <c r="E16" s="64"/>
      <c r="F16" s="224"/>
      <c r="G16" s="64"/>
      <c r="H16" s="210"/>
      <c r="I16" s="305"/>
      <c r="J16" s="210"/>
      <c r="K16" s="64"/>
      <c r="L16" s="224"/>
      <c r="M16" s="64"/>
      <c r="N16" s="210"/>
      <c r="O16" s="305"/>
      <c r="P16" s="64"/>
      <c r="Q16" s="64"/>
      <c r="R16" s="64"/>
      <c r="S16" s="64"/>
      <c r="T16" s="64"/>
      <c r="U16" s="325"/>
      <c r="V16" s="208"/>
      <c r="W16" s="59"/>
      <c r="X16" s="224"/>
      <c r="Y16" s="64"/>
      <c r="Z16" s="210"/>
    </row>
    <row r="17" spans="1:26" s="27" customFormat="1" ht="14.25">
      <c r="A17" s="133"/>
      <c r="B17" s="41" t="s">
        <v>137</v>
      </c>
      <c r="C17" s="305" t="s">
        <v>530</v>
      </c>
      <c r="D17" s="210"/>
      <c r="E17" s="64" t="s">
        <v>530</v>
      </c>
      <c r="F17" s="224"/>
      <c r="G17" s="64" t="s">
        <v>530</v>
      </c>
      <c r="H17" s="210"/>
      <c r="I17" s="305" t="s">
        <v>530</v>
      </c>
      <c r="J17" s="210"/>
      <c r="K17" s="64" t="s">
        <v>530</v>
      </c>
      <c r="L17" s="224"/>
      <c r="M17" s="64" t="s">
        <v>530</v>
      </c>
      <c r="N17" s="210"/>
      <c r="O17" s="305" t="s">
        <v>530</v>
      </c>
      <c r="P17" s="64"/>
      <c r="Q17" s="64" t="s">
        <v>530</v>
      </c>
      <c r="R17" s="64"/>
      <c r="S17" s="64" t="s">
        <v>530</v>
      </c>
      <c r="T17" s="64"/>
      <c r="U17" s="325" t="s">
        <v>530</v>
      </c>
      <c r="V17" s="208"/>
      <c r="W17" s="59"/>
      <c r="X17" s="224"/>
      <c r="Y17" s="64"/>
      <c r="Z17" s="210"/>
    </row>
    <row r="18" spans="1:26" s="27" customFormat="1" ht="14.25">
      <c r="A18" s="133"/>
      <c r="B18" s="41" t="s">
        <v>138</v>
      </c>
      <c r="C18" s="305" t="s">
        <v>530</v>
      </c>
      <c r="D18" s="210"/>
      <c r="E18" s="64" t="s">
        <v>530</v>
      </c>
      <c r="F18" s="224"/>
      <c r="G18" s="64" t="s">
        <v>530</v>
      </c>
      <c r="H18" s="210"/>
      <c r="I18" s="305" t="s">
        <v>530</v>
      </c>
      <c r="J18" s="210"/>
      <c r="K18" s="64" t="s">
        <v>530</v>
      </c>
      <c r="L18" s="224"/>
      <c r="M18" s="64" t="s">
        <v>530</v>
      </c>
      <c r="N18" s="210"/>
      <c r="O18" s="305" t="s">
        <v>530</v>
      </c>
      <c r="P18" s="64"/>
      <c r="Q18" s="64" t="s">
        <v>530</v>
      </c>
      <c r="R18" s="64"/>
      <c r="S18" s="64" t="s">
        <v>530</v>
      </c>
      <c r="T18" s="64"/>
      <c r="U18" s="325" t="s">
        <v>530</v>
      </c>
      <c r="V18" s="208"/>
      <c r="W18" s="59"/>
      <c r="X18" s="224"/>
      <c r="Y18" s="64"/>
      <c r="Z18" s="210"/>
    </row>
    <row r="19" spans="1:26" s="27" customFormat="1" ht="14.25">
      <c r="A19" s="133"/>
      <c r="B19" s="41" t="s">
        <v>139</v>
      </c>
      <c r="C19" s="305">
        <v>10</v>
      </c>
      <c r="D19" s="210"/>
      <c r="E19" s="64" t="s">
        <v>530</v>
      </c>
      <c r="F19" s="224"/>
      <c r="G19" s="64">
        <v>10</v>
      </c>
      <c r="H19" s="210"/>
      <c r="I19" s="305" t="s">
        <v>530</v>
      </c>
      <c r="J19" s="210"/>
      <c r="K19" s="64" t="s">
        <v>530</v>
      </c>
      <c r="L19" s="224"/>
      <c r="M19" s="64" t="s">
        <v>530</v>
      </c>
      <c r="N19" s="210"/>
      <c r="O19" s="305">
        <v>10</v>
      </c>
      <c r="P19" s="64"/>
      <c r="Q19" s="64" t="s">
        <v>530</v>
      </c>
      <c r="R19" s="64"/>
      <c r="S19" s="64">
        <v>10</v>
      </c>
      <c r="T19" s="64"/>
      <c r="U19" s="325" t="s">
        <v>530</v>
      </c>
      <c r="V19" s="208"/>
      <c r="W19" s="59"/>
      <c r="X19" s="224"/>
      <c r="Y19" s="64"/>
      <c r="Z19" s="210"/>
    </row>
    <row r="20" spans="1:26" s="27" customFormat="1" ht="14.25">
      <c r="A20" s="133"/>
      <c r="B20" s="41" t="s">
        <v>140</v>
      </c>
      <c r="C20" s="305" t="s">
        <v>530</v>
      </c>
      <c r="D20" s="210"/>
      <c r="E20" s="64" t="s">
        <v>530</v>
      </c>
      <c r="F20" s="224"/>
      <c r="G20" s="64" t="s">
        <v>530</v>
      </c>
      <c r="H20" s="210"/>
      <c r="I20" s="305" t="s">
        <v>530</v>
      </c>
      <c r="J20" s="210"/>
      <c r="K20" s="64" t="s">
        <v>530</v>
      </c>
      <c r="L20" s="224"/>
      <c r="M20" s="64" t="s">
        <v>530</v>
      </c>
      <c r="N20" s="210"/>
      <c r="O20" s="305" t="s">
        <v>530</v>
      </c>
      <c r="P20" s="64"/>
      <c r="Q20" s="64" t="s">
        <v>530</v>
      </c>
      <c r="R20" s="64"/>
      <c r="S20" s="64" t="s">
        <v>530</v>
      </c>
      <c r="T20" s="64"/>
      <c r="U20" s="325" t="s">
        <v>530</v>
      </c>
      <c r="V20" s="208"/>
      <c r="W20" s="59"/>
      <c r="X20" s="224"/>
      <c r="Y20" s="64"/>
      <c r="Z20" s="210"/>
    </row>
    <row r="21" spans="1:26" s="27" customFormat="1" ht="14.25">
      <c r="A21" s="133"/>
      <c r="B21" s="41" t="s">
        <v>141</v>
      </c>
      <c r="C21" s="305" t="s">
        <v>530</v>
      </c>
      <c r="D21" s="210"/>
      <c r="E21" s="64" t="s">
        <v>530</v>
      </c>
      <c r="F21" s="224"/>
      <c r="G21" s="64" t="s">
        <v>530</v>
      </c>
      <c r="H21" s="210"/>
      <c r="I21" s="305" t="s">
        <v>530</v>
      </c>
      <c r="J21" s="210"/>
      <c r="K21" s="64" t="s">
        <v>530</v>
      </c>
      <c r="L21" s="224"/>
      <c r="M21" s="64" t="s">
        <v>530</v>
      </c>
      <c r="N21" s="210"/>
      <c r="O21" s="305" t="s">
        <v>530</v>
      </c>
      <c r="P21" s="64"/>
      <c r="Q21" s="64" t="s">
        <v>530</v>
      </c>
      <c r="R21" s="64"/>
      <c r="S21" s="64" t="s">
        <v>530</v>
      </c>
      <c r="T21" s="64"/>
      <c r="U21" s="325" t="s">
        <v>530</v>
      </c>
      <c r="V21" s="208"/>
      <c r="W21" s="59"/>
      <c r="X21" s="224"/>
      <c r="Y21" s="64"/>
      <c r="Z21" s="210"/>
    </row>
    <row r="22" spans="1:26" s="27" customFormat="1" ht="14.25">
      <c r="A22" s="133"/>
      <c r="B22" s="41" t="s">
        <v>142</v>
      </c>
      <c r="C22" s="305" t="s">
        <v>530</v>
      </c>
      <c r="D22" s="210"/>
      <c r="E22" s="64" t="s">
        <v>530</v>
      </c>
      <c r="F22" s="224"/>
      <c r="G22" s="64" t="s">
        <v>530</v>
      </c>
      <c r="H22" s="210"/>
      <c r="I22" s="305" t="s">
        <v>530</v>
      </c>
      <c r="J22" s="210"/>
      <c r="K22" s="64" t="s">
        <v>530</v>
      </c>
      <c r="L22" s="224"/>
      <c r="M22" s="64" t="s">
        <v>530</v>
      </c>
      <c r="N22" s="210"/>
      <c r="O22" s="305" t="s">
        <v>530</v>
      </c>
      <c r="P22" s="64"/>
      <c r="Q22" s="64" t="s">
        <v>530</v>
      </c>
      <c r="R22" s="64"/>
      <c r="S22" s="64" t="s">
        <v>530</v>
      </c>
      <c r="T22" s="64"/>
      <c r="U22" s="325" t="s">
        <v>530</v>
      </c>
      <c r="V22" s="208"/>
      <c r="W22" s="59"/>
      <c r="X22" s="224"/>
      <c r="Y22" s="64"/>
      <c r="Z22" s="210"/>
    </row>
    <row r="23" spans="1:26" s="27" customFormat="1" ht="14.25">
      <c r="A23" s="133"/>
      <c r="B23" s="41" t="s">
        <v>143</v>
      </c>
      <c r="C23" s="305" t="s">
        <v>530</v>
      </c>
      <c r="D23" s="210"/>
      <c r="E23" s="64" t="s">
        <v>530</v>
      </c>
      <c r="F23" s="224"/>
      <c r="G23" s="64" t="s">
        <v>530</v>
      </c>
      <c r="H23" s="210"/>
      <c r="I23" s="305" t="s">
        <v>530</v>
      </c>
      <c r="J23" s="210"/>
      <c r="K23" s="64" t="s">
        <v>530</v>
      </c>
      <c r="L23" s="224"/>
      <c r="M23" s="64" t="s">
        <v>530</v>
      </c>
      <c r="N23" s="210"/>
      <c r="O23" s="305" t="s">
        <v>530</v>
      </c>
      <c r="P23" s="64"/>
      <c r="Q23" s="64" t="s">
        <v>530</v>
      </c>
      <c r="R23" s="64"/>
      <c r="S23" s="64" t="s">
        <v>530</v>
      </c>
      <c r="T23" s="64"/>
      <c r="U23" s="325" t="s">
        <v>530</v>
      </c>
      <c r="V23" s="208"/>
      <c r="W23" s="59"/>
      <c r="X23" s="224"/>
      <c r="Y23" s="64"/>
      <c r="Z23" s="210"/>
    </row>
    <row r="24" spans="1:26" s="27" customFormat="1" ht="14.25">
      <c r="A24" s="133"/>
      <c r="B24" s="41" t="s">
        <v>144</v>
      </c>
      <c r="C24" s="305" t="s">
        <v>530</v>
      </c>
      <c r="D24" s="210"/>
      <c r="E24" s="64" t="s">
        <v>530</v>
      </c>
      <c r="F24" s="224"/>
      <c r="G24" s="64" t="s">
        <v>530</v>
      </c>
      <c r="H24" s="210"/>
      <c r="I24" s="305" t="s">
        <v>530</v>
      </c>
      <c r="J24" s="210"/>
      <c r="K24" s="64" t="s">
        <v>530</v>
      </c>
      <c r="L24" s="224"/>
      <c r="M24" s="64" t="s">
        <v>530</v>
      </c>
      <c r="N24" s="210"/>
      <c r="O24" s="305" t="s">
        <v>530</v>
      </c>
      <c r="P24" s="64"/>
      <c r="Q24" s="64" t="s">
        <v>530</v>
      </c>
      <c r="R24" s="64"/>
      <c r="S24" s="64" t="s">
        <v>530</v>
      </c>
      <c r="T24" s="64"/>
      <c r="U24" s="325" t="s">
        <v>530</v>
      </c>
      <c r="V24" s="208"/>
      <c r="W24" s="59"/>
      <c r="X24" s="224"/>
      <c r="Y24" s="64"/>
      <c r="Z24" s="210"/>
    </row>
    <row r="25" spans="1:26" s="27" customFormat="1" ht="14.25">
      <c r="A25" s="134"/>
      <c r="B25" s="41"/>
      <c r="C25" s="305"/>
      <c r="D25" s="210"/>
      <c r="E25" s="64"/>
      <c r="F25" s="224"/>
      <c r="G25" s="64"/>
      <c r="H25" s="210"/>
      <c r="I25" s="305"/>
      <c r="J25" s="210"/>
      <c r="K25" s="64"/>
      <c r="L25" s="224"/>
      <c r="M25" s="64"/>
      <c r="N25" s="210"/>
      <c r="O25" s="305"/>
      <c r="P25" s="64"/>
      <c r="Q25" s="64"/>
      <c r="R25" s="64"/>
      <c r="S25" s="64"/>
      <c r="T25" s="64"/>
      <c r="U25" s="325"/>
      <c r="V25" s="208"/>
      <c r="W25" s="59"/>
      <c r="X25" s="224"/>
      <c r="Y25" s="64"/>
      <c r="Z25" s="210"/>
    </row>
    <row r="26" spans="1:26" s="1" customFormat="1" ht="14.25">
      <c r="A26" s="606" t="s">
        <v>61</v>
      </c>
      <c r="B26" s="607"/>
      <c r="C26" s="65">
        <v>220</v>
      </c>
      <c r="D26" s="232"/>
      <c r="E26" s="55">
        <v>110</v>
      </c>
      <c r="F26" s="284"/>
      <c r="G26" s="55">
        <v>110</v>
      </c>
      <c r="H26" s="232"/>
      <c r="I26" s="65">
        <v>110</v>
      </c>
      <c r="J26" s="232"/>
      <c r="K26" s="55">
        <v>20</v>
      </c>
      <c r="L26" s="284"/>
      <c r="M26" s="55">
        <v>90</v>
      </c>
      <c r="N26" s="232"/>
      <c r="O26" s="65">
        <v>110</v>
      </c>
      <c r="P26" s="55"/>
      <c r="Q26" s="55">
        <v>50</v>
      </c>
      <c r="R26" s="55"/>
      <c r="S26" s="55">
        <v>60</v>
      </c>
      <c r="T26" s="55"/>
      <c r="U26" s="55" t="s">
        <v>530</v>
      </c>
      <c r="V26" s="233"/>
      <c r="W26" s="305"/>
      <c r="X26" s="369"/>
      <c r="Y26" s="325"/>
      <c r="Z26" s="379"/>
    </row>
    <row r="27" spans="1:26" s="27" customFormat="1" ht="14.25">
      <c r="A27" s="134"/>
      <c r="B27" s="41"/>
      <c r="C27" s="305"/>
      <c r="D27" s="210"/>
      <c r="E27" s="64"/>
      <c r="F27" s="224"/>
      <c r="G27" s="64"/>
      <c r="H27" s="210"/>
      <c r="I27" s="305"/>
      <c r="J27" s="210"/>
      <c r="K27" s="64"/>
      <c r="L27" s="224"/>
      <c r="M27" s="64"/>
      <c r="N27" s="210"/>
      <c r="O27" s="305"/>
      <c r="P27" s="64"/>
      <c r="Q27" s="64"/>
      <c r="R27" s="64"/>
      <c r="S27" s="64"/>
      <c r="T27" s="64"/>
      <c r="U27" s="325"/>
      <c r="V27" s="208"/>
      <c r="W27" s="59"/>
      <c r="X27" s="224"/>
      <c r="Y27" s="64"/>
      <c r="Z27" s="210"/>
    </row>
    <row r="28" spans="1:26" s="27" customFormat="1" ht="14.25">
      <c r="A28" s="133"/>
      <c r="B28" s="41" t="s">
        <v>145</v>
      </c>
      <c r="C28" s="305" t="s">
        <v>530</v>
      </c>
      <c r="D28" s="210"/>
      <c r="E28" s="64" t="s">
        <v>530</v>
      </c>
      <c r="F28" s="224"/>
      <c r="G28" s="64" t="s">
        <v>530</v>
      </c>
      <c r="H28" s="210"/>
      <c r="I28" s="305" t="s">
        <v>530</v>
      </c>
      <c r="J28" s="210"/>
      <c r="K28" s="64" t="s">
        <v>530</v>
      </c>
      <c r="L28" s="224"/>
      <c r="M28" s="64" t="s">
        <v>530</v>
      </c>
      <c r="N28" s="210"/>
      <c r="O28" s="305" t="s">
        <v>530</v>
      </c>
      <c r="P28" s="64"/>
      <c r="Q28" s="64" t="s">
        <v>530</v>
      </c>
      <c r="R28" s="64"/>
      <c r="S28" s="64" t="s">
        <v>530</v>
      </c>
      <c r="T28" s="64"/>
      <c r="U28" s="325" t="s">
        <v>530</v>
      </c>
      <c r="V28" s="208"/>
      <c r="W28" s="59"/>
      <c r="X28" s="224"/>
      <c r="Y28" s="64"/>
      <c r="Z28" s="210"/>
    </row>
    <row r="29" spans="1:26" s="27" customFormat="1" ht="14.25">
      <c r="A29" s="133"/>
      <c r="B29" s="41" t="s">
        <v>146</v>
      </c>
      <c r="C29" s="305">
        <v>20</v>
      </c>
      <c r="D29" s="210"/>
      <c r="E29" s="64">
        <v>10</v>
      </c>
      <c r="F29" s="224"/>
      <c r="G29" s="64" t="s">
        <v>530</v>
      </c>
      <c r="H29" s="210"/>
      <c r="I29" s="305">
        <v>10</v>
      </c>
      <c r="J29" s="210"/>
      <c r="K29" s="64">
        <v>10</v>
      </c>
      <c r="L29" s="224"/>
      <c r="M29" s="64" t="s">
        <v>530</v>
      </c>
      <c r="N29" s="210"/>
      <c r="O29" s="305" t="s">
        <v>530</v>
      </c>
      <c r="P29" s="64"/>
      <c r="Q29" s="64" t="s">
        <v>530</v>
      </c>
      <c r="R29" s="64"/>
      <c r="S29" s="64" t="s">
        <v>530</v>
      </c>
      <c r="T29" s="64"/>
      <c r="U29" s="325" t="s">
        <v>530</v>
      </c>
      <c r="V29" s="208"/>
      <c r="W29" s="59"/>
      <c r="X29" s="224"/>
      <c r="Y29" s="64"/>
      <c r="Z29" s="210"/>
    </row>
    <row r="30" spans="1:26" s="27" customFormat="1" ht="14.25">
      <c r="A30" s="133"/>
      <c r="B30" s="41" t="s">
        <v>147</v>
      </c>
      <c r="C30" s="305" t="s">
        <v>530</v>
      </c>
      <c r="D30" s="210"/>
      <c r="E30" s="64" t="s">
        <v>530</v>
      </c>
      <c r="F30" s="224"/>
      <c r="G30" s="64" t="s">
        <v>530</v>
      </c>
      <c r="H30" s="210"/>
      <c r="I30" s="305" t="s">
        <v>530</v>
      </c>
      <c r="J30" s="210"/>
      <c r="K30" s="64" t="s">
        <v>530</v>
      </c>
      <c r="L30" s="224"/>
      <c r="M30" s="64" t="s">
        <v>530</v>
      </c>
      <c r="N30" s="210"/>
      <c r="O30" s="305" t="s">
        <v>530</v>
      </c>
      <c r="P30" s="64"/>
      <c r="Q30" s="64" t="s">
        <v>530</v>
      </c>
      <c r="R30" s="64"/>
      <c r="S30" s="64" t="s">
        <v>530</v>
      </c>
      <c r="T30" s="64"/>
      <c r="U30" s="325" t="s">
        <v>530</v>
      </c>
      <c r="V30" s="208"/>
      <c r="W30" s="59"/>
      <c r="X30" s="224"/>
      <c r="Y30" s="64"/>
      <c r="Z30" s="210"/>
    </row>
    <row r="31" spans="1:26" s="27" customFormat="1" ht="14.25">
      <c r="A31" s="133"/>
      <c r="B31" s="41" t="s">
        <v>148</v>
      </c>
      <c r="C31" s="305" t="s">
        <v>530</v>
      </c>
      <c r="D31" s="210"/>
      <c r="E31" s="64" t="s">
        <v>530</v>
      </c>
      <c r="F31" s="224"/>
      <c r="G31" s="64" t="s">
        <v>530</v>
      </c>
      <c r="H31" s="210"/>
      <c r="I31" s="305" t="s">
        <v>530</v>
      </c>
      <c r="J31" s="210"/>
      <c r="K31" s="64" t="s">
        <v>530</v>
      </c>
      <c r="L31" s="224"/>
      <c r="M31" s="64" t="s">
        <v>530</v>
      </c>
      <c r="N31" s="210"/>
      <c r="O31" s="305" t="s">
        <v>530</v>
      </c>
      <c r="P31" s="64"/>
      <c r="Q31" s="64" t="s">
        <v>530</v>
      </c>
      <c r="R31" s="64"/>
      <c r="S31" s="64" t="s">
        <v>530</v>
      </c>
      <c r="T31" s="64"/>
      <c r="U31" s="325" t="s">
        <v>530</v>
      </c>
      <c r="V31" s="208"/>
      <c r="W31" s="59"/>
      <c r="X31" s="224"/>
      <c r="Y31" s="64"/>
      <c r="Z31" s="210"/>
    </row>
    <row r="32" spans="1:26" s="27" customFormat="1" ht="14.25">
      <c r="A32" s="133"/>
      <c r="B32" s="41" t="s">
        <v>149</v>
      </c>
      <c r="C32" s="305">
        <v>200</v>
      </c>
      <c r="D32" s="210"/>
      <c r="E32" s="64">
        <v>100</v>
      </c>
      <c r="F32" s="224"/>
      <c r="G32" s="64">
        <v>100</v>
      </c>
      <c r="H32" s="210"/>
      <c r="I32" s="305">
        <v>100</v>
      </c>
      <c r="J32" s="210"/>
      <c r="K32" s="64">
        <v>10</v>
      </c>
      <c r="L32" s="224"/>
      <c r="M32" s="64">
        <v>90</v>
      </c>
      <c r="N32" s="210"/>
      <c r="O32" s="305">
        <v>100</v>
      </c>
      <c r="P32" s="64"/>
      <c r="Q32" s="64">
        <v>40</v>
      </c>
      <c r="R32" s="64"/>
      <c r="S32" s="64">
        <v>60</v>
      </c>
      <c r="T32" s="64"/>
      <c r="U32" s="325" t="s">
        <v>530</v>
      </c>
      <c r="V32" s="208"/>
      <c r="W32" s="59"/>
      <c r="X32" s="224"/>
      <c r="Y32" s="64"/>
      <c r="Z32" s="210"/>
    </row>
    <row r="33" spans="1:26" s="27" customFormat="1" ht="14.25">
      <c r="A33" s="133"/>
      <c r="B33" s="41" t="s">
        <v>150</v>
      </c>
      <c r="C33" s="305" t="s">
        <v>530</v>
      </c>
      <c r="D33" s="210"/>
      <c r="E33" s="64" t="s">
        <v>530</v>
      </c>
      <c r="F33" s="224"/>
      <c r="G33" s="64" t="s">
        <v>530</v>
      </c>
      <c r="H33" s="210"/>
      <c r="I33" s="305" t="s">
        <v>530</v>
      </c>
      <c r="J33" s="210"/>
      <c r="K33" s="64" t="s">
        <v>530</v>
      </c>
      <c r="L33" s="224"/>
      <c r="M33" s="64" t="s">
        <v>530</v>
      </c>
      <c r="N33" s="210"/>
      <c r="O33" s="305" t="s">
        <v>530</v>
      </c>
      <c r="P33" s="64"/>
      <c r="Q33" s="64" t="s">
        <v>530</v>
      </c>
      <c r="R33" s="64"/>
      <c r="S33" s="64" t="s">
        <v>530</v>
      </c>
      <c r="T33" s="64"/>
      <c r="U33" s="325" t="s">
        <v>530</v>
      </c>
      <c r="V33" s="208"/>
      <c r="W33" s="59"/>
      <c r="X33" s="224"/>
      <c r="Y33" s="64"/>
      <c r="Z33" s="210"/>
    </row>
    <row r="34" spans="1:26" s="27" customFormat="1" ht="14.25">
      <c r="A34" s="133"/>
      <c r="B34" s="41" t="s">
        <v>401</v>
      </c>
      <c r="C34" s="305">
        <v>10</v>
      </c>
      <c r="D34" s="210"/>
      <c r="E34" s="64" t="s">
        <v>530</v>
      </c>
      <c r="F34" s="224"/>
      <c r="G34" s="64" t="s">
        <v>530</v>
      </c>
      <c r="H34" s="210"/>
      <c r="I34" s="305" t="s">
        <v>530</v>
      </c>
      <c r="J34" s="210"/>
      <c r="K34" s="64" t="s">
        <v>530</v>
      </c>
      <c r="L34" s="224"/>
      <c r="M34" s="64" t="s">
        <v>530</v>
      </c>
      <c r="N34" s="210"/>
      <c r="O34" s="305" t="s">
        <v>530</v>
      </c>
      <c r="P34" s="64"/>
      <c r="Q34" s="64" t="s">
        <v>530</v>
      </c>
      <c r="R34" s="64"/>
      <c r="S34" s="64" t="s">
        <v>530</v>
      </c>
      <c r="T34" s="64"/>
      <c r="U34" s="325" t="s">
        <v>530</v>
      </c>
      <c r="V34" s="208"/>
      <c r="W34" s="59"/>
      <c r="X34" s="224"/>
      <c r="Y34" s="64"/>
      <c r="Z34" s="210"/>
    </row>
    <row r="35" spans="1:26" s="27" customFormat="1" ht="14.25">
      <c r="A35" s="134"/>
      <c r="B35" s="41"/>
      <c r="C35" s="305"/>
      <c r="D35" s="210"/>
      <c r="E35" s="64"/>
      <c r="F35" s="224"/>
      <c r="G35" s="64"/>
      <c r="H35" s="210"/>
      <c r="I35" s="305"/>
      <c r="J35" s="210"/>
      <c r="K35" s="64"/>
      <c r="L35" s="224"/>
      <c r="M35" s="64"/>
      <c r="N35" s="210"/>
      <c r="O35" s="305"/>
      <c r="P35" s="64"/>
      <c r="Q35" s="64"/>
      <c r="R35" s="64"/>
      <c r="S35" s="64"/>
      <c r="T35" s="64"/>
      <c r="U35" s="325"/>
      <c r="V35" s="208"/>
      <c r="W35" s="59"/>
      <c r="X35" s="224"/>
      <c r="Y35" s="64"/>
      <c r="Z35" s="210"/>
    </row>
    <row r="36" spans="1:26" s="1" customFormat="1" ht="14.25">
      <c r="A36" s="606" t="s">
        <v>62</v>
      </c>
      <c r="B36" s="607"/>
      <c r="C36" s="65">
        <v>7390</v>
      </c>
      <c r="D36" s="232"/>
      <c r="E36" s="55">
        <v>6320</v>
      </c>
      <c r="F36" s="284"/>
      <c r="G36" s="55">
        <v>1070</v>
      </c>
      <c r="H36" s="232"/>
      <c r="I36" s="65">
        <v>6320</v>
      </c>
      <c r="J36" s="232"/>
      <c r="K36" s="55">
        <v>1450</v>
      </c>
      <c r="L36" s="284"/>
      <c r="M36" s="55">
        <v>4880</v>
      </c>
      <c r="N36" s="232"/>
      <c r="O36" s="65">
        <v>1070</v>
      </c>
      <c r="P36" s="55"/>
      <c r="Q36" s="55">
        <v>840</v>
      </c>
      <c r="R36" s="55"/>
      <c r="S36" s="55">
        <v>220</v>
      </c>
      <c r="T36" s="55"/>
      <c r="U36" s="55">
        <v>10</v>
      </c>
      <c r="V36" s="233"/>
      <c r="W36" s="305"/>
      <c r="X36" s="369"/>
      <c r="Y36" s="325"/>
      <c r="Z36" s="379"/>
    </row>
    <row r="37" spans="1:26" s="27" customFormat="1" ht="14.25">
      <c r="A37" s="134"/>
      <c r="B37" s="41"/>
      <c r="C37" s="305"/>
      <c r="D37" s="210"/>
      <c r="E37" s="64"/>
      <c r="F37" s="224"/>
      <c r="G37" s="64"/>
      <c r="H37" s="210"/>
      <c r="I37" s="305"/>
      <c r="J37" s="210"/>
      <c r="K37" s="64"/>
      <c r="L37" s="224"/>
      <c r="M37" s="64"/>
      <c r="N37" s="210"/>
      <c r="O37" s="305"/>
      <c r="P37" s="64"/>
      <c r="Q37" s="64"/>
      <c r="R37" s="64"/>
      <c r="S37" s="64"/>
      <c r="T37" s="64"/>
      <c r="U37" s="325"/>
      <c r="V37" s="208"/>
      <c r="W37" s="59"/>
      <c r="X37" s="224"/>
      <c r="Y37" s="64"/>
      <c r="Z37" s="210"/>
    </row>
    <row r="38" spans="1:26" s="27" customFormat="1" ht="14.25">
      <c r="A38" s="133"/>
      <c r="B38" s="41" t="s">
        <v>151</v>
      </c>
      <c r="C38" s="305" t="s">
        <v>530</v>
      </c>
      <c r="D38" s="210"/>
      <c r="E38" s="64" t="s">
        <v>530</v>
      </c>
      <c r="F38" s="224"/>
      <c r="G38" s="64" t="s">
        <v>530</v>
      </c>
      <c r="H38" s="210"/>
      <c r="I38" s="305" t="s">
        <v>530</v>
      </c>
      <c r="J38" s="210"/>
      <c r="K38" s="64" t="s">
        <v>530</v>
      </c>
      <c r="L38" s="224"/>
      <c r="M38" s="64" t="s">
        <v>530</v>
      </c>
      <c r="N38" s="210"/>
      <c r="O38" s="305" t="s">
        <v>530</v>
      </c>
      <c r="P38" s="64"/>
      <c r="Q38" s="64" t="s">
        <v>530</v>
      </c>
      <c r="R38" s="64"/>
      <c r="S38" s="64" t="s">
        <v>530</v>
      </c>
      <c r="T38" s="64"/>
      <c r="U38" s="64" t="s">
        <v>530</v>
      </c>
      <c r="V38" s="208"/>
      <c r="W38" s="59"/>
      <c r="X38" s="224"/>
      <c r="Y38" s="64"/>
      <c r="Z38" s="210"/>
    </row>
    <row r="39" spans="1:26" s="27" customFormat="1" ht="14.25">
      <c r="A39" s="133"/>
      <c r="B39" s="41" t="s">
        <v>402</v>
      </c>
      <c r="C39" s="305">
        <v>2210</v>
      </c>
      <c r="D39" s="210"/>
      <c r="E39" s="64">
        <v>2040</v>
      </c>
      <c r="F39" s="224"/>
      <c r="G39" s="64">
        <v>170</v>
      </c>
      <c r="H39" s="210"/>
      <c r="I39" s="305">
        <v>2040</v>
      </c>
      <c r="J39" s="210"/>
      <c r="K39" s="64">
        <v>240</v>
      </c>
      <c r="L39" s="224"/>
      <c r="M39" s="64">
        <v>1800</v>
      </c>
      <c r="N39" s="210"/>
      <c r="O39" s="305">
        <v>170</v>
      </c>
      <c r="P39" s="64"/>
      <c r="Q39" s="64">
        <v>110</v>
      </c>
      <c r="R39" s="64"/>
      <c r="S39" s="64">
        <v>70</v>
      </c>
      <c r="T39" s="64"/>
      <c r="U39" s="64" t="s">
        <v>530</v>
      </c>
      <c r="V39" s="208"/>
      <c r="W39" s="59"/>
      <c r="X39" s="224"/>
      <c r="Y39" s="64"/>
      <c r="Z39" s="210"/>
    </row>
    <row r="40" spans="1:26" s="27" customFormat="1" ht="14.25">
      <c r="A40" s="133"/>
      <c r="B40" s="41" t="s">
        <v>403</v>
      </c>
      <c r="C40" s="305">
        <v>20</v>
      </c>
      <c r="D40" s="210"/>
      <c r="E40" s="64">
        <v>10</v>
      </c>
      <c r="F40" s="224"/>
      <c r="G40" s="64" t="s">
        <v>530</v>
      </c>
      <c r="H40" s="210"/>
      <c r="I40" s="305">
        <v>10</v>
      </c>
      <c r="J40" s="210"/>
      <c r="K40" s="64" t="s">
        <v>530</v>
      </c>
      <c r="L40" s="224"/>
      <c r="M40" s="64">
        <v>10</v>
      </c>
      <c r="N40" s="210"/>
      <c r="O40" s="305" t="s">
        <v>530</v>
      </c>
      <c r="P40" s="64"/>
      <c r="Q40" s="64" t="s">
        <v>530</v>
      </c>
      <c r="R40" s="64"/>
      <c r="S40" s="64" t="s">
        <v>530</v>
      </c>
      <c r="T40" s="64"/>
      <c r="U40" s="64" t="s">
        <v>530</v>
      </c>
      <c r="V40" s="208"/>
      <c r="W40" s="59"/>
      <c r="X40" s="224"/>
      <c r="Y40" s="64"/>
      <c r="Z40" s="210"/>
    </row>
    <row r="41" spans="1:26" s="27" customFormat="1" ht="14.25">
      <c r="A41" s="133"/>
      <c r="B41" s="41" t="s">
        <v>404</v>
      </c>
      <c r="C41" s="305">
        <v>4620</v>
      </c>
      <c r="D41" s="210"/>
      <c r="E41" s="64">
        <v>3830</v>
      </c>
      <c r="F41" s="224"/>
      <c r="G41" s="64">
        <v>790</v>
      </c>
      <c r="H41" s="210"/>
      <c r="I41" s="305">
        <v>3830</v>
      </c>
      <c r="J41" s="210"/>
      <c r="K41" s="64">
        <v>1120</v>
      </c>
      <c r="L41" s="224"/>
      <c r="M41" s="64">
        <v>2720</v>
      </c>
      <c r="N41" s="210"/>
      <c r="O41" s="305">
        <v>790</v>
      </c>
      <c r="P41" s="64"/>
      <c r="Q41" s="64">
        <v>660</v>
      </c>
      <c r="R41" s="64"/>
      <c r="S41" s="64">
        <v>120</v>
      </c>
      <c r="T41" s="64"/>
      <c r="U41" s="64">
        <v>10</v>
      </c>
      <c r="V41" s="208"/>
      <c r="W41" s="59"/>
      <c r="X41" s="224"/>
      <c r="Y41" s="64"/>
      <c r="Z41" s="210"/>
    </row>
    <row r="42" spans="1:26" s="27" customFormat="1" ht="14.25">
      <c r="A42" s="133"/>
      <c r="B42" s="41" t="s">
        <v>405</v>
      </c>
      <c r="C42" s="305" t="s">
        <v>530</v>
      </c>
      <c r="D42" s="210"/>
      <c r="E42" s="64" t="s">
        <v>530</v>
      </c>
      <c r="F42" s="224"/>
      <c r="G42" s="64" t="s">
        <v>530</v>
      </c>
      <c r="H42" s="210"/>
      <c r="I42" s="305" t="s">
        <v>530</v>
      </c>
      <c r="J42" s="210"/>
      <c r="K42" s="64" t="s">
        <v>530</v>
      </c>
      <c r="L42" s="224"/>
      <c r="M42" s="64" t="s">
        <v>530</v>
      </c>
      <c r="N42" s="210"/>
      <c r="O42" s="305" t="s">
        <v>530</v>
      </c>
      <c r="P42" s="64"/>
      <c r="Q42" s="64" t="s">
        <v>530</v>
      </c>
      <c r="R42" s="64"/>
      <c r="S42" s="64" t="s">
        <v>530</v>
      </c>
      <c r="T42" s="64"/>
      <c r="U42" s="64" t="s">
        <v>530</v>
      </c>
      <c r="V42" s="208"/>
      <c r="W42" s="59"/>
      <c r="X42" s="224"/>
      <c r="Y42" s="64"/>
      <c r="Z42" s="210"/>
    </row>
    <row r="43" spans="1:26" s="27" customFormat="1" ht="14.25">
      <c r="A43" s="133"/>
      <c r="B43" s="41" t="s">
        <v>406</v>
      </c>
      <c r="C43" s="305">
        <v>170</v>
      </c>
      <c r="D43" s="210"/>
      <c r="E43" s="64">
        <v>90</v>
      </c>
      <c r="F43" s="224"/>
      <c r="G43" s="64">
        <v>80</v>
      </c>
      <c r="H43" s="210"/>
      <c r="I43" s="305">
        <v>90</v>
      </c>
      <c r="J43" s="210"/>
      <c r="K43" s="64">
        <v>30</v>
      </c>
      <c r="L43" s="224"/>
      <c r="M43" s="64">
        <v>60</v>
      </c>
      <c r="N43" s="210"/>
      <c r="O43" s="305">
        <v>80</v>
      </c>
      <c r="P43" s="64"/>
      <c r="Q43" s="64">
        <v>50</v>
      </c>
      <c r="R43" s="64"/>
      <c r="S43" s="64">
        <v>30</v>
      </c>
      <c r="T43" s="64"/>
      <c r="U43" s="325" t="s">
        <v>530</v>
      </c>
      <c r="V43" s="208"/>
      <c r="W43" s="59"/>
      <c r="X43" s="224"/>
      <c r="Y43" s="64"/>
      <c r="Z43" s="210"/>
    </row>
    <row r="44" spans="1:26" s="27" customFormat="1" ht="14.25">
      <c r="A44" s="133"/>
      <c r="B44" s="41" t="s">
        <v>407</v>
      </c>
      <c r="C44" s="305">
        <v>360</v>
      </c>
      <c r="D44" s="210"/>
      <c r="E44" s="64">
        <v>340</v>
      </c>
      <c r="F44" s="224"/>
      <c r="G44" s="64">
        <v>20</v>
      </c>
      <c r="H44" s="210"/>
      <c r="I44" s="305">
        <v>340</v>
      </c>
      <c r="J44" s="210"/>
      <c r="K44" s="64">
        <v>50</v>
      </c>
      <c r="L44" s="224"/>
      <c r="M44" s="64">
        <v>290</v>
      </c>
      <c r="N44" s="210"/>
      <c r="O44" s="305">
        <v>20</v>
      </c>
      <c r="P44" s="64"/>
      <c r="Q44" s="64">
        <v>20</v>
      </c>
      <c r="R44" s="64"/>
      <c r="S44" s="64" t="s">
        <v>530</v>
      </c>
      <c r="T44" s="64"/>
      <c r="U44" s="325" t="s">
        <v>530</v>
      </c>
      <c r="V44" s="208"/>
      <c r="W44" s="59"/>
      <c r="X44" s="224"/>
      <c r="Y44" s="64"/>
      <c r="Z44" s="210"/>
    </row>
    <row r="45" spans="1:26" s="27" customFormat="1" ht="14.25">
      <c r="A45" s="134"/>
      <c r="B45" s="41"/>
      <c r="C45" s="305"/>
      <c r="D45" s="210"/>
      <c r="E45" s="64"/>
      <c r="F45" s="224"/>
      <c r="G45" s="64"/>
      <c r="H45" s="210"/>
      <c r="I45" s="305"/>
      <c r="J45" s="210"/>
      <c r="K45" s="64"/>
      <c r="L45" s="224"/>
      <c r="M45" s="64"/>
      <c r="N45" s="210"/>
      <c r="O45" s="305"/>
      <c r="P45" s="64"/>
      <c r="Q45" s="64"/>
      <c r="R45" s="64"/>
      <c r="S45" s="64"/>
      <c r="T45" s="64"/>
      <c r="U45" s="325"/>
      <c r="V45" s="208"/>
      <c r="W45" s="59"/>
      <c r="X45" s="224"/>
      <c r="Y45" s="64"/>
      <c r="Z45" s="210"/>
    </row>
    <row r="46" spans="1:26" s="1" customFormat="1" ht="14.25">
      <c r="A46" s="606" t="s">
        <v>63</v>
      </c>
      <c r="B46" s="607"/>
      <c r="C46" s="65">
        <v>140</v>
      </c>
      <c r="D46" s="232"/>
      <c r="E46" s="55" t="s">
        <v>530</v>
      </c>
      <c r="F46" s="284"/>
      <c r="G46" s="55">
        <v>130</v>
      </c>
      <c r="H46" s="232"/>
      <c r="I46" s="65" t="s">
        <v>530</v>
      </c>
      <c r="J46" s="232"/>
      <c r="K46" s="55" t="s">
        <v>530</v>
      </c>
      <c r="L46" s="284"/>
      <c r="M46" s="55" t="s">
        <v>530</v>
      </c>
      <c r="N46" s="232"/>
      <c r="O46" s="65">
        <v>130</v>
      </c>
      <c r="P46" s="55"/>
      <c r="Q46" s="55">
        <v>80</v>
      </c>
      <c r="R46" s="55"/>
      <c r="S46" s="55">
        <v>50</v>
      </c>
      <c r="T46" s="55"/>
      <c r="U46" s="55" t="s">
        <v>530</v>
      </c>
      <c r="V46" s="233"/>
      <c r="W46" s="305"/>
      <c r="X46" s="369"/>
      <c r="Y46" s="325"/>
      <c r="Z46" s="379"/>
    </row>
    <row r="47" spans="1:26" s="27" customFormat="1" ht="14.25">
      <c r="A47" s="134"/>
      <c r="B47" s="41"/>
      <c r="C47" s="305"/>
      <c r="D47" s="210"/>
      <c r="E47" s="64"/>
      <c r="F47" s="224"/>
      <c r="G47" s="64"/>
      <c r="H47" s="210"/>
      <c r="I47" s="305"/>
      <c r="J47" s="210"/>
      <c r="K47" s="64"/>
      <c r="L47" s="224"/>
      <c r="M47" s="64"/>
      <c r="N47" s="210"/>
      <c r="O47" s="305"/>
      <c r="P47" s="64"/>
      <c r="Q47" s="64"/>
      <c r="R47" s="64"/>
      <c r="S47" s="64"/>
      <c r="T47" s="64"/>
      <c r="U47" s="325"/>
      <c r="V47" s="208"/>
      <c r="W47" s="59"/>
      <c r="X47" s="224"/>
      <c r="Y47" s="64"/>
      <c r="Z47" s="210"/>
    </row>
    <row r="48" spans="1:26" s="27" customFormat="1" ht="14.25">
      <c r="A48" s="133"/>
      <c r="B48" s="41" t="s">
        <v>152</v>
      </c>
      <c r="C48" s="305" t="s">
        <v>530</v>
      </c>
      <c r="D48" s="210"/>
      <c r="E48" s="64" t="s">
        <v>530</v>
      </c>
      <c r="F48" s="224"/>
      <c r="G48" s="64" t="s">
        <v>530</v>
      </c>
      <c r="H48" s="210"/>
      <c r="I48" s="305" t="s">
        <v>530</v>
      </c>
      <c r="J48" s="210"/>
      <c r="K48" s="64" t="s">
        <v>530</v>
      </c>
      <c r="L48" s="224"/>
      <c r="M48" s="64" t="s">
        <v>530</v>
      </c>
      <c r="N48" s="210"/>
      <c r="O48" s="305" t="s">
        <v>530</v>
      </c>
      <c r="P48" s="64"/>
      <c r="Q48" s="64" t="s">
        <v>530</v>
      </c>
      <c r="R48" s="64"/>
      <c r="S48" s="64" t="s">
        <v>530</v>
      </c>
      <c r="T48" s="64"/>
      <c r="U48" s="325" t="s">
        <v>530</v>
      </c>
      <c r="V48" s="208"/>
      <c r="W48" s="59"/>
      <c r="X48" s="224"/>
      <c r="Y48" s="64"/>
      <c r="Z48" s="210"/>
    </row>
    <row r="49" spans="1:26" s="27" customFormat="1" ht="14.25">
      <c r="A49" s="133"/>
      <c r="B49" s="41" t="s">
        <v>153</v>
      </c>
      <c r="C49" s="305" t="s">
        <v>530</v>
      </c>
      <c r="D49" s="210"/>
      <c r="E49" s="64" t="s">
        <v>530</v>
      </c>
      <c r="F49" s="224"/>
      <c r="G49" s="64" t="s">
        <v>530</v>
      </c>
      <c r="H49" s="210"/>
      <c r="I49" s="305" t="s">
        <v>530</v>
      </c>
      <c r="J49" s="210"/>
      <c r="K49" s="64" t="s">
        <v>530</v>
      </c>
      <c r="L49" s="224"/>
      <c r="M49" s="64" t="s">
        <v>530</v>
      </c>
      <c r="N49" s="210"/>
      <c r="O49" s="305" t="s">
        <v>530</v>
      </c>
      <c r="P49" s="64"/>
      <c r="Q49" s="64" t="s">
        <v>530</v>
      </c>
      <c r="R49" s="64"/>
      <c r="S49" s="64" t="s">
        <v>530</v>
      </c>
      <c r="T49" s="64"/>
      <c r="U49" s="325" t="s">
        <v>530</v>
      </c>
      <c r="V49" s="208"/>
      <c r="W49" s="59"/>
      <c r="X49" s="224"/>
      <c r="Y49" s="64"/>
      <c r="Z49" s="210"/>
    </row>
    <row r="50" spans="1:26" s="27" customFormat="1" ht="14.25">
      <c r="A50" s="133"/>
      <c r="B50" s="41" t="s">
        <v>154</v>
      </c>
      <c r="C50" s="305" t="s">
        <v>530</v>
      </c>
      <c r="D50" s="210"/>
      <c r="E50" s="64" t="s">
        <v>530</v>
      </c>
      <c r="F50" s="224"/>
      <c r="G50" s="64" t="s">
        <v>530</v>
      </c>
      <c r="H50" s="210"/>
      <c r="I50" s="305" t="s">
        <v>530</v>
      </c>
      <c r="J50" s="210"/>
      <c r="K50" s="64" t="s">
        <v>530</v>
      </c>
      <c r="L50" s="224"/>
      <c r="M50" s="64" t="s">
        <v>530</v>
      </c>
      <c r="N50" s="210"/>
      <c r="O50" s="305" t="s">
        <v>530</v>
      </c>
      <c r="P50" s="64"/>
      <c r="Q50" s="64" t="s">
        <v>530</v>
      </c>
      <c r="R50" s="64"/>
      <c r="S50" s="64" t="s">
        <v>530</v>
      </c>
      <c r="T50" s="64"/>
      <c r="U50" s="325" t="s">
        <v>530</v>
      </c>
      <c r="V50" s="208"/>
      <c r="W50" s="59"/>
      <c r="X50" s="224"/>
      <c r="Y50" s="64"/>
      <c r="Z50" s="210"/>
    </row>
    <row r="51" spans="1:26" s="27" customFormat="1" ht="14.25">
      <c r="A51" s="133"/>
      <c r="B51" s="41" t="s">
        <v>155</v>
      </c>
      <c r="C51" s="305" t="s">
        <v>530</v>
      </c>
      <c r="D51" s="210"/>
      <c r="E51" s="64" t="s">
        <v>530</v>
      </c>
      <c r="F51" s="224"/>
      <c r="G51" s="64" t="s">
        <v>530</v>
      </c>
      <c r="H51" s="210"/>
      <c r="I51" s="305" t="s">
        <v>530</v>
      </c>
      <c r="J51" s="210"/>
      <c r="K51" s="64" t="s">
        <v>530</v>
      </c>
      <c r="L51" s="224"/>
      <c r="M51" s="64" t="s">
        <v>530</v>
      </c>
      <c r="N51" s="210"/>
      <c r="O51" s="305" t="s">
        <v>530</v>
      </c>
      <c r="P51" s="64"/>
      <c r="Q51" s="64" t="s">
        <v>530</v>
      </c>
      <c r="R51" s="64"/>
      <c r="S51" s="64" t="s">
        <v>530</v>
      </c>
      <c r="T51" s="64"/>
      <c r="U51" s="325" t="s">
        <v>530</v>
      </c>
      <c r="V51" s="208"/>
      <c r="W51" s="59"/>
      <c r="X51" s="224"/>
      <c r="Y51" s="64"/>
      <c r="Z51" s="210"/>
    </row>
    <row r="52" spans="1:26" s="27" customFormat="1" ht="14.25">
      <c r="A52" s="133"/>
      <c r="B52" s="41" t="s">
        <v>156</v>
      </c>
      <c r="C52" s="305">
        <v>20</v>
      </c>
      <c r="D52" s="210"/>
      <c r="E52" s="64" t="s">
        <v>530</v>
      </c>
      <c r="F52" s="224"/>
      <c r="G52" s="64">
        <v>10</v>
      </c>
      <c r="H52" s="210"/>
      <c r="I52" s="305" t="s">
        <v>530</v>
      </c>
      <c r="J52" s="210"/>
      <c r="K52" s="64" t="s">
        <v>530</v>
      </c>
      <c r="L52" s="224"/>
      <c r="M52" s="64" t="s">
        <v>530</v>
      </c>
      <c r="N52" s="210"/>
      <c r="O52" s="305">
        <v>10</v>
      </c>
      <c r="P52" s="64"/>
      <c r="Q52" s="64" t="s">
        <v>530</v>
      </c>
      <c r="R52" s="64"/>
      <c r="S52" s="64">
        <v>10</v>
      </c>
      <c r="T52" s="64"/>
      <c r="U52" s="325" t="s">
        <v>530</v>
      </c>
      <c r="V52" s="208"/>
      <c r="W52" s="59"/>
      <c r="X52" s="224"/>
      <c r="Y52" s="64"/>
      <c r="Z52" s="210"/>
    </row>
    <row r="53" spans="1:26" s="27" customFormat="1" ht="14.25">
      <c r="A53" s="133"/>
      <c r="B53" s="41" t="s">
        <v>411</v>
      </c>
      <c r="C53" s="305" t="s">
        <v>530</v>
      </c>
      <c r="D53" s="210"/>
      <c r="E53" s="64" t="s">
        <v>530</v>
      </c>
      <c r="F53" s="224"/>
      <c r="G53" s="64">
        <v>120</v>
      </c>
      <c r="H53" s="210"/>
      <c r="I53" s="305" t="s">
        <v>530</v>
      </c>
      <c r="J53" s="210"/>
      <c r="K53" s="64" t="s">
        <v>530</v>
      </c>
      <c r="L53" s="224"/>
      <c r="M53" s="64" t="s">
        <v>530</v>
      </c>
      <c r="N53" s="210"/>
      <c r="O53" s="305">
        <v>120</v>
      </c>
      <c r="P53" s="64"/>
      <c r="Q53" s="64">
        <v>80</v>
      </c>
      <c r="R53" s="64"/>
      <c r="S53" s="64">
        <v>50</v>
      </c>
      <c r="T53" s="64"/>
      <c r="U53" s="325" t="s">
        <v>530</v>
      </c>
      <c r="V53" s="208"/>
      <c r="W53" s="59"/>
      <c r="X53" s="224"/>
      <c r="Y53" s="64"/>
      <c r="Z53" s="210"/>
    </row>
    <row r="54" spans="1:26" s="27" customFormat="1" ht="14.25">
      <c r="A54" s="133"/>
      <c r="B54" s="41" t="s">
        <v>157</v>
      </c>
      <c r="C54" s="305" t="s">
        <v>530</v>
      </c>
      <c r="D54" s="210"/>
      <c r="E54" s="64" t="s">
        <v>530</v>
      </c>
      <c r="F54" s="224"/>
      <c r="G54" s="64" t="s">
        <v>530</v>
      </c>
      <c r="H54" s="210"/>
      <c r="I54" s="305" t="s">
        <v>530</v>
      </c>
      <c r="J54" s="210"/>
      <c r="K54" s="64" t="s">
        <v>530</v>
      </c>
      <c r="L54" s="224"/>
      <c r="M54" s="64" t="s">
        <v>530</v>
      </c>
      <c r="N54" s="210"/>
      <c r="O54" s="305" t="s">
        <v>530</v>
      </c>
      <c r="P54" s="64"/>
      <c r="Q54" s="64" t="s">
        <v>530</v>
      </c>
      <c r="R54" s="64"/>
      <c r="S54" s="64" t="s">
        <v>530</v>
      </c>
      <c r="T54" s="64"/>
      <c r="U54" s="325" t="s">
        <v>530</v>
      </c>
      <c r="V54" s="208"/>
      <c r="W54" s="59"/>
      <c r="X54" s="224"/>
      <c r="Y54" s="64"/>
      <c r="Z54" s="210"/>
    </row>
    <row r="55" spans="1:26" s="27" customFormat="1" ht="14.25">
      <c r="A55" s="134"/>
      <c r="B55" s="41"/>
      <c r="C55" s="305"/>
      <c r="D55" s="210"/>
      <c r="E55" s="64"/>
      <c r="F55" s="224"/>
      <c r="G55" s="64"/>
      <c r="H55" s="210"/>
      <c r="I55" s="305"/>
      <c r="J55" s="210"/>
      <c r="K55" s="64"/>
      <c r="L55" s="224"/>
      <c r="M55" s="64"/>
      <c r="N55" s="210"/>
      <c r="O55" s="305"/>
      <c r="P55" s="64"/>
      <c r="Q55" s="64"/>
      <c r="R55" s="64"/>
      <c r="S55" s="64"/>
      <c r="T55" s="64"/>
      <c r="U55" s="325"/>
      <c r="V55" s="208"/>
      <c r="W55" s="59"/>
      <c r="X55" s="224"/>
      <c r="Y55" s="64"/>
      <c r="Z55" s="210"/>
    </row>
    <row r="56" spans="1:26" s="1" customFormat="1" ht="14.25">
      <c r="A56" s="606" t="s">
        <v>64</v>
      </c>
      <c r="B56" s="607"/>
      <c r="C56" s="65">
        <v>910</v>
      </c>
      <c r="D56" s="232"/>
      <c r="E56" s="55">
        <v>680</v>
      </c>
      <c r="F56" s="284"/>
      <c r="G56" s="55">
        <v>220</v>
      </c>
      <c r="H56" s="232"/>
      <c r="I56" s="65">
        <v>680</v>
      </c>
      <c r="J56" s="232"/>
      <c r="K56" s="55">
        <v>110</v>
      </c>
      <c r="L56" s="284"/>
      <c r="M56" s="55">
        <v>570</v>
      </c>
      <c r="N56" s="232"/>
      <c r="O56" s="65">
        <v>220</v>
      </c>
      <c r="P56" s="55"/>
      <c r="Q56" s="55">
        <v>170</v>
      </c>
      <c r="R56" s="55"/>
      <c r="S56" s="55">
        <v>50</v>
      </c>
      <c r="T56" s="55"/>
      <c r="U56" s="55" t="s">
        <v>530</v>
      </c>
      <c r="V56" s="233"/>
      <c r="W56" s="305"/>
      <c r="X56" s="369"/>
      <c r="Y56" s="325"/>
      <c r="Z56" s="379"/>
    </row>
    <row r="57" spans="1:26" s="27" customFormat="1" ht="14.25">
      <c r="A57" s="134"/>
      <c r="B57" s="41"/>
      <c r="C57" s="305"/>
      <c r="D57" s="210"/>
      <c r="E57" s="64"/>
      <c r="F57" s="224"/>
      <c r="G57" s="64"/>
      <c r="H57" s="210"/>
      <c r="I57" s="305"/>
      <c r="J57" s="210"/>
      <c r="K57" s="64"/>
      <c r="L57" s="224"/>
      <c r="M57" s="64"/>
      <c r="N57" s="210"/>
      <c r="O57" s="305"/>
      <c r="P57" s="64"/>
      <c r="Q57" s="64"/>
      <c r="R57" s="64"/>
      <c r="S57" s="64"/>
      <c r="T57" s="64"/>
      <c r="U57" s="325"/>
      <c r="V57" s="208"/>
      <c r="W57" s="59"/>
      <c r="X57" s="224"/>
      <c r="Y57" s="64"/>
      <c r="Z57" s="210"/>
    </row>
    <row r="58" spans="1:26" s="27" customFormat="1" ht="14.25">
      <c r="A58" s="133"/>
      <c r="B58" s="41" t="s">
        <v>158</v>
      </c>
      <c r="C58" s="305" t="s">
        <v>530</v>
      </c>
      <c r="D58" s="210"/>
      <c r="E58" s="64" t="s">
        <v>530</v>
      </c>
      <c r="F58" s="224"/>
      <c r="G58" s="64" t="s">
        <v>530</v>
      </c>
      <c r="H58" s="210"/>
      <c r="I58" s="305" t="s">
        <v>530</v>
      </c>
      <c r="J58" s="210"/>
      <c r="K58" s="64" t="s">
        <v>530</v>
      </c>
      <c r="L58" s="224"/>
      <c r="M58" s="64" t="s">
        <v>530</v>
      </c>
      <c r="N58" s="210"/>
      <c r="O58" s="305" t="s">
        <v>530</v>
      </c>
      <c r="P58" s="64"/>
      <c r="Q58" s="64" t="s">
        <v>530</v>
      </c>
      <c r="R58" s="64"/>
      <c r="S58" s="64" t="s">
        <v>530</v>
      </c>
      <c r="T58" s="64"/>
      <c r="U58" s="325" t="s">
        <v>530</v>
      </c>
      <c r="V58" s="208"/>
      <c r="W58" s="59"/>
      <c r="X58" s="224"/>
      <c r="Y58" s="64"/>
      <c r="Z58" s="210"/>
    </row>
    <row r="59" spans="1:26" s="27" customFormat="1" ht="14.25">
      <c r="A59" s="133"/>
      <c r="B59" s="41" t="s">
        <v>417</v>
      </c>
      <c r="C59" s="305">
        <v>10</v>
      </c>
      <c r="D59" s="210"/>
      <c r="E59" s="64" t="s">
        <v>530</v>
      </c>
      <c r="F59" s="224"/>
      <c r="G59" s="64">
        <v>10</v>
      </c>
      <c r="H59" s="210"/>
      <c r="I59" s="305" t="s">
        <v>530</v>
      </c>
      <c r="J59" s="210"/>
      <c r="K59" s="64" t="s">
        <v>530</v>
      </c>
      <c r="L59" s="224"/>
      <c r="M59" s="64" t="s">
        <v>530</v>
      </c>
      <c r="N59" s="210"/>
      <c r="O59" s="305">
        <v>10</v>
      </c>
      <c r="P59" s="64"/>
      <c r="Q59" s="64">
        <v>10</v>
      </c>
      <c r="R59" s="64"/>
      <c r="S59" s="64" t="s">
        <v>530</v>
      </c>
      <c r="T59" s="64"/>
      <c r="U59" s="325" t="s">
        <v>530</v>
      </c>
      <c r="V59" s="208"/>
      <c r="W59" s="59"/>
      <c r="X59" s="224"/>
      <c r="Y59" s="64"/>
      <c r="Z59" s="210"/>
    </row>
    <row r="60" spans="1:26" s="27" customFormat="1" ht="14.25">
      <c r="A60" s="133"/>
      <c r="B60" s="41" t="s">
        <v>418</v>
      </c>
      <c r="C60" s="305">
        <v>860</v>
      </c>
      <c r="D60" s="210"/>
      <c r="E60" s="64">
        <v>680</v>
      </c>
      <c r="F60" s="224"/>
      <c r="G60" s="64">
        <v>190</v>
      </c>
      <c r="H60" s="210"/>
      <c r="I60" s="305">
        <v>680</v>
      </c>
      <c r="J60" s="210"/>
      <c r="K60" s="64">
        <v>110</v>
      </c>
      <c r="L60" s="224"/>
      <c r="M60" s="64">
        <v>570</v>
      </c>
      <c r="N60" s="210"/>
      <c r="O60" s="305">
        <v>190</v>
      </c>
      <c r="P60" s="64"/>
      <c r="Q60" s="64">
        <v>140</v>
      </c>
      <c r="R60" s="64"/>
      <c r="S60" s="64">
        <v>40</v>
      </c>
      <c r="T60" s="64"/>
      <c r="U60" s="325" t="s">
        <v>530</v>
      </c>
      <c r="V60" s="208"/>
      <c r="W60" s="59"/>
      <c r="X60" s="224"/>
      <c r="Y60" s="64"/>
      <c r="Z60" s="210"/>
    </row>
    <row r="61" spans="1:26" s="27" customFormat="1" ht="14.25">
      <c r="A61" s="133"/>
      <c r="B61" s="41" t="s">
        <v>103</v>
      </c>
      <c r="C61" s="305" t="s">
        <v>530</v>
      </c>
      <c r="D61" s="210"/>
      <c r="E61" s="64" t="s">
        <v>530</v>
      </c>
      <c r="F61" s="224"/>
      <c r="G61" s="64" t="s">
        <v>530</v>
      </c>
      <c r="H61" s="210"/>
      <c r="I61" s="305" t="s">
        <v>530</v>
      </c>
      <c r="J61" s="210"/>
      <c r="K61" s="64" t="s">
        <v>530</v>
      </c>
      <c r="L61" s="224"/>
      <c r="M61" s="64" t="s">
        <v>530</v>
      </c>
      <c r="N61" s="210"/>
      <c r="O61" s="305" t="s">
        <v>530</v>
      </c>
      <c r="P61" s="64"/>
      <c r="Q61" s="64" t="s">
        <v>530</v>
      </c>
      <c r="R61" s="64"/>
      <c r="S61" s="64" t="s">
        <v>530</v>
      </c>
      <c r="T61" s="64"/>
      <c r="U61" s="325" t="s">
        <v>530</v>
      </c>
      <c r="V61" s="208"/>
      <c r="W61" s="59"/>
      <c r="X61" s="224"/>
      <c r="Y61" s="64"/>
      <c r="Z61" s="210"/>
    </row>
    <row r="62" spans="1:26" s="27" customFormat="1" ht="14.25">
      <c r="A62" s="133"/>
      <c r="B62" s="41" t="s">
        <v>159</v>
      </c>
      <c r="C62" s="305">
        <v>10</v>
      </c>
      <c r="D62" s="210"/>
      <c r="E62" s="64" t="s">
        <v>530</v>
      </c>
      <c r="F62" s="224"/>
      <c r="G62" s="64" t="s">
        <v>530</v>
      </c>
      <c r="H62" s="210"/>
      <c r="I62" s="305" t="s">
        <v>530</v>
      </c>
      <c r="J62" s="210"/>
      <c r="K62" s="64" t="s">
        <v>530</v>
      </c>
      <c r="L62" s="224"/>
      <c r="M62" s="64" t="s">
        <v>530</v>
      </c>
      <c r="N62" s="210"/>
      <c r="O62" s="305" t="s">
        <v>530</v>
      </c>
      <c r="P62" s="64"/>
      <c r="Q62" s="64" t="s">
        <v>530</v>
      </c>
      <c r="R62" s="64"/>
      <c r="S62" s="64" t="s">
        <v>530</v>
      </c>
      <c r="T62" s="64"/>
      <c r="U62" s="325" t="s">
        <v>530</v>
      </c>
      <c r="V62" s="208"/>
      <c r="W62" s="59"/>
      <c r="X62" s="224"/>
      <c r="Y62" s="64"/>
      <c r="Z62" s="210"/>
    </row>
    <row r="63" spans="1:26" s="27" customFormat="1" ht="14.25">
      <c r="A63" s="133"/>
      <c r="B63" s="41" t="s">
        <v>419</v>
      </c>
      <c r="C63" s="305">
        <v>20</v>
      </c>
      <c r="D63" s="210"/>
      <c r="E63" s="64" t="s">
        <v>530</v>
      </c>
      <c r="F63" s="224"/>
      <c r="G63" s="64">
        <v>20</v>
      </c>
      <c r="H63" s="210"/>
      <c r="I63" s="305" t="s">
        <v>530</v>
      </c>
      <c r="J63" s="210"/>
      <c r="K63" s="64" t="s">
        <v>530</v>
      </c>
      <c r="L63" s="224"/>
      <c r="M63" s="64" t="s">
        <v>530</v>
      </c>
      <c r="N63" s="210"/>
      <c r="O63" s="305">
        <v>20</v>
      </c>
      <c r="P63" s="64"/>
      <c r="Q63" s="64">
        <v>10</v>
      </c>
      <c r="R63" s="64"/>
      <c r="S63" s="64">
        <v>10</v>
      </c>
      <c r="T63" s="64"/>
      <c r="U63" s="325" t="s">
        <v>530</v>
      </c>
      <c r="V63" s="208"/>
      <c r="W63" s="59"/>
      <c r="X63" s="224"/>
      <c r="Y63" s="64"/>
      <c r="Z63" s="210"/>
    </row>
    <row r="64" spans="1:26" s="27" customFormat="1" ht="14.25">
      <c r="A64" s="133"/>
      <c r="B64" s="41" t="s">
        <v>420</v>
      </c>
      <c r="C64" s="305" t="s">
        <v>530</v>
      </c>
      <c r="D64" s="210"/>
      <c r="E64" s="64" t="s">
        <v>530</v>
      </c>
      <c r="F64" s="224"/>
      <c r="G64" s="64" t="s">
        <v>530</v>
      </c>
      <c r="H64" s="210"/>
      <c r="I64" s="305" t="s">
        <v>530</v>
      </c>
      <c r="J64" s="210"/>
      <c r="K64" s="64" t="s">
        <v>530</v>
      </c>
      <c r="L64" s="224"/>
      <c r="M64" s="64" t="s">
        <v>530</v>
      </c>
      <c r="N64" s="210"/>
      <c r="O64" s="305" t="s">
        <v>530</v>
      </c>
      <c r="P64" s="64"/>
      <c r="Q64" s="64" t="s">
        <v>530</v>
      </c>
      <c r="R64" s="64"/>
      <c r="S64" s="64" t="s">
        <v>530</v>
      </c>
      <c r="T64" s="64"/>
      <c r="U64" s="325" t="s">
        <v>530</v>
      </c>
      <c r="V64" s="208"/>
      <c r="W64" s="59"/>
      <c r="X64" s="224"/>
      <c r="Y64" s="64"/>
      <c r="Z64" s="210"/>
    </row>
    <row r="65" spans="1:26" s="27" customFormat="1" ht="12.75">
      <c r="A65" s="136"/>
      <c r="B65" s="73"/>
      <c r="C65" s="308"/>
      <c r="D65" s="171"/>
      <c r="E65" s="171"/>
      <c r="F65" s="171"/>
      <c r="G65" s="171"/>
      <c r="H65" s="66"/>
      <c r="I65" s="308"/>
      <c r="J65" s="171"/>
      <c r="K65" s="171"/>
      <c r="L65" s="171"/>
      <c r="M65" s="171"/>
      <c r="N65" s="66"/>
      <c r="O65" s="308"/>
      <c r="P65" s="171"/>
      <c r="Q65" s="171"/>
      <c r="R65" s="171"/>
      <c r="S65" s="171"/>
      <c r="T65" s="171"/>
      <c r="U65" s="376"/>
      <c r="V65" s="66"/>
      <c r="W65" s="380"/>
      <c r="X65" s="381"/>
      <c r="Y65" s="381"/>
      <c r="Z65" s="381"/>
    </row>
    <row r="66" spans="1:26" s="27" customFormat="1" ht="12.75">
      <c r="A66" s="460"/>
      <c r="B66" s="456"/>
      <c r="C66" s="461"/>
      <c r="D66" s="381"/>
      <c r="E66" s="381"/>
      <c r="F66" s="381"/>
      <c r="G66" s="381"/>
      <c r="H66" s="381"/>
      <c r="I66" s="461"/>
      <c r="J66" s="381"/>
      <c r="K66" s="381"/>
      <c r="L66" s="381"/>
      <c r="M66" s="381"/>
      <c r="N66" s="381"/>
      <c r="O66" s="461"/>
      <c r="P66" s="381"/>
      <c r="Q66" s="381"/>
      <c r="R66" s="381"/>
      <c r="S66" s="381"/>
      <c r="T66" s="381"/>
      <c r="U66" s="461"/>
      <c r="V66" s="154"/>
      <c r="W66" s="381"/>
      <c r="X66" s="381"/>
      <c r="Y66" s="381"/>
      <c r="Z66" s="381"/>
    </row>
    <row r="67" spans="1:26" s="27" customFormat="1" ht="12.75">
      <c r="A67" s="460"/>
      <c r="B67" s="456"/>
      <c r="C67" s="461"/>
      <c r="D67" s="381"/>
      <c r="E67" s="381"/>
      <c r="F67" s="381"/>
      <c r="G67" s="381"/>
      <c r="H67" s="381"/>
      <c r="I67" s="461"/>
      <c r="J67" s="381"/>
      <c r="K67" s="381"/>
      <c r="L67" s="381"/>
      <c r="M67" s="381"/>
      <c r="N67" s="381"/>
      <c r="O67" s="461"/>
      <c r="P67" s="381"/>
      <c r="Q67" s="381"/>
      <c r="R67" s="381"/>
      <c r="S67" s="381"/>
      <c r="T67" s="381"/>
      <c r="U67" s="461"/>
      <c r="W67" s="381"/>
      <c r="X67" s="381"/>
      <c r="Y67" s="381"/>
      <c r="Z67" s="381"/>
    </row>
  </sheetData>
  <mergeCells count="21">
    <mergeCell ref="A1:V1"/>
    <mergeCell ref="A2:V2"/>
    <mergeCell ref="O4:S4"/>
    <mergeCell ref="S5:S6"/>
    <mergeCell ref="I4:M4"/>
    <mergeCell ref="C4:G4"/>
    <mergeCell ref="M5:M6"/>
    <mergeCell ref="A56:B56"/>
    <mergeCell ref="A8:B8"/>
    <mergeCell ref="K5:K6"/>
    <mergeCell ref="U5:U6"/>
    <mergeCell ref="O5:O6"/>
    <mergeCell ref="Q5:Q6"/>
    <mergeCell ref="C5:C6"/>
    <mergeCell ref="E5:E6"/>
    <mergeCell ref="G5:G6"/>
    <mergeCell ref="I5:I6"/>
    <mergeCell ref="A15:B15"/>
    <mergeCell ref="A26:B26"/>
    <mergeCell ref="A36:B36"/>
    <mergeCell ref="A46:B46"/>
  </mergeCells>
  <printOptions horizontalCentered="1"/>
  <pageMargins left="0.31496062992125984" right="0.3937007874015748" top="0.984251968503937" bottom="0.984251968503937" header="0.5118110236220472" footer="0.5118110236220472"/>
  <pageSetup horizontalDpi="600" verticalDpi="600" orientation="portrait" paperSize="9" scale="65" r:id="rId1"/>
  <headerFooter alignWithMargins="0">
    <oddFooter>&amp;C14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Z66"/>
  <sheetViews>
    <sheetView view="pageBreakPreview" zoomScaleSheetLayoutView="100" workbookViewId="0" topLeftCell="A1">
      <selection activeCell="C8" sqref="C8:T65"/>
    </sheetView>
  </sheetViews>
  <sheetFormatPr defaultColWidth="9.140625" defaultRowHeight="12.75"/>
  <cols>
    <col min="2" max="2" width="21.8515625" style="0" customWidth="1"/>
    <col min="4" max="4" width="2.28125" style="0" customWidth="1"/>
    <col min="6" max="6" width="2.28125" style="0" customWidth="1"/>
    <col min="8" max="8" width="2.28125" style="0" customWidth="1"/>
    <col min="10" max="10" width="2.28125" style="0" customWidth="1"/>
    <col min="12" max="12" width="2.28125" style="0" customWidth="1"/>
    <col min="14" max="14" width="2.28125" style="0" customWidth="1"/>
    <col min="16" max="16" width="2.28125" style="0" customWidth="1"/>
    <col min="18" max="18" width="2.28125" style="0" customWidth="1"/>
    <col min="20" max="20" width="2.28125" style="0" customWidth="1"/>
  </cols>
  <sheetData>
    <row r="1" spans="1:26" s="27" customFormat="1" ht="20.25">
      <c r="A1" s="591" t="s">
        <v>491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464"/>
      <c r="V1" s="464"/>
      <c r="W1" s="464"/>
      <c r="X1" s="464"/>
      <c r="Y1" s="464"/>
      <c r="Z1" s="166"/>
    </row>
    <row r="2" spans="1:26" s="27" customFormat="1" ht="20.25">
      <c r="A2" s="608" t="str">
        <f>"Table 3.4b East Midlands: UK Regular Forces by local authority area as at "&amp;'Enter SITDATE'!B2</f>
        <v>Table 3.4b East Midlands: UK Regular Forces by local authority area as at 1 January 2014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464"/>
      <c r="V2" s="464"/>
      <c r="W2" s="464"/>
      <c r="X2" s="464"/>
      <c r="Y2" s="464"/>
      <c r="Z2" s="166"/>
    </row>
    <row r="3" spans="1:26" s="27" customFormat="1" ht="12.75">
      <c r="A3" s="104"/>
      <c r="B3" s="102"/>
      <c r="C3" s="103"/>
      <c r="D3" s="103"/>
      <c r="E3" s="103"/>
      <c r="F3" s="103"/>
      <c r="G3" s="102"/>
      <c r="H3" s="102"/>
      <c r="I3" s="103"/>
      <c r="J3" s="102"/>
      <c r="K3" s="102"/>
      <c r="L3" s="102"/>
      <c r="M3" s="102"/>
      <c r="N3" s="102"/>
      <c r="O3" s="105"/>
      <c r="P3" s="105"/>
      <c r="Q3" s="36"/>
      <c r="R3" s="36"/>
      <c r="S3" s="106"/>
      <c r="T3" s="106"/>
      <c r="U3" s="344"/>
      <c r="V3" s="340"/>
      <c r="W3" s="340"/>
      <c r="X3" s="340"/>
      <c r="Y3" s="177"/>
      <c r="Z3" s="177"/>
    </row>
    <row r="4" spans="1:26" s="27" customFormat="1" ht="12.75" customHeight="1">
      <c r="A4" s="99" t="s">
        <v>74</v>
      </c>
      <c r="B4" s="98"/>
      <c r="C4" s="596" t="s">
        <v>450</v>
      </c>
      <c r="D4" s="597"/>
      <c r="E4" s="597"/>
      <c r="F4" s="597"/>
      <c r="G4" s="597"/>
      <c r="H4" s="165"/>
      <c r="I4" s="596" t="s">
        <v>83</v>
      </c>
      <c r="J4" s="597"/>
      <c r="K4" s="597"/>
      <c r="L4" s="597"/>
      <c r="M4" s="597"/>
      <c r="N4" s="164"/>
      <c r="O4" s="596" t="s">
        <v>84</v>
      </c>
      <c r="P4" s="597"/>
      <c r="Q4" s="597"/>
      <c r="R4" s="597"/>
      <c r="S4" s="597"/>
      <c r="T4" s="165"/>
      <c r="U4" s="598"/>
      <c r="V4" s="599"/>
      <c r="W4" s="599"/>
      <c r="X4" s="599"/>
      <c r="Y4" s="599"/>
      <c r="Z4" s="357"/>
    </row>
    <row r="5" spans="1:26" s="27" customFormat="1" ht="12.75" customHeight="1">
      <c r="A5" s="121"/>
      <c r="B5" s="48"/>
      <c r="C5" s="588" t="s">
        <v>50</v>
      </c>
      <c r="D5" s="336"/>
      <c r="E5" s="584" t="s">
        <v>79</v>
      </c>
      <c r="F5" s="336"/>
      <c r="G5" s="584" t="s">
        <v>91</v>
      </c>
      <c r="H5" s="337"/>
      <c r="I5" s="588" t="s">
        <v>50</v>
      </c>
      <c r="J5" s="336"/>
      <c r="K5" s="584" t="s">
        <v>79</v>
      </c>
      <c r="L5" s="336"/>
      <c r="M5" s="584" t="s">
        <v>91</v>
      </c>
      <c r="N5" s="336"/>
      <c r="O5" s="588" t="s">
        <v>50</v>
      </c>
      <c r="P5" s="336"/>
      <c r="Q5" s="584" t="s">
        <v>79</v>
      </c>
      <c r="R5" s="336"/>
      <c r="S5" s="584" t="s">
        <v>91</v>
      </c>
      <c r="T5" s="337"/>
      <c r="U5" s="579"/>
      <c r="V5" s="357"/>
      <c r="W5" s="580"/>
      <c r="X5" s="357"/>
      <c r="Y5" s="357"/>
      <c r="Z5" s="357"/>
    </row>
    <row r="6" spans="1:26" s="27" customFormat="1" ht="12.75">
      <c r="A6" s="131"/>
      <c r="B6" s="100" t="s">
        <v>19</v>
      </c>
      <c r="C6" s="587"/>
      <c r="D6" s="333"/>
      <c r="E6" s="585"/>
      <c r="F6" s="333"/>
      <c r="G6" s="585"/>
      <c r="H6" s="334"/>
      <c r="I6" s="587"/>
      <c r="J6" s="333"/>
      <c r="K6" s="585"/>
      <c r="L6" s="333"/>
      <c r="M6" s="585"/>
      <c r="N6" s="334"/>
      <c r="O6" s="587"/>
      <c r="P6" s="333"/>
      <c r="Q6" s="585"/>
      <c r="R6" s="333"/>
      <c r="S6" s="585"/>
      <c r="T6" s="334"/>
      <c r="U6" s="579"/>
      <c r="V6" s="360"/>
      <c r="W6" s="580"/>
      <c r="X6" s="360"/>
      <c r="Y6" s="360"/>
      <c r="Z6" s="360"/>
    </row>
    <row r="7" spans="1:26" s="27" customFormat="1" ht="12.75">
      <c r="A7" s="108"/>
      <c r="B7" s="109"/>
      <c r="C7" s="306"/>
      <c r="D7" s="203"/>
      <c r="E7" s="203"/>
      <c r="F7" s="203"/>
      <c r="G7" s="203"/>
      <c r="H7" s="111"/>
      <c r="I7" s="306"/>
      <c r="J7" s="203"/>
      <c r="K7" s="203"/>
      <c r="L7" s="203"/>
      <c r="M7" s="203"/>
      <c r="N7" s="109"/>
      <c r="O7" s="323"/>
      <c r="P7" s="203"/>
      <c r="Q7" s="203"/>
      <c r="R7" s="203"/>
      <c r="S7" s="203"/>
      <c r="T7" s="109"/>
      <c r="U7" s="372"/>
      <c r="V7" s="362"/>
      <c r="W7" s="362"/>
      <c r="X7" s="362"/>
      <c r="Y7" s="362"/>
      <c r="Z7" s="362"/>
    </row>
    <row r="8" spans="1:26" s="27" customFormat="1" ht="14.25">
      <c r="A8" s="609" t="s">
        <v>449</v>
      </c>
      <c r="B8" s="576"/>
      <c r="C8" s="286">
        <v>130</v>
      </c>
      <c r="D8" s="290"/>
      <c r="E8" s="289">
        <v>30</v>
      </c>
      <c r="F8" s="293"/>
      <c r="G8" s="289">
        <v>100</v>
      </c>
      <c r="H8" s="290"/>
      <c r="I8" s="286">
        <v>2770</v>
      </c>
      <c r="J8" s="290"/>
      <c r="K8" s="289">
        <v>290</v>
      </c>
      <c r="L8" s="293"/>
      <c r="M8" s="289">
        <v>2480</v>
      </c>
      <c r="N8" s="290"/>
      <c r="O8" s="286">
        <v>5910</v>
      </c>
      <c r="P8" s="289"/>
      <c r="Q8" s="289">
        <v>1370</v>
      </c>
      <c r="R8" s="289"/>
      <c r="S8" s="289">
        <v>4540</v>
      </c>
      <c r="T8" s="291"/>
      <c r="U8" s="363"/>
      <c r="V8" s="377"/>
      <c r="W8" s="365"/>
      <c r="X8" s="364"/>
      <c r="Y8" s="365"/>
      <c r="Z8" s="377"/>
    </row>
    <row r="9" spans="1:26" s="27" customFormat="1" ht="14.25">
      <c r="A9" s="108"/>
      <c r="B9" s="109"/>
      <c r="C9" s="304"/>
      <c r="D9" s="207"/>
      <c r="E9" s="112"/>
      <c r="F9" s="222"/>
      <c r="G9" s="112"/>
      <c r="H9" s="207"/>
      <c r="I9" s="304"/>
      <c r="J9" s="207"/>
      <c r="K9" s="112"/>
      <c r="L9" s="222"/>
      <c r="M9" s="112"/>
      <c r="N9" s="205"/>
      <c r="O9" s="324"/>
      <c r="P9" s="112"/>
      <c r="Q9" s="112"/>
      <c r="R9" s="112"/>
      <c r="S9" s="112"/>
      <c r="T9" s="113"/>
      <c r="U9" s="363"/>
      <c r="V9" s="378"/>
      <c r="W9" s="368"/>
      <c r="X9" s="367"/>
      <c r="Y9" s="368"/>
      <c r="Z9" s="378"/>
    </row>
    <row r="10" spans="1:26" s="1" customFormat="1" ht="14.25">
      <c r="A10" s="118"/>
      <c r="B10" s="145" t="s">
        <v>26</v>
      </c>
      <c r="C10" s="305" t="s">
        <v>530</v>
      </c>
      <c r="D10" s="210"/>
      <c r="E10" s="64" t="s">
        <v>530</v>
      </c>
      <c r="F10" s="224"/>
      <c r="G10" s="64" t="s">
        <v>530</v>
      </c>
      <c r="H10" s="210"/>
      <c r="I10" s="305" t="s">
        <v>530</v>
      </c>
      <c r="J10" s="210"/>
      <c r="K10" s="64" t="s">
        <v>530</v>
      </c>
      <c r="L10" s="224"/>
      <c r="M10" s="64" t="s">
        <v>530</v>
      </c>
      <c r="N10" s="210"/>
      <c r="O10" s="305" t="s">
        <v>530</v>
      </c>
      <c r="P10" s="64"/>
      <c r="Q10" s="64" t="s">
        <v>530</v>
      </c>
      <c r="R10" s="64"/>
      <c r="S10" s="64" t="s">
        <v>530</v>
      </c>
      <c r="T10" s="60"/>
      <c r="U10" s="305"/>
      <c r="V10" s="210"/>
      <c r="W10" s="64"/>
      <c r="X10" s="224"/>
      <c r="Y10" s="64"/>
      <c r="Z10" s="210"/>
    </row>
    <row r="11" spans="1:26" s="1" customFormat="1" ht="14.25">
      <c r="A11" s="118"/>
      <c r="B11" s="145" t="s">
        <v>27</v>
      </c>
      <c r="C11" s="305" t="s">
        <v>530</v>
      </c>
      <c r="D11" s="210"/>
      <c r="E11" s="64" t="s">
        <v>530</v>
      </c>
      <c r="F11" s="224"/>
      <c r="G11" s="64" t="s">
        <v>530</v>
      </c>
      <c r="H11" s="210"/>
      <c r="I11" s="305">
        <v>10</v>
      </c>
      <c r="J11" s="210"/>
      <c r="K11" s="64" t="s">
        <v>530</v>
      </c>
      <c r="L11" s="224"/>
      <c r="M11" s="64">
        <v>10</v>
      </c>
      <c r="N11" s="210"/>
      <c r="O11" s="305" t="s">
        <v>530</v>
      </c>
      <c r="P11" s="64"/>
      <c r="Q11" s="64" t="s">
        <v>530</v>
      </c>
      <c r="R11" s="64"/>
      <c r="S11" s="64" t="s">
        <v>530</v>
      </c>
      <c r="T11" s="60"/>
      <c r="U11" s="305"/>
      <c r="V11" s="210"/>
      <c r="W11" s="64"/>
      <c r="X11" s="224"/>
      <c r="Y11" s="64"/>
      <c r="Z11" s="210"/>
    </row>
    <row r="12" spans="1:26" s="1" customFormat="1" ht="14.25">
      <c r="A12" s="118"/>
      <c r="B12" s="145" t="s">
        <v>76</v>
      </c>
      <c r="C12" s="305" t="s">
        <v>530</v>
      </c>
      <c r="D12" s="210"/>
      <c r="E12" s="64" t="s">
        <v>530</v>
      </c>
      <c r="F12" s="224"/>
      <c r="G12" s="64" t="s">
        <v>530</v>
      </c>
      <c r="H12" s="210"/>
      <c r="I12" s="305">
        <v>20</v>
      </c>
      <c r="J12" s="210"/>
      <c r="K12" s="64" t="s">
        <v>530</v>
      </c>
      <c r="L12" s="224"/>
      <c r="M12" s="64">
        <v>10</v>
      </c>
      <c r="N12" s="210"/>
      <c r="O12" s="305">
        <v>10</v>
      </c>
      <c r="P12" s="64"/>
      <c r="Q12" s="64" t="s">
        <v>530</v>
      </c>
      <c r="R12" s="64"/>
      <c r="S12" s="64">
        <v>10</v>
      </c>
      <c r="T12" s="60"/>
      <c r="U12" s="305"/>
      <c r="V12" s="210"/>
      <c r="W12" s="64"/>
      <c r="X12" s="224"/>
      <c r="Y12" s="64"/>
      <c r="Z12" s="210"/>
    </row>
    <row r="13" spans="1:26" s="1" customFormat="1" ht="14.25">
      <c r="A13" s="118"/>
      <c r="B13" s="145" t="s">
        <v>28</v>
      </c>
      <c r="C13" s="305" t="s">
        <v>530</v>
      </c>
      <c r="D13" s="210"/>
      <c r="E13" s="64" t="s">
        <v>530</v>
      </c>
      <c r="F13" s="224"/>
      <c r="G13" s="64" t="s">
        <v>530</v>
      </c>
      <c r="H13" s="210"/>
      <c r="I13" s="305">
        <v>1620</v>
      </c>
      <c r="J13" s="210"/>
      <c r="K13" s="64">
        <v>110</v>
      </c>
      <c r="L13" s="224"/>
      <c r="M13" s="64">
        <v>1510</v>
      </c>
      <c r="N13" s="210"/>
      <c r="O13" s="305">
        <v>30</v>
      </c>
      <c r="P13" s="64"/>
      <c r="Q13" s="64" t="s">
        <v>530</v>
      </c>
      <c r="R13" s="64"/>
      <c r="S13" s="64">
        <v>20</v>
      </c>
      <c r="T13" s="60"/>
      <c r="U13" s="305"/>
      <c r="V13" s="210"/>
      <c r="W13" s="64"/>
      <c r="X13" s="224"/>
      <c r="Y13" s="64"/>
      <c r="Z13" s="210"/>
    </row>
    <row r="14" spans="1:26" s="27" customFormat="1" ht="14.25">
      <c r="A14" s="135"/>
      <c r="B14" s="41"/>
      <c r="C14" s="305"/>
      <c r="D14" s="210"/>
      <c r="E14" s="64"/>
      <c r="F14" s="224"/>
      <c r="G14" s="64"/>
      <c r="H14" s="210"/>
      <c r="I14" s="305"/>
      <c r="J14" s="210"/>
      <c r="K14" s="64"/>
      <c r="L14" s="224"/>
      <c r="M14" s="64"/>
      <c r="N14" s="210"/>
      <c r="O14" s="305"/>
      <c r="P14" s="64"/>
      <c r="Q14" s="64"/>
      <c r="R14" s="64"/>
      <c r="S14" s="64"/>
      <c r="T14" s="60"/>
      <c r="U14" s="305"/>
      <c r="V14" s="210"/>
      <c r="W14" s="64"/>
      <c r="X14" s="224"/>
      <c r="Y14" s="64"/>
      <c r="Z14" s="210"/>
    </row>
    <row r="15" spans="1:26" s="1" customFormat="1" ht="14.25">
      <c r="A15" s="606" t="s">
        <v>60</v>
      </c>
      <c r="B15" s="607"/>
      <c r="C15" s="65" t="s">
        <v>530</v>
      </c>
      <c r="D15" s="232"/>
      <c r="E15" s="55" t="s">
        <v>530</v>
      </c>
      <c r="F15" s="284"/>
      <c r="G15" s="55" t="s">
        <v>530</v>
      </c>
      <c r="H15" s="232"/>
      <c r="I15" s="65" t="s">
        <v>530</v>
      </c>
      <c r="J15" s="232"/>
      <c r="K15" s="55" t="s">
        <v>530</v>
      </c>
      <c r="L15" s="284"/>
      <c r="M15" s="55" t="s">
        <v>530</v>
      </c>
      <c r="N15" s="232"/>
      <c r="O15" s="65" t="s">
        <v>530</v>
      </c>
      <c r="P15" s="55"/>
      <c r="Q15" s="55" t="s">
        <v>530</v>
      </c>
      <c r="R15" s="55"/>
      <c r="S15" s="55" t="s">
        <v>530</v>
      </c>
      <c r="T15" s="56"/>
      <c r="U15" s="305"/>
      <c r="V15" s="379"/>
      <c r="W15" s="325"/>
      <c r="X15" s="369"/>
      <c r="Y15" s="325"/>
      <c r="Z15" s="379"/>
    </row>
    <row r="16" spans="1:26" s="27" customFormat="1" ht="14.25">
      <c r="A16" s="134"/>
      <c r="B16" s="41"/>
      <c r="C16" s="305"/>
      <c r="D16" s="210"/>
      <c r="E16" s="64"/>
      <c r="F16" s="224"/>
      <c r="G16" s="64"/>
      <c r="H16" s="210"/>
      <c r="I16" s="305"/>
      <c r="J16" s="210"/>
      <c r="K16" s="64"/>
      <c r="L16" s="224"/>
      <c r="M16" s="64"/>
      <c r="N16" s="210"/>
      <c r="O16" s="305"/>
      <c r="P16" s="64"/>
      <c r="Q16" s="64"/>
      <c r="R16" s="64"/>
      <c r="S16" s="64"/>
      <c r="T16" s="60"/>
      <c r="U16" s="305"/>
      <c r="V16" s="210"/>
      <c r="W16" s="64"/>
      <c r="X16" s="224"/>
      <c r="Y16" s="64"/>
      <c r="Z16" s="210"/>
    </row>
    <row r="17" spans="1:26" s="27" customFormat="1" ht="14.25">
      <c r="A17" s="133"/>
      <c r="B17" s="41" t="s">
        <v>137</v>
      </c>
      <c r="C17" s="305" t="s">
        <v>530</v>
      </c>
      <c r="D17" s="210"/>
      <c r="E17" s="64" t="s">
        <v>530</v>
      </c>
      <c r="F17" s="224"/>
      <c r="G17" s="64" t="s">
        <v>530</v>
      </c>
      <c r="H17" s="210"/>
      <c r="I17" s="305" t="s">
        <v>530</v>
      </c>
      <c r="J17" s="210"/>
      <c r="K17" s="64" t="s">
        <v>530</v>
      </c>
      <c r="L17" s="224"/>
      <c r="M17" s="64" t="s">
        <v>530</v>
      </c>
      <c r="N17" s="210"/>
      <c r="O17" s="305" t="s">
        <v>530</v>
      </c>
      <c r="P17" s="64"/>
      <c r="Q17" s="64" t="s">
        <v>530</v>
      </c>
      <c r="R17" s="64"/>
      <c r="S17" s="64" t="s">
        <v>530</v>
      </c>
      <c r="T17" s="60"/>
      <c r="U17" s="305"/>
      <c r="V17" s="210"/>
      <c r="W17" s="64"/>
      <c r="X17" s="224"/>
      <c r="Y17" s="64"/>
      <c r="Z17" s="210"/>
    </row>
    <row r="18" spans="1:26" s="27" customFormat="1" ht="14.25">
      <c r="A18" s="133"/>
      <c r="B18" s="41" t="s">
        <v>138</v>
      </c>
      <c r="C18" s="305" t="s">
        <v>530</v>
      </c>
      <c r="D18" s="210"/>
      <c r="E18" s="64" t="s">
        <v>530</v>
      </c>
      <c r="F18" s="224"/>
      <c r="G18" s="64" t="s">
        <v>530</v>
      </c>
      <c r="H18" s="210"/>
      <c r="I18" s="305" t="s">
        <v>530</v>
      </c>
      <c r="J18" s="210"/>
      <c r="K18" s="64" t="s">
        <v>530</v>
      </c>
      <c r="L18" s="224"/>
      <c r="M18" s="64" t="s">
        <v>530</v>
      </c>
      <c r="N18" s="210"/>
      <c r="O18" s="305" t="s">
        <v>530</v>
      </c>
      <c r="P18" s="64"/>
      <c r="Q18" s="64" t="s">
        <v>530</v>
      </c>
      <c r="R18" s="64"/>
      <c r="S18" s="64" t="s">
        <v>530</v>
      </c>
      <c r="T18" s="60"/>
      <c r="U18" s="305"/>
      <c r="V18" s="210"/>
      <c r="W18" s="64"/>
      <c r="X18" s="224"/>
      <c r="Y18" s="64"/>
      <c r="Z18" s="210"/>
    </row>
    <row r="19" spans="1:26" s="27" customFormat="1" ht="14.25">
      <c r="A19" s="133"/>
      <c r="B19" s="41" t="s">
        <v>139</v>
      </c>
      <c r="C19" s="305" t="s">
        <v>530</v>
      </c>
      <c r="D19" s="210"/>
      <c r="E19" s="64" t="s">
        <v>530</v>
      </c>
      <c r="F19" s="224"/>
      <c r="G19" s="64" t="s">
        <v>530</v>
      </c>
      <c r="H19" s="210"/>
      <c r="I19" s="305" t="s">
        <v>530</v>
      </c>
      <c r="J19" s="210"/>
      <c r="K19" s="64" t="s">
        <v>530</v>
      </c>
      <c r="L19" s="224"/>
      <c r="M19" s="64" t="s">
        <v>530</v>
      </c>
      <c r="N19" s="210"/>
      <c r="O19" s="305" t="s">
        <v>530</v>
      </c>
      <c r="P19" s="64"/>
      <c r="Q19" s="64" t="s">
        <v>530</v>
      </c>
      <c r="R19" s="64"/>
      <c r="S19" s="64" t="s">
        <v>530</v>
      </c>
      <c r="T19" s="60"/>
      <c r="U19" s="305"/>
      <c r="V19" s="210"/>
      <c r="W19" s="64"/>
      <c r="X19" s="224"/>
      <c r="Y19" s="64"/>
      <c r="Z19" s="210"/>
    </row>
    <row r="20" spans="1:26" s="27" customFormat="1" ht="14.25">
      <c r="A20" s="133"/>
      <c r="B20" s="41" t="s">
        <v>140</v>
      </c>
      <c r="C20" s="305" t="s">
        <v>530</v>
      </c>
      <c r="D20" s="210"/>
      <c r="E20" s="64" t="s">
        <v>530</v>
      </c>
      <c r="F20" s="224"/>
      <c r="G20" s="64" t="s">
        <v>530</v>
      </c>
      <c r="H20" s="210"/>
      <c r="I20" s="305" t="s">
        <v>530</v>
      </c>
      <c r="J20" s="210"/>
      <c r="K20" s="64" t="s">
        <v>530</v>
      </c>
      <c r="L20" s="224"/>
      <c r="M20" s="64" t="s">
        <v>530</v>
      </c>
      <c r="N20" s="210"/>
      <c r="O20" s="305" t="s">
        <v>530</v>
      </c>
      <c r="P20" s="64"/>
      <c r="Q20" s="64" t="s">
        <v>530</v>
      </c>
      <c r="R20" s="64"/>
      <c r="S20" s="64" t="s">
        <v>530</v>
      </c>
      <c r="T20" s="60"/>
      <c r="U20" s="305"/>
      <c r="V20" s="210"/>
      <c r="W20" s="64"/>
      <c r="X20" s="224"/>
      <c r="Y20" s="64"/>
      <c r="Z20" s="210"/>
    </row>
    <row r="21" spans="1:26" s="27" customFormat="1" ht="14.25">
      <c r="A21" s="133"/>
      <c r="B21" s="41" t="s">
        <v>141</v>
      </c>
      <c r="C21" s="305" t="s">
        <v>530</v>
      </c>
      <c r="D21" s="210"/>
      <c r="E21" s="64" t="s">
        <v>530</v>
      </c>
      <c r="F21" s="224"/>
      <c r="G21" s="64" t="s">
        <v>530</v>
      </c>
      <c r="H21" s="210"/>
      <c r="I21" s="305" t="s">
        <v>530</v>
      </c>
      <c r="J21" s="210"/>
      <c r="K21" s="64" t="s">
        <v>530</v>
      </c>
      <c r="L21" s="224"/>
      <c r="M21" s="64" t="s">
        <v>530</v>
      </c>
      <c r="N21" s="210"/>
      <c r="O21" s="305" t="s">
        <v>530</v>
      </c>
      <c r="P21" s="64"/>
      <c r="Q21" s="64" t="s">
        <v>530</v>
      </c>
      <c r="R21" s="64"/>
      <c r="S21" s="64" t="s">
        <v>530</v>
      </c>
      <c r="T21" s="60"/>
      <c r="U21" s="305"/>
      <c r="V21" s="210"/>
      <c r="W21" s="64"/>
      <c r="X21" s="224"/>
      <c r="Y21" s="64"/>
      <c r="Z21" s="210"/>
    </row>
    <row r="22" spans="1:26" s="27" customFormat="1" ht="14.25">
      <c r="A22" s="133"/>
      <c r="B22" s="41" t="s">
        <v>142</v>
      </c>
      <c r="C22" s="305" t="s">
        <v>530</v>
      </c>
      <c r="D22" s="210"/>
      <c r="E22" s="64" t="s">
        <v>530</v>
      </c>
      <c r="F22" s="224"/>
      <c r="G22" s="64" t="s">
        <v>530</v>
      </c>
      <c r="H22" s="210"/>
      <c r="I22" s="305" t="s">
        <v>530</v>
      </c>
      <c r="J22" s="210"/>
      <c r="K22" s="64" t="s">
        <v>530</v>
      </c>
      <c r="L22" s="224"/>
      <c r="M22" s="64" t="s">
        <v>530</v>
      </c>
      <c r="N22" s="210"/>
      <c r="O22" s="305" t="s">
        <v>530</v>
      </c>
      <c r="P22" s="64"/>
      <c r="Q22" s="64" t="s">
        <v>530</v>
      </c>
      <c r="R22" s="64"/>
      <c r="S22" s="64" t="s">
        <v>530</v>
      </c>
      <c r="T22" s="60"/>
      <c r="U22" s="305"/>
      <c r="V22" s="210"/>
      <c r="W22" s="64"/>
      <c r="X22" s="224"/>
      <c r="Y22" s="64"/>
      <c r="Z22" s="210"/>
    </row>
    <row r="23" spans="1:26" s="27" customFormat="1" ht="14.25">
      <c r="A23" s="133"/>
      <c r="B23" s="41" t="s">
        <v>143</v>
      </c>
      <c r="C23" s="305" t="s">
        <v>530</v>
      </c>
      <c r="D23" s="210"/>
      <c r="E23" s="64" t="s">
        <v>530</v>
      </c>
      <c r="F23" s="224"/>
      <c r="G23" s="64" t="s">
        <v>530</v>
      </c>
      <c r="H23" s="210"/>
      <c r="I23" s="305" t="s">
        <v>530</v>
      </c>
      <c r="J23" s="210"/>
      <c r="K23" s="64" t="s">
        <v>530</v>
      </c>
      <c r="L23" s="224"/>
      <c r="M23" s="64" t="s">
        <v>530</v>
      </c>
      <c r="N23" s="210"/>
      <c r="O23" s="305" t="s">
        <v>530</v>
      </c>
      <c r="P23" s="64"/>
      <c r="Q23" s="64" t="s">
        <v>530</v>
      </c>
      <c r="R23" s="64"/>
      <c r="S23" s="64" t="s">
        <v>530</v>
      </c>
      <c r="T23" s="60"/>
      <c r="U23" s="305"/>
      <c r="V23" s="210"/>
      <c r="W23" s="64"/>
      <c r="X23" s="224"/>
      <c r="Y23" s="64"/>
      <c r="Z23" s="210"/>
    </row>
    <row r="24" spans="1:26" s="27" customFormat="1" ht="14.25">
      <c r="A24" s="133"/>
      <c r="B24" s="41" t="s">
        <v>144</v>
      </c>
      <c r="C24" s="305" t="s">
        <v>530</v>
      </c>
      <c r="D24" s="210"/>
      <c r="E24" s="64" t="s">
        <v>530</v>
      </c>
      <c r="F24" s="224"/>
      <c r="G24" s="64" t="s">
        <v>530</v>
      </c>
      <c r="H24" s="210"/>
      <c r="I24" s="305" t="s">
        <v>530</v>
      </c>
      <c r="J24" s="210"/>
      <c r="K24" s="64" t="s">
        <v>530</v>
      </c>
      <c r="L24" s="224"/>
      <c r="M24" s="64" t="s">
        <v>530</v>
      </c>
      <c r="N24" s="210"/>
      <c r="O24" s="305" t="s">
        <v>530</v>
      </c>
      <c r="P24" s="64"/>
      <c r="Q24" s="64" t="s">
        <v>530</v>
      </c>
      <c r="R24" s="64"/>
      <c r="S24" s="64" t="s">
        <v>530</v>
      </c>
      <c r="T24" s="60"/>
      <c r="U24" s="305"/>
      <c r="V24" s="210"/>
      <c r="W24" s="64"/>
      <c r="X24" s="224"/>
      <c r="Y24" s="64"/>
      <c r="Z24" s="210"/>
    </row>
    <row r="25" spans="1:26" s="27" customFormat="1" ht="14.25">
      <c r="A25" s="134"/>
      <c r="B25" s="41"/>
      <c r="C25" s="305"/>
      <c r="D25" s="210"/>
      <c r="E25" s="64"/>
      <c r="F25" s="224"/>
      <c r="G25" s="64"/>
      <c r="H25" s="210"/>
      <c r="I25" s="305"/>
      <c r="J25" s="210"/>
      <c r="K25" s="64"/>
      <c r="L25" s="224"/>
      <c r="M25" s="64"/>
      <c r="N25" s="210"/>
      <c r="O25" s="305"/>
      <c r="P25" s="64"/>
      <c r="Q25" s="64"/>
      <c r="R25" s="64"/>
      <c r="S25" s="64"/>
      <c r="T25" s="60"/>
      <c r="U25" s="305"/>
      <c r="V25" s="210"/>
      <c r="W25" s="64"/>
      <c r="X25" s="224"/>
      <c r="Y25" s="64"/>
      <c r="Z25" s="210"/>
    </row>
    <row r="26" spans="1:26" s="1" customFormat="1" ht="14.25">
      <c r="A26" s="606" t="s">
        <v>61</v>
      </c>
      <c r="B26" s="607"/>
      <c r="C26" s="65" t="s">
        <v>530</v>
      </c>
      <c r="D26" s="232"/>
      <c r="E26" s="55" t="s">
        <v>530</v>
      </c>
      <c r="F26" s="284"/>
      <c r="G26" s="55" t="s">
        <v>530</v>
      </c>
      <c r="H26" s="232"/>
      <c r="I26" s="65">
        <v>80</v>
      </c>
      <c r="J26" s="232"/>
      <c r="K26" s="55">
        <v>10</v>
      </c>
      <c r="L26" s="284"/>
      <c r="M26" s="55">
        <v>70</v>
      </c>
      <c r="N26" s="232"/>
      <c r="O26" s="65">
        <v>20</v>
      </c>
      <c r="P26" s="55"/>
      <c r="Q26" s="55" t="s">
        <v>530</v>
      </c>
      <c r="R26" s="55"/>
      <c r="S26" s="55">
        <v>20</v>
      </c>
      <c r="T26" s="56"/>
      <c r="U26" s="305"/>
      <c r="V26" s="379"/>
      <c r="W26" s="325"/>
      <c r="X26" s="369"/>
      <c r="Y26" s="325"/>
      <c r="Z26" s="379"/>
    </row>
    <row r="27" spans="1:26" s="27" customFormat="1" ht="14.25">
      <c r="A27" s="134"/>
      <c r="B27" s="41"/>
      <c r="C27" s="305"/>
      <c r="D27" s="210"/>
      <c r="E27" s="64"/>
      <c r="F27" s="224"/>
      <c r="G27" s="64"/>
      <c r="H27" s="210"/>
      <c r="I27" s="305"/>
      <c r="J27" s="210"/>
      <c r="K27" s="64"/>
      <c r="L27" s="224"/>
      <c r="M27" s="64"/>
      <c r="N27" s="210"/>
      <c r="O27" s="305"/>
      <c r="P27" s="64"/>
      <c r="Q27" s="64"/>
      <c r="R27" s="64"/>
      <c r="S27" s="64"/>
      <c r="T27" s="60"/>
      <c r="U27" s="305"/>
      <c r="V27" s="210"/>
      <c r="W27" s="64"/>
      <c r="X27" s="224"/>
      <c r="Y27" s="64"/>
      <c r="Z27" s="210"/>
    </row>
    <row r="28" spans="1:26" s="27" customFormat="1" ht="14.25">
      <c r="A28" s="133"/>
      <c r="B28" s="41" t="s">
        <v>145</v>
      </c>
      <c r="C28" s="305" t="s">
        <v>530</v>
      </c>
      <c r="D28" s="210"/>
      <c r="E28" s="64" t="s">
        <v>530</v>
      </c>
      <c r="F28" s="224"/>
      <c r="G28" s="64" t="s">
        <v>530</v>
      </c>
      <c r="H28" s="210"/>
      <c r="I28" s="305" t="s">
        <v>530</v>
      </c>
      <c r="J28" s="210"/>
      <c r="K28" s="64" t="s">
        <v>530</v>
      </c>
      <c r="L28" s="224"/>
      <c r="M28" s="64" t="s">
        <v>530</v>
      </c>
      <c r="N28" s="210"/>
      <c r="O28" s="305" t="s">
        <v>530</v>
      </c>
      <c r="P28" s="64"/>
      <c r="Q28" s="64" t="s">
        <v>530</v>
      </c>
      <c r="R28" s="64"/>
      <c r="S28" s="64" t="s">
        <v>530</v>
      </c>
      <c r="T28" s="60"/>
      <c r="U28" s="305"/>
      <c r="V28" s="210"/>
      <c r="W28" s="64"/>
      <c r="X28" s="224"/>
      <c r="Y28" s="64"/>
      <c r="Z28" s="210"/>
    </row>
    <row r="29" spans="1:26" s="27" customFormat="1" ht="14.25">
      <c r="A29" s="133"/>
      <c r="B29" s="41" t="s">
        <v>146</v>
      </c>
      <c r="C29" s="305" t="s">
        <v>530</v>
      </c>
      <c r="D29" s="210"/>
      <c r="E29" s="64" t="s">
        <v>530</v>
      </c>
      <c r="F29" s="224"/>
      <c r="G29" s="64" t="s">
        <v>530</v>
      </c>
      <c r="H29" s="210"/>
      <c r="I29" s="305">
        <v>10</v>
      </c>
      <c r="J29" s="210"/>
      <c r="K29" s="64">
        <v>10</v>
      </c>
      <c r="L29" s="224"/>
      <c r="M29" s="64" t="s">
        <v>530</v>
      </c>
      <c r="N29" s="210"/>
      <c r="O29" s="305" t="s">
        <v>530</v>
      </c>
      <c r="P29" s="64"/>
      <c r="Q29" s="64" t="s">
        <v>530</v>
      </c>
      <c r="R29" s="64"/>
      <c r="S29" s="64" t="s">
        <v>530</v>
      </c>
      <c r="T29" s="60"/>
      <c r="U29" s="305"/>
      <c r="V29" s="210"/>
      <c r="W29" s="64"/>
      <c r="X29" s="224"/>
      <c r="Y29" s="64"/>
      <c r="Z29" s="210"/>
    </row>
    <row r="30" spans="1:26" s="27" customFormat="1" ht="14.25">
      <c r="A30" s="133"/>
      <c r="B30" s="41" t="s">
        <v>147</v>
      </c>
      <c r="C30" s="305" t="s">
        <v>530</v>
      </c>
      <c r="D30" s="210"/>
      <c r="E30" s="64" t="s">
        <v>530</v>
      </c>
      <c r="F30" s="224"/>
      <c r="G30" s="64" t="s">
        <v>530</v>
      </c>
      <c r="H30" s="210"/>
      <c r="I30" s="305" t="s">
        <v>530</v>
      </c>
      <c r="J30" s="210"/>
      <c r="K30" s="64" t="s">
        <v>530</v>
      </c>
      <c r="L30" s="224"/>
      <c r="M30" s="64" t="s">
        <v>530</v>
      </c>
      <c r="N30" s="210"/>
      <c r="O30" s="305" t="s">
        <v>530</v>
      </c>
      <c r="P30" s="64"/>
      <c r="Q30" s="64" t="s">
        <v>530</v>
      </c>
      <c r="R30" s="64"/>
      <c r="S30" s="64" t="s">
        <v>530</v>
      </c>
      <c r="T30" s="60"/>
      <c r="U30" s="305"/>
      <c r="V30" s="210"/>
      <c r="W30" s="64"/>
      <c r="X30" s="224"/>
      <c r="Y30" s="64"/>
      <c r="Z30" s="210"/>
    </row>
    <row r="31" spans="1:26" s="27" customFormat="1" ht="14.25">
      <c r="A31" s="133"/>
      <c r="B31" s="41" t="s">
        <v>148</v>
      </c>
      <c r="C31" s="305" t="s">
        <v>530</v>
      </c>
      <c r="D31" s="210"/>
      <c r="E31" s="64" t="s">
        <v>530</v>
      </c>
      <c r="F31" s="224"/>
      <c r="G31" s="64" t="s">
        <v>530</v>
      </c>
      <c r="H31" s="210"/>
      <c r="I31" s="305" t="s">
        <v>530</v>
      </c>
      <c r="J31" s="210"/>
      <c r="K31" s="64" t="s">
        <v>530</v>
      </c>
      <c r="L31" s="224"/>
      <c r="M31" s="64" t="s">
        <v>530</v>
      </c>
      <c r="N31" s="210"/>
      <c r="O31" s="305" t="s">
        <v>530</v>
      </c>
      <c r="P31" s="64"/>
      <c r="Q31" s="64" t="s">
        <v>530</v>
      </c>
      <c r="R31" s="64"/>
      <c r="S31" s="64" t="s">
        <v>530</v>
      </c>
      <c r="T31" s="60"/>
      <c r="U31" s="305"/>
      <c r="V31" s="210"/>
      <c r="W31" s="64"/>
      <c r="X31" s="224"/>
      <c r="Y31" s="64"/>
      <c r="Z31" s="210"/>
    </row>
    <row r="32" spans="1:26" s="27" customFormat="1" ht="14.25">
      <c r="A32" s="133"/>
      <c r="B32" s="41" t="s">
        <v>149</v>
      </c>
      <c r="C32" s="305" t="s">
        <v>530</v>
      </c>
      <c r="D32" s="210"/>
      <c r="E32" s="64" t="s">
        <v>530</v>
      </c>
      <c r="F32" s="224"/>
      <c r="G32" s="64" t="s">
        <v>530</v>
      </c>
      <c r="H32" s="210"/>
      <c r="I32" s="305">
        <v>70</v>
      </c>
      <c r="J32" s="210"/>
      <c r="K32" s="64">
        <v>10</v>
      </c>
      <c r="L32" s="224"/>
      <c r="M32" s="64">
        <v>60</v>
      </c>
      <c r="N32" s="210"/>
      <c r="O32" s="305">
        <v>20</v>
      </c>
      <c r="P32" s="64"/>
      <c r="Q32" s="64" t="s">
        <v>530</v>
      </c>
      <c r="R32" s="64"/>
      <c r="S32" s="64">
        <v>20</v>
      </c>
      <c r="T32" s="60"/>
      <c r="U32" s="305"/>
      <c r="V32" s="210"/>
      <c r="W32" s="64"/>
      <c r="X32" s="224"/>
      <c r="Y32" s="64"/>
      <c r="Z32" s="210"/>
    </row>
    <row r="33" spans="1:26" s="27" customFormat="1" ht="14.25">
      <c r="A33" s="133"/>
      <c r="B33" s="41" t="s">
        <v>150</v>
      </c>
      <c r="C33" s="305" t="s">
        <v>530</v>
      </c>
      <c r="D33" s="210"/>
      <c r="E33" s="64" t="s">
        <v>530</v>
      </c>
      <c r="F33" s="224"/>
      <c r="G33" s="64" t="s">
        <v>530</v>
      </c>
      <c r="H33" s="210"/>
      <c r="I33" s="305" t="s">
        <v>530</v>
      </c>
      <c r="J33" s="210"/>
      <c r="K33" s="64" t="s">
        <v>530</v>
      </c>
      <c r="L33" s="224"/>
      <c r="M33" s="64" t="s">
        <v>530</v>
      </c>
      <c r="N33" s="210"/>
      <c r="O33" s="305" t="s">
        <v>530</v>
      </c>
      <c r="P33" s="64"/>
      <c r="Q33" s="64" t="s">
        <v>530</v>
      </c>
      <c r="R33" s="64"/>
      <c r="S33" s="64" t="s">
        <v>530</v>
      </c>
      <c r="T33" s="60"/>
      <c r="U33" s="305"/>
      <c r="V33" s="210"/>
      <c r="W33" s="64"/>
      <c r="X33" s="224"/>
      <c r="Y33" s="64"/>
      <c r="Z33" s="210"/>
    </row>
    <row r="34" spans="1:26" s="27" customFormat="1" ht="14.25">
      <c r="A34" s="133"/>
      <c r="B34" s="41" t="s">
        <v>401</v>
      </c>
      <c r="C34" s="305" t="s">
        <v>530</v>
      </c>
      <c r="D34" s="210"/>
      <c r="E34" s="64" t="s">
        <v>530</v>
      </c>
      <c r="F34" s="224"/>
      <c r="G34" s="64" t="s">
        <v>530</v>
      </c>
      <c r="H34" s="210"/>
      <c r="I34" s="305" t="s">
        <v>530</v>
      </c>
      <c r="J34" s="210"/>
      <c r="K34" s="64" t="s">
        <v>530</v>
      </c>
      <c r="L34" s="224"/>
      <c r="M34" s="64" t="s">
        <v>530</v>
      </c>
      <c r="N34" s="210"/>
      <c r="O34" s="305" t="s">
        <v>530</v>
      </c>
      <c r="P34" s="64"/>
      <c r="Q34" s="64" t="s">
        <v>530</v>
      </c>
      <c r="R34" s="64"/>
      <c r="S34" s="64" t="s">
        <v>530</v>
      </c>
      <c r="T34" s="60"/>
      <c r="U34" s="305"/>
      <c r="V34" s="210"/>
      <c r="W34" s="64"/>
      <c r="X34" s="224"/>
      <c r="Y34" s="64"/>
      <c r="Z34" s="210"/>
    </row>
    <row r="35" spans="1:26" s="27" customFormat="1" ht="14.25">
      <c r="A35" s="134"/>
      <c r="B35" s="41"/>
      <c r="C35" s="305"/>
      <c r="D35" s="210"/>
      <c r="E35" s="64"/>
      <c r="F35" s="224"/>
      <c r="G35" s="64"/>
      <c r="H35" s="210"/>
      <c r="I35" s="305"/>
      <c r="J35" s="210"/>
      <c r="K35" s="64"/>
      <c r="L35" s="224"/>
      <c r="M35" s="64"/>
      <c r="N35" s="210"/>
      <c r="O35" s="305"/>
      <c r="P35" s="64"/>
      <c r="Q35" s="64"/>
      <c r="R35" s="64"/>
      <c r="S35" s="64"/>
      <c r="T35" s="60"/>
      <c r="U35" s="305"/>
      <c r="V35" s="210"/>
      <c r="W35" s="64"/>
      <c r="X35" s="224"/>
      <c r="Y35" s="64"/>
      <c r="Z35" s="210"/>
    </row>
    <row r="36" spans="1:26" s="1" customFormat="1" ht="14.25">
      <c r="A36" s="606" t="s">
        <v>62</v>
      </c>
      <c r="B36" s="607"/>
      <c r="C36" s="65">
        <v>120</v>
      </c>
      <c r="D36" s="232"/>
      <c r="E36" s="55">
        <v>30</v>
      </c>
      <c r="F36" s="284"/>
      <c r="G36" s="55">
        <v>100</v>
      </c>
      <c r="H36" s="232"/>
      <c r="I36" s="65">
        <v>360</v>
      </c>
      <c r="J36" s="232"/>
      <c r="K36" s="55">
        <v>60</v>
      </c>
      <c r="L36" s="284"/>
      <c r="M36" s="55">
        <v>300</v>
      </c>
      <c r="N36" s="232"/>
      <c r="O36" s="65">
        <v>5840</v>
      </c>
      <c r="P36" s="55"/>
      <c r="Q36" s="55">
        <v>1360</v>
      </c>
      <c r="R36" s="55"/>
      <c r="S36" s="55">
        <v>4480</v>
      </c>
      <c r="T36" s="56"/>
      <c r="U36" s="305"/>
      <c r="V36" s="379"/>
      <c r="W36" s="325"/>
      <c r="X36" s="369"/>
      <c r="Y36" s="325"/>
      <c r="Z36" s="379"/>
    </row>
    <row r="37" spans="1:26" s="27" customFormat="1" ht="14.25">
      <c r="A37" s="134"/>
      <c r="B37" s="41"/>
      <c r="C37" s="305"/>
      <c r="D37" s="210"/>
      <c r="E37" s="64"/>
      <c r="F37" s="224"/>
      <c r="G37" s="64"/>
      <c r="H37" s="210"/>
      <c r="I37" s="305"/>
      <c r="J37" s="210"/>
      <c r="K37" s="64"/>
      <c r="L37" s="224"/>
      <c r="M37" s="64"/>
      <c r="N37" s="210"/>
      <c r="O37" s="305"/>
      <c r="P37" s="64"/>
      <c r="Q37" s="64"/>
      <c r="R37" s="64"/>
      <c r="S37" s="64"/>
      <c r="T37" s="60"/>
      <c r="U37" s="305"/>
      <c r="V37" s="210"/>
      <c r="W37" s="64"/>
      <c r="X37" s="224"/>
      <c r="Y37" s="64"/>
      <c r="Z37" s="210"/>
    </row>
    <row r="38" spans="1:26" s="27" customFormat="1" ht="14.25">
      <c r="A38" s="133"/>
      <c r="B38" s="41" t="s">
        <v>151</v>
      </c>
      <c r="C38" s="305" t="s">
        <v>530</v>
      </c>
      <c r="D38" s="210"/>
      <c r="E38" s="64" t="s">
        <v>530</v>
      </c>
      <c r="F38" s="224"/>
      <c r="G38" s="64" t="s">
        <v>530</v>
      </c>
      <c r="H38" s="210"/>
      <c r="I38" s="305" t="s">
        <v>530</v>
      </c>
      <c r="J38" s="210"/>
      <c r="K38" s="64" t="s">
        <v>530</v>
      </c>
      <c r="L38" s="224"/>
      <c r="M38" s="64" t="s">
        <v>530</v>
      </c>
      <c r="N38" s="210"/>
      <c r="O38" s="305" t="s">
        <v>530</v>
      </c>
      <c r="P38" s="64"/>
      <c r="Q38" s="64" t="s">
        <v>530</v>
      </c>
      <c r="R38" s="64"/>
      <c r="S38" s="64" t="s">
        <v>530</v>
      </c>
      <c r="T38" s="60"/>
      <c r="U38" s="305"/>
      <c r="V38" s="210"/>
      <c r="W38" s="64"/>
      <c r="X38" s="224"/>
      <c r="Y38" s="64"/>
      <c r="Z38" s="210"/>
    </row>
    <row r="39" spans="1:26" s="27" customFormat="1" ht="14.25">
      <c r="A39" s="133"/>
      <c r="B39" s="41" t="s">
        <v>402</v>
      </c>
      <c r="C39" s="305" t="s">
        <v>530</v>
      </c>
      <c r="D39" s="210"/>
      <c r="E39" s="64" t="s">
        <v>530</v>
      </c>
      <c r="F39" s="224"/>
      <c r="G39" s="64" t="s">
        <v>530</v>
      </c>
      <c r="H39" s="210"/>
      <c r="I39" s="305">
        <v>10</v>
      </c>
      <c r="J39" s="210"/>
      <c r="K39" s="64" t="s">
        <v>530</v>
      </c>
      <c r="L39" s="224"/>
      <c r="M39" s="64">
        <v>10</v>
      </c>
      <c r="N39" s="210"/>
      <c r="O39" s="305">
        <v>2030</v>
      </c>
      <c r="P39" s="64"/>
      <c r="Q39" s="64">
        <v>240</v>
      </c>
      <c r="R39" s="64"/>
      <c r="S39" s="64">
        <v>1790</v>
      </c>
      <c r="T39" s="60"/>
      <c r="U39" s="305"/>
      <c r="V39" s="210"/>
      <c r="W39" s="64"/>
      <c r="X39" s="224"/>
      <c r="Y39" s="64"/>
      <c r="Z39" s="210"/>
    </row>
    <row r="40" spans="1:26" s="27" customFormat="1" ht="14.25">
      <c r="A40" s="133"/>
      <c r="B40" s="41" t="s">
        <v>403</v>
      </c>
      <c r="C40" s="305" t="s">
        <v>530</v>
      </c>
      <c r="D40" s="210"/>
      <c r="E40" s="64" t="s">
        <v>530</v>
      </c>
      <c r="F40" s="224"/>
      <c r="G40" s="64" t="s">
        <v>530</v>
      </c>
      <c r="H40" s="210"/>
      <c r="I40" s="305" t="s">
        <v>530</v>
      </c>
      <c r="J40" s="210"/>
      <c r="K40" s="64" t="s">
        <v>530</v>
      </c>
      <c r="L40" s="224"/>
      <c r="M40" s="64" t="s">
        <v>530</v>
      </c>
      <c r="N40" s="210"/>
      <c r="O40" s="305">
        <v>10</v>
      </c>
      <c r="P40" s="64"/>
      <c r="Q40" s="64" t="s">
        <v>530</v>
      </c>
      <c r="R40" s="64"/>
      <c r="S40" s="64">
        <v>10</v>
      </c>
      <c r="T40" s="60"/>
      <c r="U40" s="305"/>
      <c r="V40" s="210"/>
      <c r="W40" s="64"/>
      <c r="X40" s="224"/>
      <c r="Y40" s="64"/>
      <c r="Z40" s="210"/>
    </row>
    <row r="41" spans="1:26" s="27" customFormat="1" ht="14.25">
      <c r="A41" s="133"/>
      <c r="B41" s="41" t="s">
        <v>404</v>
      </c>
      <c r="C41" s="305">
        <v>110</v>
      </c>
      <c r="D41" s="210"/>
      <c r="E41" s="64">
        <v>20</v>
      </c>
      <c r="F41" s="224"/>
      <c r="G41" s="64">
        <v>100</v>
      </c>
      <c r="H41" s="210"/>
      <c r="I41" s="305">
        <v>260</v>
      </c>
      <c r="J41" s="210"/>
      <c r="K41" s="64">
        <v>30</v>
      </c>
      <c r="L41" s="224"/>
      <c r="M41" s="64">
        <v>230</v>
      </c>
      <c r="N41" s="210"/>
      <c r="O41" s="305">
        <v>3460</v>
      </c>
      <c r="P41" s="64"/>
      <c r="Q41" s="64">
        <v>1070</v>
      </c>
      <c r="R41" s="64"/>
      <c r="S41" s="64">
        <v>2390</v>
      </c>
      <c r="T41" s="60"/>
      <c r="U41" s="305"/>
      <c r="V41" s="210"/>
      <c r="W41" s="64"/>
      <c r="X41" s="224"/>
      <c r="Y41" s="64"/>
      <c r="Z41" s="210"/>
    </row>
    <row r="42" spans="1:26" s="27" customFormat="1" ht="14.25">
      <c r="A42" s="133"/>
      <c r="B42" s="41" t="s">
        <v>405</v>
      </c>
      <c r="C42" s="305" t="s">
        <v>530</v>
      </c>
      <c r="D42" s="210"/>
      <c r="E42" s="64" t="s">
        <v>530</v>
      </c>
      <c r="F42" s="224"/>
      <c r="G42" s="64" t="s">
        <v>530</v>
      </c>
      <c r="H42" s="210"/>
      <c r="I42" s="305" t="s">
        <v>530</v>
      </c>
      <c r="J42" s="210"/>
      <c r="K42" s="64" t="s">
        <v>530</v>
      </c>
      <c r="L42" s="224"/>
      <c r="M42" s="64" t="s">
        <v>530</v>
      </c>
      <c r="N42" s="210"/>
      <c r="O42" s="305" t="s">
        <v>530</v>
      </c>
      <c r="P42" s="64"/>
      <c r="Q42" s="64" t="s">
        <v>530</v>
      </c>
      <c r="R42" s="64"/>
      <c r="S42" s="64" t="s">
        <v>530</v>
      </c>
      <c r="T42" s="60"/>
      <c r="U42" s="305"/>
      <c r="V42" s="210"/>
      <c r="W42" s="64"/>
      <c r="X42" s="224"/>
      <c r="Y42" s="64"/>
      <c r="Z42" s="210"/>
    </row>
    <row r="43" spans="1:26" s="27" customFormat="1" ht="14.25">
      <c r="A43" s="133"/>
      <c r="B43" s="41" t="s">
        <v>406</v>
      </c>
      <c r="C43" s="305">
        <v>10</v>
      </c>
      <c r="D43" s="210"/>
      <c r="E43" s="64">
        <v>10</v>
      </c>
      <c r="F43" s="224"/>
      <c r="G43" s="64" t="s">
        <v>530</v>
      </c>
      <c r="H43" s="210"/>
      <c r="I43" s="305">
        <v>80</v>
      </c>
      <c r="J43" s="210"/>
      <c r="K43" s="64">
        <v>20</v>
      </c>
      <c r="L43" s="224"/>
      <c r="M43" s="64">
        <v>60</v>
      </c>
      <c r="N43" s="210"/>
      <c r="O43" s="305" t="s">
        <v>530</v>
      </c>
      <c r="P43" s="64"/>
      <c r="Q43" s="64" t="s">
        <v>530</v>
      </c>
      <c r="R43" s="64"/>
      <c r="S43" s="64" t="s">
        <v>530</v>
      </c>
      <c r="T43" s="60"/>
      <c r="U43" s="305"/>
      <c r="V43" s="210"/>
      <c r="W43" s="64"/>
      <c r="X43" s="224"/>
      <c r="Y43" s="64"/>
      <c r="Z43" s="210"/>
    </row>
    <row r="44" spans="1:26" s="27" customFormat="1" ht="14.25">
      <c r="A44" s="133"/>
      <c r="B44" s="41" t="s">
        <v>407</v>
      </c>
      <c r="C44" s="305" t="s">
        <v>530</v>
      </c>
      <c r="D44" s="210"/>
      <c r="E44" s="64" t="s">
        <v>530</v>
      </c>
      <c r="F44" s="224"/>
      <c r="G44" s="64" t="s">
        <v>530</v>
      </c>
      <c r="H44" s="210"/>
      <c r="I44" s="305" t="s">
        <v>530</v>
      </c>
      <c r="J44" s="210"/>
      <c r="K44" s="64" t="s">
        <v>530</v>
      </c>
      <c r="L44" s="224"/>
      <c r="M44" s="64" t="s">
        <v>530</v>
      </c>
      <c r="N44" s="210"/>
      <c r="O44" s="305">
        <v>340</v>
      </c>
      <c r="P44" s="64"/>
      <c r="Q44" s="64">
        <v>50</v>
      </c>
      <c r="R44" s="64"/>
      <c r="S44" s="64">
        <v>290</v>
      </c>
      <c r="T44" s="60"/>
      <c r="U44" s="305"/>
      <c r="V44" s="210"/>
      <c r="W44" s="64"/>
      <c r="X44" s="224"/>
      <c r="Y44" s="64"/>
      <c r="Z44" s="210"/>
    </row>
    <row r="45" spans="1:26" s="27" customFormat="1" ht="14.25">
      <c r="A45" s="134"/>
      <c r="B45" s="41"/>
      <c r="C45" s="305"/>
      <c r="D45" s="210"/>
      <c r="E45" s="64"/>
      <c r="F45" s="224"/>
      <c r="G45" s="64"/>
      <c r="H45" s="210"/>
      <c r="I45" s="305"/>
      <c r="J45" s="210"/>
      <c r="K45" s="64"/>
      <c r="L45" s="224"/>
      <c r="M45" s="64"/>
      <c r="N45" s="210"/>
      <c r="O45" s="305"/>
      <c r="P45" s="64"/>
      <c r="Q45" s="64"/>
      <c r="R45" s="64"/>
      <c r="S45" s="64"/>
      <c r="T45" s="60"/>
      <c r="U45" s="305"/>
      <c r="V45" s="210"/>
      <c r="W45" s="64"/>
      <c r="X45" s="224"/>
      <c r="Y45" s="64"/>
      <c r="Z45" s="210"/>
    </row>
    <row r="46" spans="1:26" s="1" customFormat="1" ht="14.25">
      <c r="A46" s="606" t="s">
        <v>63</v>
      </c>
      <c r="B46" s="607"/>
      <c r="C46" s="65" t="s">
        <v>530</v>
      </c>
      <c r="D46" s="232"/>
      <c r="E46" s="55" t="s">
        <v>530</v>
      </c>
      <c r="F46" s="284"/>
      <c r="G46" s="55" t="s">
        <v>530</v>
      </c>
      <c r="H46" s="232"/>
      <c r="I46" s="65" t="s">
        <v>530</v>
      </c>
      <c r="J46" s="232"/>
      <c r="K46" s="55" t="s">
        <v>530</v>
      </c>
      <c r="L46" s="284"/>
      <c r="M46" s="55" t="s">
        <v>530</v>
      </c>
      <c r="N46" s="232"/>
      <c r="O46" s="65" t="s">
        <v>530</v>
      </c>
      <c r="P46" s="55"/>
      <c r="Q46" s="55" t="s">
        <v>530</v>
      </c>
      <c r="R46" s="55"/>
      <c r="S46" s="55" t="s">
        <v>530</v>
      </c>
      <c r="T46" s="56"/>
      <c r="U46" s="305"/>
      <c r="V46" s="379"/>
      <c r="W46" s="325"/>
      <c r="X46" s="369"/>
      <c r="Y46" s="325"/>
      <c r="Z46" s="379"/>
    </row>
    <row r="47" spans="1:26" s="27" customFormat="1" ht="14.25">
      <c r="A47" s="134"/>
      <c r="B47" s="41"/>
      <c r="C47" s="305"/>
      <c r="D47" s="210"/>
      <c r="E47" s="64"/>
      <c r="F47" s="224"/>
      <c r="G47" s="64"/>
      <c r="H47" s="210"/>
      <c r="I47" s="305"/>
      <c r="J47" s="210"/>
      <c r="K47" s="64"/>
      <c r="L47" s="224"/>
      <c r="M47" s="64"/>
      <c r="N47" s="210"/>
      <c r="O47" s="305"/>
      <c r="P47" s="64"/>
      <c r="Q47" s="64"/>
      <c r="R47" s="64"/>
      <c r="S47" s="64"/>
      <c r="T47" s="60"/>
      <c r="U47" s="305"/>
      <c r="V47" s="210"/>
      <c r="W47" s="64"/>
      <c r="X47" s="224"/>
      <c r="Y47" s="64"/>
      <c r="Z47" s="210"/>
    </row>
    <row r="48" spans="1:26" s="27" customFormat="1" ht="14.25">
      <c r="A48" s="133"/>
      <c r="B48" s="41" t="s">
        <v>152</v>
      </c>
      <c r="C48" s="305" t="s">
        <v>530</v>
      </c>
      <c r="D48" s="210"/>
      <c r="E48" s="64" t="s">
        <v>530</v>
      </c>
      <c r="F48" s="224"/>
      <c r="G48" s="64" t="s">
        <v>530</v>
      </c>
      <c r="H48" s="210"/>
      <c r="I48" s="305" t="s">
        <v>530</v>
      </c>
      <c r="J48" s="210"/>
      <c r="K48" s="64" t="s">
        <v>530</v>
      </c>
      <c r="L48" s="224"/>
      <c r="M48" s="64" t="s">
        <v>530</v>
      </c>
      <c r="N48" s="210"/>
      <c r="O48" s="305" t="s">
        <v>530</v>
      </c>
      <c r="P48" s="64"/>
      <c r="Q48" s="64" t="s">
        <v>530</v>
      </c>
      <c r="R48" s="64"/>
      <c r="S48" s="64" t="s">
        <v>530</v>
      </c>
      <c r="T48" s="60"/>
      <c r="U48" s="305"/>
      <c r="V48" s="210"/>
      <c r="W48" s="64"/>
      <c r="X48" s="224"/>
      <c r="Y48" s="64"/>
      <c r="Z48" s="210"/>
    </row>
    <row r="49" spans="1:26" s="27" customFormat="1" ht="14.25">
      <c r="A49" s="133"/>
      <c r="B49" s="41" t="s">
        <v>153</v>
      </c>
      <c r="C49" s="305" t="s">
        <v>530</v>
      </c>
      <c r="D49" s="210"/>
      <c r="E49" s="64" t="s">
        <v>530</v>
      </c>
      <c r="F49" s="224"/>
      <c r="G49" s="64" t="s">
        <v>530</v>
      </c>
      <c r="H49" s="210"/>
      <c r="I49" s="305" t="s">
        <v>530</v>
      </c>
      <c r="J49" s="210"/>
      <c r="K49" s="64" t="s">
        <v>530</v>
      </c>
      <c r="L49" s="224"/>
      <c r="M49" s="64" t="s">
        <v>530</v>
      </c>
      <c r="N49" s="210"/>
      <c r="O49" s="305" t="s">
        <v>530</v>
      </c>
      <c r="P49" s="64"/>
      <c r="Q49" s="64" t="s">
        <v>530</v>
      </c>
      <c r="R49" s="64"/>
      <c r="S49" s="64" t="s">
        <v>530</v>
      </c>
      <c r="T49" s="60"/>
      <c r="U49" s="305"/>
      <c r="V49" s="210"/>
      <c r="W49" s="64"/>
      <c r="X49" s="224"/>
      <c r="Y49" s="64"/>
      <c r="Z49" s="210"/>
    </row>
    <row r="50" spans="1:26" s="27" customFormat="1" ht="14.25">
      <c r="A50" s="133"/>
      <c r="B50" s="41" t="s">
        <v>154</v>
      </c>
      <c r="C50" s="305" t="s">
        <v>530</v>
      </c>
      <c r="D50" s="210"/>
      <c r="E50" s="64" t="s">
        <v>530</v>
      </c>
      <c r="F50" s="224"/>
      <c r="G50" s="64" t="s">
        <v>530</v>
      </c>
      <c r="H50" s="210"/>
      <c r="I50" s="305" t="s">
        <v>530</v>
      </c>
      <c r="J50" s="210"/>
      <c r="K50" s="64" t="s">
        <v>530</v>
      </c>
      <c r="L50" s="224"/>
      <c r="M50" s="64" t="s">
        <v>530</v>
      </c>
      <c r="N50" s="210"/>
      <c r="O50" s="305" t="s">
        <v>530</v>
      </c>
      <c r="P50" s="64"/>
      <c r="Q50" s="64" t="s">
        <v>530</v>
      </c>
      <c r="R50" s="64"/>
      <c r="S50" s="64" t="s">
        <v>530</v>
      </c>
      <c r="T50" s="60"/>
      <c r="U50" s="305"/>
      <c r="V50" s="210"/>
      <c r="W50" s="64"/>
      <c r="X50" s="224"/>
      <c r="Y50" s="64"/>
      <c r="Z50" s="210"/>
    </row>
    <row r="51" spans="1:26" s="27" customFormat="1" ht="14.25">
      <c r="A51" s="133"/>
      <c r="B51" s="41" t="s">
        <v>155</v>
      </c>
      <c r="C51" s="305" t="s">
        <v>530</v>
      </c>
      <c r="D51" s="210"/>
      <c r="E51" s="64" t="s">
        <v>530</v>
      </c>
      <c r="F51" s="224"/>
      <c r="G51" s="64" t="s">
        <v>530</v>
      </c>
      <c r="H51" s="210"/>
      <c r="I51" s="305" t="s">
        <v>530</v>
      </c>
      <c r="J51" s="210"/>
      <c r="K51" s="64" t="s">
        <v>530</v>
      </c>
      <c r="L51" s="224"/>
      <c r="M51" s="64" t="s">
        <v>530</v>
      </c>
      <c r="N51" s="210"/>
      <c r="O51" s="305" t="s">
        <v>530</v>
      </c>
      <c r="P51" s="64"/>
      <c r="Q51" s="64" t="s">
        <v>530</v>
      </c>
      <c r="R51" s="64"/>
      <c r="S51" s="64" t="s">
        <v>530</v>
      </c>
      <c r="T51" s="60"/>
      <c r="U51" s="305"/>
      <c r="V51" s="210"/>
      <c r="W51" s="64"/>
      <c r="X51" s="224"/>
      <c r="Y51" s="64"/>
      <c r="Z51" s="210"/>
    </row>
    <row r="52" spans="1:26" s="27" customFormat="1" ht="14.25">
      <c r="A52" s="133"/>
      <c r="B52" s="41" t="s">
        <v>156</v>
      </c>
      <c r="C52" s="305" t="s">
        <v>530</v>
      </c>
      <c r="D52" s="210"/>
      <c r="E52" s="64" t="s">
        <v>530</v>
      </c>
      <c r="F52" s="224"/>
      <c r="G52" s="64" t="s">
        <v>530</v>
      </c>
      <c r="H52" s="210"/>
      <c r="I52" s="305" t="s">
        <v>530</v>
      </c>
      <c r="J52" s="210"/>
      <c r="K52" s="64" t="s">
        <v>530</v>
      </c>
      <c r="L52" s="224"/>
      <c r="M52" s="64" t="s">
        <v>530</v>
      </c>
      <c r="N52" s="210"/>
      <c r="O52" s="305" t="s">
        <v>530</v>
      </c>
      <c r="P52" s="64"/>
      <c r="Q52" s="64" t="s">
        <v>530</v>
      </c>
      <c r="R52" s="64"/>
      <c r="S52" s="64" t="s">
        <v>530</v>
      </c>
      <c r="T52" s="60"/>
      <c r="U52" s="305"/>
      <c r="V52" s="210"/>
      <c r="W52" s="64"/>
      <c r="X52" s="224"/>
      <c r="Y52" s="64"/>
      <c r="Z52" s="210"/>
    </row>
    <row r="53" spans="1:26" s="27" customFormat="1" ht="14.25">
      <c r="A53" s="133"/>
      <c r="B53" s="41" t="s">
        <v>411</v>
      </c>
      <c r="C53" s="305" t="s">
        <v>530</v>
      </c>
      <c r="D53" s="210"/>
      <c r="E53" s="64" t="s">
        <v>530</v>
      </c>
      <c r="F53" s="224"/>
      <c r="G53" s="64" t="s">
        <v>530</v>
      </c>
      <c r="H53" s="210"/>
      <c r="I53" s="305" t="s">
        <v>530</v>
      </c>
      <c r="J53" s="210"/>
      <c r="K53" s="64" t="s">
        <v>530</v>
      </c>
      <c r="L53" s="224"/>
      <c r="M53" s="64" t="s">
        <v>530</v>
      </c>
      <c r="N53" s="210"/>
      <c r="O53" s="305" t="s">
        <v>530</v>
      </c>
      <c r="P53" s="64"/>
      <c r="Q53" s="64" t="s">
        <v>530</v>
      </c>
      <c r="R53" s="64"/>
      <c r="S53" s="64" t="s">
        <v>530</v>
      </c>
      <c r="T53" s="60"/>
      <c r="U53" s="305"/>
      <c r="V53" s="210"/>
      <c r="W53" s="64"/>
      <c r="X53" s="224"/>
      <c r="Y53" s="64"/>
      <c r="Z53" s="210"/>
    </row>
    <row r="54" spans="1:26" s="27" customFormat="1" ht="14.25">
      <c r="A54" s="133"/>
      <c r="B54" s="41" t="s">
        <v>157</v>
      </c>
      <c r="C54" s="305" t="s">
        <v>530</v>
      </c>
      <c r="D54" s="210"/>
      <c r="E54" s="64" t="s">
        <v>530</v>
      </c>
      <c r="F54" s="224"/>
      <c r="G54" s="64" t="s">
        <v>530</v>
      </c>
      <c r="H54" s="210"/>
      <c r="I54" s="305" t="s">
        <v>530</v>
      </c>
      <c r="J54" s="210"/>
      <c r="K54" s="64" t="s">
        <v>530</v>
      </c>
      <c r="L54" s="224"/>
      <c r="M54" s="64" t="s">
        <v>530</v>
      </c>
      <c r="N54" s="210"/>
      <c r="O54" s="305" t="s">
        <v>530</v>
      </c>
      <c r="P54" s="64"/>
      <c r="Q54" s="64" t="s">
        <v>530</v>
      </c>
      <c r="R54" s="64"/>
      <c r="S54" s="64" t="s">
        <v>530</v>
      </c>
      <c r="T54" s="60"/>
      <c r="U54" s="305"/>
      <c r="V54" s="210"/>
      <c r="W54" s="64"/>
      <c r="X54" s="224"/>
      <c r="Y54" s="64"/>
      <c r="Z54" s="210"/>
    </row>
    <row r="55" spans="1:26" s="27" customFormat="1" ht="14.25">
      <c r="A55" s="134"/>
      <c r="B55" s="41"/>
      <c r="C55" s="305"/>
      <c r="D55" s="210"/>
      <c r="E55" s="64"/>
      <c r="F55" s="224"/>
      <c r="G55" s="64"/>
      <c r="H55" s="210"/>
      <c r="I55" s="305"/>
      <c r="J55" s="210"/>
      <c r="K55" s="64"/>
      <c r="L55" s="224"/>
      <c r="M55" s="64"/>
      <c r="N55" s="210"/>
      <c r="O55" s="305"/>
      <c r="P55" s="64"/>
      <c r="Q55" s="64"/>
      <c r="R55" s="64"/>
      <c r="S55" s="64"/>
      <c r="T55" s="60"/>
      <c r="U55" s="305"/>
      <c r="V55" s="210"/>
      <c r="W55" s="64"/>
      <c r="X55" s="224"/>
      <c r="Y55" s="64"/>
      <c r="Z55" s="210"/>
    </row>
    <row r="56" spans="1:26" s="1" customFormat="1" ht="14.25">
      <c r="A56" s="606" t="s">
        <v>64</v>
      </c>
      <c r="B56" s="607"/>
      <c r="C56" s="65" t="s">
        <v>530</v>
      </c>
      <c r="D56" s="232"/>
      <c r="E56" s="55" t="s">
        <v>530</v>
      </c>
      <c r="F56" s="284"/>
      <c r="G56" s="55" t="s">
        <v>530</v>
      </c>
      <c r="H56" s="232"/>
      <c r="I56" s="65">
        <v>680</v>
      </c>
      <c r="J56" s="232"/>
      <c r="K56" s="55">
        <v>110</v>
      </c>
      <c r="L56" s="284"/>
      <c r="M56" s="55">
        <v>570</v>
      </c>
      <c r="N56" s="232"/>
      <c r="O56" s="65" t="s">
        <v>530</v>
      </c>
      <c r="P56" s="55"/>
      <c r="Q56" s="55" t="s">
        <v>530</v>
      </c>
      <c r="R56" s="55"/>
      <c r="S56" s="55" t="s">
        <v>530</v>
      </c>
      <c r="T56" s="56"/>
      <c r="U56" s="305"/>
      <c r="V56" s="379"/>
      <c r="W56" s="325"/>
      <c r="X56" s="369"/>
      <c r="Y56" s="325"/>
      <c r="Z56" s="379"/>
    </row>
    <row r="57" spans="1:26" s="27" customFormat="1" ht="14.25">
      <c r="A57" s="134"/>
      <c r="B57" s="41"/>
      <c r="C57" s="305"/>
      <c r="D57" s="210"/>
      <c r="E57" s="64"/>
      <c r="F57" s="224"/>
      <c r="G57" s="64"/>
      <c r="H57" s="210"/>
      <c r="I57" s="305"/>
      <c r="J57" s="210"/>
      <c r="K57" s="64"/>
      <c r="L57" s="224"/>
      <c r="M57" s="64"/>
      <c r="N57" s="210"/>
      <c r="O57" s="305"/>
      <c r="P57" s="64"/>
      <c r="Q57" s="64"/>
      <c r="R57" s="64"/>
      <c r="S57" s="64"/>
      <c r="T57" s="60"/>
      <c r="U57" s="305"/>
      <c r="V57" s="210"/>
      <c r="W57" s="64"/>
      <c r="X57" s="224"/>
      <c r="Y57" s="64"/>
      <c r="Z57" s="210"/>
    </row>
    <row r="58" spans="1:26" s="27" customFormat="1" ht="14.25">
      <c r="A58" s="133"/>
      <c r="B58" s="41" t="s">
        <v>158</v>
      </c>
      <c r="C58" s="305" t="s">
        <v>530</v>
      </c>
      <c r="D58" s="210"/>
      <c r="E58" s="64" t="s">
        <v>530</v>
      </c>
      <c r="F58" s="224"/>
      <c r="G58" s="64" t="s">
        <v>530</v>
      </c>
      <c r="H58" s="210"/>
      <c r="I58" s="305" t="s">
        <v>530</v>
      </c>
      <c r="J58" s="210"/>
      <c r="K58" s="64" t="s">
        <v>530</v>
      </c>
      <c r="L58" s="224"/>
      <c r="M58" s="64" t="s">
        <v>530</v>
      </c>
      <c r="N58" s="210"/>
      <c r="O58" s="305" t="s">
        <v>530</v>
      </c>
      <c r="P58" s="64"/>
      <c r="Q58" s="64" t="s">
        <v>530</v>
      </c>
      <c r="R58" s="64"/>
      <c r="S58" s="64" t="s">
        <v>530</v>
      </c>
      <c r="T58" s="60"/>
      <c r="U58" s="305"/>
      <c r="V58" s="210"/>
      <c r="W58" s="64"/>
      <c r="X58" s="224"/>
      <c r="Y58" s="64"/>
      <c r="Z58" s="210"/>
    </row>
    <row r="59" spans="1:26" s="27" customFormat="1" ht="14.25">
      <c r="A59" s="133"/>
      <c r="B59" s="41" t="s">
        <v>417</v>
      </c>
      <c r="C59" s="305" t="s">
        <v>530</v>
      </c>
      <c r="D59" s="210"/>
      <c r="E59" s="64" t="s">
        <v>530</v>
      </c>
      <c r="F59" s="224"/>
      <c r="G59" s="64" t="s">
        <v>530</v>
      </c>
      <c r="H59" s="210"/>
      <c r="I59" s="305" t="s">
        <v>530</v>
      </c>
      <c r="J59" s="210"/>
      <c r="K59" s="64" t="s">
        <v>530</v>
      </c>
      <c r="L59" s="224"/>
      <c r="M59" s="64" t="s">
        <v>530</v>
      </c>
      <c r="N59" s="210"/>
      <c r="O59" s="305" t="s">
        <v>530</v>
      </c>
      <c r="P59" s="64"/>
      <c r="Q59" s="64" t="s">
        <v>530</v>
      </c>
      <c r="R59" s="64"/>
      <c r="S59" s="64" t="s">
        <v>530</v>
      </c>
      <c r="T59" s="60"/>
      <c r="U59" s="305"/>
      <c r="V59" s="210"/>
      <c r="W59" s="64"/>
      <c r="X59" s="224"/>
      <c r="Y59" s="64"/>
      <c r="Z59" s="210"/>
    </row>
    <row r="60" spans="1:26" s="27" customFormat="1" ht="14.25">
      <c r="A60" s="133"/>
      <c r="B60" s="41" t="s">
        <v>418</v>
      </c>
      <c r="C60" s="305" t="s">
        <v>530</v>
      </c>
      <c r="D60" s="210"/>
      <c r="E60" s="64" t="s">
        <v>530</v>
      </c>
      <c r="F60" s="224"/>
      <c r="G60" s="64" t="s">
        <v>530</v>
      </c>
      <c r="H60" s="210"/>
      <c r="I60" s="305">
        <v>670</v>
      </c>
      <c r="J60" s="210"/>
      <c r="K60" s="64">
        <v>110</v>
      </c>
      <c r="L60" s="224"/>
      <c r="M60" s="64">
        <v>570</v>
      </c>
      <c r="N60" s="210"/>
      <c r="O60" s="305" t="s">
        <v>530</v>
      </c>
      <c r="P60" s="64"/>
      <c r="Q60" s="64" t="s">
        <v>530</v>
      </c>
      <c r="R60" s="64"/>
      <c r="S60" s="64" t="s">
        <v>530</v>
      </c>
      <c r="T60" s="60"/>
      <c r="U60" s="305"/>
      <c r="V60" s="210"/>
      <c r="W60" s="64"/>
      <c r="X60" s="224"/>
      <c r="Y60" s="64"/>
      <c r="Z60" s="210"/>
    </row>
    <row r="61" spans="1:26" s="27" customFormat="1" ht="14.25">
      <c r="A61" s="133"/>
      <c r="B61" s="41" t="s">
        <v>103</v>
      </c>
      <c r="C61" s="305" t="s">
        <v>530</v>
      </c>
      <c r="D61" s="210"/>
      <c r="E61" s="64" t="s">
        <v>530</v>
      </c>
      <c r="F61" s="224"/>
      <c r="G61" s="64" t="s">
        <v>530</v>
      </c>
      <c r="H61" s="210"/>
      <c r="I61" s="305" t="s">
        <v>530</v>
      </c>
      <c r="J61" s="210"/>
      <c r="K61" s="64" t="s">
        <v>530</v>
      </c>
      <c r="L61" s="224"/>
      <c r="M61" s="64" t="s">
        <v>530</v>
      </c>
      <c r="N61" s="210"/>
      <c r="O61" s="305" t="s">
        <v>530</v>
      </c>
      <c r="P61" s="64"/>
      <c r="Q61" s="64" t="s">
        <v>530</v>
      </c>
      <c r="R61" s="64"/>
      <c r="S61" s="64" t="s">
        <v>530</v>
      </c>
      <c r="T61" s="60"/>
      <c r="U61" s="305"/>
      <c r="V61" s="210"/>
      <c r="W61" s="64"/>
      <c r="X61" s="224"/>
      <c r="Y61" s="64"/>
      <c r="Z61" s="210"/>
    </row>
    <row r="62" spans="1:26" s="27" customFormat="1" ht="14.25">
      <c r="A62" s="133"/>
      <c r="B62" s="41" t="s">
        <v>159</v>
      </c>
      <c r="C62" s="305" t="s">
        <v>530</v>
      </c>
      <c r="D62" s="210"/>
      <c r="E62" s="64" t="s">
        <v>530</v>
      </c>
      <c r="F62" s="224"/>
      <c r="G62" s="64" t="s">
        <v>530</v>
      </c>
      <c r="H62" s="210"/>
      <c r="I62" s="305" t="s">
        <v>530</v>
      </c>
      <c r="J62" s="210"/>
      <c r="K62" s="64" t="s">
        <v>530</v>
      </c>
      <c r="L62" s="224"/>
      <c r="M62" s="64" t="s">
        <v>530</v>
      </c>
      <c r="N62" s="210"/>
      <c r="O62" s="305" t="s">
        <v>530</v>
      </c>
      <c r="P62" s="64"/>
      <c r="Q62" s="64" t="s">
        <v>530</v>
      </c>
      <c r="R62" s="64"/>
      <c r="S62" s="64" t="s">
        <v>530</v>
      </c>
      <c r="T62" s="60"/>
      <c r="U62" s="305"/>
      <c r="V62" s="210"/>
      <c r="W62" s="64"/>
      <c r="X62" s="224"/>
      <c r="Y62" s="64"/>
      <c r="Z62" s="210"/>
    </row>
    <row r="63" spans="1:26" s="27" customFormat="1" ht="14.25">
      <c r="A63" s="133"/>
      <c r="B63" s="41" t="s">
        <v>419</v>
      </c>
      <c r="C63" s="305" t="s">
        <v>530</v>
      </c>
      <c r="D63" s="210"/>
      <c r="E63" s="64" t="s">
        <v>530</v>
      </c>
      <c r="F63" s="224"/>
      <c r="G63" s="64" t="s">
        <v>530</v>
      </c>
      <c r="H63" s="210"/>
      <c r="I63" s="305" t="s">
        <v>530</v>
      </c>
      <c r="J63" s="210"/>
      <c r="K63" s="64" t="s">
        <v>530</v>
      </c>
      <c r="L63" s="224"/>
      <c r="M63" s="64" t="s">
        <v>530</v>
      </c>
      <c r="N63" s="210"/>
      <c r="O63" s="305" t="s">
        <v>530</v>
      </c>
      <c r="P63" s="64"/>
      <c r="Q63" s="64" t="s">
        <v>530</v>
      </c>
      <c r="R63" s="64"/>
      <c r="S63" s="64" t="s">
        <v>530</v>
      </c>
      <c r="T63" s="60"/>
      <c r="U63" s="305"/>
      <c r="V63" s="210"/>
      <c r="W63" s="64"/>
      <c r="X63" s="224"/>
      <c r="Y63" s="64"/>
      <c r="Z63" s="210"/>
    </row>
    <row r="64" spans="1:26" s="27" customFormat="1" ht="14.25">
      <c r="A64" s="133"/>
      <c r="B64" s="41" t="s">
        <v>420</v>
      </c>
      <c r="C64" s="305" t="s">
        <v>530</v>
      </c>
      <c r="D64" s="210"/>
      <c r="E64" s="64" t="s">
        <v>530</v>
      </c>
      <c r="F64" s="224"/>
      <c r="G64" s="64" t="s">
        <v>530</v>
      </c>
      <c r="H64" s="210"/>
      <c r="I64" s="305" t="s">
        <v>530</v>
      </c>
      <c r="J64" s="210"/>
      <c r="K64" s="64" t="s">
        <v>530</v>
      </c>
      <c r="L64" s="224"/>
      <c r="M64" s="64" t="s">
        <v>530</v>
      </c>
      <c r="N64" s="210"/>
      <c r="O64" s="305" t="s">
        <v>530</v>
      </c>
      <c r="P64" s="64"/>
      <c r="Q64" s="64" t="s">
        <v>530</v>
      </c>
      <c r="R64" s="64"/>
      <c r="S64" s="64" t="s">
        <v>530</v>
      </c>
      <c r="T64" s="60"/>
      <c r="U64" s="305"/>
      <c r="V64" s="210"/>
      <c r="W64" s="64"/>
      <c r="X64" s="224"/>
      <c r="Y64" s="64"/>
      <c r="Z64" s="210"/>
    </row>
    <row r="65" spans="1:26" s="27" customFormat="1" ht="12.75">
      <c r="A65" s="136"/>
      <c r="B65" s="73"/>
      <c r="C65" s="308"/>
      <c r="D65" s="171"/>
      <c r="E65" s="171"/>
      <c r="F65" s="171"/>
      <c r="G65" s="171"/>
      <c r="H65" s="66"/>
      <c r="I65" s="308"/>
      <c r="J65" s="171"/>
      <c r="K65" s="171"/>
      <c r="L65" s="171"/>
      <c r="M65" s="171"/>
      <c r="N65" s="66"/>
      <c r="O65" s="308"/>
      <c r="P65" s="171"/>
      <c r="Q65" s="171"/>
      <c r="R65" s="171"/>
      <c r="S65" s="171"/>
      <c r="T65" s="66"/>
      <c r="U65" s="382"/>
      <c r="V65" s="381"/>
      <c r="W65" s="381"/>
      <c r="X65" s="381"/>
      <c r="Y65" s="381"/>
      <c r="Z65" s="381"/>
    </row>
    <row r="66" spans="1:26" s="27" customFormat="1" ht="12.75">
      <c r="A66" s="141"/>
      <c r="B66" s="447"/>
      <c r="C66" s="447"/>
      <c r="D66" s="447"/>
      <c r="E66" s="447"/>
      <c r="F66" s="447"/>
      <c r="G66" s="447"/>
      <c r="H66" s="447"/>
      <c r="I66" s="447"/>
      <c r="J66" s="447"/>
      <c r="K66" s="447"/>
      <c r="L66" s="447"/>
      <c r="M66" s="447"/>
      <c r="N66" s="447"/>
      <c r="O66" s="447"/>
      <c r="P66" s="447"/>
      <c r="Q66" s="447"/>
      <c r="R66" s="447"/>
      <c r="S66" s="447"/>
      <c r="T66" s="154" t="s">
        <v>529</v>
      </c>
      <c r="U66" s="447"/>
      <c r="V66" s="447"/>
      <c r="W66" s="447"/>
      <c r="X66" s="447"/>
      <c r="Y66" s="447"/>
      <c r="Z66" s="154"/>
    </row>
  </sheetData>
  <mergeCells count="23">
    <mergeCell ref="K5:K6"/>
    <mergeCell ref="S5:S6"/>
    <mergeCell ref="A1:T1"/>
    <mergeCell ref="G5:G6"/>
    <mergeCell ref="I5:I6"/>
    <mergeCell ref="C4:G4"/>
    <mergeCell ref="I4:M4"/>
    <mergeCell ref="A2:T2"/>
    <mergeCell ref="E5:E6"/>
    <mergeCell ref="C5:C6"/>
    <mergeCell ref="A46:B46"/>
    <mergeCell ref="A15:B15"/>
    <mergeCell ref="A56:B56"/>
    <mergeCell ref="A8:B8"/>
    <mergeCell ref="A36:B36"/>
    <mergeCell ref="A26:B26"/>
    <mergeCell ref="U4:Y4"/>
    <mergeCell ref="M5:M6"/>
    <mergeCell ref="O5:O6"/>
    <mergeCell ref="Q5:Q6"/>
    <mergeCell ref="O4:S4"/>
    <mergeCell ref="U5:U6"/>
    <mergeCell ref="W5:W6"/>
  </mergeCells>
  <printOptions horizontalCentered="1"/>
  <pageMargins left="0.2755905511811024" right="0.2755905511811024" top="0.984251968503937" bottom="0.984251968503937" header="0.5118110236220472" footer="0.5118110236220472"/>
  <pageSetup horizontalDpi="600" verticalDpi="600" orientation="portrait" paperSize="9" scale="70" r:id="rId1"/>
  <headerFooter alignWithMargins="0">
    <oddFooter>&amp;C15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Z55"/>
  <sheetViews>
    <sheetView workbookViewId="0" topLeftCell="A1">
      <selection activeCell="C8" sqref="C8:V54"/>
    </sheetView>
  </sheetViews>
  <sheetFormatPr defaultColWidth="9.140625" defaultRowHeight="12.75"/>
  <cols>
    <col min="2" max="2" width="25.421875" style="0" customWidth="1"/>
    <col min="4" max="4" width="2.00390625" style="0" customWidth="1"/>
    <col min="6" max="6" width="2.00390625" style="0" customWidth="1"/>
    <col min="8" max="8" width="2.00390625" style="0" customWidth="1"/>
    <col min="10" max="10" width="2.00390625" style="0" customWidth="1"/>
    <col min="12" max="12" width="2.00390625" style="0" customWidth="1"/>
    <col min="14" max="14" width="2.00390625" style="0" customWidth="1"/>
    <col min="16" max="16" width="2.00390625" style="0" customWidth="1"/>
    <col min="18" max="18" width="2.00390625" style="0" customWidth="1"/>
    <col min="20" max="20" width="2.00390625" style="0" customWidth="1"/>
    <col min="22" max="22" width="2.00390625" style="0" customWidth="1"/>
  </cols>
  <sheetData>
    <row r="1" spans="1:26" s="27" customFormat="1" ht="20.25">
      <c r="A1" s="591" t="s">
        <v>491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464"/>
      <c r="X1" s="464"/>
      <c r="Y1" s="464"/>
      <c r="Z1" s="166"/>
    </row>
    <row r="2" spans="1:26" s="27" customFormat="1" ht="20.25">
      <c r="A2" s="608" t="str">
        <f>"Table 3.5a West Midlands: MOD Personnel by local authority area as at "&amp;'Enter SITDATE'!B2</f>
        <v>Table 3.5a West Midlands: MOD Personnel by local authority area as at 1 January 2014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608"/>
      <c r="V2" s="608"/>
      <c r="W2" s="464"/>
      <c r="X2" s="464"/>
      <c r="Y2" s="464"/>
      <c r="Z2" s="166"/>
    </row>
    <row r="3" spans="1:26" s="27" customFormat="1" ht="12.75">
      <c r="A3" s="104"/>
      <c r="B3" s="102"/>
      <c r="C3" s="103"/>
      <c r="D3" s="103"/>
      <c r="E3" s="103"/>
      <c r="F3" s="103"/>
      <c r="G3" s="102"/>
      <c r="H3" s="102"/>
      <c r="I3" s="103"/>
      <c r="J3" s="102"/>
      <c r="K3" s="102"/>
      <c r="L3" s="102"/>
      <c r="M3" s="102"/>
      <c r="N3" s="102"/>
      <c r="O3" s="105"/>
      <c r="P3" s="105"/>
      <c r="Q3" s="36"/>
      <c r="R3" s="36"/>
      <c r="S3" s="106"/>
      <c r="T3" s="106"/>
      <c r="U3" s="106"/>
      <c r="V3" s="107"/>
      <c r="W3" s="340"/>
      <c r="X3" s="340"/>
      <c r="Y3" s="177"/>
      <c r="Z3" s="177"/>
    </row>
    <row r="4" spans="1:26" s="27" customFormat="1" ht="12.75" customHeight="1">
      <c r="A4" s="99" t="s">
        <v>74</v>
      </c>
      <c r="B4" s="98"/>
      <c r="C4" s="596" t="s">
        <v>517</v>
      </c>
      <c r="D4" s="597"/>
      <c r="E4" s="597"/>
      <c r="F4" s="597"/>
      <c r="G4" s="597"/>
      <c r="H4" s="165"/>
      <c r="I4" s="596" t="s">
        <v>518</v>
      </c>
      <c r="J4" s="597"/>
      <c r="K4" s="597"/>
      <c r="L4" s="597"/>
      <c r="M4" s="597"/>
      <c r="N4" s="164"/>
      <c r="O4" s="596" t="s">
        <v>519</v>
      </c>
      <c r="P4" s="597"/>
      <c r="Q4" s="597"/>
      <c r="R4" s="597"/>
      <c r="S4" s="597"/>
      <c r="T4" s="597"/>
      <c r="U4" s="597"/>
      <c r="V4" s="353"/>
      <c r="W4" s="355"/>
      <c r="X4" s="356"/>
      <c r="Y4" s="356"/>
      <c r="Z4" s="357"/>
    </row>
    <row r="5" spans="1:26" s="27" customFormat="1" ht="12.75" customHeight="1">
      <c r="A5" s="121"/>
      <c r="B5" s="48"/>
      <c r="C5" s="588" t="s">
        <v>50</v>
      </c>
      <c r="D5" s="336"/>
      <c r="E5" s="584" t="s">
        <v>518</v>
      </c>
      <c r="F5" s="336"/>
      <c r="G5" s="584" t="s">
        <v>519</v>
      </c>
      <c r="H5" s="337"/>
      <c r="I5" s="588" t="s">
        <v>50</v>
      </c>
      <c r="J5" s="336"/>
      <c r="K5" s="584" t="s">
        <v>79</v>
      </c>
      <c r="L5" s="336"/>
      <c r="M5" s="584" t="s">
        <v>91</v>
      </c>
      <c r="N5" s="336"/>
      <c r="O5" s="588" t="s">
        <v>50</v>
      </c>
      <c r="P5" s="336"/>
      <c r="Q5" s="584" t="s">
        <v>523</v>
      </c>
      <c r="R5" s="336"/>
      <c r="S5" s="584" t="s">
        <v>522</v>
      </c>
      <c r="T5" s="336"/>
      <c r="U5" s="584" t="s">
        <v>521</v>
      </c>
      <c r="V5" s="337"/>
      <c r="W5" s="358"/>
      <c r="X5" s="357"/>
      <c r="Y5" s="357"/>
      <c r="Z5" s="357"/>
    </row>
    <row r="6" spans="1:26" s="27" customFormat="1" ht="12.75">
      <c r="A6" s="131"/>
      <c r="B6" s="100" t="s">
        <v>19</v>
      </c>
      <c r="C6" s="587"/>
      <c r="D6" s="333"/>
      <c r="E6" s="585"/>
      <c r="F6" s="333"/>
      <c r="G6" s="585"/>
      <c r="H6" s="334"/>
      <c r="I6" s="587"/>
      <c r="J6" s="333"/>
      <c r="K6" s="585"/>
      <c r="L6" s="333"/>
      <c r="M6" s="585"/>
      <c r="N6" s="334"/>
      <c r="O6" s="587"/>
      <c r="P6" s="333"/>
      <c r="Q6" s="585"/>
      <c r="R6" s="333"/>
      <c r="S6" s="585"/>
      <c r="T6" s="333"/>
      <c r="U6" s="585"/>
      <c r="V6" s="334"/>
      <c r="W6" s="359"/>
      <c r="X6" s="360"/>
      <c r="Y6" s="360"/>
      <c r="Z6" s="360"/>
    </row>
    <row r="7" spans="1:26" s="27" customFormat="1" ht="12.75">
      <c r="A7" s="108"/>
      <c r="B7" s="109"/>
      <c r="C7" s="306"/>
      <c r="D7" s="203"/>
      <c r="E7" s="203"/>
      <c r="F7" s="203"/>
      <c r="G7" s="203"/>
      <c r="H7" s="111"/>
      <c r="I7" s="306"/>
      <c r="J7" s="203"/>
      <c r="K7" s="203"/>
      <c r="L7" s="203"/>
      <c r="M7" s="203"/>
      <c r="N7" s="109"/>
      <c r="O7" s="323"/>
      <c r="P7" s="203"/>
      <c r="Q7" s="203"/>
      <c r="R7" s="203"/>
      <c r="S7" s="203"/>
      <c r="T7" s="111"/>
      <c r="U7" s="323"/>
      <c r="V7" s="216"/>
      <c r="W7" s="361"/>
      <c r="X7" s="362"/>
      <c r="Y7" s="362"/>
      <c r="Z7" s="362"/>
    </row>
    <row r="8" spans="1:26" s="27" customFormat="1" ht="14.25">
      <c r="A8" s="609" t="s">
        <v>449</v>
      </c>
      <c r="B8" s="576"/>
      <c r="C8" s="286">
        <v>9970</v>
      </c>
      <c r="D8" s="290"/>
      <c r="E8" s="289">
        <v>6260</v>
      </c>
      <c r="F8" s="293"/>
      <c r="G8" s="289">
        <v>3710</v>
      </c>
      <c r="H8" s="290"/>
      <c r="I8" s="286">
        <v>6260</v>
      </c>
      <c r="J8" s="290"/>
      <c r="K8" s="289">
        <v>980</v>
      </c>
      <c r="L8" s="293"/>
      <c r="M8" s="289">
        <v>5280</v>
      </c>
      <c r="N8" s="290"/>
      <c r="O8" s="286">
        <v>3710</v>
      </c>
      <c r="P8" s="289"/>
      <c r="Q8" s="289">
        <v>1900</v>
      </c>
      <c r="R8" s="289"/>
      <c r="S8" s="289">
        <v>860</v>
      </c>
      <c r="T8" s="289"/>
      <c r="U8" s="289">
        <v>950</v>
      </c>
      <c r="V8" s="287"/>
      <c r="W8" s="363"/>
      <c r="X8" s="364"/>
      <c r="Y8" s="365"/>
      <c r="Z8" s="377"/>
    </row>
    <row r="9" spans="1:26" s="27" customFormat="1" ht="14.25">
      <c r="A9" s="108"/>
      <c r="B9" s="109"/>
      <c r="C9" s="304"/>
      <c r="D9" s="207"/>
      <c r="E9" s="112"/>
      <c r="F9" s="222"/>
      <c r="G9" s="112"/>
      <c r="H9" s="207"/>
      <c r="I9" s="304"/>
      <c r="J9" s="207"/>
      <c r="K9" s="112"/>
      <c r="L9" s="222"/>
      <c r="M9" s="112"/>
      <c r="N9" s="205"/>
      <c r="O9" s="324"/>
      <c r="P9" s="112"/>
      <c r="Q9" s="112"/>
      <c r="R9" s="112"/>
      <c r="S9" s="112"/>
      <c r="T9" s="112"/>
      <c r="U9" s="324"/>
      <c r="V9" s="205"/>
      <c r="W9" s="366"/>
      <c r="X9" s="367"/>
      <c r="Y9" s="368"/>
      <c r="Z9" s="378"/>
    </row>
    <row r="10" spans="1:26" s="1" customFormat="1" ht="14.25">
      <c r="A10" s="118"/>
      <c r="B10" s="145" t="s">
        <v>511</v>
      </c>
      <c r="C10" s="305">
        <v>1920</v>
      </c>
      <c r="D10" s="210"/>
      <c r="E10" s="64">
        <v>1610</v>
      </c>
      <c r="F10" s="224"/>
      <c r="G10" s="64">
        <v>310</v>
      </c>
      <c r="H10" s="210"/>
      <c r="I10" s="305">
        <v>1610</v>
      </c>
      <c r="J10" s="210"/>
      <c r="K10" s="64">
        <v>180</v>
      </c>
      <c r="L10" s="224"/>
      <c r="M10" s="64">
        <v>1420</v>
      </c>
      <c r="N10" s="210"/>
      <c r="O10" s="305">
        <v>310</v>
      </c>
      <c r="P10" s="64"/>
      <c r="Q10" s="64">
        <v>190</v>
      </c>
      <c r="R10" s="64"/>
      <c r="S10" s="64">
        <v>120</v>
      </c>
      <c r="T10" s="64"/>
      <c r="U10" s="64" t="s">
        <v>530</v>
      </c>
      <c r="V10" s="208"/>
      <c r="W10" s="59"/>
      <c r="X10" s="224"/>
      <c r="Y10" s="64"/>
      <c r="Z10" s="210"/>
    </row>
    <row r="11" spans="1:26" s="1" customFormat="1" ht="14.25">
      <c r="A11" s="118"/>
      <c r="B11" s="145" t="s">
        <v>505</v>
      </c>
      <c r="C11" s="305">
        <v>3090</v>
      </c>
      <c r="D11" s="210"/>
      <c r="E11" s="64">
        <v>2450</v>
      </c>
      <c r="F11" s="224"/>
      <c r="G11" s="64">
        <v>640</v>
      </c>
      <c r="H11" s="210"/>
      <c r="I11" s="305">
        <v>2450</v>
      </c>
      <c r="J11" s="210"/>
      <c r="K11" s="64">
        <v>360</v>
      </c>
      <c r="L11" s="224"/>
      <c r="M11" s="64">
        <v>2090</v>
      </c>
      <c r="N11" s="210"/>
      <c r="O11" s="305">
        <v>640</v>
      </c>
      <c r="P11" s="64"/>
      <c r="Q11" s="64">
        <v>540</v>
      </c>
      <c r="R11" s="64"/>
      <c r="S11" s="64">
        <v>100</v>
      </c>
      <c r="T11" s="64"/>
      <c r="U11" s="64" t="s">
        <v>530</v>
      </c>
      <c r="V11" s="208"/>
      <c r="W11" s="59"/>
      <c r="X11" s="224"/>
      <c r="Y11" s="64"/>
      <c r="Z11" s="210"/>
    </row>
    <row r="12" spans="1:26" s="1" customFormat="1" ht="14.25">
      <c r="A12" s="118"/>
      <c r="B12" s="145" t="s">
        <v>33</v>
      </c>
      <c r="C12" s="305">
        <v>20</v>
      </c>
      <c r="D12" s="210"/>
      <c r="E12" s="64">
        <v>10</v>
      </c>
      <c r="F12" s="224"/>
      <c r="G12" s="64">
        <v>10</v>
      </c>
      <c r="H12" s="210"/>
      <c r="I12" s="305">
        <v>10</v>
      </c>
      <c r="J12" s="210"/>
      <c r="K12" s="64" t="s">
        <v>530</v>
      </c>
      <c r="L12" s="224"/>
      <c r="M12" s="64">
        <v>10</v>
      </c>
      <c r="N12" s="210"/>
      <c r="O12" s="305">
        <v>10</v>
      </c>
      <c r="P12" s="64"/>
      <c r="Q12" s="64" t="s">
        <v>530</v>
      </c>
      <c r="R12" s="64"/>
      <c r="S12" s="64">
        <v>10</v>
      </c>
      <c r="T12" s="64"/>
      <c r="U12" s="64" t="s">
        <v>530</v>
      </c>
      <c r="V12" s="208"/>
      <c r="W12" s="59"/>
      <c r="X12" s="224"/>
      <c r="Y12" s="64"/>
      <c r="Z12" s="210"/>
    </row>
    <row r="13" spans="1:26" s="1" customFormat="1" ht="14.25">
      <c r="A13" s="118"/>
      <c r="B13" s="145" t="s">
        <v>70</v>
      </c>
      <c r="C13" s="305">
        <v>1810</v>
      </c>
      <c r="D13" s="210"/>
      <c r="E13" s="64">
        <v>230</v>
      </c>
      <c r="F13" s="224"/>
      <c r="G13" s="64">
        <v>1580</v>
      </c>
      <c r="H13" s="210"/>
      <c r="I13" s="305">
        <v>230</v>
      </c>
      <c r="J13" s="210"/>
      <c r="K13" s="64">
        <v>40</v>
      </c>
      <c r="L13" s="224"/>
      <c r="M13" s="64">
        <v>190</v>
      </c>
      <c r="N13" s="210"/>
      <c r="O13" s="305">
        <v>1580</v>
      </c>
      <c r="P13" s="64"/>
      <c r="Q13" s="64">
        <v>290</v>
      </c>
      <c r="R13" s="64"/>
      <c r="S13" s="64">
        <v>410</v>
      </c>
      <c r="T13" s="64"/>
      <c r="U13" s="64">
        <v>880</v>
      </c>
      <c r="V13" s="208"/>
      <c r="W13" s="59"/>
      <c r="X13" s="224"/>
      <c r="Y13" s="64"/>
      <c r="Z13" s="210"/>
    </row>
    <row r="14" spans="1:26" s="27" customFormat="1" ht="14.25">
      <c r="A14" s="134"/>
      <c r="B14" s="41"/>
      <c r="C14" s="305"/>
      <c r="D14" s="210"/>
      <c r="E14" s="64"/>
      <c r="F14" s="224"/>
      <c r="G14" s="64"/>
      <c r="H14" s="210"/>
      <c r="I14" s="305"/>
      <c r="J14" s="210"/>
      <c r="K14" s="64"/>
      <c r="L14" s="224"/>
      <c r="M14" s="64"/>
      <c r="N14" s="210"/>
      <c r="O14" s="305"/>
      <c r="P14" s="64"/>
      <c r="Q14" s="64"/>
      <c r="R14" s="64"/>
      <c r="S14" s="64"/>
      <c r="T14" s="64"/>
      <c r="U14" s="325"/>
      <c r="V14" s="208"/>
      <c r="W14" s="59"/>
      <c r="X14" s="224"/>
      <c r="Y14" s="64"/>
      <c r="Z14" s="210"/>
    </row>
    <row r="15" spans="1:26" s="1" customFormat="1" ht="14.25">
      <c r="A15" s="606" t="s">
        <v>11</v>
      </c>
      <c r="B15" s="607"/>
      <c r="C15" s="65">
        <v>1060</v>
      </c>
      <c r="D15" s="232"/>
      <c r="E15" s="55">
        <v>730</v>
      </c>
      <c r="F15" s="284"/>
      <c r="G15" s="55">
        <v>330</v>
      </c>
      <c r="H15" s="232"/>
      <c r="I15" s="65">
        <v>730</v>
      </c>
      <c r="J15" s="232"/>
      <c r="K15" s="55">
        <v>150</v>
      </c>
      <c r="L15" s="284"/>
      <c r="M15" s="55">
        <v>580</v>
      </c>
      <c r="N15" s="232"/>
      <c r="O15" s="65">
        <v>330</v>
      </c>
      <c r="P15" s="55"/>
      <c r="Q15" s="55">
        <v>230</v>
      </c>
      <c r="R15" s="55"/>
      <c r="S15" s="55">
        <v>30</v>
      </c>
      <c r="T15" s="55"/>
      <c r="U15" s="55">
        <v>70</v>
      </c>
      <c r="V15" s="233"/>
      <c r="W15" s="305"/>
      <c r="X15" s="369"/>
      <c r="Y15" s="325"/>
      <c r="Z15" s="379"/>
    </row>
    <row r="16" spans="1:26" s="27" customFormat="1" ht="14.25">
      <c r="A16" s="134"/>
      <c r="B16" s="41"/>
      <c r="C16" s="305"/>
      <c r="D16" s="210"/>
      <c r="E16" s="64"/>
      <c r="F16" s="224"/>
      <c r="G16" s="64"/>
      <c r="H16" s="210"/>
      <c r="I16" s="305"/>
      <c r="J16" s="210"/>
      <c r="K16" s="64"/>
      <c r="L16" s="224"/>
      <c r="M16" s="64"/>
      <c r="N16" s="210"/>
      <c r="O16" s="305"/>
      <c r="P16" s="64"/>
      <c r="Q16" s="64"/>
      <c r="R16" s="64"/>
      <c r="S16" s="64"/>
      <c r="T16" s="64"/>
      <c r="U16" s="325"/>
      <c r="V16" s="208"/>
      <c r="W16" s="59"/>
      <c r="X16" s="224"/>
      <c r="Y16" s="64"/>
      <c r="Z16" s="210"/>
    </row>
    <row r="17" spans="1:26" s="27" customFormat="1" ht="14.25">
      <c r="A17" s="133"/>
      <c r="B17" s="41" t="s">
        <v>160</v>
      </c>
      <c r="C17" s="305" t="s">
        <v>530</v>
      </c>
      <c r="D17" s="210"/>
      <c r="E17" s="64" t="s">
        <v>530</v>
      </c>
      <c r="F17" s="224"/>
      <c r="G17" s="64" t="s">
        <v>530</v>
      </c>
      <c r="H17" s="210"/>
      <c r="I17" s="305" t="s">
        <v>530</v>
      </c>
      <c r="J17" s="210"/>
      <c r="K17" s="64" t="s">
        <v>530</v>
      </c>
      <c r="L17" s="224"/>
      <c r="M17" s="64" t="s">
        <v>530</v>
      </c>
      <c r="N17" s="210"/>
      <c r="O17" s="305" t="s">
        <v>530</v>
      </c>
      <c r="P17" s="64"/>
      <c r="Q17" s="64" t="s">
        <v>530</v>
      </c>
      <c r="R17" s="64"/>
      <c r="S17" s="64" t="s">
        <v>530</v>
      </c>
      <c r="T17" s="64"/>
      <c r="U17" s="325" t="s">
        <v>530</v>
      </c>
      <c r="V17" s="208"/>
      <c r="W17" s="59"/>
      <c r="X17" s="224"/>
      <c r="Y17" s="64"/>
      <c r="Z17" s="210"/>
    </row>
    <row r="18" spans="1:26" s="27" customFormat="1" ht="14.25">
      <c r="A18" s="133"/>
      <c r="B18" s="41" t="s">
        <v>161</v>
      </c>
      <c r="C18" s="305" t="s">
        <v>530</v>
      </c>
      <c r="D18" s="210"/>
      <c r="E18" s="64" t="s">
        <v>530</v>
      </c>
      <c r="F18" s="224"/>
      <c r="G18" s="64" t="s">
        <v>530</v>
      </c>
      <c r="H18" s="210"/>
      <c r="I18" s="305" t="s">
        <v>530</v>
      </c>
      <c r="J18" s="210"/>
      <c r="K18" s="64" t="s">
        <v>530</v>
      </c>
      <c r="L18" s="224"/>
      <c r="M18" s="64" t="s">
        <v>530</v>
      </c>
      <c r="N18" s="210"/>
      <c r="O18" s="305" t="s">
        <v>530</v>
      </c>
      <c r="P18" s="64"/>
      <c r="Q18" s="64" t="s">
        <v>530</v>
      </c>
      <c r="R18" s="64"/>
      <c r="S18" s="64" t="s">
        <v>530</v>
      </c>
      <c r="T18" s="64"/>
      <c r="U18" s="325" t="s">
        <v>530</v>
      </c>
      <c r="V18" s="208"/>
      <c r="W18" s="59"/>
      <c r="X18" s="224"/>
      <c r="Y18" s="64"/>
      <c r="Z18" s="210"/>
    </row>
    <row r="19" spans="1:26" s="27" customFormat="1" ht="14.25">
      <c r="A19" s="133"/>
      <c r="B19" s="41" t="s">
        <v>162</v>
      </c>
      <c r="C19" s="305">
        <v>320</v>
      </c>
      <c r="D19" s="210"/>
      <c r="E19" s="64">
        <v>150</v>
      </c>
      <c r="F19" s="224"/>
      <c r="G19" s="64">
        <v>170</v>
      </c>
      <c r="H19" s="210"/>
      <c r="I19" s="305">
        <v>150</v>
      </c>
      <c r="J19" s="210"/>
      <c r="K19" s="64">
        <v>110</v>
      </c>
      <c r="L19" s="224"/>
      <c r="M19" s="64">
        <v>40</v>
      </c>
      <c r="N19" s="210"/>
      <c r="O19" s="305">
        <v>170</v>
      </c>
      <c r="P19" s="64"/>
      <c r="Q19" s="64">
        <v>170</v>
      </c>
      <c r="R19" s="64"/>
      <c r="S19" s="64" t="s">
        <v>530</v>
      </c>
      <c r="T19" s="64"/>
      <c r="U19" s="325" t="s">
        <v>530</v>
      </c>
      <c r="V19" s="208"/>
      <c r="W19" s="59"/>
      <c r="X19" s="224"/>
      <c r="Y19" s="64"/>
      <c r="Z19" s="210"/>
    </row>
    <row r="20" spans="1:26" s="27" customFormat="1" ht="14.25">
      <c r="A20" s="133"/>
      <c r="B20" s="41" t="s">
        <v>163</v>
      </c>
      <c r="C20" s="305">
        <v>10</v>
      </c>
      <c r="D20" s="210"/>
      <c r="E20" s="64">
        <v>10</v>
      </c>
      <c r="F20" s="224"/>
      <c r="G20" s="64" t="s">
        <v>530</v>
      </c>
      <c r="H20" s="210"/>
      <c r="I20" s="305">
        <v>10</v>
      </c>
      <c r="J20" s="210"/>
      <c r="K20" s="64" t="s">
        <v>530</v>
      </c>
      <c r="L20" s="224"/>
      <c r="M20" s="64">
        <v>10</v>
      </c>
      <c r="N20" s="210"/>
      <c r="O20" s="305" t="s">
        <v>530</v>
      </c>
      <c r="P20" s="64"/>
      <c r="Q20" s="64" t="s">
        <v>530</v>
      </c>
      <c r="R20" s="64"/>
      <c r="S20" s="64" t="s">
        <v>530</v>
      </c>
      <c r="T20" s="64"/>
      <c r="U20" s="325" t="s">
        <v>530</v>
      </c>
      <c r="V20" s="208"/>
      <c r="W20" s="59"/>
      <c r="X20" s="224"/>
      <c r="Y20" s="64"/>
      <c r="Z20" s="210"/>
    </row>
    <row r="21" spans="1:26" s="27" customFormat="1" ht="14.25">
      <c r="A21" s="133"/>
      <c r="B21" s="41" t="s">
        <v>164</v>
      </c>
      <c r="C21" s="305" t="s">
        <v>530</v>
      </c>
      <c r="D21" s="210"/>
      <c r="E21" s="64" t="s">
        <v>530</v>
      </c>
      <c r="F21" s="224"/>
      <c r="G21" s="64" t="s">
        <v>530</v>
      </c>
      <c r="H21" s="210"/>
      <c r="I21" s="305" t="s">
        <v>530</v>
      </c>
      <c r="J21" s="210"/>
      <c r="K21" s="64" t="s">
        <v>530</v>
      </c>
      <c r="L21" s="224"/>
      <c r="M21" s="64" t="s">
        <v>530</v>
      </c>
      <c r="N21" s="210"/>
      <c r="O21" s="305" t="s">
        <v>530</v>
      </c>
      <c r="P21" s="64"/>
      <c r="Q21" s="64" t="s">
        <v>530</v>
      </c>
      <c r="R21" s="64"/>
      <c r="S21" s="64" t="s">
        <v>530</v>
      </c>
      <c r="T21" s="64"/>
      <c r="U21" s="325" t="s">
        <v>530</v>
      </c>
      <c r="V21" s="208"/>
      <c r="W21" s="59"/>
      <c r="X21" s="224"/>
      <c r="Y21" s="64"/>
      <c r="Z21" s="210"/>
    </row>
    <row r="22" spans="1:26" s="27" customFormat="1" ht="14.25">
      <c r="A22" s="133"/>
      <c r="B22" s="41" t="s">
        <v>165</v>
      </c>
      <c r="C22" s="305">
        <v>720</v>
      </c>
      <c r="D22" s="210"/>
      <c r="E22" s="64">
        <v>570</v>
      </c>
      <c r="F22" s="224"/>
      <c r="G22" s="64">
        <v>150</v>
      </c>
      <c r="H22" s="210"/>
      <c r="I22" s="305">
        <v>570</v>
      </c>
      <c r="J22" s="210"/>
      <c r="K22" s="64">
        <v>40</v>
      </c>
      <c r="L22" s="224"/>
      <c r="M22" s="64">
        <v>530</v>
      </c>
      <c r="N22" s="210"/>
      <c r="O22" s="305">
        <v>150</v>
      </c>
      <c r="P22" s="64"/>
      <c r="Q22" s="64">
        <v>60</v>
      </c>
      <c r="R22" s="64"/>
      <c r="S22" s="64">
        <v>20</v>
      </c>
      <c r="T22" s="64"/>
      <c r="U22" s="64">
        <v>70</v>
      </c>
      <c r="V22" s="208"/>
      <c r="W22" s="59"/>
      <c r="X22" s="224"/>
      <c r="Y22" s="64"/>
      <c r="Z22" s="210"/>
    </row>
    <row r="23" spans="1:26" s="27" customFormat="1" ht="14.25">
      <c r="A23" s="133"/>
      <c r="B23" s="41" t="s">
        <v>166</v>
      </c>
      <c r="C23" s="305" t="s">
        <v>530</v>
      </c>
      <c r="D23" s="210"/>
      <c r="E23" s="64" t="s">
        <v>530</v>
      </c>
      <c r="F23" s="224"/>
      <c r="G23" s="64" t="s">
        <v>530</v>
      </c>
      <c r="H23" s="210"/>
      <c r="I23" s="305" t="s">
        <v>530</v>
      </c>
      <c r="J23" s="210"/>
      <c r="K23" s="64" t="s">
        <v>530</v>
      </c>
      <c r="L23" s="224"/>
      <c r="M23" s="64" t="s">
        <v>530</v>
      </c>
      <c r="N23" s="210"/>
      <c r="O23" s="305" t="s">
        <v>530</v>
      </c>
      <c r="P23" s="64"/>
      <c r="Q23" s="64" t="s">
        <v>530</v>
      </c>
      <c r="R23" s="64"/>
      <c r="S23" s="64" t="s">
        <v>530</v>
      </c>
      <c r="T23" s="64"/>
      <c r="U23" s="325" t="s">
        <v>530</v>
      </c>
      <c r="V23" s="208"/>
      <c r="W23" s="59"/>
      <c r="X23" s="224"/>
      <c r="Y23" s="64"/>
      <c r="Z23" s="210"/>
    </row>
    <row r="24" spans="1:26" s="27" customFormat="1" ht="14.25">
      <c r="A24" s="133"/>
      <c r="B24" s="41" t="s">
        <v>167</v>
      </c>
      <c r="C24" s="305" t="s">
        <v>530</v>
      </c>
      <c r="D24" s="210"/>
      <c r="E24" s="64" t="s">
        <v>530</v>
      </c>
      <c r="F24" s="224"/>
      <c r="G24" s="64" t="s">
        <v>530</v>
      </c>
      <c r="H24" s="210"/>
      <c r="I24" s="305" t="s">
        <v>530</v>
      </c>
      <c r="J24" s="210"/>
      <c r="K24" s="64" t="s">
        <v>530</v>
      </c>
      <c r="L24" s="224"/>
      <c r="M24" s="64" t="s">
        <v>530</v>
      </c>
      <c r="N24" s="210"/>
      <c r="O24" s="305" t="s">
        <v>530</v>
      </c>
      <c r="P24" s="64"/>
      <c r="Q24" s="64" t="s">
        <v>530</v>
      </c>
      <c r="R24" s="64"/>
      <c r="S24" s="64" t="s">
        <v>530</v>
      </c>
      <c r="T24" s="64"/>
      <c r="U24" s="325" t="s">
        <v>530</v>
      </c>
      <c r="V24" s="208"/>
      <c r="W24" s="59"/>
      <c r="X24" s="224"/>
      <c r="Y24" s="64"/>
      <c r="Z24" s="210"/>
    </row>
    <row r="25" spans="1:26" s="27" customFormat="1" ht="14.25">
      <c r="A25" s="134"/>
      <c r="B25" s="41"/>
      <c r="C25" s="305"/>
      <c r="D25" s="210"/>
      <c r="E25" s="64"/>
      <c r="F25" s="224"/>
      <c r="G25" s="64"/>
      <c r="H25" s="210"/>
      <c r="I25" s="305"/>
      <c r="J25" s="210"/>
      <c r="K25" s="64"/>
      <c r="L25" s="224"/>
      <c r="M25" s="64"/>
      <c r="N25" s="210"/>
      <c r="O25" s="305"/>
      <c r="P25" s="64"/>
      <c r="Q25" s="64"/>
      <c r="R25" s="64"/>
      <c r="S25" s="64"/>
      <c r="T25" s="64"/>
      <c r="U25" s="325"/>
      <c r="V25" s="208"/>
      <c r="W25" s="59"/>
      <c r="X25" s="224"/>
      <c r="Y25" s="64"/>
      <c r="Z25" s="210"/>
    </row>
    <row r="26" spans="1:26" s="1" customFormat="1" ht="14.25">
      <c r="A26" s="606" t="s">
        <v>12</v>
      </c>
      <c r="B26" s="607"/>
      <c r="C26" s="65">
        <v>840</v>
      </c>
      <c r="D26" s="232"/>
      <c r="E26" s="55">
        <v>500</v>
      </c>
      <c r="F26" s="284"/>
      <c r="G26" s="55">
        <v>340</v>
      </c>
      <c r="H26" s="232"/>
      <c r="I26" s="65">
        <v>500</v>
      </c>
      <c r="J26" s="232"/>
      <c r="K26" s="55">
        <v>60</v>
      </c>
      <c r="L26" s="284"/>
      <c r="M26" s="55">
        <v>440</v>
      </c>
      <c r="N26" s="232"/>
      <c r="O26" s="65">
        <v>340</v>
      </c>
      <c r="P26" s="55"/>
      <c r="Q26" s="55">
        <v>180</v>
      </c>
      <c r="R26" s="55"/>
      <c r="S26" s="55">
        <v>160</v>
      </c>
      <c r="T26" s="55"/>
      <c r="U26" s="55" t="s">
        <v>530</v>
      </c>
      <c r="V26" s="233"/>
      <c r="W26" s="305"/>
      <c r="X26" s="369"/>
      <c r="Y26" s="325"/>
      <c r="Z26" s="379"/>
    </row>
    <row r="27" spans="1:26" s="27" customFormat="1" ht="14.25">
      <c r="A27" s="134"/>
      <c r="B27" s="41"/>
      <c r="C27" s="305"/>
      <c r="D27" s="210"/>
      <c r="E27" s="64"/>
      <c r="F27" s="224"/>
      <c r="G27" s="64"/>
      <c r="H27" s="210"/>
      <c r="I27" s="305"/>
      <c r="J27" s="210"/>
      <c r="K27" s="64"/>
      <c r="L27" s="224"/>
      <c r="M27" s="64"/>
      <c r="N27" s="210"/>
      <c r="O27" s="305"/>
      <c r="P27" s="64"/>
      <c r="Q27" s="64"/>
      <c r="R27" s="64"/>
      <c r="S27" s="64"/>
      <c r="T27" s="64"/>
      <c r="U27" s="325"/>
      <c r="V27" s="208"/>
      <c r="W27" s="59"/>
      <c r="X27" s="224"/>
      <c r="Y27" s="64"/>
      <c r="Z27" s="210"/>
    </row>
    <row r="28" spans="1:26" s="27" customFormat="1" ht="14.25">
      <c r="A28" s="133"/>
      <c r="B28" s="80" t="s">
        <v>437</v>
      </c>
      <c r="C28" s="305" t="s">
        <v>530</v>
      </c>
      <c r="D28" s="210"/>
      <c r="E28" s="64" t="s">
        <v>530</v>
      </c>
      <c r="F28" s="224"/>
      <c r="G28" s="64" t="s">
        <v>530</v>
      </c>
      <c r="H28" s="210"/>
      <c r="I28" s="305" t="s">
        <v>530</v>
      </c>
      <c r="J28" s="210"/>
      <c r="K28" s="64" t="s">
        <v>530</v>
      </c>
      <c r="L28" s="224"/>
      <c r="M28" s="64" t="s">
        <v>530</v>
      </c>
      <c r="N28" s="210"/>
      <c r="O28" s="305" t="s">
        <v>530</v>
      </c>
      <c r="P28" s="64"/>
      <c r="Q28" s="64" t="s">
        <v>530</v>
      </c>
      <c r="R28" s="64"/>
      <c r="S28" s="64" t="s">
        <v>530</v>
      </c>
      <c r="T28" s="64"/>
      <c r="U28" s="325" t="s">
        <v>530</v>
      </c>
      <c r="V28" s="208"/>
      <c r="W28" s="59"/>
      <c r="X28" s="224"/>
      <c r="Y28" s="64"/>
      <c r="Z28" s="210"/>
    </row>
    <row r="29" spans="1:26" s="27" customFormat="1" ht="14.25">
      <c r="A29" s="133"/>
      <c r="B29" s="80" t="s">
        <v>168</v>
      </c>
      <c r="C29" s="305" t="s">
        <v>530</v>
      </c>
      <c r="D29" s="210"/>
      <c r="E29" s="64" t="s">
        <v>530</v>
      </c>
      <c r="F29" s="224"/>
      <c r="G29" s="64" t="s">
        <v>530</v>
      </c>
      <c r="H29" s="210"/>
      <c r="I29" s="305" t="s">
        <v>530</v>
      </c>
      <c r="J29" s="210"/>
      <c r="K29" s="64" t="s">
        <v>530</v>
      </c>
      <c r="L29" s="224"/>
      <c r="M29" s="64" t="s">
        <v>530</v>
      </c>
      <c r="N29" s="210"/>
      <c r="O29" s="305" t="s">
        <v>530</v>
      </c>
      <c r="P29" s="64"/>
      <c r="Q29" s="64" t="s">
        <v>530</v>
      </c>
      <c r="R29" s="64"/>
      <c r="S29" s="64" t="s">
        <v>530</v>
      </c>
      <c r="T29" s="64"/>
      <c r="U29" s="325" t="s">
        <v>530</v>
      </c>
      <c r="V29" s="208"/>
      <c r="W29" s="59"/>
      <c r="X29" s="224"/>
      <c r="Y29" s="64"/>
      <c r="Z29" s="210"/>
    </row>
    <row r="30" spans="1:26" s="27" customFormat="1" ht="14.25">
      <c r="A30" s="133"/>
      <c r="B30" s="80" t="s">
        <v>438</v>
      </c>
      <c r="C30" s="305">
        <v>370</v>
      </c>
      <c r="D30" s="210"/>
      <c r="E30" s="64">
        <v>320</v>
      </c>
      <c r="F30" s="224"/>
      <c r="G30" s="64">
        <v>40</v>
      </c>
      <c r="H30" s="210"/>
      <c r="I30" s="305">
        <v>320</v>
      </c>
      <c r="J30" s="210"/>
      <c r="K30" s="64">
        <v>30</v>
      </c>
      <c r="L30" s="224"/>
      <c r="M30" s="64">
        <v>290</v>
      </c>
      <c r="N30" s="210"/>
      <c r="O30" s="305">
        <v>40</v>
      </c>
      <c r="P30" s="64"/>
      <c r="Q30" s="64">
        <v>30</v>
      </c>
      <c r="R30" s="64"/>
      <c r="S30" s="64">
        <v>10</v>
      </c>
      <c r="T30" s="64"/>
      <c r="U30" s="325" t="s">
        <v>530</v>
      </c>
      <c r="V30" s="208"/>
      <c r="W30" s="59"/>
      <c r="X30" s="224"/>
      <c r="Y30" s="64"/>
      <c r="Z30" s="210"/>
    </row>
    <row r="31" spans="1:26" s="27" customFormat="1" ht="14.25">
      <c r="A31" s="133"/>
      <c r="B31" s="80" t="s">
        <v>439</v>
      </c>
      <c r="C31" s="305">
        <v>470</v>
      </c>
      <c r="D31" s="210"/>
      <c r="E31" s="64">
        <v>180</v>
      </c>
      <c r="F31" s="224"/>
      <c r="G31" s="64">
        <v>290</v>
      </c>
      <c r="H31" s="210"/>
      <c r="I31" s="305">
        <v>180</v>
      </c>
      <c r="J31" s="210"/>
      <c r="K31" s="64">
        <v>30</v>
      </c>
      <c r="L31" s="224"/>
      <c r="M31" s="64">
        <v>150</v>
      </c>
      <c r="N31" s="210"/>
      <c r="O31" s="305">
        <v>290</v>
      </c>
      <c r="P31" s="64"/>
      <c r="Q31" s="64">
        <v>150</v>
      </c>
      <c r="R31" s="64"/>
      <c r="S31" s="64">
        <v>140</v>
      </c>
      <c r="T31" s="64"/>
      <c r="U31" s="325" t="s">
        <v>530</v>
      </c>
      <c r="V31" s="208"/>
      <c r="W31" s="59"/>
      <c r="X31" s="224"/>
      <c r="Y31" s="64"/>
      <c r="Z31" s="210"/>
    </row>
    <row r="32" spans="1:26" s="27" customFormat="1" ht="14.25">
      <c r="A32" s="133"/>
      <c r="B32" s="80" t="s">
        <v>93</v>
      </c>
      <c r="C32" s="305" t="s">
        <v>530</v>
      </c>
      <c r="D32" s="210"/>
      <c r="E32" s="64" t="s">
        <v>530</v>
      </c>
      <c r="F32" s="224"/>
      <c r="G32" s="64" t="s">
        <v>530</v>
      </c>
      <c r="H32" s="210"/>
      <c r="I32" s="305" t="s">
        <v>530</v>
      </c>
      <c r="J32" s="210"/>
      <c r="K32" s="64" t="s">
        <v>530</v>
      </c>
      <c r="L32" s="224"/>
      <c r="M32" s="64" t="s">
        <v>530</v>
      </c>
      <c r="N32" s="210"/>
      <c r="O32" s="305" t="s">
        <v>530</v>
      </c>
      <c r="P32" s="64"/>
      <c r="Q32" s="64" t="s">
        <v>530</v>
      </c>
      <c r="R32" s="64"/>
      <c r="S32" s="64" t="s">
        <v>530</v>
      </c>
      <c r="T32" s="64"/>
      <c r="U32" s="325" t="s">
        <v>530</v>
      </c>
      <c r="V32" s="208"/>
      <c r="W32" s="59"/>
      <c r="X32" s="224"/>
      <c r="Y32" s="64"/>
      <c r="Z32" s="210"/>
    </row>
    <row r="33" spans="1:26" s="27" customFormat="1" ht="14.25">
      <c r="A33" s="134"/>
      <c r="B33" s="41"/>
      <c r="C33" s="305"/>
      <c r="D33" s="210"/>
      <c r="E33" s="64"/>
      <c r="F33" s="224"/>
      <c r="G33" s="64"/>
      <c r="H33" s="210"/>
      <c r="I33" s="305"/>
      <c r="J33" s="210"/>
      <c r="K33" s="64"/>
      <c r="L33" s="224"/>
      <c r="M33" s="64"/>
      <c r="N33" s="210"/>
      <c r="O33" s="305"/>
      <c r="P33" s="64"/>
      <c r="Q33" s="64"/>
      <c r="R33" s="64"/>
      <c r="S33" s="64"/>
      <c r="T33" s="64"/>
      <c r="U33" s="325"/>
      <c r="V33" s="208"/>
      <c r="W33" s="59"/>
      <c r="X33" s="224"/>
      <c r="Y33" s="64"/>
      <c r="Z33" s="210"/>
    </row>
    <row r="34" spans="1:26" s="1" customFormat="1" ht="14.25">
      <c r="A34" s="606" t="s">
        <v>14</v>
      </c>
      <c r="B34" s="607"/>
      <c r="C34" s="65">
        <v>1200</v>
      </c>
      <c r="D34" s="232"/>
      <c r="E34" s="55">
        <v>720</v>
      </c>
      <c r="F34" s="284"/>
      <c r="G34" s="55">
        <v>470</v>
      </c>
      <c r="H34" s="232"/>
      <c r="I34" s="65">
        <v>720</v>
      </c>
      <c r="J34" s="232"/>
      <c r="K34" s="55">
        <v>180</v>
      </c>
      <c r="L34" s="284"/>
      <c r="M34" s="55">
        <v>540</v>
      </c>
      <c r="N34" s="232"/>
      <c r="O34" s="65">
        <v>470</v>
      </c>
      <c r="P34" s="55"/>
      <c r="Q34" s="55">
        <v>440</v>
      </c>
      <c r="R34" s="55"/>
      <c r="S34" s="55">
        <v>30</v>
      </c>
      <c r="T34" s="55"/>
      <c r="U34" s="55" t="s">
        <v>530</v>
      </c>
      <c r="V34" s="233"/>
      <c r="W34" s="305"/>
      <c r="X34" s="369"/>
      <c r="Y34" s="325"/>
      <c r="Z34" s="379"/>
    </row>
    <row r="35" spans="1:26" s="27" customFormat="1" ht="14.25">
      <c r="A35" s="134"/>
      <c r="B35" s="41"/>
      <c r="C35" s="305"/>
      <c r="D35" s="210"/>
      <c r="E35" s="64"/>
      <c r="F35" s="224"/>
      <c r="G35" s="64"/>
      <c r="H35" s="210"/>
      <c r="I35" s="305"/>
      <c r="J35" s="210"/>
      <c r="K35" s="64"/>
      <c r="L35" s="224"/>
      <c r="M35" s="64"/>
      <c r="N35" s="210"/>
      <c r="O35" s="305"/>
      <c r="P35" s="64"/>
      <c r="Q35" s="64"/>
      <c r="R35" s="64"/>
      <c r="S35" s="64"/>
      <c r="T35" s="64"/>
      <c r="U35" s="325"/>
      <c r="V35" s="208"/>
      <c r="W35" s="59"/>
      <c r="X35" s="224"/>
      <c r="Y35" s="64"/>
      <c r="Z35" s="210"/>
    </row>
    <row r="36" spans="1:26" s="27" customFormat="1" ht="14.25">
      <c r="A36" s="133"/>
      <c r="B36" s="41" t="s">
        <v>330</v>
      </c>
      <c r="C36" s="305">
        <v>1100</v>
      </c>
      <c r="D36" s="210"/>
      <c r="E36" s="64">
        <v>690</v>
      </c>
      <c r="F36" s="224"/>
      <c r="G36" s="64">
        <v>400</v>
      </c>
      <c r="H36" s="210"/>
      <c r="I36" s="305">
        <v>690</v>
      </c>
      <c r="J36" s="210"/>
      <c r="K36" s="64">
        <v>180</v>
      </c>
      <c r="L36" s="224"/>
      <c r="M36" s="64">
        <v>520</v>
      </c>
      <c r="N36" s="210"/>
      <c r="O36" s="305">
        <v>400</v>
      </c>
      <c r="P36" s="64"/>
      <c r="Q36" s="64">
        <v>390</v>
      </c>
      <c r="R36" s="64"/>
      <c r="S36" s="64">
        <v>20</v>
      </c>
      <c r="T36" s="64"/>
      <c r="U36" s="325" t="s">
        <v>530</v>
      </c>
      <c r="V36" s="208"/>
      <c r="W36" s="59"/>
      <c r="X36" s="224"/>
      <c r="Y36" s="64"/>
      <c r="Z36" s="210"/>
    </row>
    <row r="37" spans="1:26" s="27" customFormat="1" ht="14.25">
      <c r="A37" s="133"/>
      <c r="B37" s="41" t="s">
        <v>331</v>
      </c>
      <c r="C37" s="305">
        <v>50</v>
      </c>
      <c r="D37" s="210"/>
      <c r="E37" s="64">
        <v>10</v>
      </c>
      <c r="F37" s="224"/>
      <c r="G37" s="64">
        <v>40</v>
      </c>
      <c r="H37" s="210"/>
      <c r="I37" s="305">
        <v>10</v>
      </c>
      <c r="J37" s="210"/>
      <c r="K37" s="64" t="s">
        <v>530</v>
      </c>
      <c r="L37" s="224"/>
      <c r="M37" s="64">
        <v>10</v>
      </c>
      <c r="N37" s="210"/>
      <c r="O37" s="305">
        <v>40</v>
      </c>
      <c r="P37" s="64"/>
      <c r="Q37" s="64">
        <v>30</v>
      </c>
      <c r="R37" s="64"/>
      <c r="S37" s="64">
        <v>10</v>
      </c>
      <c r="T37" s="64"/>
      <c r="U37" s="325" t="s">
        <v>530</v>
      </c>
      <c r="V37" s="208"/>
      <c r="W37" s="59"/>
      <c r="X37" s="224"/>
      <c r="Y37" s="64"/>
      <c r="Z37" s="210"/>
    </row>
    <row r="38" spans="1:26" s="27" customFormat="1" ht="14.25">
      <c r="A38" s="133"/>
      <c r="B38" s="41" t="s">
        <v>169</v>
      </c>
      <c r="C38" s="305" t="s">
        <v>530</v>
      </c>
      <c r="D38" s="210"/>
      <c r="E38" s="64" t="s">
        <v>530</v>
      </c>
      <c r="F38" s="224"/>
      <c r="G38" s="64" t="s">
        <v>530</v>
      </c>
      <c r="H38" s="210"/>
      <c r="I38" s="305" t="s">
        <v>530</v>
      </c>
      <c r="J38" s="210"/>
      <c r="K38" s="64" t="s">
        <v>530</v>
      </c>
      <c r="L38" s="224"/>
      <c r="M38" s="64" t="s">
        <v>530</v>
      </c>
      <c r="N38" s="210"/>
      <c r="O38" s="305" t="s">
        <v>530</v>
      </c>
      <c r="P38" s="64"/>
      <c r="Q38" s="64" t="s">
        <v>530</v>
      </c>
      <c r="R38" s="64"/>
      <c r="S38" s="64" t="s">
        <v>530</v>
      </c>
      <c r="T38" s="64"/>
      <c r="U38" s="325" t="s">
        <v>530</v>
      </c>
      <c r="V38" s="208"/>
      <c r="W38" s="59"/>
      <c r="X38" s="224"/>
      <c r="Y38" s="64"/>
      <c r="Z38" s="210"/>
    </row>
    <row r="39" spans="1:26" s="27" customFormat="1" ht="14.25">
      <c r="A39" s="133"/>
      <c r="B39" s="41" t="s">
        <v>332</v>
      </c>
      <c r="C39" s="305">
        <v>20</v>
      </c>
      <c r="D39" s="210"/>
      <c r="E39" s="64">
        <v>10</v>
      </c>
      <c r="F39" s="224"/>
      <c r="G39" s="64">
        <v>20</v>
      </c>
      <c r="H39" s="210"/>
      <c r="I39" s="305">
        <v>10</v>
      </c>
      <c r="J39" s="210"/>
      <c r="K39" s="64" t="s">
        <v>530</v>
      </c>
      <c r="L39" s="224"/>
      <c r="M39" s="64">
        <v>10</v>
      </c>
      <c r="N39" s="210"/>
      <c r="O39" s="305">
        <v>20</v>
      </c>
      <c r="P39" s="64"/>
      <c r="Q39" s="64">
        <v>10</v>
      </c>
      <c r="R39" s="64"/>
      <c r="S39" s="64">
        <v>10</v>
      </c>
      <c r="T39" s="64"/>
      <c r="U39" s="325" t="s">
        <v>530</v>
      </c>
      <c r="V39" s="208"/>
      <c r="W39" s="59"/>
      <c r="X39" s="224"/>
      <c r="Y39" s="64"/>
      <c r="Z39" s="210"/>
    </row>
    <row r="40" spans="1:26" s="27" customFormat="1" ht="14.25">
      <c r="A40" s="133"/>
      <c r="B40" s="41" t="s">
        <v>170</v>
      </c>
      <c r="C40" s="305" t="s">
        <v>530</v>
      </c>
      <c r="D40" s="210"/>
      <c r="E40" s="64" t="s">
        <v>530</v>
      </c>
      <c r="F40" s="224"/>
      <c r="G40" s="64" t="s">
        <v>530</v>
      </c>
      <c r="H40" s="210"/>
      <c r="I40" s="305" t="s">
        <v>530</v>
      </c>
      <c r="J40" s="210"/>
      <c r="K40" s="64" t="s">
        <v>530</v>
      </c>
      <c r="L40" s="224"/>
      <c r="M40" s="64" t="s">
        <v>530</v>
      </c>
      <c r="N40" s="210"/>
      <c r="O40" s="305" t="s">
        <v>530</v>
      </c>
      <c r="P40" s="64"/>
      <c r="Q40" s="64" t="s">
        <v>530</v>
      </c>
      <c r="R40" s="64"/>
      <c r="S40" s="64" t="s">
        <v>530</v>
      </c>
      <c r="T40" s="64"/>
      <c r="U40" s="325" t="s">
        <v>530</v>
      </c>
      <c r="V40" s="208"/>
      <c r="W40" s="59"/>
      <c r="X40" s="224"/>
      <c r="Y40" s="64"/>
      <c r="Z40" s="210"/>
    </row>
    <row r="41" spans="1:26" s="27" customFormat="1" ht="14.25">
      <c r="A41" s="133"/>
      <c r="B41" s="41" t="s">
        <v>333</v>
      </c>
      <c r="C41" s="305" t="s">
        <v>530</v>
      </c>
      <c r="D41" s="210"/>
      <c r="E41" s="64" t="s">
        <v>530</v>
      </c>
      <c r="F41" s="224"/>
      <c r="G41" s="64" t="s">
        <v>530</v>
      </c>
      <c r="H41" s="210"/>
      <c r="I41" s="305" t="s">
        <v>530</v>
      </c>
      <c r="J41" s="210"/>
      <c r="K41" s="64" t="s">
        <v>530</v>
      </c>
      <c r="L41" s="224"/>
      <c r="M41" s="64" t="s">
        <v>530</v>
      </c>
      <c r="N41" s="210"/>
      <c r="O41" s="305" t="s">
        <v>530</v>
      </c>
      <c r="P41" s="64"/>
      <c r="Q41" s="64" t="s">
        <v>530</v>
      </c>
      <c r="R41" s="64"/>
      <c r="S41" s="64" t="s">
        <v>530</v>
      </c>
      <c r="T41" s="64"/>
      <c r="U41" s="325" t="s">
        <v>530</v>
      </c>
      <c r="V41" s="208"/>
      <c r="W41" s="59"/>
      <c r="X41" s="224"/>
      <c r="Y41" s="64"/>
      <c r="Z41" s="210"/>
    </row>
    <row r="42" spans="1:26" s="27" customFormat="1" ht="14.25">
      <c r="A42" s="133"/>
      <c r="B42" s="41" t="s">
        <v>334</v>
      </c>
      <c r="C42" s="305">
        <v>20</v>
      </c>
      <c r="D42" s="210"/>
      <c r="E42" s="64">
        <v>10</v>
      </c>
      <c r="F42" s="224"/>
      <c r="G42" s="64">
        <v>10</v>
      </c>
      <c r="H42" s="210"/>
      <c r="I42" s="305">
        <v>10</v>
      </c>
      <c r="J42" s="210"/>
      <c r="K42" s="64" t="s">
        <v>530</v>
      </c>
      <c r="L42" s="224"/>
      <c r="M42" s="64">
        <v>10</v>
      </c>
      <c r="N42" s="210"/>
      <c r="O42" s="305">
        <v>10</v>
      </c>
      <c r="P42" s="64"/>
      <c r="Q42" s="64">
        <v>10</v>
      </c>
      <c r="R42" s="64"/>
      <c r="S42" s="64" t="s">
        <v>530</v>
      </c>
      <c r="T42" s="64"/>
      <c r="U42" s="325" t="s">
        <v>530</v>
      </c>
      <c r="V42" s="208"/>
      <c r="W42" s="59"/>
      <c r="X42" s="224"/>
      <c r="Y42" s="64"/>
      <c r="Z42" s="210"/>
    </row>
    <row r="43" spans="1:26" s="27" customFormat="1" ht="14.25">
      <c r="A43" s="134"/>
      <c r="B43" s="41"/>
      <c r="C43" s="305"/>
      <c r="D43" s="210"/>
      <c r="E43" s="64"/>
      <c r="F43" s="224"/>
      <c r="G43" s="64"/>
      <c r="H43" s="210"/>
      <c r="I43" s="305"/>
      <c r="J43" s="210"/>
      <c r="K43" s="64"/>
      <c r="L43" s="224"/>
      <c r="M43" s="64"/>
      <c r="N43" s="210"/>
      <c r="O43" s="305"/>
      <c r="P43" s="64"/>
      <c r="Q43" s="64"/>
      <c r="R43" s="64"/>
      <c r="S43" s="64"/>
      <c r="T43" s="64"/>
      <c r="U43" s="325"/>
      <c r="V43" s="208"/>
      <c r="W43" s="59"/>
      <c r="X43" s="224"/>
      <c r="Y43" s="64"/>
      <c r="Z43" s="210"/>
    </row>
    <row r="44" spans="1:26" s="1" customFormat="1" ht="14.25">
      <c r="A44" s="606" t="s">
        <v>77</v>
      </c>
      <c r="B44" s="607"/>
      <c r="C44" s="65">
        <v>40</v>
      </c>
      <c r="D44" s="232"/>
      <c r="E44" s="55">
        <v>20</v>
      </c>
      <c r="F44" s="284"/>
      <c r="G44" s="55">
        <v>20</v>
      </c>
      <c r="H44" s="232"/>
      <c r="I44" s="65">
        <v>20</v>
      </c>
      <c r="J44" s="232"/>
      <c r="K44" s="55" t="s">
        <v>530</v>
      </c>
      <c r="L44" s="284"/>
      <c r="M44" s="55">
        <v>20</v>
      </c>
      <c r="N44" s="232"/>
      <c r="O44" s="65">
        <v>20</v>
      </c>
      <c r="P44" s="55"/>
      <c r="Q44" s="55">
        <v>20</v>
      </c>
      <c r="R44" s="55"/>
      <c r="S44" s="55" t="s">
        <v>530</v>
      </c>
      <c r="T44" s="55"/>
      <c r="U44" s="55" t="s">
        <v>530</v>
      </c>
      <c r="V44" s="233"/>
      <c r="W44" s="305"/>
      <c r="X44" s="369"/>
      <c r="Y44" s="325"/>
      <c r="Z44" s="379"/>
    </row>
    <row r="45" spans="1:26" s="27" customFormat="1" ht="14.25">
      <c r="A45" s="134"/>
      <c r="B45" s="41"/>
      <c r="C45" s="305"/>
      <c r="D45" s="210"/>
      <c r="E45" s="64"/>
      <c r="F45" s="224"/>
      <c r="G45" s="64"/>
      <c r="H45" s="210"/>
      <c r="I45" s="305"/>
      <c r="J45" s="210"/>
      <c r="K45" s="64"/>
      <c r="L45" s="224"/>
      <c r="M45" s="64"/>
      <c r="N45" s="210"/>
      <c r="O45" s="305"/>
      <c r="P45" s="64"/>
      <c r="Q45" s="64"/>
      <c r="R45" s="64"/>
      <c r="S45" s="64"/>
      <c r="T45" s="64"/>
      <c r="U45" s="325"/>
      <c r="V45" s="208"/>
      <c r="W45" s="59"/>
      <c r="X45" s="224"/>
      <c r="Y45" s="64"/>
      <c r="Z45" s="210"/>
    </row>
    <row r="46" spans="1:26" s="27" customFormat="1" ht="14.25">
      <c r="A46" s="133"/>
      <c r="B46" s="41" t="s">
        <v>171</v>
      </c>
      <c r="C46" s="305" t="s">
        <v>530</v>
      </c>
      <c r="D46" s="210"/>
      <c r="E46" s="64" t="s">
        <v>530</v>
      </c>
      <c r="F46" s="224"/>
      <c r="G46" s="64" t="s">
        <v>530</v>
      </c>
      <c r="H46" s="210"/>
      <c r="I46" s="305" t="s">
        <v>530</v>
      </c>
      <c r="J46" s="210"/>
      <c r="K46" s="64" t="s">
        <v>530</v>
      </c>
      <c r="L46" s="224"/>
      <c r="M46" s="64" t="s">
        <v>530</v>
      </c>
      <c r="N46" s="210"/>
      <c r="O46" s="305" t="s">
        <v>530</v>
      </c>
      <c r="P46" s="64"/>
      <c r="Q46" s="64" t="s">
        <v>530</v>
      </c>
      <c r="R46" s="64"/>
      <c r="S46" s="64" t="s">
        <v>530</v>
      </c>
      <c r="T46" s="64"/>
      <c r="U46" s="325" t="s">
        <v>530</v>
      </c>
      <c r="V46" s="208"/>
      <c r="W46" s="59"/>
      <c r="X46" s="224"/>
      <c r="Y46" s="64"/>
      <c r="Z46" s="210"/>
    </row>
    <row r="47" spans="1:26" s="27" customFormat="1" ht="14.25">
      <c r="A47" s="133"/>
      <c r="B47" s="41" t="s">
        <v>442</v>
      </c>
      <c r="C47" s="305" t="s">
        <v>530</v>
      </c>
      <c r="D47" s="210"/>
      <c r="E47" s="64" t="s">
        <v>530</v>
      </c>
      <c r="F47" s="224"/>
      <c r="G47" s="64" t="s">
        <v>530</v>
      </c>
      <c r="H47" s="210"/>
      <c r="I47" s="305" t="s">
        <v>530</v>
      </c>
      <c r="J47" s="210"/>
      <c r="K47" s="64" t="s">
        <v>530</v>
      </c>
      <c r="L47" s="224"/>
      <c r="M47" s="64" t="s">
        <v>530</v>
      </c>
      <c r="N47" s="210"/>
      <c r="O47" s="305" t="s">
        <v>530</v>
      </c>
      <c r="P47" s="64"/>
      <c r="Q47" s="64" t="s">
        <v>530</v>
      </c>
      <c r="R47" s="64"/>
      <c r="S47" s="64" t="s">
        <v>530</v>
      </c>
      <c r="T47" s="64"/>
      <c r="U47" s="325" t="s">
        <v>530</v>
      </c>
      <c r="V47" s="208"/>
      <c r="W47" s="59"/>
      <c r="X47" s="224"/>
      <c r="Y47" s="64"/>
      <c r="Z47" s="210"/>
    </row>
    <row r="48" spans="1:26" s="27" customFormat="1" ht="14.25">
      <c r="A48" s="133"/>
      <c r="B48" s="41" t="s">
        <v>443</v>
      </c>
      <c r="C48" s="305">
        <v>20</v>
      </c>
      <c r="D48" s="210"/>
      <c r="E48" s="64">
        <v>10</v>
      </c>
      <c r="F48" s="224"/>
      <c r="G48" s="64">
        <v>10</v>
      </c>
      <c r="H48" s="210"/>
      <c r="I48" s="305">
        <v>10</v>
      </c>
      <c r="J48" s="210"/>
      <c r="K48" s="64" t="s">
        <v>530</v>
      </c>
      <c r="L48" s="224"/>
      <c r="M48" s="64">
        <v>10</v>
      </c>
      <c r="N48" s="210"/>
      <c r="O48" s="305">
        <v>10</v>
      </c>
      <c r="P48" s="64"/>
      <c r="Q48" s="64" t="s">
        <v>530</v>
      </c>
      <c r="R48" s="64"/>
      <c r="S48" s="64" t="s">
        <v>530</v>
      </c>
      <c r="T48" s="64"/>
      <c r="U48" s="325" t="s">
        <v>530</v>
      </c>
      <c r="V48" s="208"/>
      <c r="W48" s="59"/>
      <c r="X48" s="224"/>
      <c r="Y48" s="64"/>
      <c r="Z48" s="210"/>
    </row>
    <row r="49" spans="1:26" s="27" customFormat="1" ht="14.25">
      <c r="A49" s="133"/>
      <c r="B49" s="41" t="s">
        <v>172</v>
      </c>
      <c r="C49" s="305" t="s">
        <v>530</v>
      </c>
      <c r="D49" s="210"/>
      <c r="E49" s="64" t="s">
        <v>530</v>
      </c>
      <c r="F49" s="224"/>
      <c r="G49" s="64" t="s">
        <v>530</v>
      </c>
      <c r="H49" s="210"/>
      <c r="I49" s="305" t="s">
        <v>530</v>
      </c>
      <c r="J49" s="210"/>
      <c r="K49" s="64" t="s">
        <v>530</v>
      </c>
      <c r="L49" s="224"/>
      <c r="M49" s="64" t="s">
        <v>530</v>
      </c>
      <c r="N49" s="210"/>
      <c r="O49" s="305" t="s">
        <v>530</v>
      </c>
      <c r="P49" s="64"/>
      <c r="Q49" s="64" t="s">
        <v>530</v>
      </c>
      <c r="R49" s="64"/>
      <c r="S49" s="64" t="s">
        <v>530</v>
      </c>
      <c r="T49" s="64"/>
      <c r="U49" s="325" t="s">
        <v>530</v>
      </c>
      <c r="V49" s="208"/>
      <c r="W49" s="59"/>
      <c r="X49" s="224"/>
      <c r="Y49" s="64"/>
      <c r="Z49" s="210"/>
    </row>
    <row r="50" spans="1:26" s="27" customFormat="1" ht="14.25">
      <c r="A50" s="133"/>
      <c r="B50" s="41" t="s">
        <v>173</v>
      </c>
      <c r="C50" s="305" t="s">
        <v>530</v>
      </c>
      <c r="D50" s="210"/>
      <c r="E50" s="64" t="s">
        <v>530</v>
      </c>
      <c r="F50" s="224"/>
      <c r="G50" s="64" t="s">
        <v>530</v>
      </c>
      <c r="H50" s="210"/>
      <c r="I50" s="305" t="s">
        <v>530</v>
      </c>
      <c r="J50" s="210"/>
      <c r="K50" s="64" t="s">
        <v>530</v>
      </c>
      <c r="L50" s="224"/>
      <c r="M50" s="64" t="s">
        <v>530</v>
      </c>
      <c r="N50" s="210"/>
      <c r="O50" s="305" t="s">
        <v>530</v>
      </c>
      <c r="P50" s="64"/>
      <c r="Q50" s="64" t="s">
        <v>530</v>
      </c>
      <c r="R50" s="64"/>
      <c r="S50" s="64" t="s">
        <v>530</v>
      </c>
      <c r="T50" s="64"/>
      <c r="U50" s="325" t="s">
        <v>530</v>
      </c>
      <c r="V50" s="208"/>
      <c r="W50" s="59"/>
      <c r="X50" s="224"/>
      <c r="Y50" s="64"/>
      <c r="Z50" s="210"/>
    </row>
    <row r="51" spans="1:26" s="27" customFormat="1" ht="14.25">
      <c r="A51" s="133"/>
      <c r="B51" s="41" t="s">
        <v>104</v>
      </c>
      <c r="C51" s="305">
        <v>10</v>
      </c>
      <c r="D51" s="210"/>
      <c r="E51" s="64" t="s">
        <v>530</v>
      </c>
      <c r="F51" s="224"/>
      <c r="G51" s="64">
        <v>10</v>
      </c>
      <c r="H51" s="210"/>
      <c r="I51" s="305" t="s">
        <v>530</v>
      </c>
      <c r="J51" s="210"/>
      <c r="K51" s="64" t="s">
        <v>530</v>
      </c>
      <c r="L51" s="224"/>
      <c r="M51" s="64" t="s">
        <v>530</v>
      </c>
      <c r="N51" s="210"/>
      <c r="O51" s="305">
        <v>10</v>
      </c>
      <c r="P51" s="64"/>
      <c r="Q51" s="64">
        <v>10</v>
      </c>
      <c r="R51" s="64"/>
      <c r="S51" s="64" t="s">
        <v>530</v>
      </c>
      <c r="T51" s="64"/>
      <c r="U51" s="325" t="s">
        <v>530</v>
      </c>
      <c r="V51" s="208"/>
      <c r="W51" s="59"/>
      <c r="X51" s="224"/>
      <c r="Y51" s="64"/>
      <c r="Z51" s="210"/>
    </row>
    <row r="52" spans="1:26" s="27" customFormat="1" ht="12.75">
      <c r="A52" s="126"/>
      <c r="B52" s="71"/>
      <c r="C52" s="309"/>
      <c r="D52" s="70"/>
      <c r="E52" s="54"/>
      <c r="F52" s="54"/>
      <c r="G52" s="54"/>
      <c r="H52" s="54"/>
      <c r="I52" s="321"/>
      <c r="J52" s="54"/>
      <c r="K52" s="54"/>
      <c r="L52" s="54"/>
      <c r="M52" s="54"/>
      <c r="N52" s="53"/>
      <c r="O52" s="327"/>
      <c r="P52" s="54"/>
      <c r="Q52" s="54"/>
      <c r="R52" s="54"/>
      <c r="S52" s="54"/>
      <c r="T52" s="54"/>
      <c r="U52" s="327"/>
      <c r="V52" s="53"/>
      <c r="W52" s="383"/>
      <c r="X52" s="384"/>
      <c r="Y52" s="384"/>
      <c r="Z52" s="384"/>
    </row>
    <row r="53" spans="1:26" s="27" customFormat="1" ht="12.75">
      <c r="A53" s="140"/>
      <c r="B53" s="58"/>
      <c r="C53" s="462"/>
      <c r="D53" s="58"/>
      <c r="E53" s="385"/>
      <c r="F53" s="385"/>
      <c r="G53" s="385"/>
      <c r="H53" s="385"/>
      <c r="I53" s="463"/>
      <c r="J53" s="385"/>
      <c r="K53" s="385"/>
      <c r="L53" s="385"/>
      <c r="M53" s="385"/>
      <c r="N53" s="385"/>
      <c r="O53" s="463"/>
      <c r="P53" s="385"/>
      <c r="Q53" s="385"/>
      <c r="R53" s="385"/>
      <c r="S53" s="385"/>
      <c r="T53" s="385"/>
      <c r="U53" s="463"/>
      <c r="W53" s="384"/>
      <c r="X53" s="384"/>
      <c r="Y53" s="384"/>
      <c r="Z53" s="384"/>
    </row>
    <row r="54" spans="1:26" s="27" customFormat="1" ht="12.75">
      <c r="A54" s="492" t="s">
        <v>524</v>
      </c>
      <c r="B54" s="491"/>
      <c r="C54" s="505">
        <v>10</v>
      </c>
      <c r="D54" s="506"/>
      <c r="E54" s="506" t="s">
        <v>530</v>
      </c>
      <c r="F54" s="506"/>
      <c r="G54" s="506">
        <v>10</v>
      </c>
      <c r="H54" s="507"/>
      <c r="I54" s="506" t="s">
        <v>530</v>
      </c>
      <c r="J54" s="506"/>
      <c r="K54" s="506" t="s">
        <v>530</v>
      </c>
      <c r="L54" s="506"/>
      <c r="M54" s="506" t="s">
        <v>530</v>
      </c>
      <c r="N54" s="507"/>
      <c r="O54" s="506">
        <v>10</v>
      </c>
      <c r="P54" s="506"/>
      <c r="Q54" s="506" t="s">
        <v>530</v>
      </c>
      <c r="R54" s="506"/>
      <c r="S54" s="506" t="s">
        <v>530</v>
      </c>
      <c r="T54" s="506"/>
      <c r="U54" s="506" t="s">
        <v>530</v>
      </c>
      <c r="V54" s="493"/>
      <c r="W54" s="384"/>
      <c r="X54" s="384"/>
      <c r="Y54" s="384"/>
      <c r="Z54" s="384"/>
    </row>
    <row r="55" spans="1:26" s="27" customFormat="1" ht="12.75">
      <c r="A55" s="140"/>
      <c r="B55" s="58"/>
      <c r="C55" s="462"/>
      <c r="D55" s="58"/>
      <c r="E55" s="385"/>
      <c r="F55" s="385"/>
      <c r="G55" s="385"/>
      <c r="H55" s="385"/>
      <c r="I55" s="463"/>
      <c r="J55" s="385"/>
      <c r="K55" s="385"/>
      <c r="L55" s="385"/>
      <c r="M55" s="385"/>
      <c r="N55" s="385"/>
      <c r="O55" s="463"/>
      <c r="P55" s="385"/>
      <c r="Q55" s="385"/>
      <c r="R55" s="385"/>
      <c r="S55" s="385"/>
      <c r="T55" s="385"/>
      <c r="U55" s="463"/>
      <c r="V55" s="154" t="s">
        <v>529</v>
      </c>
      <c r="W55" s="384"/>
      <c r="X55" s="384"/>
      <c r="Y55" s="384"/>
      <c r="Z55" s="384"/>
    </row>
  </sheetData>
  <mergeCells count="20">
    <mergeCell ref="A15:B15"/>
    <mergeCell ref="A26:B26"/>
    <mergeCell ref="A34:B34"/>
    <mergeCell ref="A44:B44"/>
    <mergeCell ref="A1:V1"/>
    <mergeCell ref="A2:V2"/>
    <mergeCell ref="G5:G6"/>
    <mergeCell ref="I5:I6"/>
    <mergeCell ref="C5:C6"/>
    <mergeCell ref="E5:E6"/>
    <mergeCell ref="S5:S6"/>
    <mergeCell ref="O4:U4"/>
    <mergeCell ref="A8:B8"/>
    <mergeCell ref="C4:G4"/>
    <mergeCell ref="I4:M4"/>
    <mergeCell ref="U5:U6"/>
    <mergeCell ref="K5:K6"/>
    <mergeCell ref="M5:M6"/>
    <mergeCell ref="O5:O6"/>
    <mergeCell ref="Q5:Q6"/>
  </mergeCells>
  <printOptions horizontalCentered="1"/>
  <pageMargins left="0.32" right="0.31" top="0.984251968503937" bottom="0.984251968503937" header="0.5118110236220472" footer="0.5118110236220472"/>
  <pageSetup horizontalDpi="600" verticalDpi="600" orientation="portrait" paperSize="9" scale="65" r:id="rId1"/>
  <headerFooter alignWithMargins="0">
    <oddFooter>&amp;C16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Z53"/>
  <sheetViews>
    <sheetView view="pageBreakPreview" zoomScaleSheetLayoutView="100" workbookViewId="0" topLeftCell="A1">
      <selection activeCell="C8" sqref="C8:T52"/>
    </sheetView>
  </sheetViews>
  <sheetFormatPr defaultColWidth="9.140625" defaultRowHeight="12.75"/>
  <cols>
    <col min="2" max="2" width="24.140625" style="0" customWidth="1"/>
    <col min="4" max="4" width="1.8515625" style="0" customWidth="1"/>
    <col min="6" max="6" width="1.8515625" style="0" customWidth="1"/>
    <col min="8" max="8" width="1.8515625" style="0" customWidth="1"/>
    <col min="10" max="10" width="1.8515625" style="0" customWidth="1"/>
    <col min="12" max="12" width="1.8515625" style="0" customWidth="1"/>
    <col min="14" max="14" width="1.8515625" style="0" customWidth="1"/>
    <col min="16" max="16" width="1.8515625" style="0" customWidth="1"/>
    <col min="18" max="18" width="1.8515625" style="0" customWidth="1"/>
    <col min="20" max="20" width="1.8515625" style="0" customWidth="1"/>
  </cols>
  <sheetData>
    <row r="1" spans="1:26" s="27" customFormat="1" ht="20.25">
      <c r="A1" s="591" t="s">
        <v>491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464"/>
      <c r="V1" s="464"/>
      <c r="W1" s="464"/>
      <c r="X1" s="464"/>
      <c r="Y1" s="464"/>
      <c r="Z1" s="166"/>
    </row>
    <row r="2" spans="1:26" s="27" customFormat="1" ht="20.25">
      <c r="A2" s="608" t="str">
        <f>"Table 3.5b West Midlands: UK Regular Forces by local authority area as at "&amp;'Enter SITDATE'!B2</f>
        <v>Table 3.5b West Midlands: UK Regular Forces by local authority area as at 1 January 2014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464"/>
      <c r="V2" s="464"/>
      <c r="W2" s="464"/>
      <c r="X2" s="464"/>
      <c r="Y2" s="464"/>
      <c r="Z2" s="166"/>
    </row>
    <row r="3" spans="1:26" s="27" customFormat="1" ht="12.75">
      <c r="A3" s="104"/>
      <c r="B3" s="102"/>
      <c r="C3" s="103"/>
      <c r="D3" s="103"/>
      <c r="E3" s="103"/>
      <c r="F3" s="103"/>
      <c r="G3" s="102"/>
      <c r="H3" s="102"/>
      <c r="I3" s="103"/>
      <c r="J3" s="102"/>
      <c r="K3" s="102"/>
      <c r="L3" s="102"/>
      <c r="M3" s="102"/>
      <c r="N3" s="102"/>
      <c r="O3" s="105"/>
      <c r="P3" s="105"/>
      <c r="Q3" s="36"/>
      <c r="R3" s="36"/>
      <c r="S3" s="106"/>
      <c r="T3" s="106"/>
      <c r="U3" s="344"/>
      <c r="V3" s="340"/>
      <c r="W3" s="340"/>
      <c r="X3" s="340"/>
      <c r="Y3" s="177"/>
      <c r="Z3" s="177"/>
    </row>
    <row r="4" spans="1:26" s="27" customFormat="1" ht="12.75" customHeight="1">
      <c r="A4" s="99" t="s">
        <v>74</v>
      </c>
      <c r="B4" s="98"/>
      <c r="C4" s="596" t="s">
        <v>450</v>
      </c>
      <c r="D4" s="597"/>
      <c r="E4" s="597"/>
      <c r="F4" s="597"/>
      <c r="G4" s="597"/>
      <c r="H4" s="165"/>
      <c r="I4" s="596" t="s">
        <v>83</v>
      </c>
      <c r="J4" s="597"/>
      <c r="K4" s="597"/>
      <c r="L4" s="597"/>
      <c r="M4" s="597"/>
      <c r="N4" s="164"/>
      <c r="O4" s="596" t="s">
        <v>84</v>
      </c>
      <c r="P4" s="597"/>
      <c r="Q4" s="597"/>
      <c r="R4" s="597"/>
      <c r="S4" s="597"/>
      <c r="T4" s="165"/>
      <c r="U4" s="598"/>
      <c r="V4" s="599"/>
      <c r="W4" s="599"/>
      <c r="X4" s="599"/>
      <c r="Y4" s="599"/>
      <c r="Z4" s="357"/>
    </row>
    <row r="5" spans="1:26" s="27" customFormat="1" ht="12.75" customHeight="1">
      <c r="A5" s="121"/>
      <c r="B5" s="48"/>
      <c r="C5" s="588" t="s">
        <v>50</v>
      </c>
      <c r="D5" s="374"/>
      <c r="E5" s="584" t="s">
        <v>79</v>
      </c>
      <c r="F5" s="374"/>
      <c r="G5" s="584" t="s">
        <v>91</v>
      </c>
      <c r="H5" s="375"/>
      <c r="I5" s="588" t="s">
        <v>50</v>
      </c>
      <c r="J5" s="374"/>
      <c r="K5" s="584" t="s">
        <v>79</v>
      </c>
      <c r="L5" s="374"/>
      <c r="M5" s="584" t="s">
        <v>91</v>
      </c>
      <c r="N5" s="374"/>
      <c r="O5" s="588" t="s">
        <v>50</v>
      </c>
      <c r="P5" s="374"/>
      <c r="Q5" s="584" t="s">
        <v>79</v>
      </c>
      <c r="R5" s="374"/>
      <c r="S5" s="584" t="s">
        <v>91</v>
      </c>
      <c r="T5" s="337"/>
      <c r="U5" s="358"/>
      <c r="V5" s="357"/>
      <c r="W5" s="357"/>
      <c r="X5" s="357"/>
      <c r="Y5" s="357"/>
      <c r="Z5" s="357"/>
    </row>
    <row r="6" spans="1:26" s="27" customFormat="1" ht="12.75">
      <c r="A6" s="131"/>
      <c r="B6" s="100" t="s">
        <v>19</v>
      </c>
      <c r="C6" s="587"/>
      <c r="D6" s="349"/>
      <c r="E6" s="585"/>
      <c r="F6" s="349"/>
      <c r="G6" s="585"/>
      <c r="H6" s="350"/>
      <c r="I6" s="587"/>
      <c r="J6" s="349"/>
      <c r="K6" s="585"/>
      <c r="L6" s="349"/>
      <c r="M6" s="585"/>
      <c r="N6" s="350"/>
      <c r="O6" s="587"/>
      <c r="P6" s="349"/>
      <c r="Q6" s="585"/>
      <c r="R6" s="349"/>
      <c r="S6" s="585"/>
      <c r="T6" s="334"/>
      <c r="U6" s="359"/>
      <c r="V6" s="360"/>
      <c r="W6" s="360"/>
      <c r="X6" s="360"/>
      <c r="Y6" s="360"/>
      <c r="Z6" s="360"/>
    </row>
    <row r="7" spans="1:26" s="27" customFormat="1" ht="12.75">
      <c r="A7" s="108"/>
      <c r="B7" s="109"/>
      <c r="C7" s="306"/>
      <c r="D7" s="203"/>
      <c r="E7" s="203"/>
      <c r="F7" s="203"/>
      <c r="G7" s="203"/>
      <c r="H7" s="111"/>
      <c r="I7" s="306"/>
      <c r="J7" s="203"/>
      <c r="K7" s="203"/>
      <c r="L7" s="203"/>
      <c r="M7" s="203"/>
      <c r="N7" s="109"/>
      <c r="O7" s="323"/>
      <c r="P7" s="203"/>
      <c r="Q7" s="203"/>
      <c r="R7" s="203"/>
      <c r="S7" s="203"/>
      <c r="T7" s="109"/>
      <c r="U7" s="372"/>
      <c r="V7" s="362"/>
      <c r="W7" s="362"/>
      <c r="X7" s="362"/>
      <c r="Y7" s="362"/>
      <c r="Z7" s="362"/>
    </row>
    <row r="8" spans="1:26" s="27" customFormat="1" ht="14.25">
      <c r="A8" s="609" t="s">
        <v>449</v>
      </c>
      <c r="B8" s="576"/>
      <c r="C8" s="286">
        <v>300</v>
      </c>
      <c r="D8" s="290"/>
      <c r="E8" s="289">
        <v>120</v>
      </c>
      <c r="F8" s="293"/>
      <c r="G8" s="289">
        <v>180</v>
      </c>
      <c r="H8" s="290"/>
      <c r="I8" s="286">
        <v>3820</v>
      </c>
      <c r="J8" s="290"/>
      <c r="K8" s="289">
        <v>520</v>
      </c>
      <c r="L8" s="293"/>
      <c r="M8" s="289">
        <v>3300</v>
      </c>
      <c r="N8" s="290"/>
      <c r="O8" s="286">
        <v>2150</v>
      </c>
      <c r="P8" s="289"/>
      <c r="Q8" s="289">
        <v>350</v>
      </c>
      <c r="R8" s="289"/>
      <c r="S8" s="289">
        <v>1800</v>
      </c>
      <c r="T8" s="291"/>
      <c r="U8" s="363"/>
      <c r="V8" s="377"/>
      <c r="W8" s="365"/>
      <c r="X8" s="364"/>
      <c r="Y8" s="365"/>
      <c r="Z8" s="377"/>
    </row>
    <row r="9" spans="1:26" s="27" customFormat="1" ht="14.25">
      <c r="A9" s="108"/>
      <c r="B9" s="109"/>
      <c r="C9" s="304"/>
      <c r="D9" s="207"/>
      <c r="E9" s="112"/>
      <c r="F9" s="222"/>
      <c r="G9" s="112"/>
      <c r="H9" s="207"/>
      <c r="I9" s="304"/>
      <c r="J9" s="207"/>
      <c r="K9" s="112"/>
      <c r="L9" s="222"/>
      <c r="M9" s="112"/>
      <c r="N9" s="205"/>
      <c r="O9" s="324"/>
      <c r="P9" s="112"/>
      <c r="Q9" s="112"/>
      <c r="R9" s="112"/>
      <c r="S9" s="112"/>
      <c r="T9" s="113"/>
      <c r="U9" s="363"/>
      <c r="V9" s="378"/>
      <c r="W9" s="368"/>
      <c r="X9" s="367"/>
      <c r="Y9" s="368"/>
      <c r="Z9" s="378"/>
    </row>
    <row r="10" spans="1:26" s="1" customFormat="1" ht="14.25">
      <c r="A10" s="118"/>
      <c r="B10" s="145" t="s">
        <v>511</v>
      </c>
      <c r="C10" s="305">
        <v>60</v>
      </c>
      <c r="D10" s="210"/>
      <c r="E10" s="64">
        <v>10</v>
      </c>
      <c r="F10" s="224"/>
      <c r="G10" s="64">
        <v>50</v>
      </c>
      <c r="H10" s="210"/>
      <c r="I10" s="305">
        <v>1510</v>
      </c>
      <c r="J10" s="210"/>
      <c r="K10" s="64">
        <v>160</v>
      </c>
      <c r="L10" s="224"/>
      <c r="M10" s="64">
        <v>1340</v>
      </c>
      <c r="N10" s="210"/>
      <c r="O10" s="305">
        <v>40</v>
      </c>
      <c r="P10" s="64"/>
      <c r="Q10" s="64">
        <v>10</v>
      </c>
      <c r="R10" s="64"/>
      <c r="S10" s="64">
        <v>30</v>
      </c>
      <c r="T10" s="60"/>
      <c r="U10" s="305"/>
      <c r="V10" s="210"/>
      <c r="W10" s="64"/>
      <c r="X10" s="224"/>
      <c r="Y10" s="64"/>
      <c r="Z10" s="210"/>
    </row>
    <row r="11" spans="1:26" s="1" customFormat="1" ht="14.25">
      <c r="A11" s="118"/>
      <c r="B11" s="145" t="s">
        <v>505</v>
      </c>
      <c r="C11" s="305">
        <v>80</v>
      </c>
      <c r="D11" s="210"/>
      <c r="E11" s="64">
        <v>60</v>
      </c>
      <c r="F11" s="224"/>
      <c r="G11" s="64">
        <v>20</v>
      </c>
      <c r="H11" s="210"/>
      <c r="I11" s="305">
        <v>750</v>
      </c>
      <c r="J11" s="210"/>
      <c r="K11" s="64">
        <v>70</v>
      </c>
      <c r="L11" s="224"/>
      <c r="M11" s="64">
        <v>680</v>
      </c>
      <c r="N11" s="210"/>
      <c r="O11" s="305">
        <v>1630</v>
      </c>
      <c r="P11" s="64"/>
      <c r="Q11" s="64">
        <v>230</v>
      </c>
      <c r="R11" s="64"/>
      <c r="S11" s="64">
        <v>1400</v>
      </c>
      <c r="T11" s="60"/>
      <c r="U11" s="305"/>
      <c r="V11" s="210"/>
      <c r="W11" s="64"/>
      <c r="X11" s="224"/>
      <c r="Y11" s="64"/>
      <c r="Z11" s="210"/>
    </row>
    <row r="12" spans="1:26" s="1" customFormat="1" ht="14.25">
      <c r="A12" s="118"/>
      <c r="B12" s="145" t="s">
        <v>33</v>
      </c>
      <c r="C12" s="305" t="s">
        <v>530</v>
      </c>
      <c r="D12" s="210"/>
      <c r="E12" s="64" t="s">
        <v>530</v>
      </c>
      <c r="F12" s="224"/>
      <c r="G12" s="64" t="s">
        <v>530</v>
      </c>
      <c r="H12" s="210"/>
      <c r="I12" s="305">
        <v>10</v>
      </c>
      <c r="J12" s="210"/>
      <c r="K12" s="64" t="s">
        <v>530</v>
      </c>
      <c r="L12" s="224"/>
      <c r="M12" s="64">
        <v>10</v>
      </c>
      <c r="N12" s="210"/>
      <c r="O12" s="305" t="s">
        <v>530</v>
      </c>
      <c r="P12" s="64"/>
      <c r="Q12" s="64" t="s">
        <v>530</v>
      </c>
      <c r="R12" s="64"/>
      <c r="S12" s="64" t="s">
        <v>530</v>
      </c>
      <c r="T12" s="60"/>
      <c r="U12" s="305"/>
      <c r="V12" s="210"/>
      <c r="W12" s="64"/>
      <c r="X12" s="224"/>
      <c r="Y12" s="64"/>
      <c r="Z12" s="210"/>
    </row>
    <row r="13" spans="1:26" s="1" customFormat="1" ht="14.25">
      <c r="A13" s="118"/>
      <c r="B13" s="145" t="s">
        <v>70</v>
      </c>
      <c r="C13" s="305" t="s">
        <v>530</v>
      </c>
      <c r="D13" s="210"/>
      <c r="E13" s="64" t="s">
        <v>530</v>
      </c>
      <c r="F13" s="224"/>
      <c r="G13" s="64" t="s">
        <v>530</v>
      </c>
      <c r="H13" s="210"/>
      <c r="I13" s="305">
        <v>230</v>
      </c>
      <c r="J13" s="210"/>
      <c r="K13" s="64">
        <v>40</v>
      </c>
      <c r="L13" s="224"/>
      <c r="M13" s="64">
        <v>190</v>
      </c>
      <c r="N13" s="210"/>
      <c r="O13" s="305" t="s">
        <v>530</v>
      </c>
      <c r="P13" s="64"/>
      <c r="Q13" s="64" t="s">
        <v>530</v>
      </c>
      <c r="R13" s="64"/>
      <c r="S13" s="64" t="s">
        <v>530</v>
      </c>
      <c r="T13" s="60"/>
      <c r="U13" s="305"/>
      <c r="V13" s="210"/>
      <c r="W13" s="64"/>
      <c r="X13" s="224"/>
      <c r="Y13" s="64"/>
      <c r="Z13" s="210"/>
    </row>
    <row r="14" spans="1:26" s="27" customFormat="1" ht="14.25">
      <c r="A14" s="134"/>
      <c r="B14" s="41"/>
      <c r="C14" s="305"/>
      <c r="D14" s="210"/>
      <c r="E14" s="64"/>
      <c r="F14" s="224"/>
      <c r="G14" s="64"/>
      <c r="H14" s="210"/>
      <c r="I14" s="305"/>
      <c r="J14" s="210"/>
      <c r="K14" s="64"/>
      <c r="L14" s="224"/>
      <c r="M14" s="64"/>
      <c r="N14" s="210"/>
      <c r="O14" s="305"/>
      <c r="P14" s="64"/>
      <c r="Q14" s="64"/>
      <c r="R14" s="64"/>
      <c r="S14" s="64"/>
      <c r="T14" s="60"/>
      <c r="U14" s="305"/>
      <c r="V14" s="210"/>
      <c r="W14" s="64"/>
      <c r="X14" s="224"/>
      <c r="Y14" s="64"/>
      <c r="Z14" s="210"/>
    </row>
    <row r="15" spans="1:26" s="1" customFormat="1" ht="14.25">
      <c r="A15" s="606" t="s">
        <v>11</v>
      </c>
      <c r="B15" s="607"/>
      <c r="C15" s="65">
        <v>30</v>
      </c>
      <c r="D15" s="232"/>
      <c r="E15" s="55">
        <v>30</v>
      </c>
      <c r="F15" s="284"/>
      <c r="G15" s="55" t="s">
        <v>530</v>
      </c>
      <c r="H15" s="232"/>
      <c r="I15" s="65">
        <v>430</v>
      </c>
      <c r="J15" s="232"/>
      <c r="K15" s="55">
        <v>80</v>
      </c>
      <c r="L15" s="284"/>
      <c r="M15" s="55">
        <v>350</v>
      </c>
      <c r="N15" s="232"/>
      <c r="O15" s="65">
        <v>270</v>
      </c>
      <c r="P15" s="55"/>
      <c r="Q15" s="55">
        <v>40</v>
      </c>
      <c r="R15" s="55"/>
      <c r="S15" s="55">
        <v>220</v>
      </c>
      <c r="T15" s="56"/>
      <c r="U15" s="305"/>
      <c r="V15" s="379"/>
      <c r="W15" s="325"/>
      <c r="X15" s="369"/>
      <c r="Y15" s="325"/>
      <c r="Z15" s="379"/>
    </row>
    <row r="16" spans="1:26" s="27" customFormat="1" ht="14.25">
      <c r="A16" s="134"/>
      <c r="B16" s="41"/>
      <c r="C16" s="305"/>
      <c r="D16" s="210"/>
      <c r="E16" s="64"/>
      <c r="F16" s="224"/>
      <c r="G16" s="64"/>
      <c r="H16" s="210"/>
      <c r="I16" s="305"/>
      <c r="J16" s="210"/>
      <c r="K16" s="64"/>
      <c r="L16" s="224"/>
      <c r="M16" s="64"/>
      <c r="N16" s="210"/>
      <c r="O16" s="305"/>
      <c r="P16" s="64"/>
      <c r="Q16" s="64"/>
      <c r="R16" s="64"/>
      <c r="S16" s="64"/>
      <c r="T16" s="60"/>
      <c r="U16" s="305"/>
      <c r="V16" s="210"/>
      <c r="W16" s="64"/>
      <c r="X16" s="224"/>
      <c r="Y16" s="64"/>
      <c r="Z16" s="210"/>
    </row>
    <row r="17" spans="1:26" s="27" customFormat="1" ht="14.25">
      <c r="A17" s="133"/>
      <c r="B17" s="41" t="s">
        <v>160</v>
      </c>
      <c r="C17" s="305" t="s">
        <v>530</v>
      </c>
      <c r="D17" s="210"/>
      <c r="E17" s="64" t="s">
        <v>530</v>
      </c>
      <c r="F17" s="224"/>
      <c r="G17" s="64" t="s">
        <v>530</v>
      </c>
      <c r="H17" s="210"/>
      <c r="I17" s="305" t="s">
        <v>530</v>
      </c>
      <c r="J17" s="210"/>
      <c r="K17" s="64" t="s">
        <v>530</v>
      </c>
      <c r="L17" s="224"/>
      <c r="M17" s="64" t="s">
        <v>530</v>
      </c>
      <c r="N17" s="210"/>
      <c r="O17" s="305" t="s">
        <v>530</v>
      </c>
      <c r="P17" s="64"/>
      <c r="Q17" s="64" t="s">
        <v>530</v>
      </c>
      <c r="R17" s="64"/>
      <c r="S17" s="64" t="s">
        <v>530</v>
      </c>
      <c r="T17" s="60"/>
      <c r="U17" s="305"/>
      <c r="V17" s="210"/>
      <c r="W17" s="64"/>
      <c r="X17" s="224"/>
      <c r="Y17" s="64"/>
      <c r="Z17" s="210"/>
    </row>
    <row r="18" spans="1:26" s="27" customFormat="1" ht="14.25">
      <c r="A18" s="133"/>
      <c r="B18" s="41" t="s">
        <v>161</v>
      </c>
      <c r="C18" s="305" t="s">
        <v>530</v>
      </c>
      <c r="D18" s="210"/>
      <c r="E18" s="64" t="s">
        <v>530</v>
      </c>
      <c r="F18" s="224"/>
      <c r="G18" s="64" t="s">
        <v>530</v>
      </c>
      <c r="H18" s="210"/>
      <c r="I18" s="305" t="s">
        <v>530</v>
      </c>
      <c r="J18" s="210"/>
      <c r="K18" s="64" t="s">
        <v>530</v>
      </c>
      <c r="L18" s="224"/>
      <c r="M18" s="64" t="s">
        <v>530</v>
      </c>
      <c r="N18" s="210"/>
      <c r="O18" s="305" t="s">
        <v>530</v>
      </c>
      <c r="P18" s="64"/>
      <c r="Q18" s="64" t="s">
        <v>530</v>
      </c>
      <c r="R18" s="64"/>
      <c r="S18" s="64" t="s">
        <v>530</v>
      </c>
      <c r="T18" s="60"/>
      <c r="U18" s="305"/>
      <c r="V18" s="210"/>
      <c r="W18" s="64"/>
      <c r="X18" s="224"/>
      <c r="Y18" s="64"/>
      <c r="Z18" s="210"/>
    </row>
    <row r="19" spans="1:26" s="27" customFormat="1" ht="14.25">
      <c r="A19" s="133"/>
      <c r="B19" s="41" t="s">
        <v>162</v>
      </c>
      <c r="C19" s="305">
        <v>30</v>
      </c>
      <c r="D19" s="210"/>
      <c r="E19" s="64">
        <v>30</v>
      </c>
      <c r="F19" s="224"/>
      <c r="G19" s="64" t="s">
        <v>530</v>
      </c>
      <c r="H19" s="210"/>
      <c r="I19" s="305">
        <v>60</v>
      </c>
      <c r="J19" s="210"/>
      <c r="K19" s="64">
        <v>40</v>
      </c>
      <c r="L19" s="224"/>
      <c r="M19" s="64">
        <v>20</v>
      </c>
      <c r="N19" s="210"/>
      <c r="O19" s="305">
        <v>50</v>
      </c>
      <c r="P19" s="64"/>
      <c r="Q19" s="64">
        <v>40</v>
      </c>
      <c r="R19" s="64"/>
      <c r="S19" s="64">
        <v>20</v>
      </c>
      <c r="T19" s="60"/>
      <c r="U19" s="305"/>
      <c r="V19" s="210"/>
      <c r="W19" s="64"/>
      <c r="X19" s="224"/>
      <c r="Y19" s="64"/>
      <c r="Z19" s="210"/>
    </row>
    <row r="20" spans="1:26" s="27" customFormat="1" ht="14.25">
      <c r="A20" s="133"/>
      <c r="B20" s="41" t="s">
        <v>163</v>
      </c>
      <c r="C20" s="305" t="s">
        <v>530</v>
      </c>
      <c r="D20" s="210"/>
      <c r="E20" s="64" t="s">
        <v>530</v>
      </c>
      <c r="F20" s="224"/>
      <c r="G20" s="64" t="s">
        <v>530</v>
      </c>
      <c r="H20" s="210"/>
      <c r="I20" s="305" t="s">
        <v>530</v>
      </c>
      <c r="J20" s="210"/>
      <c r="K20" s="64" t="s">
        <v>530</v>
      </c>
      <c r="L20" s="224"/>
      <c r="M20" s="64" t="s">
        <v>530</v>
      </c>
      <c r="N20" s="210"/>
      <c r="O20" s="305">
        <v>10</v>
      </c>
      <c r="P20" s="64"/>
      <c r="Q20" s="64" t="s">
        <v>530</v>
      </c>
      <c r="R20" s="64"/>
      <c r="S20" s="64">
        <v>10</v>
      </c>
      <c r="T20" s="60"/>
      <c r="U20" s="305"/>
      <c r="V20" s="210"/>
      <c r="W20" s="64"/>
      <c r="X20" s="224"/>
      <c r="Y20" s="64"/>
      <c r="Z20" s="210"/>
    </row>
    <row r="21" spans="1:26" s="27" customFormat="1" ht="14.25">
      <c r="A21" s="133"/>
      <c r="B21" s="41" t="s">
        <v>164</v>
      </c>
      <c r="C21" s="305" t="s">
        <v>530</v>
      </c>
      <c r="D21" s="210"/>
      <c r="E21" s="64" t="s">
        <v>530</v>
      </c>
      <c r="F21" s="224"/>
      <c r="G21" s="64" t="s">
        <v>530</v>
      </c>
      <c r="H21" s="210"/>
      <c r="I21" s="305" t="s">
        <v>530</v>
      </c>
      <c r="J21" s="210"/>
      <c r="K21" s="64" t="s">
        <v>530</v>
      </c>
      <c r="L21" s="224"/>
      <c r="M21" s="64" t="s">
        <v>530</v>
      </c>
      <c r="N21" s="210"/>
      <c r="O21" s="305" t="s">
        <v>530</v>
      </c>
      <c r="P21" s="64"/>
      <c r="Q21" s="64" t="s">
        <v>530</v>
      </c>
      <c r="R21" s="64"/>
      <c r="S21" s="64" t="s">
        <v>530</v>
      </c>
      <c r="T21" s="60"/>
      <c r="U21" s="305"/>
      <c r="V21" s="210"/>
      <c r="W21" s="64"/>
      <c r="X21" s="224"/>
      <c r="Y21" s="64"/>
      <c r="Z21" s="210"/>
    </row>
    <row r="22" spans="1:26" s="27" customFormat="1" ht="14.25">
      <c r="A22" s="133"/>
      <c r="B22" s="41" t="s">
        <v>165</v>
      </c>
      <c r="C22" s="305" t="s">
        <v>530</v>
      </c>
      <c r="D22" s="210"/>
      <c r="E22" s="64" t="s">
        <v>530</v>
      </c>
      <c r="F22" s="224"/>
      <c r="G22" s="64" t="s">
        <v>530</v>
      </c>
      <c r="H22" s="210"/>
      <c r="I22" s="305">
        <v>360</v>
      </c>
      <c r="J22" s="210"/>
      <c r="K22" s="64">
        <v>40</v>
      </c>
      <c r="L22" s="224"/>
      <c r="M22" s="64">
        <v>330</v>
      </c>
      <c r="N22" s="210"/>
      <c r="O22" s="305">
        <v>210</v>
      </c>
      <c r="P22" s="64"/>
      <c r="Q22" s="64">
        <v>10</v>
      </c>
      <c r="R22" s="64"/>
      <c r="S22" s="64">
        <v>200</v>
      </c>
      <c r="T22" s="60"/>
      <c r="U22" s="305"/>
      <c r="V22" s="210"/>
      <c r="W22" s="64"/>
      <c r="X22" s="224"/>
      <c r="Y22" s="64"/>
      <c r="Z22" s="210"/>
    </row>
    <row r="23" spans="1:26" s="27" customFormat="1" ht="14.25">
      <c r="A23" s="133"/>
      <c r="B23" s="41" t="s">
        <v>166</v>
      </c>
      <c r="C23" s="305" t="s">
        <v>530</v>
      </c>
      <c r="D23" s="210"/>
      <c r="E23" s="64" t="s">
        <v>530</v>
      </c>
      <c r="F23" s="224"/>
      <c r="G23" s="64" t="s">
        <v>530</v>
      </c>
      <c r="H23" s="210"/>
      <c r="I23" s="305" t="s">
        <v>530</v>
      </c>
      <c r="J23" s="210"/>
      <c r="K23" s="64" t="s">
        <v>530</v>
      </c>
      <c r="L23" s="224"/>
      <c r="M23" s="64" t="s">
        <v>530</v>
      </c>
      <c r="N23" s="210"/>
      <c r="O23" s="305" t="s">
        <v>530</v>
      </c>
      <c r="P23" s="64"/>
      <c r="Q23" s="64" t="s">
        <v>530</v>
      </c>
      <c r="R23" s="64"/>
      <c r="S23" s="64" t="s">
        <v>530</v>
      </c>
      <c r="T23" s="60"/>
      <c r="U23" s="305"/>
      <c r="V23" s="210"/>
      <c r="W23" s="64"/>
      <c r="X23" s="224"/>
      <c r="Y23" s="64"/>
      <c r="Z23" s="210"/>
    </row>
    <row r="24" spans="1:26" s="27" customFormat="1" ht="14.25">
      <c r="A24" s="133"/>
      <c r="B24" s="41" t="s">
        <v>167</v>
      </c>
      <c r="C24" s="305" t="s">
        <v>530</v>
      </c>
      <c r="D24" s="210"/>
      <c r="E24" s="64" t="s">
        <v>530</v>
      </c>
      <c r="F24" s="224"/>
      <c r="G24" s="64" t="s">
        <v>530</v>
      </c>
      <c r="H24" s="210"/>
      <c r="I24" s="305" t="s">
        <v>530</v>
      </c>
      <c r="J24" s="210"/>
      <c r="K24" s="64" t="s">
        <v>530</v>
      </c>
      <c r="L24" s="224"/>
      <c r="M24" s="64" t="s">
        <v>530</v>
      </c>
      <c r="N24" s="210"/>
      <c r="O24" s="305" t="s">
        <v>530</v>
      </c>
      <c r="P24" s="64"/>
      <c r="Q24" s="64" t="s">
        <v>530</v>
      </c>
      <c r="R24" s="64"/>
      <c r="S24" s="64" t="s">
        <v>530</v>
      </c>
      <c r="T24" s="60"/>
      <c r="U24" s="305"/>
      <c r="V24" s="210"/>
      <c r="W24" s="64"/>
      <c r="X24" s="224"/>
      <c r="Y24" s="64"/>
      <c r="Z24" s="210"/>
    </row>
    <row r="25" spans="1:26" s="27" customFormat="1" ht="14.25">
      <c r="A25" s="134"/>
      <c r="B25" s="41"/>
      <c r="C25" s="305"/>
      <c r="D25" s="210"/>
      <c r="E25" s="64"/>
      <c r="F25" s="224"/>
      <c r="G25" s="64"/>
      <c r="H25" s="210"/>
      <c r="I25" s="305"/>
      <c r="J25" s="210"/>
      <c r="K25" s="64"/>
      <c r="L25" s="224"/>
      <c r="M25" s="64"/>
      <c r="N25" s="210"/>
      <c r="O25" s="305"/>
      <c r="P25" s="64"/>
      <c r="Q25" s="64"/>
      <c r="R25" s="64"/>
      <c r="S25" s="64"/>
      <c r="T25" s="60"/>
      <c r="U25" s="305"/>
      <c r="V25" s="210"/>
      <c r="W25" s="64"/>
      <c r="X25" s="224"/>
      <c r="Y25" s="64"/>
      <c r="Z25" s="210"/>
    </row>
    <row r="26" spans="1:26" s="1" customFormat="1" ht="14.25">
      <c r="A26" s="606" t="s">
        <v>12</v>
      </c>
      <c r="B26" s="607"/>
      <c r="C26" s="65" t="s">
        <v>530</v>
      </c>
      <c r="D26" s="232"/>
      <c r="E26" s="55" t="s">
        <v>530</v>
      </c>
      <c r="F26" s="284"/>
      <c r="G26" s="55" t="s">
        <v>530</v>
      </c>
      <c r="H26" s="232"/>
      <c r="I26" s="65">
        <v>480</v>
      </c>
      <c r="J26" s="232"/>
      <c r="K26" s="55">
        <v>60</v>
      </c>
      <c r="L26" s="284"/>
      <c r="M26" s="55">
        <v>420</v>
      </c>
      <c r="N26" s="232"/>
      <c r="O26" s="65">
        <v>10</v>
      </c>
      <c r="P26" s="55"/>
      <c r="Q26" s="55" t="s">
        <v>530</v>
      </c>
      <c r="R26" s="55"/>
      <c r="S26" s="55">
        <v>10</v>
      </c>
      <c r="T26" s="56"/>
      <c r="U26" s="305"/>
      <c r="V26" s="379"/>
      <c r="W26" s="325"/>
      <c r="X26" s="369"/>
      <c r="Y26" s="325"/>
      <c r="Z26" s="379"/>
    </row>
    <row r="27" spans="1:26" s="27" customFormat="1" ht="14.25">
      <c r="A27" s="134"/>
      <c r="B27" s="41"/>
      <c r="C27" s="305"/>
      <c r="D27" s="210"/>
      <c r="E27" s="64"/>
      <c r="F27" s="224"/>
      <c r="G27" s="64"/>
      <c r="H27" s="210"/>
      <c r="I27" s="305"/>
      <c r="J27" s="210"/>
      <c r="K27" s="64"/>
      <c r="L27" s="224"/>
      <c r="M27" s="64"/>
      <c r="N27" s="210"/>
      <c r="O27" s="305"/>
      <c r="P27" s="64"/>
      <c r="Q27" s="64"/>
      <c r="R27" s="64"/>
      <c r="S27" s="64"/>
      <c r="T27" s="60"/>
      <c r="U27" s="305"/>
      <c r="V27" s="210"/>
      <c r="W27" s="64"/>
      <c r="X27" s="224"/>
      <c r="Y27" s="64"/>
      <c r="Z27" s="210"/>
    </row>
    <row r="28" spans="1:26" s="27" customFormat="1" ht="14.25">
      <c r="A28" s="133"/>
      <c r="B28" s="80" t="s">
        <v>437</v>
      </c>
      <c r="C28" s="305" t="s">
        <v>530</v>
      </c>
      <c r="D28" s="210"/>
      <c r="E28" s="64" t="s">
        <v>530</v>
      </c>
      <c r="F28" s="224"/>
      <c r="G28" s="64" t="s">
        <v>530</v>
      </c>
      <c r="H28" s="210"/>
      <c r="I28" s="305" t="s">
        <v>530</v>
      </c>
      <c r="J28" s="210"/>
      <c r="K28" s="64" t="s">
        <v>530</v>
      </c>
      <c r="L28" s="224"/>
      <c r="M28" s="64" t="s">
        <v>530</v>
      </c>
      <c r="N28" s="210"/>
      <c r="O28" s="305" t="s">
        <v>530</v>
      </c>
      <c r="P28" s="64"/>
      <c r="Q28" s="64" t="s">
        <v>530</v>
      </c>
      <c r="R28" s="64"/>
      <c r="S28" s="64" t="s">
        <v>530</v>
      </c>
      <c r="T28" s="60"/>
      <c r="U28" s="305"/>
      <c r="V28" s="210"/>
      <c r="W28" s="64"/>
      <c r="X28" s="224"/>
      <c r="Y28" s="64"/>
      <c r="Z28" s="210"/>
    </row>
    <row r="29" spans="1:26" s="27" customFormat="1" ht="14.25">
      <c r="A29" s="133"/>
      <c r="B29" s="80" t="s">
        <v>168</v>
      </c>
      <c r="C29" s="305" t="s">
        <v>530</v>
      </c>
      <c r="D29" s="210"/>
      <c r="E29" s="64" t="s">
        <v>530</v>
      </c>
      <c r="F29" s="224"/>
      <c r="G29" s="64" t="s">
        <v>530</v>
      </c>
      <c r="H29" s="210"/>
      <c r="I29" s="305" t="s">
        <v>530</v>
      </c>
      <c r="J29" s="210"/>
      <c r="K29" s="64" t="s">
        <v>530</v>
      </c>
      <c r="L29" s="224"/>
      <c r="M29" s="64" t="s">
        <v>530</v>
      </c>
      <c r="N29" s="210"/>
      <c r="O29" s="305" t="s">
        <v>530</v>
      </c>
      <c r="P29" s="64"/>
      <c r="Q29" s="64" t="s">
        <v>530</v>
      </c>
      <c r="R29" s="64"/>
      <c r="S29" s="64" t="s">
        <v>530</v>
      </c>
      <c r="T29" s="60"/>
      <c r="U29" s="305"/>
      <c r="V29" s="210"/>
      <c r="W29" s="64"/>
      <c r="X29" s="224"/>
      <c r="Y29" s="64"/>
      <c r="Z29" s="210"/>
    </row>
    <row r="30" spans="1:26" s="27" customFormat="1" ht="14.25">
      <c r="A30" s="133"/>
      <c r="B30" s="80" t="s">
        <v>438</v>
      </c>
      <c r="C30" s="305" t="s">
        <v>530</v>
      </c>
      <c r="D30" s="210"/>
      <c r="E30" s="64" t="s">
        <v>530</v>
      </c>
      <c r="F30" s="224"/>
      <c r="G30" s="64" t="s">
        <v>530</v>
      </c>
      <c r="H30" s="210"/>
      <c r="I30" s="305">
        <v>320</v>
      </c>
      <c r="J30" s="210"/>
      <c r="K30" s="64">
        <v>30</v>
      </c>
      <c r="L30" s="224"/>
      <c r="M30" s="64">
        <v>290</v>
      </c>
      <c r="N30" s="210"/>
      <c r="O30" s="305" t="s">
        <v>530</v>
      </c>
      <c r="P30" s="64"/>
      <c r="Q30" s="64" t="s">
        <v>530</v>
      </c>
      <c r="R30" s="64"/>
      <c r="S30" s="64" t="s">
        <v>530</v>
      </c>
      <c r="T30" s="60"/>
      <c r="U30" s="305"/>
      <c r="V30" s="210"/>
      <c r="W30" s="64"/>
      <c r="X30" s="224"/>
      <c r="Y30" s="64"/>
      <c r="Z30" s="210"/>
    </row>
    <row r="31" spans="1:26" s="27" customFormat="1" ht="14.25">
      <c r="A31" s="133"/>
      <c r="B31" s="80" t="s">
        <v>439</v>
      </c>
      <c r="C31" s="305" t="s">
        <v>530</v>
      </c>
      <c r="D31" s="210"/>
      <c r="E31" s="64" t="s">
        <v>530</v>
      </c>
      <c r="F31" s="224"/>
      <c r="G31" s="64" t="s">
        <v>530</v>
      </c>
      <c r="H31" s="210"/>
      <c r="I31" s="305">
        <v>160</v>
      </c>
      <c r="J31" s="210"/>
      <c r="K31" s="64">
        <v>30</v>
      </c>
      <c r="L31" s="224"/>
      <c r="M31" s="64">
        <v>130</v>
      </c>
      <c r="N31" s="210"/>
      <c r="O31" s="305">
        <v>10</v>
      </c>
      <c r="P31" s="64"/>
      <c r="Q31" s="64" t="s">
        <v>530</v>
      </c>
      <c r="R31" s="64"/>
      <c r="S31" s="64">
        <v>10</v>
      </c>
      <c r="T31" s="60"/>
      <c r="U31" s="305"/>
      <c r="V31" s="210"/>
      <c r="W31" s="64"/>
      <c r="X31" s="224"/>
      <c r="Y31" s="64"/>
      <c r="Z31" s="210"/>
    </row>
    <row r="32" spans="1:26" s="27" customFormat="1" ht="14.25">
      <c r="A32" s="133"/>
      <c r="B32" s="80" t="s">
        <v>93</v>
      </c>
      <c r="C32" s="305" t="s">
        <v>530</v>
      </c>
      <c r="D32" s="210"/>
      <c r="E32" s="64" t="s">
        <v>530</v>
      </c>
      <c r="F32" s="224"/>
      <c r="G32" s="64" t="s">
        <v>530</v>
      </c>
      <c r="H32" s="210"/>
      <c r="I32" s="305" t="s">
        <v>530</v>
      </c>
      <c r="J32" s="210"/>
      <c r="K32" s="64" t="s">
        <v>530</v>
      </c>
      <c r="L32" s="224"/>
      <c r="M32" s="64" t="s">
        <v>530</v>
      </c>
      <c r="N32" s="210"/>
      <c r="O32" s="305" t="s">
        <v>530</v>
      </c>
      <c r="P32" s="64"/>
      <c r="Q32" s="64" t="s">
        <v>530</v>
      </c>
      <c r="R32" s="64"/>
      <c r="S32" s="64" t="s">
        <v>530</v>
      </c>
      <c r="T32" s="60"/>
      <c r="U32" s="305"/>
      <c r="V32" s="210"/>
      <c r="W32" s="64"/>
      <c r="X32" s="224"/>
      <c r="Y32" s="64"/>
      <c r="Z32" s="210"/>
    </row>
    <row r="33" spans="1:26" s="27" customFormat="1" ht="14.25">
      <c r="A33" s="134"/>
      <c r="B33" s="41"/>
      <c r="C33" s="305"/>
      <c r="D33" s="210"/>
      <c r="E33" s="64"/>
      <c r="F33" s="224"/>
      <c r="G33" s="64"/>
      <c r="H33" s="210"/>
      <c r="I33" s="305"/>
      <c r="J33" s="210"/>
      <c r="K33" s="64"/>
      <c r="L33" s="224"/>
      <c r="M33" s="64"/>
      <c r="N33" s="210"/>
      <c r="O33" s="305"/>
      <c r="P33" s="64"/>
      <c r="Q33" s="64"/>
      <c r="R33" s="64"/>
      <c r="S33" s="64"/>
      <c r="T33" s="60"/>
      <c r="U33" s="305"/>
      <c r="V33" s="210"/>
      <c r="W33" s="64"/>
      <c r="X33" s="224"/>
      <c r="Y33" s="64"/>
      <c r="Z33" s="210"/>
    </row>
    <row r="34" spans="1:26" s="1" customFormat="1" ht="14.25">
      <c r="A34" s="606" t="s">
        <v>14</v>
      </c>
      <c r="B34" s="607"/>
      <c r="C34" s="65">
        <v>130</v>
      </c>
      <c r="D34" s="232"/>
      <c r="E34" s="55">
        <v>20</v>
      </c>
      <c r="F34" s="284"/>
      <c r="G34" s="55">
        <v>100</v>
      </c>
      <c r="H34" s="232"/>
      <c r="I34" s="65">
        <v>400</v>
      </c>
      <c r="J34" s="232"/>
      <c r="K34" s="55">
        <v>100</v>
      </c>
      <c r="L34" s="284"/>
      <c r="M34" s="55">
        <v>300</v>
      </c>
      <c r="N34" s="232"/>
      <c r="O34" s="65">
        <v>190</v>
      </c>
      <c r="P34" s="55"/>
      <c r="Q34" s="55">
        <v>60</v>
      </c>
      <c r="R34" s="55"/>
      <c r="S34" s="55">
        <v>130</v>
      </c>
      <c r="T34" s="56"/>
      <c r="U34" s="305"/>
      <c r="V34" s="379"/>
      <c r="W34" s="325"/>
      <c r="X34" s="369"/>
      <c r="Y34" s="325"/>
      <c r="Z34" s="379"/>
    </row>
    <row r="35" spans="1:26" s="27" customFormat="1" ht="14.25">
      <c r="A35" s="134"/>
      <c r="B35" s="41"/>
      <c r="C35" s="305"/>
      <c r="D35" s="210"/>
      <c r="E35" s="64"/>
      <c r="F35" s="224"/>
      <c r="G35" s="64"/>
      <c r="H35" s="210"/>
      <c r="I35" s="305"/>
      <c r="J35" s="210"/>
      <c r="K35" s="64"/>
      <c r="L35" s="224"/>
      <c r="M35" s="64"/>
      <c r="N35" s="210"/>
      <c r="O35" s="305"/>
      <c r="P35" s="64"/>
      <c r="Q35" s="64"/>
      <c r="R35" s="64"/>
      <c r="S35" s="64"/>
      <c r="T35" s="60"/>
      <c r="U35" s="305"/>
      <c r="V35" s="210"/>
      <c r="W35" s="64"/>
      <c r="X35" s="224"/>
      <c r="Y35" s="64"/>
      <c r="Z35" s="210"/>
    </row>
    <row r="36" spans="1:26" s="27" customFormat="1" ht="14.25">
      <c r="A36" s="133"/>
      <c r="B36" s="41" t="s">
        <v>330</v>
      </c>
      <c r="C36" s="305">
        <v>130</v>
      </c>
      <c r="D36" s="210"/>
      <c r="E36" s="64">
        <v>20</v>
      </c>
      <c r="F36" s="224"/>
      <c r="G36" s="64">
        <v>100</v>
      </c>
      <c r="H36" s="210"/>
      <c r="I36" s="305">
        <v>380</v>
      </c>
      <c r="J36" s="210"/>
      <c r="K36" s="64">
        <v>100</v>
      </c>
      <c r="L36" s="224"/>
      <c r="M36" s="64">
        <v>280</v>
      </c>
      <c r="N36" s="210"/>
      <c r="O36" s="305">
        <v>190</v>
      </c>
      <c r="P36" s="64"/>
      <c r="Q36" s="64">
        <v>60</v>
      </c>
      <c r="R36" s="64"/>
      <c r="S36" s="64">
        <v>130</v>
      </c>
      <c r="T36" s="60"/>
      <c r="U36" s="305"/>
      <c r="V36" s="210"/>
      <c r="W36" s="64"/>
      <c r="X36" s="224"/>
      <c r="Y36" s="64"/>
      <c r="Z36" s="210"/>
    </row>
    <row r="37" spans="1:26" s="27" customFormat="1" ht="14.25">
      <c r="A37" s="133"/>
      <c r="B37" s="41" t="s">
        <v>331</v>
      </c>
      <c r="C37" s="305" t="s">
        <v>530</v>
      </c>
      <c r="D37" s="210"/>
      <c r="E37" s="64" t="s">
        <v>530</v>
      </c>
      <c r="F37" s="224"/>
      <c r="G37" s="64" t="s">
        <v>530</v>
      </c>
      <c r="H37" s="210"/>
      <c r="I37" s="305">
        <v>10</v>
      </c>
      <c r="J37" s="210"/>
      <c r="K37" s="64" t="s">
        <v>530</v>
      </c>
      <c r="L37" s="224"/>
      <c r="M37" s="64">
        <v>10</v>
      </c>
      <c r="N37" s="210"/>
      <c r="O37" s="305" t="s">
        <v>530</v>
      </c>
      <c r="P37" s="64"/>
      <c r="Q37" s="64" t="s">
        <v>530</v>
      </c>
      <c r="R37" s="64"/>
      <c r="S37" s="64" t="s">
        <v>530</v>
      </c>
      <c r="T37" s="60"/>
      <c r="U37" s="305"/>
      <c r="V37" s="210"/>
      <c r="W37" s="64"/>
      <c r="X37" s="224"/>
      <c r="Y37" s="64"/>
      <c r="Z37" s="210"/>
    </row>
    <row r="38" spans="1:26" s="27" customFormat="1" ht="14.25">
      <c r="A38" s="133"/>
      <c r="B38" s="41" t="s">
        <v>169</v>
      </c>
      <c r="C38" s="305" t="s">
        <v>530</v>
      </c>
      <c r="D38" s="210"/>
      <c r="E38" s="64" t="s">
        <v>530</v>
      </c>
      <c r="F38" s="224"/>
      <c r="G38" s="64" t="s">
        <v>530</v>
      </c>
      <c r="H38" s="210"/>
      <c r="I38" s="305" t="s">
        <v>530</v>
      </c>
      <c r="J38" s="210"/>
      <c r="K38" s="64" t="s">
        <v>530</v>
      </c>
      <c r="L38" s="224"/>
      <c r="M38" s="64" t="s">
        <v>530</v>
      </c>
      <c r="N38" s="210"/>
      <c r="O38" s="305" t="s">
        <v>530</v>
      </c>
      <c r="P38" s="64"/>
      <c r="Q38" s="64" t="s">
        <v>530</v>
      </c>
      <c r="R38" s="64"/>
      <c r="S38" s="64" t="s">
        <v>530</v>
      </c>
      <c r="T38" s="60"/>
      <c r="U38" s="305"/>
      <c r="V38" s="210"/>
      <c r="W38" s="64"/>
      <c r="X38" s="224"/>
      <c r="Y38" s="64"/>
      <c r="Z38" s="210"/>
    </row>
    <row r="39" spans="1:26" s="27" customFormat="1" ht="14.25">
      <c r="A39" s="133"/>
      <c r="B39" s="41" t="s">
        <v>332</v>
      </c>
      <c r="C39" s="305" t="s">
        <v>530</v>
      </c>
      <c r="D39" s="210"/>
      <c r="E39" s="64" t="s">
        <v>530</v>
      </c>
      <c r="F39" s="224"/>
      <c r="G39" s="64" t="s">
        <v>530</v>
      </c>
      <c r="H39" s="210"/>
      <c r="I39" s="305">
        <v>10</v>
      </c>
      <c r="J39" s="210"/>
      <c r="K39" s="64" t="s">
        <v>530</v>
      </c>
      <c r="L39" s="224"/>
      <c r="M39" s="64">
        <v>10</v>
      </c>
      <c r="N39" s="210"/>
      <c r="O39" s="305" t="s">
        <v>530</v>
      </c>
      <c r="P39" s="64"/>
      <c r="Q39" s="64" t="s">
        <v>530</v>
      </c>
      <c r="R39" s="64"/>
      <c r="S39" s="64" t="s">
        <v>530</v>
      </c>
      <c r="T39" s="60"/>
      <c r="U39" s="305"/>
      <c r="V39" s="210"/>
      <c r="W39" s="64"/>
      <c r="X39" s="224"/>
      <c r="Y39" s="64"/>
      <c r="Z39" s="210"/>
    </row>
    <row r="40" spans="1:26" s="27" customFormat="1" ht="14.25">
      <c r="A40" s="133"/>
      <c r="B40" s="41" t="s">
        <v>170</v>
      </c>
      <c r="C40" s="305" t="s">
        <v>530</v>
      </c>
      <c r="D40" s="210"/>
      <c r="E40" s="64" t="s">
        <v>530</v>
      </c>
      <c r="F40" s="224"/>
      <c r="G40" s="64" t="s">
        <v>530</v>
      </c>
      <c r="H40" s="210"/>
      <c r="I40" s="305" t="s">
        <v>530</v>
      </c>
      <c r="J40" s="210"/>
      <c r="K40" s="64" t="s">
        <v>530</v>
      </c>
      <c r="L40" s="224"/>
      <c r="M40" s="64" t="s">
        <v>530</v>
      </c>
      <c r="N40" s="210"/>
      <c r="O40" s="305" t="s">
        <v>530</v>
      </c>
      <c r="P40" s="64"/>
      <c r="Q40" s="64" t="s">
        <v>530</v>
      </c>
      <c r="R40" s="64"/>
      <c r="S40" s="64" t="s">
        <v>530</v>
      </c>
      <c r="T40" s="60"/>
      <c r="U40" s="305"/>
      <c r="V40" s="210"/>
      <c r="W40" s="64"/>
      <c r="X40" s="224"/>
      <c r="Y40" s="64"/>
      <c r="Z40" s="210"/>
    </row>
    <row r="41" spans="1:26" s="27" customFormat="1" ht="14.25">
      <c r="A41" s="133"/>
      <c r="B41" s="41" t="s">
        <v>333</v>
      </c>
      <c r="C41" s="305" t="s">
        <v>530</v>
      </c>
      <c r="D41" s="210"/>
      <c r="E41" s="64" t="s">
        <v>530</v>
      </c>
      <c r="F41" s="224"/>
      <c r="G41" s="64" t="s">
        <v>530</v>
      </c>
      <c r="H41" s="210"/>
      <c r="I41" s="305" t="s">
        <v>530</v>
      </c>
      <c r="J41" s="210"/>
      <c r="K41" s="64" t="s">
        <v>530</v>
      </c>
      <c r="L41" s="224"/>
      <c r="M41" s="64" t="s">
        <v>530</v>
      </c>
      <c r="N41" s="210"/>
      <c r="O41" s="305" t="s">
        <v>530</v>
      </c>
      <c r="P41" s="64"/>
      <c r="Q41" s="64" t="s">
        <v>530</v>
      </c>
      <c r="R41" s="64"/>
      <c r="S41" s="64" t="s">
        <v>530</v>
      </c>
      <c r="T41" s="60"/>
      <c r="U41" s="305"/>
      <c r="V41" s="210"/>
      <c r="W41" s="64"/>
      <c r="X41" s="224"/>
      <c r="Y41" s="64"/>
      <c r="Z41" s="210"/>
    </row>
    <row r="42" spans="1:26" s="27" customFormat="1" ht="14.25">
      <c r="A42" s="133"/>
      <c r="B42" s="41" t="s">
        <v>334</v>
      </c>
      <c r="C42" s="305" t="s">
        <v>530</v>
      </c>
      <c r="D42" s="210"/>
      <c r="E42" s="64" t="s">
        <v>530</v>
      </c>
      <c r="F42" s="224"/>
      <c r="G42" s="64" t="s">
        <v>530</v>
      </c>
      <c r="H42" s="210"/>
      <c r="I42" s="305">
        <v>10</v>
      </c>
      <c r="J42" s="210"/>
      <c r="K42" s="64" t="s">
        <v>530</v>
      </c>
      <c r="L42" s="224"/>
      <c r="M42" s="64">
        <v>10</v>
      </c>
      <c r="N42" s="210"/>
      <c r="O42" s="305" t="s">
        <v>530</v>
      </c>
      <c r="P42" s="64"/>
      <c r="Q42" s="64" t="s">
        <v>530</v>
      </c>
      <c r="R42" s="64"/>
      <c r="S42" s="64" t="s">
        <v>530</v>
      </c>
      <c r="T42" s="60"/>
      <c r="U42" s="305"/>
      <c r="V42" s="210"/>
      <c r="W42" s="64"/>
      <c r="X42" s="224"/>
      <c r="Y42" s="64"/>
      <c r="Z42" s="210"/>
    </row>
    <row r="43" spans="1:26" s="27" customFormat="1" ht="14.25">
      <c r="A43" s="134"/>
      <c r="B43" s="41"/>
      <c r="C43" s="305"/>
      <c r="D43" s="210"/>
      <c r="E43" s="64"/>
      <c r="F43" s="224"/>
      <c r="G43" s="64"/>
      <c r="H43" s="210"/>
      <c r="I43" s="305"/>
      <c r="J43" s="210"/>
      <c r="K43" s="64"/>
      <c r="L43" s="224"/>
      <c r="M43" s="64"/>
      <c r="N43" s="210"/>
      <c r="O43" s="305"/>
      <c r="P43" s="64"/>
      <c r="Q43" s="64"/>
      <c r="R43" s="64"/>
      <c r="S43" s="64"/>
      <c r="T43" s="60"/>
      <c r="U43" s="305"/>
      <c r="V43" s="210"/>
      <c r="W43" s="64"/>
      <c r="X43" s="224"/>
      <c r="Y43" s="64"/>
      <c r="Z43" s="210"/>
    </row>
    <row r="44" spans="1:26" s="1" customFormat="1" ht="14.25">
      <c r="A44" s="606" t="s">
        <v>77</v>
      </c>
      <c r="B44" s="607"/>
      <c r="C44" s="65" t="s">
        <v>530</v>
      </c>
      <c r="D44" s="232"/>
      <c r="E44" s="55" t="s">
        <v>530</v>
      </c>
      <c r="F44" s="284"/>
      <c r="G44" s="55" t="s">
        <v>530</v>
      </c>
      <c r="H44" s="232"/>
      <c r="I44" s="65">
        <v>20</v>
      </c>
      <c r="J44" s="232"/>
      <c r="K44" s="55" t="s">
        <v>530</v>
      </c>
      <c r="L44" s="284"/>
      <c r="M44" s="55">
        <v>20</v>
      </c>
      <c r="N44" s="232"/>
      <c r="O44" s="65" t="s">
        <v>530</v>
      </c>
      <c r="P44" s="55"/>
      <c r="Q44" s="55" t="s">
        <v>530</v>
      </c>
      <c r="R44" s="55"/>
      <c r="S44" s="55" t="s">
        <v>530</v>
      </c>
      <c r="T44" s="56"/>
      <c r="U44" s="305"/>
      <c r="V44" s="379"/>
      <c r="W44" s="325"/>
      <c r="X44" s="369"/>
      <c r="Y44" s="325"/>
      <c r="Z44" s="379"/>
    </row>
    <row r="45" spans="1:26" s="27" customFormat="1" ht="14.25">
      <c r="A45" s="134"/>
      <c r="B45" s="41"/>
      <c r="C45" s="305"/>
      <c r="D45" s="210"/>
      <c r="E45" s="64"/>
      <c r="F45" s="224"/>
      <c r="G45" s="64"/>
      <c r="H45" s="210"/>
      <c r="I45" s="305"/>
      <c r="J45" s="210"/>
      <c r="K45" s="64"/>
      <c r="L45" s="224"/>
      <c r="M45" s="64"/>
      <c r="N45" s="210"/>
      <c r="O45" s="305"/>
      <c r="P45" s="64"/>
      <c r="Q45" s="64"/>
      <c r="R45" s="64"/>
      <c r="S45" s="64"/>
      <c r="T45" s="60"/>
      <c r="U45" s="305"/>
      <c r="V45" s="210"/>
      <c r="W45" s="64"/>
      <c r="X45" s="224"/>
      <c r="Y45" s="64"/>
      <c r="Z45" s="210"/>
    </row>
    <row r="46" spans="1:26" s="27" customFormat="1" ht="14.25">
      <c r="A46" s="133"/>
      <c r="B46" s="41" t="s">
        <v>171</v>
      </c>
      <c r="C46" s="305" t="s">
        <v>530</v>
      </c>
      <c r="D46" s="210"/>
      <c r="E46" s="64" t="s">
        <v>530</v>
      </c>
      <c r="F46" s="224"/>
      <c r="G46" s="64" t="s">
        <v>530</v>
      </c>
      <c r="H46" s="210"/>
      <c r="I46" s="305" t="s">
        <v>530</v>
      </c>
      <c r="J46" s="210"/>
      <c r="K46" s="64" t="s">
        <v>530</v>
      </c>
      <c r="L46" s="224"/>
      <c r="M46" s="64" t="s">
        <v>530</v>
      </c>
      <c r="N46" s="210"/>
      <c r="O46" s="305" t="s">
        <v>530</v>
      </c>
      <c r="P46" s="64"/>
      <c r="Q46" s="64" t="s">
        <v>530</v>
      </c>
      <c r="R46" s="64"/>
      <c r="S46" s="64" t="s">
        <v>530</v>
      </c>
      <c r="T46" s="60"/>
      <c r="U46" s="305"/>
      <c r="V46" s="210"/>
      <c r="W46" s="64"/>
      <c r="X46" s="224"/>
      <c r="Y46" s="64"/>
      <c r="Z46" s="210"/>
    </row>
    <row r="47" spans="1:26" s="27" customFormat="1" ht="14.25">
      <c r="A47" s="133"/>
      <c r="B47" s="41" t="s">
        <v>442</v>
      </c>
      <c r="C47" s="305" t="s">
        <v>530</v>
      </c>
      <c r="D47" s="210"/>
      <c r="E47" s="64" t="s">
        <v>530</v>
      </c>
      <c r="F47" s="224"/>
      <c r="G47" s="64" t="s">
        <v>530</v>
      </c>
      <c r="H47" s="210"/>
      <c r="I47" s="305" t="s">
        <v>530</v>
      </c>
      <c r="J47" s="210"/>
      <c r="K47" s="64" t="s">
        <v>530</v>
      </c>
      <c r="L47" s="224"/>
      <c r="M47" s="64" t="s">
        <v>530</v>
      </c>
      <c r="N47" s="210"/>
      <c r="O47" s="305" t="s">
        <v>530</v>
      </c>
      <c r="P47" s="64"/>
      <c r="Q47" s="64" t="s">
        <v>530</v>
      </c>
      <c r="R47" s="64"/>
      <c r="S47" s="64" t="s">
        <v>530</v>
      </c>
      <c r="T47" s="60"/>
      <c r="U47" s="305"/>
      <c r="V47" s="210"/>
      <c r="W47" s="64"/>
      <c r="X47" s="224"/>
      <c r="Y47" s="64"/>
      <c r="Z47" s="210"/>
    </row>
    <row r="48" spans="1:26" s="27" customFormat="1" ht="14.25">
      <c r="A48" s="133"/>
      <c r="B48" s="41" t="s">
        <v>443</v>
      </c>
      <c r="C48" s="305" t="s">
        <v>530</v>
      </c>
      <c r="D48" s="210"/>
      <c r="E48" s="64" t="s">
        <v>530</v>
      </c>
      <c r="F48" s="224"/>
      <c r="G48" s="64" t="s">
        <v>530</v>
      </c>
      <c r="H48" s="210"/>
      <c r="I48" s="305">
        <v>10</v>
      </c>
      <c r="J48" s="210"/>
      <c r="K48" s="64" t="s">
        <v>530</v>
      </c>
      <c r="L48" s="224"/>
      <c r="M48" s="64">
        <v>10</v>
      </c>
      <c r="N48" s="210"/>
      <c r="O48" s="305" t="s">
        <v>530</v>
      </c>
      <c r="P48" s="64"/>
      <c r="Q48" s="64" t="s">
        <v>530</v>
      </c>
      <c r="R48" s="64"/>
      <c r="S48" s="64" t="s">
        <v>530</v>
      </c>
      <c r="T48" s="60"/>
      <c r="U48" s="305"/>
      <c r="V48" s="210"/>
      <c r="W48" s="64"/>
      <c r="X48" s="224"/>
      <c r="Y48" s="64"/>
      <c r="Z48" s="210"/>
    </row>
    <row r="49" spans="1:26" s="27" customFormat="1" ht="14.25">
      <c r="A49" s="133"/>
      <c r="B49" s="41" t="s">
        <v>172</v>
      </c>
      <c r="C49" s="305" t="s">
        <v>530</v>
      </c>
      <c r="D49" s="210"/>
      <c r="E49" s="64" t="s">
        <v>530</v>
      </c>
      <c r="F49" s="224"/>
      <c r="G49" s="64" t="s">
        <v>530</v>
      </c>
      <c r="H49" s="210"/>
      <c r="I49" s="305" t="s">
        <v>530</v>
      </c>
      <c r="J49" s="210"/>
      <c r="K49" s="64" t="s">
        <v>530</v>
      </c>
      <c r="L49" s="224"/>
      <c r="M49" s="64" t="s">
        <v>530</v>
      </c>
      <c r="N49" s="210"/>
      <c r="O49" s="305" t="s">
        <v>530</v>
      </c>
      <c r="P49" s="64"/>
      <c r="Q49" s="64" t="s">
        <v>530</v>
      </c>
      <c r="R49" s="64"/>
      <c r="S49" s="64" t="s">
        <v>530</v>
      </c>
      <c r="T49" s="60"/>
      <c r="U49" s="305"/>
      <c r="V49" s="210"/>
      <c r="W49" s="64"/>
      <c r="X49" s="224"/>
      <c r="Y49" s="64"/>
      <c r="Z49" s="210"/>
    </row>
    <row r="50" spans="1:26" s="27" customFormat="1" ht="14.25">
      <c r="A50" s="133"/>
      <c r="B50" s="41" t="s">
        <v>173</v>
      </c>
      <c r="C50" s="305" t="s">
        <v>530</v>
      </c>
      <c r="D50" s="210"/>
      <c r="E50" s="64" t="s">
        <v>530</v>
      </c>
      <c r="F50" s="224"/>
      <c r="G50" s="64" t="s">
        <v>530</v>
      </c>
      <c r="H50" s="210"/>
      <c r="I50" s="305" t="s">
        <v>530</v>
      </c>
      <c r="J50" s="210"/>
      <c r="K50" s="64" t="s">
        <v>530</v>
      </c>
      <c r="L50" s="224"/>
      <c r="M50" s="64" t="s">
        <v>530</v>
      </c>
      <c r="N50" s="210"/>
      <c r="O50" s="305" t="s">
        <v>530</v>
      </c>
      <c r="P50" s="64"/>
      <c r="Q50" s="64" t="s">
        <v>530</v>
      </c>
      <c r="R50" s="64"/>
      <c r="S50" s="64" t="s">
        <v>530</v>
      </c>
      <c r="T50" s="60"/>
      <c r="U50" s="305"/>
      <c r="V50" s="210"/>
      <c r="W50" s="64"/>
      <c r="X50" s="224"/>
      <c r="Y50" s="64"/>
      <c r="Z50" s="210"/>
    </row>
    <row r="51" spans="1:26" s="27" customFormat="1" ht="14.25">
      <c r="A51" s="133"/>
      <c r="B51" s="41" t="s">
        <v>104</v>
      </c>
      <c r="C51" s="305" t="s">
        <v>530</v>
      </c>
      <c r="D51" s="210"/>
      <c r="E51" s="64" t="s">
        <v>530</v>
      </c>
      <c r="F51" s="224"/>
      <c r="G51" s="64" t="s">
        <v>530</v>
      </c>
      <c r="H51" s="210"/>
      <c r="I51" s="305" t="s">
        <v>530</v>
      </c>
      <c r="J51" s="210"/>
      <c r="K51" s="64" t="s">
        <v>530</v>
      </c>
      <c r="L51" s="224"/>
      <c r="M51" s="64" t="s">
        <v>530</v>
      </c>
      <c r="N51" s="210"/>
      <c r="O51" s="305" t="s">
        <v>530</v>
      </c>
      <c r="P51" s="64"/>
      <c r="Q51" s="64" t="s">
        <v>530</v>
      </c>
      <c r="R51" s="64"/>
      <c r="S51" s="64" t="s">
        <v>530</v>
      </c>
      <c r="T51" s="60"/>
      <c r="U51" s="305"/>
      <c r="V51" s="210"/>
      <c r="W51" s="64"/>
      <c r="X51" s="224"/>
      <c r="Y51" s="64"/>
      <c r="Z51" s="210"/>
    </row>
    <row r="52" spans="1:26" s="27" customFormat="1" ht="12.75">
      <c r="A52" s="126"/>
      <c r="B52" s="71"/>
      <c r="C52" s="309"/>
      <c r="D52" s="70"/>
      <c r="E52" s="54"/>
      <c r="F52" s="54"/>
      <c r="G52" s="54"/>
      <c r="H52" s="54"/>
      <c r="I52" s="321"/>
      <c r="J52" s="54"/>
      <c r="K52" s="54"/>
      <c r="L52" s="54"/>
      <c r="M52" s="54"/>
      <c r="N52" s="53"/>
      <c r="O52" s="327"/>
      <c r="P52" s="54"/>
      <c r="Q52" s="54"/>
      <c r="R52" s="54"/>
      <c r="S52" s="54"/>
      <c r="T52" s="53"/>
      <c r="U52" s="386"/>
      <c r="V52" s="384"/>
      <c r="W52" s="384"/>
      <c r="X52" s="384"/>
      <c r="Y52" s="384"/>
      <c r="Z52" s="384"/>
    </row>
    <row r="53" spans="1:26" s="27" customFormat="1" ht="12.75">
      <c r="A53" s="141"/>
      <c r="B53" s="447"/>
      <c r="C53" s="447"/>
      <c r="D53" s="447"/>
      <c r="E53" s="447"/>
      <c r="F53" s="447"/>
      <c r="G53" s="447"/>
      <c r="H53" s="447"/>
      <c r="I53" s="447"/>
      <c r="J53" s="447"/>
      <c r="K53" s="447"/>
      <c r="L53" s="447"/>
      <c r="M53" s="447"/>
      <c r="N53" s="447"/>
      <c r="O53" s="447"/>
      <c r="P53" s="447"/>
      <c r="Q53" s="447"/>
      <c r="R53" s="447"/>
      <c r="S53" s="447"/>
      <c r="T53" s="154" t="s">
        <v>529</v>
      </c>
      <c r="U53" s="447"/>
      <c r="V53" s="447"/>
      <c r="W53" s="447"/>
      <c r="X53" s="447"/>
      <c r="Y53" s="447"/>
      <c r="Z53" s="154"/>
    </row>
  </sheetData>
  <mergeCells count="20">
    <mergeCell ref="U4:Y4"/>
    <mergeCell ref="C5:C6"/>
    <mergeCell ref="E5:E6"/>
    <mergeCell ref="I5:I6"/>
    <mergeCell ref="K5:K6"/>
    <mergeCell ref="M5:M6"/>
    <mergeCell ref="O5:O6"/>
    <mergeCell ref="Q5:Q6"/>
    <mergeCell ref="S5:S6"/>
    <mergeCell ref="C4:G4"/>
    <mergeCell ref="I4:M4"/>
    <mergeCell ref="O4:S4"/>
    <mergeCell ref="A1:T1"/>
    <mergeCell ref="A2:T2"/>
    <mergeCell ref="A44:B44"/>
    <mergeCell ref="G5:G6"/>
    <mergeCell ref="A26:B26"/>
    <mergeCell ref="A34:B34"/>
    <mergeCell ref="A15:B15"/>
    <mergeCell ref="A8:B8"/>
  </mergeCells>
  <printOptions horizontalCentered="1"/>
  <pageMargins left="0.2755905511811024" right="0.35433070866141736" top="0.984251968503937" bottom="0.984251968503937" header="0.5118110236220472" footer="0.5118110236220472"/>
  <pageSetup horizontalDpi="600" verticalDpi="600" orientation="portrait" paperSize="9" scale="65" r:id="rId1"/>
  <headerFooter alignWithMargins="0">
    <oddFooter>&amp;C17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AA75"/>
  <sheetViews>
    <sheetView workbookViewId="0" topLeftCell="A1">
      <selection activeCell="C8" sqref="C8:U74"/>
    </sheetView>
  </sheetViews>
  <sheetFormatPr defaultColWidth="9.140625" defaultRowHeight="12.75"/>
  <cols>
    <col min="2" max="2" width="25.140625" style="0" customWidth="1"/>
    <col min="3" max="3" width="9.7109375" style="0" bestFit="1" customWidth="1"/>
    <col min="4" max="4" width="1.421875" style="0" customWidth="1"/>
    <col min="5" max="5" width="9.421875" style="0" bestFit="1" customWidth="1"/>
    <col min="6" max="6" width="1.421875" style="0" customWidth="1"/>
    <col min="7" max="7" width="9.28125" style="0" bestFit="1" customWidth="1"/>
    <col min="8" max="8" width="1.421875" style="0" customWidth="1"/>
    <col min="9" max="9" width="9.421875" style="0" bestFit="1" customWidth="1"/>
    <col min="10" max="10" width="1.421875" style="0" customWidth="1"/>
    <col min="11" max="11" width="9.28125" style="0" bestFit="1" customWidth="1"/>
    <col min="12" max="12" width="1.421875" style="0" customWidth="1"/>
    <col min="13" max="13" width="9.28125" style="0" bestFit="1" customWidth="1"/>
    <col min="14" max="14" width="1.421875" style="0" customWidth="1"/>
    <col min="15" max="15" width="9.28125" style="0" bestFit="1" customWidth="1"/>
    <col min="16" max="16" width="1.421875" style="0" customWidth="1"/>
    <col min="17" max="17" width="9.28125" style="0" bestFit="1" customWidth="1"/>
    <col min="18" max="18" width="1.421875" style="0" customWidth="1"/>
    <col min="19" max="19" width="9.28125" style="0" bestFit="1" customWidth="1"/>
    <col min="20" max="20" width="1.421875" style="0" customWidth="1"/>
    <col min="21" max="21" width="9.28125" style="0" bestFit="1" customWidth="1"/>
    <col min="22" max="22" width="1.421875" style="0" customWidth="1"/>
  </cols>
  <sheetData>
    <row r="1" spans="1:26" s="27" customFormat="1" ht="20.25">
      <c r="A1" s="591" t="s">
        <v>491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464"/>
      <c r="X1" s="464"/>
      <c r="Y1" s="464"/>
      <c r="Z1" s="166"/>
    </row>
    <row r="2" spans="1:26" s="27" customFormat="1" ht="20.25">
      <c r="A2" s="608" t="str">
        <f>"Table 3.6a East of England: MOD Personnel by local authority area as at "&amp;'Enter SITDATE'!B2</f>
        <v>Table 3.6a East of England: MOD Personnel by local authority area as at 1 January 2014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608"/>
      <c r="V2" s="608"/>
      <c r="W2" s="464"/>
      <c r="X2" s="464"/>
      <c r="Y2" s="464"/>
      <c r="Z2" s="166"/>
    </row>
    <row r="3" spans="1:26" s="27" customFormat="1" ht="12.75">
      <c r="A3" s="101"/>
      <c r="B3" s="102"/>
      <c r="C3" s="103"/>
      <c r="D3" s="103"/>
      <c r="E3" s="103"/>
      <c r="F3" s="103"/>
      <c r="G3" s="102"/>
      <c r="H3" s="102"/>
      <c r="I3" s="103"/>
      <c r="J3" s="102"/>
      <c r="K3" s="102"/>
      <c r="L3" s="102"/>
      <c r="M3" s="102"/>
      <c r="N3" s="102"/>
      <c r="O3" s="105"/>
      <c r="P3" s="174"/>
      <c r="Q3" s="3"/>
      <c r="R3" s="3"/>
      <c r="S3" s="32"/>
      <c r="T3" s="32"/>
      <c r="U3" s="103"/>
      <c r="V3" s="102"/>
      <c r="W3" s="102"/>
      <c r="X3" s="102"/>
      <c r="Y3" s="177"/>
      <c r="Z3" s="177"/>
    </row>
    <row r="4" spans="1:26" s="27" customFormat="1" ht="12.75" customHeight="1">
      <c r="A4" s="99" t="s">
        <v>74</v>
      </c>
      <c r="B4" s="98"/>
      <c r="C4" s="596" t="s">
        <v>517</v>
      </c>
      <c r="D4" s="597"/>
      <c r="E4" s="597"/>
      <c r="F4" s="597"/>
      <c r="G4" s="597"/>
      <c r="H4" s="165"/>
      <c r="I4" s="596" t="s">
        <v>518</v>
      </c>
      <c r="J4" s="597"/>
      <c r="K4" s="597"/>
      <c r="L4" s="597"/>
      <c r="M4" s="597"/>
      <c r="N4" s="164"/>
      <c r="O4" s="596" t="s">
        <v>519</v>
      </c>
      <c r="P4" s="597"/>
      <c r="Q4" s="597"/>
      <c r="R4" s="597"/>
      <c r="S4" s="597"/>
      <c r="T4" s="597"/>
      <c r="U4" s="597"/>
      <c r="V4" s="353"/>
      <c r="W4" s="355"/>
      <c r="X4" s="356"/>
      <c r="Y4" s="356"/>
      <c r="Z4" s="357"/>
    </row>
    <row r="5" spans="1:26" s="27" customFormat="1" ht="12.75" customHeight="1">
      <c r="A5" s="121"/>
      <c r="B5" s="48"/>
      <c r="C5" s="588" t="s">
        <v>50</v>
      </c>
      <c r="D5" s="374"/>
      <c r="E5" s="584" t="s">
        <v>518</v>
      </c>
      <c r="F5" s="374"/>
      <c r="G5" s="584" t="s">
        <v>519</v>
      </c>
      <c r="H5" s="375"/>
      <c r="I5" s="588" t="s">
        <v>50</v>
      </c>
      <c r="J5" s="374"/>
      <c r="K5" s="584" t="s">
        <v>79</v>
      </c>
      <c r="L5" s="374"/>
      <c r="M5" s="584" t="s">
        <v>91</v>
      </c>
      <c r="N5" s="374"/>
      <c r="O5" s="588" t="s">
        <v>50</v>
      </c>
      <c r="P5" s="374"/>
      <c r="Q5" s="584" t="s">
        <v>523</v>
      </c>
      <c r="R5" s="374"/>
      <c r="S5" s="584" t="s">
        <v>522</v>
      </c>
      <c r="T5" s="374"/>
      <c r="U5" s="584" t="s">
        <v>521</v>
      </c>
      <c r="V5" s="337"/>
      <c r="W5" s="358"/>
      <c r="X5" s="357"/>
      <c r="Y5" s="357"/>
      <c r="Z5" s="357"/>
    </row>
    <row r="6" spans="1:26" s="27" customFormat="1" ht="12.75">
      <c r="A6" s="131"/>
      <c r="B6" s="100" t="s">
        <v>19</v>
      </c>
      <c r="C6" s="587"/>
      <c r="D6" s="349"/>
      <c r="E6" s="585"/>
      <c r="F6" s="349"/>
      <c r="G6" s="585"/>
      <c r="H6" s="350"/>
      <c r="I6" s="587"/>
      <c r="J6" s="349"/>
      <c r="K6" s="585"/>
      <c r="L6" s="349"/>
      <c r="M6" s="585"/>
      <c r="N6" s="350"/>
      <c r="O6" s="587"/>
      <c r="P6" s="349"/>
      <c r="Q6" s="585"/>
      <c r="R6" s="349"/>
      <c r="S6" s="585"/>
      <c r="T6" s="349"/>
      <c r="U6" s="585"/>
      <c r="V6" s="334"/>
      <c r="W6" s="359"/>
      <c r="X6" s="360"/>
      <c r="Y6" s="360"/>
      <c r="Z6" s="360"/>
    </row>
    <row r="7" spans="1:26" s="27" customFormat="1" ht="12.75">
      <c r="A7" s="108"/>
      <c r="B7" s="109"/>
      <c r="C7" s="306"/>
      <c r="D7" s="203"/>
      <c r="E7" s="203"/>
      <c r="F7" s="203"/>
      <c r="G7" s="203"/>
      <c r="H7" s="216"/>
      <c r="I7" s="306"/>
      <c r="J7" s="203"/>
      <c r="K7" s="203"/>
      <c r="L7" s="203"/>
      <c r="M7" s="203"/>
      <c r="N7" s="216"/>
      <c r="O7" s="306"/>
      <c r="P7" s="203"/>
      <c r="Q7" s="203"/>
      <c r="R7" s="203"/>
      <c r="S7" s="203"/>
      <c r="T7" s="203"/>
      <c r="U7" s="323"/>
      <c r="V7" s="216"/>
      <c r="W7" s="361"/>
      <c r="X7" s="362"/>
      <c r="Y7" s="362"/>
      <c r="Z7" s="362"/>
    </row>
    <row r="8" spans="1:27" s="27" customFormat="1" ht="14.25">
      <c r="A8" s="609" t="s">
        <v>449</v>
      </c>
      <c r="B8" s="576"/>
      <c r="C8" s="286">
        <v>18520</v>
      </c>
      <c r="D8" s="290"/>
      <c r="E8" s="289">
        <v>14560</v>
      </c>
      <c r="F8" s="290"/>
      <c r="G8" s="289">
        <v>3960</v>
      </c>
      <c r="H8" s="290"/>
      <c r="I8" s="286">
        <v>14560</v>
      </c>
      <c r="J8" s="290"/>
      <c r="K8" s="289">
        <v>2320</v>
      </c>
      <c r="L8" s="290"/>
      <c r="M8" s="289">
        <v>12230</v>
      </c>
      <c r="N8" s="290"/>
      <c r="O8" s="286">
        <v>3960</v>
      </c>
      <c r="P8" s="289"/>
      <c r="Q8" s="289">
        <v>3030</v>
      </c>
      <c r="R8" s="289"/>
      <c r="S8" s="289">
        <v>850</v>
      </c>
      <c r="T8" s="289"/>
      <c r="U8" s="289">
        <v>80</v>
      </c>
      <c r="V8" s="287"/>
      <c r="W8" s="363"/>
      <c r="X8" s="377"/>
      <c r="Y8" s="365"/>
      <c r="Z8" s="377"/>
      <c r="AA8" s="1"/>
    </row>
    <row r="9" spans="1:26" s="27" customFormat="1" ht="14.25">
      <c r="A9" s="108"/>
      <c r="B9" s="109"/>
      <c r="C9" s="304"/>
      <c r="D9" s="207"/>
      <c r="E9" s="112"/>
      <c r="F9" s="207"/>
      <c r="G9" s="112"/>
      <c r="H9" s="207"/>
      <c r="I9" s="304"/>
      <c r="J9" s="207"/>
      <c r="K9" s="112"/>
      <c r="L9" s="207"/>
      <c r="M9" s="112"/>
      <c r="N9" s="207"/>
      <c r="O9" s="304"/>
      <c r="P9" s="112"/>
      <c r="Q9" s="112"/>
      <c r="R9" s="112"/>
      <c r="S9" s="112"/>
      <c r="T9" s="112"/>
      <c r="U9" s="324"/>
      <c r="V9" s="205"/>
      <c r="W9" s="366"/>
      <c r="X9" s="378"/>
      <c r="Y9" s="368"/>
      <c r="Z9" s="378"/>
    </row>
    <row r="10" spans="1:26" s="1" customFormat="1" ht="14.25">
      <c r="A10" s="118"/>
      <c r="B10" s="145" t="s">
        <v>357</v>
      </c>
      <c r="C10" s="305">
        <v>10</v>
      </c>
      <c r="D10" s="210"/>
      <c r="E10" s="64" t="s">
        <v>530</v>
      </c>
      <c r="F10" s="210"/>
      <c r="G10" s="64" t="s">
        <v>530</v>
      </c>
      <c r="H10" s="210"/>
      <c r="I10" s="305" t="s">
        <v>530</v>
      </c>
      <c r="J10" s="210"/>
      <c r="K10" s="64" t="s">
        <v>530</v>
      </c>
      <c r="L10" s="210"/>
      <c r="M10" s="64" t="s">
        <v>530</v>
      </c>
      <c r="N10" s="210"/>
      <c r="O10" s="305" t="s">
        <v>530</v>
      </c>
      <c r="P10" s="64"/>
      <c r="Q10" s="64" t="s">
        <v>530</v>
      </c>
      <c r="R10" s="64"/>
      <c r="S10" s="64" t="s">
        <v>530</v>
      </c>
      <c r="T10" s="64"/>
      <c r="U10" s="325" t="s">
        <v>530</v>
      </c>
      <c r="V10" s="208"/>
      <c r="W10" s="59"/>
      <c r="X10" s="210"/>
      <c r="Y10" s="64"/>
      <c r="Z10" s="210"/>
    </row>
    <row r="11" spans="1:26" s="1" customFormat="1" ht="14.25">
      <c r="A11" s="118"/>
      <c r="B11" s="145" t="s">
        <v>499</v>
      </c>
      <c r="C11" s="305">
        <v>1800</v>
      </c>
      <c r="D11" s="210"/>
      <c r="E11" s="64">
        <v>1390</v>
      </c>
      <c r="F11" s="210"/>
      <c r="G11" s="64">
        <v>410</v>
      </c>
      <c r="H11" s="210"/>
      <c r="I11" s="305">
        <v>1390</v>
      </c>
      <c r="J11" s="210"/>
      <c r="K11" s="64">
        <v>320</v>
      </c>
      <c r="L11" s="210"/>
      <c r="M11" s="64">
        <v>1070</v>
      </c>
      <c r="N11" s="210"/>
      <c r="O11" s="305">
        <v>410</v>
      </c>
      <c r="P11" s="64"/>
      <c r="Q11" s="64">
        <v>390</v>
      </c>
      <c r="R11" s="64"/>
      <c r="S11" s="64">
        <v>20</v>
      </c>
      <c r="T11" s="64"/>
      <c r="U11" s="325" t="s">
        <v>530</v>
      </c>
      <c r="V11" s="208"/>
      <c r="W11" s="59"/>
      <c r="X11" s="210"/>
      <c r="Y11" s="64"/>
      <c r="Z11" s="210"/>
    </row>
    <row r="12" spans="1:26" s="1" customFormat="1" ht="14.25">
      <c r="A12" s="118"/>
      <c r="B12" s="145" t="s">
        <v>71</v>
      </c>
      <c r="C12" s="305">
        <v>20</v>
      </c>
      <c r="D12" s="210"/>
      <c r="E12" s="64">
        <v>10</v>
      </c>
      <c r="F12" s="210"/>
      <c r="G12" s="64">
        <v>10</v>
      </c>
      <c r="H12" s="210"/>
      <c r="I12" s="305">
        <v>10</v>
      </c>
      <c r="J12" s="210"/>
      <c r="K12" s="64" t="s">
        <v>530</v>
      </c>
      <c r="L12" s="210"/>
      <c r="M12" s="64">
        <v>10</v>
      </c>
      <c r="N12" s="210"/>
      <c r="O12" s="305">
        <v>10</v>
      </c>
      <c r="P12" s="64"/>
      <c r="Q12" s="64" t="s">
        <v>530</v>
      </c>
      <c r="R12" s="64"/>
      <c r="S12" s="64">
        <v>10</v>
      </c>
      <c r="T12" s="64"/>
      <c r="U12" s="325" t="s">
        <v>530</v>
      </c>
      <c r="V12" s="208"/>
      <c r="W12" s="59"/>
      <c r="X12" s="210"/>
      <c r="Y12" s="64"/>
      <c r="Z12" s="210"/>
    </row>
    <row r="13" spans="1:26" s="1" customFormat="1" ht="14.25">
      <c r="A13" s="118"/>
      <c r="B13" s="145" t="s">
        <v>78</v>
      </c>
      <c r="C13" s="305">
        <v>1400</v>
      </c>
      <c r="D13" s="210"/>
      <c r="E13" s="64">
        <v>1260</v>
      </c>
      <c r="F13" s="210"/>
      <c r="G13" s="64">
        <v>140</v>
      </c>
      <c r="H13" s="210"/>
      <c r="I13" s="305">
        <v>1260</v>
      </c>
      <c r="J13" s="210"/>
      <c r="K13" s="64">
        <v>180</v>
      </c>
      <c r="L13" s="210"/>
      <c r="M13" s="64">
        <v>1080</v>
      </c>
      <c r="N13" s="210"/>
      <c r="O13" s="305">
        <v>140</v>
      </c>
      <c r="P13" s="64"/>
      <c r="Q13" s="64">
        <v>90</v>
      </c>
      <c r="R13" s="64"/>
      <c r="S13" s="64">
        <v>50</v>
      </c>
      <c r="T13" s="64"/>
      <c r="U13" s="325" t="s">
        <v>530</v>
      </c>
      <c r="V13" s="208"/>
      <c r="W13" s="59"/>
      <c r="X13" s="210"/>
      <c r="Y13" s="64"/>
      <c r="Z13" s="210"/>
    </row>
    <row r="14" spans="1:26" s="1" customFormat="1" ht="14.25">
      <c r="A14" s="118"/>
      <c r="B14" s="145" t="s">
        <v>92</v>
      </c>
      <c r="C14" s="305">
        <v>10</v>
      </c>
      <c r="D14" s="210"/>
      <c r="E14" s="64" t="s">
        <v>530</v>
      </c>
      <c r="F14" s="210"/>
      <c r="G14" s="64">
        <v>10</v>
      </c>
      <c r="H14" s="210"/>
      <c r="I14" s="305" t="s">
        <v>530</v>
      </c>
      <c r="J14" s="210"/>
      <c r="K14" s="64" t="s">
        <v>530</v>
      </c>
      <c r="L14" s="210"/>
      <c r="M14" s="64" t="s">
        <v>530</v>
      </c>
      <c r="N14" s="210"/>
      <c r="O14" s="305">
        <v>10</v>
      </c>
      <c r="P14" s="64"/>
      <c r="Q14" s="64">
        <v>10</v>
      </c>
      <c r="R14" s="64"/>
      <c r="S14" s="64" t="s">
        <v>530</v>
      </c>
      <c r="T14" s="64"/>
      <c r="U14" s="325" t="s">
        <v>530</v>
      </c>
      <c r="V14" s="208"/>
      <c r="W14" s="59"/>
      <c r="X14" s="210"/>
      <c r="Y14" s="64"/>
      <c r="Z14" s="210"/>
    </row>
    <row r="15" spans="1:26" s="27" customFormat="1" ht="14.25">
      <c r="A15" s="118"/>
      <c r="B15" s="145" t="s">
        <v>174</v>
      </c>
      <c r="C15" s="305" t="s">
        <v>530</v>
      </c>
      <c r="D15" s="210"/>
      <c r="E15" s="64" t="s">
        <v>530</v>
      </c>
      <c r="F15" s="210"/>
      <c r="G15" s="64" t="s">
        <v>530</v>
      </c>
      <c r="H15" s="210"/>
      <c r="I15" s="305" t="s">
        <v>530</v>
      </c>
      <c r="J15" s="210"/>
      <c r="K15" s="64" t="s">
        <v>530</v>
      </c>
      <c r="L15" s="210"/>
      <c r="M15" s="64" t="s">
        <v>530</v>
      </c>
      <c r="N15" s="210"/>
      <c r="O15" s="305" t="s">
        <v>530</v>
      </c>
      <c r="P15" s="64"/>
      <c r="Q15" s="64" t="s">
        <v>530</v>
      </c>
      <c r="R15" s="64"/>
      <c r="S15" s="64" t="s">
        <v>530</v>
      </c>
      <c r="T15" s="64"/>
      <c r="U15" s="325" t="s">
        <v>530</v>
      </c>
      <c r="V15" s="208"/>
      <c r="W15" s="59"/>
      <c r="X15" s="210"/>
      <c r="Y15" s="64"/>
      <c r="Z15" s="210"/>
    </row>
    <row r="16" spans="1:26" s="27" customFormat="1" ht="14.25">
      <c r="A16" s="135"/>
      <c r="B16" s="41"/>
      <c r="C16" s="305"/>
      <c r="D16" s="210"/>
      <c r="E16" s="64"/>
      <c r="F16" s="210"/>
      <c r="G16" s="64"/>
      <c r="H16" s="210"/>
      <c r="I16" s="305"/>
      <c r="J16" s="210"/>
      <c r="K16" s="64"/>
      <c r="L16" s="210"/>
      <c r="M16" s="64"/>
      <c r="N16" s="210"/>
      <c r="O16" s="305"/>
      <c r="P16" s="64"/>
      <c r="Q16" s="64"/>
      <c r="R16" s="64"/>
      <c r="S16" s="64"/>
      <c r="T16" s="64"/>
      <c r="U16" s="325"/>
      <c r="V16" s="208"/>
      <c r="W16" s="59"/>
      <c r="X16" s="210"/>
      <c r="Y16" s="64"/>
      <c r="Z16" s="210"/>
    </row>
    <row r="17" spans="1:26" s="1" customFormat="1" ht="14.25">
      <c r="A17" s="606" t="s">
        <v>65</v>
      </c>
      <c r="B17" s="607"/>
      <c r="C17" s="65">
        <v>1500</v>
      </c>
      <c r="D17" s="232"/>
      <c r="E17" s="55">
        <v>570</v>
      </c>
      <c r="F17" s="232"/>
      <c r="G17" s="55">
        <v>940</v>
      </c>
      <c r="H17" s="232"/>
      <c r="I17" s="65">
        <v>570</v>
      </c>
      <c r="J17" s="232"/>
      <c r="K17" s="55">
        <v>160</v>
      </c>
      <c r="L17" s="232"/>
      <c r="M17" s="55">
        <v>410</v>
      </c>
      <c r="N17" s="232"/>
      <c r="O17" s="65">
        <v>940</v>
      </c>
      <c r="P17" s="55"/>
      <c r="Q17" s="55">
        <v>820</v>
      </c>
      <c r="R17" s="55"/>
      <c r="S17" s="55">
        <v>120</v>
      </c>
      <c r="T17" s="55"/>
      <c r="U17" s="55" t="s">
        <v>530</v>
      </c>
      <c r="V17" s="233"/>
      <c r="W17" s="305"/>
      <c r="X17" s="379"/>
      <c r="Y17" s="325"/>
      <c r="Z17" s="379"/>
    </row>
    <row r="18" spans="1:26" s="27" customFormat="1" ht="14.25">
      <c r="A18" s="134"/>
      <c r="B18" s="41"/>
      <c r="C18" s="305"/>
      <c r="D18" s="210"/>
      <c r="E18" s="64"/>
      <c r="F18" s="210"/>
      <c r="G18" s="64"/>
      <c r="H18" s="210"/>
      <c r="I18" s="305"/>
      <c r="J18" s="210"/>
      <c r="K18" s="64"/>
      <c r="L18" s="210"/>
      <c r="M18" s="64"/>
      <c r="N18" s="210"/>
      <c r="O18" s="305"/>
      <c r="P18" s="64"/>
      <c r="Q18" s="64"/>
      <c r="R18" s="64"/>
      <c r="S18" s="64"/>
      <c r="T18" s="64"/>
      <c r="U18" s="325"/>
      <c r="V18" s="208"/>
      <c r="W18" s="59"/>
      <c r="X18" s="210"/>
      <c r="Y18" s="64"/>
      <c r="Z18" s="210"/>
    </row>
    <row r="19" spans="1:26" s="27" customFormat="1" ht="14.25">
      <c r="A19" s="133"/>
      <c r="B19" s="41" t="s">
        <v>361</v>
      </c>
      <c r="C19" s="305">
        <v>100</v>
      </c>
      <c r="D19" s="210"/>
      <c r="E19" s="64">
        <v>20</v>
      </c>
      <c r="F19" s="210"/>
      <c r="G19" s="64">
        <v>70</v>
      </c>
      <c r="H19" s="210"/>
      <c r="I19" s="305">
        <v>20</v>
      </c>
      <c r="J19" s="210"/>
      <c r="K19" s="64">
        <v>10</v>
      </c>
      <c r="L19" s="210"/>
      <c r="M19" s="64">
        <v>10</v>
      </c>
      <c r="N19" s="210"/>
      <c r="O19" s="305">
        <v>70</v>
      </c>
      <c r="P19" s="64"/>
      <c r="Q19" s="64">
        <v>70</v>
      </c>
      <c r="R19" s="64"/>
      <c r="S19" s="64">
        <v>10</v>
      </c>
      <c r="T19" s="64"/>
      <c r="U19" s="325" t="s">
        <v>530</v>
      </c>
      <c r="V19" s="208"/>
      <c r="W19" s="59"/>
      <c r="X19" s="210"/>
      <c r="Y19" s="64"/>
      <c r="Z19" s="210"/>
    </row>
    <row r="20" spans="1:26" s="27" customFormat="1" ht="14.25">
      <c r="A20" s="133"/>
      <c r="B20" s="41" t="s">
        <v>175</v>
      </c>
      <c r="C20" s="305" t="s">
        <v>530</v>
      </c>
      <c r="D20" s="210"/>
      <c r="E20" s="64" t="s">
        <v>530</v>
      </c>
      <c r="F20" s="210"/>
      <c r="G20" s="64" t="s">
        <v>530</v>
      </c>
      <c r="H20" s="210"/>
      <c r="I20" s="305" t="s">
        <v>530</v>
      </c>
      <c r="J20" s="210"/>
      <c r="K20" s="64" t="s">
        <v>530</v>
      </c>
      <c r="L20" s="210"/>
      <c r="M20" s="64" t="s">
        <v>530</v>
      </c>
      <c r="N20" s="210"/>
      <c r="O20" s="305" t="s">
        <v>530</v>
      </c>
      <c r="P20" s="64"/>
      <c r="Q20" s="64" t="s">
        <v>530</v>
      </c>
      <c r="R20" s="64"/>
      <c r="S20" s="64" t="s">
        <v>530</v>
      </c>
      <c r="T20" s="64"/>
      <c r="U20" s="325" t="s">
        <v>530</v>
      </c>
      <c r="V20" s="208"/>
      <c r="W20" s="59"/>
      <c r="X20" s="210"/>
      <c r="Y20" s="64"/>
      <c r="Z20" s="210"/>
    </row>
    <row r="21" spans="1:26" s="27" customFormat="1" ht="14.25">
      <c r="A21" s="133"/>
      <c r="B21" s="41" t="s">
        <v>176</v>
      </c>
      <c r="C21" s="305" t="s">
        <v>530</v>
      </c>
      <c r="D21" s="210"/>
      <c r="E21" s="64" t="s">
        <v>530</v>
      </c>
      <c r="F21" s="210"/>
      <c r="G21" s="64" t="s">
        <v>530</v>
      </c>
      <c r="H21" s="210"/>
      <c r="I21" s="305" t="s">
        <v>530</v>
      </c>
      <c r="J21" s="210"/>
      <c r="K21" s="64" t="s">
        <v>530</v>
      </c>
      <c r="L21" s="210"/>
      <c r="M21" s="64" t="s">
        <v>530</v>
      </c>
      <c r="N21" s="210"/>
      <c r="O21" s="305" t="s">
        <v>530</v>
      </c>
      <c r="P21" s="64"/>
      <c r="Q21" s="64" t="s">
        <v>530</v>
      </c>
      <c r="R21" s="64"/>
      <c r="S21" s="64" t="s">
        <v>530</v>
      </c>
      <c r="T21" s="64"/>
      <c r="U21" s="325" t="s">
        <v>530</v>
      </c>
      <c r="V21" s="208"/>
      <c r="W21" s="59"/>
      <c r="X21" s="210"/>
      <c r="Y21" s="64"/>
      <c r="Z21" s="210"/>
    </row>
    <row r="22" spans="1:26" s="27" customFormat="1" ht="14.25">
      <c r="A22" s="133"/>
      <c r="B22" s="41" t="s">
        <v>362</v>
      </c>
      <c r="C22" s="305">
        <v>1270</v>
      </c>
      <c r="D22" s="210"/>
      <c r="E22" s="64">
        <v>420</v>
      </c>
      <c r="F22" s="210"/>
      <c r="G22" s="64">
        <v>840</v>
      </c>
      <c r="H22" s="210"/>
      <c r="I22" s="305">
        <v>420</v>
      </c>
      <c r="J22" s="210"/>
      <c r="K22" s="64">
        <v>130</v>
      </c>
      <c r="L22" s="210"/>
      <c r="M22" s="64">
        <v>290</v>
      </c>
      <c r="N22" s="210"/>
      <c r="O22" s="305">
        <v>840</v>
      </c>
      <c r="P22" s="64"/>
      <c r="Q22" s="64">
        <v>730</v>
      </c>
      <c r="R22" s="64"/>
      <c r="S22" s="64">
        <v>110</v>
      </c>
      <c r="T22" s="64"/>
      <c r="U22" s="325" t="s">
        <v>530</v>
      </c>
      <c r="V22" s="208"/>
      <c r="W22" s="59"/>
      <c r="X22" s="210"/>
      <c r="Y22" s="64"/>
      <c r="Z22" s="210"/>
    </row>
    <row r="23" spans="1:26" s="27" customFormat="1" ht="14.25">
      <c r="A23" s="133"/>
      <c r="B23" s="41" t="s">
        <v>363</v>
      </c>
      <c r="C23" s="305">
        <v>140</v>
      </c>
      <c r="D23" s="210"/>
      <c r="E23" s="64">
        <v>120</v>
      </c>
      <c r="F23" s="210"/>
      <c r="G23" s="64">
        <v>20</v>
      </c>
      <c r="H23" s="210"/>
      <c r="I23" s="305">
        <v>120</v>
      </c>
      <c r="J23" s="210"/>
      <c r="K23" s="64">
        <v>20</v>
      </c>
      <c r="L23" s="210"/>
      <c r="M23" s="64">
        <v>100</v>
      </c>
      <c r="N23" s="210"/>
      <c r="O23" s="305">
        <v>20</v>
      </c>
      <c r="P23" s="64"/>
      <c r="Q23" s="64">
        <v>10</v>
      </c>
      <c r="R23" s="64"/>
      <c r="S23" s="64" t="s">
        <v>530</v>
      </c>
      <c r="T23" s="64"/>
      <c r="U23" s="325" t="s">
        <v>530</v>
      </c>
      <c r="V23" s="208"/>
      <c r="W23" s="59"/>
      <c r="X23" s="210"/>
      <c r="Y23" s="64"/>
      <c r="Z23" s="210"/>
    </row>
    <row r="24" spans="1:26" s="27" customFormat="1" ht="14.25">
      <c r="A24" s="134"/>
      <c r="B24" s="41"/>
      <c r="C24" s="305"/>
      <c r="D24" s="210"/>
      <c r="E24" s="64"/>
      <c r="F24" s="210"/>
      <c r="G24" s="64"/>
      <c r="H24" s="210"/>
      <c r="I24" s="305"/>
      <c r="J24" s="210"/>
      <c r="K24" s="64"/>
      <c r="L24" s="210"/>
      <c r="M24" s="64"/>
      <c r="N24" s="210"/>
      <c r="O24" s="305"/>
      <c r="P24" s="64"/>
      <c r="Q24" s="64"/>
      <c r="R24" s="64"/>
      <c r="S24" s="64"/>
      <c r="T24" s="64"/>
      <c r="U24" s="325"/>
      <c r="V24" s="208"/>
      <c r="W24" s="59"/>
      <c r="X24" s="210"/>
      <c r="Y24" s="64"/>
      <c r="Z24" s="210"/>
    </row>
    <row r="25" spans="1:26" s="1" customFormat="1" ht="14.25">
      <c r="A25" s="606" t="s">
        <v>1</v>
      </c>
      <c r="B25" s="607"/>
      <c r="C25" s="65">
        <v>4630</v>
      </c>
      <c r="D25" s="232"/>
      <c r="E25" s="55">
        <v>3920</v>
      </c>
      <c r="F25" s="232"/>
      <c r="G25" s="55">
        <v>710</v>
      </c>
      <c r="H25" s="232"/>
      <c r="I25" s="65">
        <v>3920</v>
      </c>
      <c r="J25" s="232"/>
      <c r="K25" s="55">
        <v>390</v>
      </c>
      <c r="L25" s="232"/>
      <c r="M25" s="55">
        <v>3530</v>
      </c>
      <c r="N25" s="232"/>
      <c r="O25" s="65">
        <v>710</v>
      </c>
      <c r="P25" s="55"/>
      <c r="Q25" s="55">
        <v>540</v>
      </c>
      <c r="R25" s="55"/>
      <c r="S25" s="55">
        <v>90</v>
      </c>
      <c r="T25" s="55"/>
      <c r="U25" s="55">
        <v>80</v>
      </c>
      <c r="V25" s="233"/>
      <c r="W25" s="305"/>
      <c r="X25" s="379"/>
      <c r="Y25" s="325"/>
      <c r="Z25" s="379"/>
    </row>
    <row r="26" spans="1:26" s="27" customFormat="1" ht="14.25">
      <c r="A26" s="134"/>
      <c r="B26" s="41"/>
      <c r="C26" s="305"/>
      <c r="D26" s="210"/>
      <c r="E26" s="64"/>
      <c r="F26" s="210"/>
      <c r="G26" s="64"/>
      <c r="H26" s="210"/>
      <c r="I26" s="305"/>
      <c r="J26" s="210"/>
      <c r="K26" s="64"/>
      <c r="L26" s="210"/>
      <c r="M26" s="64"/>
      <c r="N26" s="210"/>
      <c r="O26" s="305"/>
      <c r="P26" s="64"/>
      <c r="Q26" s="64"/>
      <c r="R26" s="64"/>
      <c r="S26" s="64"/>
      <c r="T26" s="64"/>
      <c r="U26" s="325"/>
      <c r="V26" s="208"/>
      <c r="W26" s="59"/>
      <c r="X26" s="210"/>
      <c r="Y26" s="64"/>
      <c r="Z26" s="210"/>
    </row>
    <row r="27" spans="1:26" s="27" customFormat="1" ht="14.25">
      <c r="A27" s="133"/>
      <c r="B27" s="41" t="s">
        <v>178</v>
      </c>
      <c r="C27" s="305" t="s">
        <v>530</v>
      </c>
      <c r="D27" s="210"/>
      <c r="E27" s="64" t="s">
        <v>530</v>
      </c>
      <c r="F27" s="210"/>
      <c r="G27" s="64" t="s">
        <v>530</v>
      </c>
      <c r="H27" s="210"/>
      <c r="I27" s="305" t="s">
        <v>530</v>
      </c>
      <c r="J27" s="210"/>
      <c r="K27" s="64" t="s">
        <v>530</v>
      </c>
      <c r="L27" s="210"/>
      <c r="M27" s="64" t="s">
        <v>530</v>
      </c>
      <c r="N27" s="210"/>
      <c r="O27" s="305" t="s">
        <v>530</v>
      </c>
      <c r="P27" s="64"/>
      <c r="Q27" s="64" t="s">
        <v>530</v>
      </c>
      <c r="R27" s="64"/>
      <c r="S27" s="64" t="s">
        <v>530</v>
      </c>
      <c r="T27" s="64"/>
      <c r="U27" s="325" t="s">
        <v>530</v>
      </c>
      <c r="V27" s="208"/>
      <c r="W27" s="59"/>
      <c r="X27" s="210"/>
      <c r="Y27" s="64"/>
      <c r="Z27" s="210"/>
    </row>
    <row r="28" spans="1:26" s="27" customFormat="1" ht="14.25">
      <c r="A28" s="133"/>
      <c r="B28" s="41" t="s">
        <v>179</v>
      </c>
      <c r="C28" s="305">
        <v>370</v>
      </c>
      <c r="D28" s="210"/>
      <c r="E28" s="64">
        <v>20</v>
      </c>
      <c r="F28" s="210"/>
      <c r="G28" s="64">
        <v>350</v>
      </c>
      <c r="H28" s="210"/>
      <c r="I28" s="305">
        <v>20</v>
      </c>
      <c r="J28" s="210"/>
      <c r="K28" s="64" t="s">
        <v>530</v>
      </c>
      <c r="L28" s="210"/>
      <c r="M28" s="64">
        <v>20</v>
      </c>
      <c r="N28" s="210"/>
      <c r="O28" s="305">
        <v>350</v>
      </c>
      <c r="P28" s="64"/>
      <c r="Q28" s="64">
        <v>350</v>
      </c>
      <c r="R28" s="64"/>
      <c r="S28" s="64" t="s">
        <v>530</v>
      </c>
      <c r="T28" s="64"/>
      <c r="U28" s="325" t="s">
        <v>530</v>
      </c>
      <c r="V28" s="208"/>
      <c r="W28" s="59"/>
      <c r="X28" s="210"/>
      <c r="Y28" s="64"/>
      <c r="Z28" s="210"/>
    </row>
    <row r="29" spans="1:26" s="27" customFormat="1" ht="14.25">
      <c r="A29" s="133"/>
      <c r="B29" s="41" t="s">
        <v>177</v>
      </c>
      <c r="C29" s="305">
        <v>10</v>
      </c>
      <c r="D29" s="210"/>
      <c r="E29" s="64" t="s">
        <v>530</v>
      </c>
      <c r="F29" s="210"/>
      <c r="G29" s="64">
        <v>10</v>
      </c>
      <c r="H29" s="210"/>
      <c r="I29" s="305" t="s">
        <v>530</v>
      </c>
      <c r="J29" s="210"/>
      <c r="K29" s="64" t="s">
        <v>530</v>
      </c>
      <c r="L29" s="210"/>
      <c r="M29" s="64" t="s">
        <v>530</v>
      </c>
      <c r="N29" s="210"/>
      <c r="O29" s="305">
        <v>10</v>
      </c>
      <c r="P29" s="64"/>
      <c r="Q29" s="64" t="s">
        <v>530</v>
      </c>
      <c r="R29" s="64"/>
      <c r="S29" s="64" t="s">
        <v>530</v>
      </c>
      <c r="T29" s="64"/>
      <c r="U29" s="325" t="s">
        <v>530</v>
      </c>
      <c r="V29" s="208"/>
      <c r="W29" s="59"/>
      <c r="X29" s="210"/>
      <c r="Y29" s="64"/>
      <c r="Z29" s="210"/>
    </row>
    <row r="30" spans="1:26" s="27" customFormat="1" ht="14.25">
      <c r="A30" s="133"/>
      <c r="B30" s="41" t="s">
        <v>180</v>
      </c>
      <c r="C30" s="305" t="s">
        <v>530</v>
      </c>
      <c r="D30" s="210"/>
      <c r="E30" s="64" t="s">
        <v>530</v>
      </c>
      <c r="F30" s="210"/>
      <c r="G30" s="64" t="s">
        <v>530</v>
      </c>
      <c r="H30" s="210"/>
      <c r="I30" s="305" t="s">
        <v>530</v>
      </c>
      <c r="J30" s="210"/>
      <c r="K30" s="64" t="s">
        <v>530</v>
      </c>
      <c r="L30" s="210"/>
      <c r="M30" s="64" t="s">
        <v>530</v>
      </c>
      <c r="N30" s="210"/>
      <c r="O30" s="305" t="s">
        <v>530</v>
      </c>
      <c r="P30" s="64"/>
      <c r="Q30" s="64" t="s">
        <v>530</v>
      </c>
      <c r="R30" s="64"/>
      <c r="S30" s="64" t="s">
        <v>530</v>
      </c>
      <c r="T30" s="64"/>
      <c r="U30" s="325" t="s">
        <v>530</v>
      </c>
      <c r="V30" s="208"/>
      <c r="W30" s="59"/>
      <c r="X30" s="210"/>
      <c r="Y30" s="64"/>
      <c r="Z30" s="210"/>
    </row>
    <row r="31" spans="1:26" s="27" customFormat="1" ht="14.25">
      <c r="A31" s="133"/>
      <c r="B31" s="41" t="s">
        <v>181</v>
      </c>
      <c r="C31" s="305">
        <v>10</v>
      </c>
      <c r="D31" s="210"/>
      <c r="E31" s="64" t="s">
        <v>530</v>
      </c>
      <c r="F31" s="210"/>
      <c r="G31" s="64" t="s">
        <v>530</v>
      </c>
      <c r="H31" s="210"/>
      <c r="I31" s="305" t="s">
        <v>530</v>
      </c>
      <c r="J31" s="210"/>
      <c r="K31" s="64" t="s">
        <v>530</v>
      </c>
      <c r="L31" s="210"/>
      <c r="M31" s="64" t="s">
        <v>530</v>
      </c>
      <c r="N31" s="210"/>
      <c r="O31" s="305" t="s">
        <v>530</v>
      </c>
      <c r="P31" s="64"/>
      <c r="Q31" s="64" t="s">
        <v>530</v>
      </c>
      <c r="R31" s="64"/>
      <c r="S31" s="64" t="s">
        <v>530</v>
      </c>
      <c r="T31" s="64"/>
      <c r="U31" s="325" t="s">
        <v>530</v>
      </c>
      <c r="V31" s="208"/>
      <c r="W31" s="59"/>
      <c r="X31" s="210"/>
      <c r="Y31" s="64"/>
      <c r="Z31" s="210"/>
    </row>
    <row r="32" spans="1:26" s="27" customFormat="1" ht="14.25">
      <c r="A32" s="133"/>
      <c r="B32" s="41" t="s">
        <v>182</v>
      </c>
      <c r="C32" s="305">
        <v>3350</v>
      </c>
      <c r="D32" s="210"/>
      <c r="E32" s="64">
        <v>3090</v>
      </c>
      <c r="F32" s="210"/>
      <c r="G32" s="64">
        <v>260</v>
      </c>
      <c r="H32" s="210"/>
      <c r="I32" s="305">
        <v>3090</v>
      </c>
      <c r="J32" s="210"/>
      <c r="K32" s="64">
        <v>310</v>
      </c>
      <c r="L32" s="210"/>
      <c r="M32" s="64">
        <v>2780</v>
      </c>
      <c r="N32" s="210"/>
      <c r="O32" s="305">
        <v>260</v>
      </c>
      <c r="P32" s="64"/>
      <c r="Q32" s="64">
        <v>170</v>
      </c>
      <c r="R32" s="64"/>
      <c r="S32" s="64">
        <v>10</v>
      </c>
      <c r="T32" s="64"/>
      <c r="U32" s="64">
        <v>80</v>
      </c>
      <c r="V32" s="208"/>
      <c r="W32" s="59"/>
      <c r="X32" s="210"/>
      <c r="Y32" s="64"/>
      <c r="Z32" s="210"/>
    </row>
    <row r="33" spans="1:26" s="27" customFormat="1" ht="14.25">
      <c r="A33" s="133"/>
      <c r="B33" s="41" t="s">
        <v>183</v>
      </c>
      <c r="C33" s="305" t="s">
        <v>530</v>
      </c>
      <c r="D33" s="210"/>
      <c r="E33" s="64" t="s">
        <v>530</v>
      </c>
      <c r="F33" s="210"/>
      <c r="G33" s="64" t="s">
        <v>530</v>
      </c>
      <c r="H33" s="210"/>
      <c r="I33" s="305" t="s">
        <v>530</v>
      </c>
      <c r="J33" s="210"/>
      <c r="K33" s="64" t="s">
        <v>530</v>
      </c>
      <c r="L33" s="210"/>
      <c r="M33" s="64" t="s">
        <v>530</v>
      </c>
      <c r="N33" s="210"/>
      <c r="O33" s="305" t="s">
        <v>530</v>
      </c>
      <c r="P33" s="64"/>
      <c r="Q33" s="64" t="s">
        <v>530</v>
      </c>
      <c r="R33" s="64"/>
      <c r="S33" s="64" t="s">
        <v>530</v>
      </c>
      <c r="T33" s="64"/>
      <c r="U33" s="325" t="s">
        <v>530</v>
      </c>
      <c r="V33" s="208"/>
      <c r="W33" s="59"/>
      <c r="X33" s="210"/>
      <c r="Y33" s="64"/>
      <c r="Z33" s="210"/>
    </row>
    <row r="34" spans="1:26" s="27" customFormat="1" ht="14.25">
      <c r="A34" s="133"/>
      <c r="B34" s="41" t="s">
        <v>184</v>
      </c>
      <c r="C34" s="305" t="s">
        <v>530</v>
      </c>
      <c r="D34" s="210"/>
      <c r="E34" s="64" t="s">
        <v>530</v>
      </c>
      <c r="F34" s="210"/>
      <c r="G34" s="64" t="s">
        <v>530</v>
      </c>
      <c r="H34" s="210"/>
      <c r="I34" s="305" t="s">
        <v>530</v>
      </c>
      <c r="J34" s="210"/>
      <c r="K34" s="64" t="s">
        <v>530</v>
      </c>
      <c r="L34" s="210"/>
      <c r="M34" s="64" t="s">
        <v>530</v>
      </c>
      <c r="N34" s="210"/>
      <c r="O34" s="305" t="s">
        <v>530</v>
      </c>
      <c r="P34" s="64"/>
      <c r="Q34" s="64" t="s">
        <v>530</v>
      </c>
      <c r="R34" s="64"/>
      <c r="S34" s="64" t="s">
        <v>530</v>
      </c>
      <c r="T34" s="64"/>
      <c r="U34" s="325" t="s">
        <v>530</v>
      </c>
      <c r="V34" s="208"/>
      <c r="W34" s="59"/>
      <c r="X34" s="210"/>
      <c r="Y34" s="64"/>
      <c r="Z34" s="210"/>
    </row>
    <row r="35" spans="1:26" s="27" customFormat="1" ht="14.25">
      <c r="A35" s="133"/>
      <c r="B35" s="41" t="s">
        <v>185</v>
      </c>
      <c r="C35" s="305" t="s">
        <v>530</v>
      </c>
      <c r="D35" s="210"/>
      <c r="E35" s="64" t="s">
        <v>530</v>
      </c>
      <c r="F35" s="210"/>
      <c r="G35" s="64" t="s">
        <v>530</v>
      </c>
      <c r="H35" s="210"/>
      <c r="I35" s="305" t="s">
        <v>530</v>
      </c>
      <c r="J35" s="210"/>
      <c r="K35" s="64" t="s">
        <v>530</v>
      </c>
      <c r="L35" s="210"/>
      <c r="M35" s="64" t="s">
        <v>530</v>
      </c>
      <c r="N35" s="210"/>
      <c r="O35" s="305" t="s">
        <v>530</v>
      </c>
      <c r="P35" s="64"/>
      <c r="Q35" s="64" t="s">
        <v>530</v>
      </c>
      <c r="R35" s="64"/>
      <c r="S35" s="64" t="s">
        <v>530</v>
      </c>
      <c r="T35" s="64"/>
      <c r="U35" s="325" t="s">
        <v>530</v>
      </c>
      <c r="V35" s="208"/>
      <c r="W35" s="59"/>
      <c r="X35" s="210"/>
      <c r="Y35" s="64"/>
      <c r="Z35" s="210"/>
    </row>
    <row r="36" spans="1:26" s="27" customFormat="1" ht="14.25">
      <c r="A36" s="133"/>
      <c r="B36" s="41" t="s">
        <v>186</v>
      </c>
      <c r="C36" s="305" t="s">
        <v>530</v>
      </c>
      <c r="D36" s="210"/>
      <c r="E36" s="64" t="s">
        <v>530</v>
      </c>
      <c r="F36" s="210"/>
      <c r="G36" s="64" t="s">
        <v>530</v>
      </c>
      <c r="H36" s="210"/>
      <c r="I36" s="305" t="s">
        <v>530</v>
      </c>
      <c r="J36" s="210"/>
      <c r="K36" s="64" t="s">
        <v>530</v>
      </c>
      <c r="L36" s="210"/>
      <c r="M36" s="64" t="s">
        <v>530</v>
      </c>
      <c r="N36" s="210"/>
      <c r="O36" s="305" t="s">
        <v>530</v>
      </c>
      <c r="P36" s="64"/>
      <c r="Q36" s="64" t="s">
        <v>530</v>
      </c>
      <c r="R36" s="64"/>
      <c r="S36" s="64" t="s">
        <v>530</v>
      </c>
      <c r="T36" s="64"/>
      <c r="U36" s="325" t="s">
        <v>530</v>
      </c>
      <c r="V36" s="208"/>
      <c r="W36" s="59"/>
      <c r="X36" s="210"/>
      <c r="Y36" s="64"/>
      <c r="Z36" s="210"/>
    </row>
    <row r="37" spans="1:26" s="27" customFormat="1" ht="14.25">
      <c r="A37" s="133"/>
      <c r="B37" s="41" t="s">
        <v>374</v>
      </c>
      <c r="C37" s="305" t="s">
        <v>530</v>
      </c>
      <c r="D37" s="210"/>
      <c r="E37" s="64" t="s">
        <v>530</v>
      </c>
      <c r="F37" s="210"/>
      <c r="G37" s="64" t="s">
        <v>530</v>
      </c>
      <c r="H37" s="210"/>
      <c r="I37" s="305" t="s">
        <v>530</v>
      </c>
      <c r="J37" s="210"/>
      <c r="K37" s="64" t="s">
        <v>530</v>
      </c>
      <c r="L37" s="210"/>
      <c r="M37" s="64" t="s">
        <v>530</v>
      </c>
      <c r="N37" s="210"/>
      <c r="O37" s="305" t="s">
        <v>530</v>
      </c>
      <c r="P37" s="64"/>
      <c r="Q37" s="64" t="s">
        <v>530</v>
      </c>
      <c r="R37" s="64"/>
      <c r="S37" s="64" t="s">
        <v>530</v>
      </c>
      <c r="T37" s="64"/>
      <c r="U37" s="325" t="s">
        <v>530</v>
      </c>
      <c r="V37" s="208"/>
      <c r="W37" s="59"/>
      <c r="X37" s="210"/>
      <c r="Y37" s="64"/>
      <c r="Z37" s="210"/>
    </row>
    <row r="38" spans="1:26" s="27" customFormat="1" ht="14.25">
      <c r="A38" s="133"/>
      <c r="B38" s="41" t="s">
        <v>375</v>
      </c>
      <c r="C38" s="305">
        <v>900</v>
      </c>
      <c r="D38" s="210"/>
      <c r="E38" s="64">
        <v>800</v>
      </c>
      <c r="F38" s="210"/>
      <c r="G38" s="64">
        <v>90</v>
      </c>
      <c r="H38" s="210"/>
      <c r="I38" s="305">
        <v>800</v>
      </c>
      <c r="J38" s="210"/>
      <c r="K38" s="64">
        <v>80</v>
      </c>
      <c r="L38" s="210"/>
      <c r="M38" s="64">
        <v>720</v>
      </c>
      <c r="N38" s="210"/>
      <c r="O38" s="305">
        <v>90</v>
      </c>
      <c r="P38" s="64"/>
      <c r="Q38" s="64">
        <v>20</v>
      </c>
      <c r="R38" s="64"/>
      <c r="S38" s="64">
        <v>70</v>
      </c>
      <c r="T38" s="64"/>
      <c r="U38" s="325" t="s">
        <v>530</v>
      </c>
      <c r="V38" s="208"/>
      <c r="W38" s="59"/>
      <c r="X38" s="210"/>
      <c r="Y38" s="64"/>
      <c r="Z38" s="210"/>
    </row>
    <row r="39" spans="1:26" s="27" customFormat="1" ht="14.25">
      <c r="A39" s="135"/>
      <c r="B39" s="41"/>
      <c r="C39" s="305"/>
      <c r="D39" s="210"/>
      <c r="E39" s="64"/>
      <c r="F39" s="210"/>
      <c r="G39" s="64"/>
      <c r="H39" s="210"/>
      <c r="I39" s="305"/>
      <c r="J39" s="210"/>
      <c r="K39" s="64"/>
      <c r="L39" s="210"/>
      <c r="M39" s="64"/>
      <c r="N39" s="210"/>
      <c r="O39" s="305"/>
      <c r="P39" s="64"/>
      <c r="Q39" s="64"/>
      <c r="R39" s="64"/>
      <c r="S39" s="64"/>
      <c r="T39" s="64"/>
      <c r="U39" s="325"/>
      <c r="V39" s="208"/>
      <c r="W39" s="59"/>
      <c r="X39" s="210"/>
      <c r="Y39" s="64"/>
      <c r="Z39" s="210"/>
    </row>
    <row r="40" spans="1:26" s="1" customFormat="1" ht="14.25">
      <c r="A40" s="606" t="s">
        <v>3</v>
      </c>
      <c r="B40" s="607"/>
      <c r="C40" s="65">
        <v>1250</v>
      </c>
      <c r="D40" s="232"/>
      <c r="E40" s="55">
        <v>1020</v>
      </c>
      <c r="F40" s="232"/>
      <c r="G40" s="55">
        <v>230</v>
      </c>
      <c r="H40" s="232"/>
      <c r="I40" s="65">
        <v>1020</v>
      </c>
      <c r="J40" s="232"/>
      <c r="K40" s="55">
        <v>540</v>
      </c>
      <c r="L40" s="232"/>
      <c r="M40" s="55">
        <v>480</v>
      </c>
      <c r="N40" s="232"/>
      <c r="O40" s="65">
        <v>230</v>
      </c>
      <c r="P40" s="55"/>
      <c r="Q40" s="55">
        <v>230</v>
      </c>
      <c r="R40" s="55"/>
      <c r="S40" s="55" t="s">
        <v>530</v>
      </c>
      <c r="T40" s="55"/>
      <c r="U40" s="55" t="s">
        <v>530</v>
      </c>
      <c r="V40" s="233"/>
      <c r="W40" s="305"/>
      <c r="X40" s="379"/>
      <c r="Y40" s="325"/>
      <c r="Z40" s="379"/>
    </row>
    <row r="41" spans="1:26" s="27" customFormat="1" ht="14.25">
      <c r="A41" s="134"/>
      <c r="B41" s="41"/>
      <c r="C41" s="305"/>
      <c r="D41" s="210"/>
      <c r="E41" s="64"/>
      <c r="F41" s="210"/>
      <c r="G41" s="64"/>
      <c r="H41" s="210"/>
      <c r="I41" s="305"/>
      <c r="J41" s="210"/>
      <c r="K41" s="64"/>
      <c r="L41" s="210"/>
      <c r="M41" s="64"/>
      <c r="N41" s="210"/>
      <c r="O41" s="305"/>
      <c r="P41" s="64"/>
      <c r="Q41" s="64"/>
      <c r="R41" s="64"/>
      <c r="S41" s="64"/>
      <c r="T41" s="64"/>
      <c r="U41" s="325"/>
      <c r="V41" s="208"/>
      <c r="W41" s="59"/>
      <c r="X41" s="210"/>
      <c r="Y41" s="64"/>
      <c r="Z41" s="210"/>
    </row>
    <row r="42" spans="1:26" s="27" customFormat="1" ht="14.25">
      <c r="A42" s="133"/>
      <c r="B42" s="41" t="s">
        <v>187</v>
      </c>
      <c r="C42" s="305" t="s">
        <v>530</v>
      </c>
      <c r="D42" s="210"/>
      <c r="E42" s="64" t="s">
        <v>530</v>
      </c>
      <c r="F42" s="210"/>
      <c r="G42" s="64" t="s">
        <v>530</v>
      </c>
      <c r="H42" s="210"/>
      <c r="I42" s="305" t="s">
        <v>530</v>
      </c>
      <c r="J42" s="210"/>
      <c r="K42" s="64" t="s">
        <v>530</v>
      </c>
      <c r="L42" s="210"/>
      <c r="M42" s="64" t="s">
        <v>530</v>
      </c>
      <c r="N42" s="210"/>
      <c r="O42" s="305" t="s">
        <v>530</v>
      </c>
      <c r="P42" s="64"/>
      <c r="Q42" s="64" t="s">
        <v>530</v>
      </c>
      <c r="R42" s="64"/>
      <c r="S42" s="64" t="s">
        <v>530</v>
      </c>
      <c r="T42" s="64"/>
      <c r="U42" s="325" t="s">
        <v>530</v>
      </c>
      <c r="V42" s="208"/>
      <c r="W42" s="59"/>
      <c r="X42" s="210"/>
      <c r="Y42" s="64"/>
      <c r="Z42" s="210"/>
    </row>
    <row r="43" spans="1:26" s="27" customFormat="1" ht="14.25">
      <c r="A43" s="133"/>
      <c r="B43" s="41" t="s">
        <v>188</v>
      </c>
      <c r="C43" s="305" t="s">
        <v>530</v>
      </c>
      <c r="D43" s="210"/>
      <c r="E43" s="64" t="s">
        <v>530</v>
      </c>
      <c r="F43" s="210"/>
      <c r="G43" s="64" t="s">
        <v>530</v>
      </c>
      <c r="H43" s="210"/>
      <c r="I43" s="305" t="s">
        <v>530</v>
      </c>
      <c r="J43" s="210"/>
      <c r="K43" s="64" t="s">
        <v>530</v>
      </c>
      <c r="L43" s="210"/>
      <c r="M43" s="64" t="s">
        <v>530</v>
      </c>
      <c r="N43" s="210"/>
      <c r="O43" s="305" t="s">
        <v>530</v>
      </c>
      <c r="P43" s="64"/>
      <c r="Q43" s="64" t="s">
        <v>530</v>
      </c>
      <c r="R43" s="64"/>
      <c r="S43" s="64" t="s">
        <v>530</v>
      </c>
      <c r="T43" s="64"/>
      <c r="U43" s="325" t="s">
        <v>530</v>
      </c>
      <c r="V43" s="208"/>
      <c r="W43" s="59"/>
      <c r="X43" s="210"/>
      <c r="Y43" s="64"/>
      <c r="Z43" s="210"/>
    </row>
    <row r="44" spans="1:26" s="27" customFormat="1" ht="14.25">
      <c r="A44" s="133"/>
      <c r="B44" s="41" t="s">
        <v>189</v>
      </c>
      <c r="C44" s="305" t="s">
        <v>530</v>
      </c>
      <c r="D44" s="210"/>
      <c r="E44" s="64" t="s">
        <v>530</v>
      </c>
      <c r="F44" s="210"/>
      <c r="G44" s="64" t="s">
        <v>530</v>
      </c>
      <c r="H44" s="210"/>
      <c r="I44" s="305" t="s">
        <v>530</v>
      </c>
      <c r="J44" s="210"/>
      <c r="K44" s="64" t="s">
        <v>530</v>
      </c>
      <c r="L44" s="210"/>
      <c r="M44" s="64" t="s">
        <v>530</v>
      </c>
      <c r="N44" s="210"/>
      <c r="O44" s="305" t="s">
        <v>530</v>
      </c>
      <c r="P44" s="64"/>
      <c r="Q44" s="64" t="s">
        <v>530</v>
      </c>
      <c r="R44" s="64"/>
      <c r="S44" s="64" t="s">
        <v>530</v>
      </c>
      <c r="T44" s="64"/>
      <c r="U44" s="325" t="s">
        <v>530</v>
      </c>
      <c r="V44" s="208"/>
      <c r="W44" s="59"/>
      <c r="X44" s="210"/>
      <c r="Y44" s="64"/>
      <c r="Z44" s="210"/>
    </row>
    <row r="45" spans="1:26" s="27" customFormat="1" ht="14.25">
      <c r="A45" s="133"/>
      <c r="B45" s="41" t="s">
        <v>190</v>
      </c>
      <c r="C45" s="305" t="s">
        <v>530</v>
      </c>
      <c r="D45" s="210"/>
      <c r="E45" s="64" t="s">
        <v>530</v>
      </c>
      <c r="F45" s="210"/>
      <c r="G45" s="64" t="s">
        <v>530</v>
      </c>
      <c r="H45" s="210"/>
      <c r="I45" s="305" t="s">
        <v>530</v>
      </c>
      <c r="J45" s="210"/>
      <c r="K45" s="64" t="s">
        <v>530</v>
      </c>
      <c r="L45" s="210"/>
      <c r="M45" s="64" t="s">
        <v>530</v>
      </c>
      <c r="N45" s="210"/>
      <c r="O45" s="305" t="s">
        <v>530</v>
      </c>
      <c r="P45" s="64"/>
      <c r="Q45" s="64" t="s">
        <v>530</v>
      </c>
      <c r="R45" s="64"/>
      <c r="S45" s="64" t="s">
        <v>530</v>
      </c>
      <c r="T45" s="64"/>
      <c r="U45" s="325" t="s">
        <v>530</v>
      </c>
      <c r="V45" s="208"/>
      <c r="W45" s="59"/>
      <c r="X45" s="210"/>
      <c r="Y45" s="64"/>
      <c r="Z45" s="210"/>
    </row>
    <row r="46" spans="1:26" s="27" customFormat="1" ht="14.25">
      <c r="A46" s="133"/>
      <c r="B46" s="41" t="s">
        <v>191</v>
      </c>
      <c r="C46" s="305" t="s">
        <v>530</v>
      </c>
      <c r="D46" s="210"/>
      <c r="E46" s="64" t="s">
        <v>530</v>
      </c>
      <c r="F46" s="210"/>
      <c r="G46" s="64" t="s">
        <v>530</v>
      </c>
      <c r="H46" s="210"/>
      <c r="I46" s="305" t="s">
        <v>530</v>
      </c>
      <c r="J46" s="210"/>
      <c r="K46" s="64" t="s">
        <v>530</v>
      </c>
      <c r="L46" s="210"/>
      <c r="M46" s="64" t="s">
        <v>530</v>
      </c>
      <c r="N46" s="210"/>
      <c r="O46" s="305" t="s">
        <v>530</v>
      </c>
      <c r="P46" s="64"/>
      <c r="Q46" s="64" t="s">
        <v>530</v>
      </c>
      <c r="R46" s="64"/>
      <c r="S46" s="64" t="s">
        <v>530</v>
      </c>
      <c r="T46" s="64"/>
      <c r="U46" s="325" t="s">
        <v>530</v>
      </c>
      <c r="V46" s="208"/>
      <c r="W46" s="59"/>
      <c r="X46" s="210"/>
      <c r="Y46" s="64"/>
      <c r="Z46" s="210"/>
    </row>
    <row r="47" spans="1:26" s="27" customFormat="1" ht="14.25">
      <c r="A47" s="133"/>
      <c r="B47" s="41" t="s">
        <v>100</v>
      </c>
      <c r="C47" s="305" t="s">
        <v>530</v>
      </c>
      <c r="D47" s="210"/>
      <c r="E47" s="64" t="s">
        <v>530</v>
      </c>
      <c r="F47" s="210"/>
      <c r="G47" s="64" t="s">
        <v>530</v>
      </c>
      <c r="H47" s="210"/>
      <c r="I47" s="305" t="s">
        <v>530</v>
      </c>
      <c r="J47" s="210"/>
      <c r="K47" s="64" t="s">
        <v>530</v>
      </c>
      <c r="L47" s="210"/>
      <c r="M47" s="64" t="s">
        <v>530</v>
      </c>
      <c r="N47" s="210"/>
      <c r="O47" s="305" t="s">
        <v>530</v>
      </c>
      <c r="P47" s="64"/>
      <c r="Q47" s="64" t="s">
        <v>530</v>
      </c>
      <c r="R47" s="64"/>
      <c r="S47" s="64" t="s">
        <v>530</v>
      </c>
      <c r="T47" s="64"/>
      <c r="U47" s="325" t="s">
        <v>530</v>
      </c>
      <c r="V47" s="208"/>
      <c r="W47" s="59"/>
      <c r="X47" s="210"/>
      <c r="Y47" s="64"/>
      <c r="Z47" s="210"/>
    </row>
    <row r="48" spans="1:26" s="27" customFormat="1" ht="14.25">
      <c r="A48" s="133"/>
      <c r="B48" s="41" t="s">
        <v>192</v>
      </c>
      <c r="C48" s="305" t="s">
        <v>530</v>
      </c>
      <c r="D48" s="210"/>
      <c r="E48" s="64" t="s">
        <v>530</v>
      </c>
      <c r="F48" s="210"/>
      <c r="G48" s="64" t="s">
        <v>530</v>
      </c>
      <c r="H48" s="210"/>
      <c r="I48" s="305" t="s">
        <v>530</v>
      </c>
      <c r="J48" s="210"/>
      <c r="K48" s="64" t="s">
        <v>530</v>
      </c>
      <c r="L48" s="210"/>
      <c r="M48" s="64" t="s">
        <v>530</v>
      </c>
      <c r="N48" s="210"/>
      <c r="O48" s="305" t="s">
        <v>530</v>
      </c>
      <c r="P48" s="64"/>
      <c r="Q48" s="64" t="s">
        <v>530</v>
      </c>
      <c r="R48" s="64"/>
      <c r="S48" s="64" t="s">
        <v>530</v>
      </c>
      <c r="T48" s="64"/>
      <c r="U48" s="325" t="s">
        <v>530</v>
      </c>
      <c r="V48" s="208"/>
      <c r="W48" s="59"/>
      <c r="X48" s="210"/>
      <c r="Y48" s="64"/>
      <c r="Z48" s="210"/>
    </row>
    <row r="49" spans="1:26" s="27" customFormat="1" ht="14.25">
      <c r="A49" s="133"/>
      <c r="B49" s="41" t="s">
        <v>390</v>
      </c>
      <c r="C49" s="305">
        <v>1250</v>
      </c>
      <c r="D49" s="210"/>
      <c r="E49" s="64">
        <v>1020</v>
      </c>
      <c r="F49" s="210"/>
      <c r="G49" s="64">
        <v>230</v>
      </c>
      <c r="H49" s="210"/>
      <c r="I49" s="305">
        <v>1020</v>
      </c>
      <c r="J49" s="210"/>
      <c r="K49" s="64">
        <v>540</v>
      </c>
      <c r="L49" s="210"/>
      <c r="M49" s="64">
        <v>480</v>
      </c>
      <c r="N49" s="210"/>
      <c r="O49" s="305">
        <v>230</v>
      </c>
      <c r="P49" s="64"/>
      <c r="Q49" s="64">
        <v>230</v>
      </c>
      <c r="R49" s="64"/>
      <c r="S49" s="64" t="s">
        <v>530</v>
      </c>
      <c r="T49" s="64"/>
      <c r="U49" s="325" t="s">
        <v>530</v>
      </c>
      <c r="V49" s="208"/>
      <c r="W49" s="59"/>
      <c r="X49" s="210"/>
      <c r="Y49" s="64"/>
      <c r="Z49" s="210"/>
    </row>
    <row r="50" spans="1:26" s="27" customFormat="1" ht="14.25">
      <c r="A50" s="133"/>
      <c r="B50" s="41" t="s">
        <v>193</v>
      </c>
      <c r="C50" s="305" t="s">
        <v>530</v>
      </c>
      <c r="D50" s="210"/>
      <c r="E50" s="64" t="s">
        <v>530</v>
      </c>
      <c r="F50" s="210"/>
      <c r="G50" s="64" t="s">
        <v>530</v>
      </c>
      <c r="H50" s="210"/>
      <c r="I50" s="305" t="s">
        <v>530</v>
      </c>
      <c r="J50" s="210"/>
      <c r="K50" s="64" t="s">
        <v>530</v>
      </c>
      <c r="L50" s="210"/>
      <c r="M50" s="64" t="s">
        <v>530</v>
      </c>
      <c r="N50" s="210"/>
      <c r="O50" s="305" t="s">
        <v>530</v>
      </c>
      <c r="P50" s="64"/>
      <c r="Q50" s="64" t="s">
        <v>530</v>
      </c>
      <c r="R50" s="64"/>
      <c r="S50" s="64" t="s">
        <v>530</v>
      </c>
      <c r="T50" s="64"/>
      <c r="U50" s="325" t="s">
        <v>530</v>
      </c>
      <c r="V50" s="208"/>
      <c r="W50" s="59"/>
      <c r="X50" s="210"/>
      <c r="Y50" s="64"/>
      <c r="Z50" s="210"/>
    </row>
    <row r="51" spans="1:26" s="27" customFormat="1" ht="14.25">
      <c r="A51" s="133"/>
      <c r="B51" s="41" t="s">
        <v>194</v>
      </c>
      <c r="C51" s="305" t="s">
        <v>530</v>
      </c>
      <c r="D51" s="210"/>
      <c r="E51" s="64" t="s">
        <v>530</v>
      </c>
      <c r="F51" s="210"/>
      <c r="G51" s="64" t="s">
        <v>530</v>
      </c>
      <c r="H51" s="210"/>
      <c r="I51" s="305" t="s">
        <v>530</v>
      </c>
      <c r="J51" s="210"/>
      <c r="K51" s="64" t="s">
        <v>530</v>
      </c>
      <c r="L51" s="210"/>
      <c r="M51" s="64" t="s">
        <v>530</v>
      </c>
      <c r="N51" s="210"/>
      <c r="O51" s="305" t="s">
        <v>530</v>
      </c>
      <c r="P51" s="64"/>
      <c r="Q51" s="64" t="s">
        <v>530</v>
      </c>
      <c r="R51" s="64"/>
      <c r="S51" s="64" t="s">
        <v>530</v>
      </c>
      <c r="T51" s="64"/>
      <c r="U51" s="325" t="s">
        <v>530</v>
      </c>
      <c r="V51" s="208"/>
      <c r="W51" s="59"/>
      <c r="X51" s="210"/>
      <c r="Y51" s="64"/>
      <c r="Z51" s="210"/>
    </row>
    <row r="52" spans="1:26" s="27" customFormat="1" ht="14.25">
      <c r="A52" s="134"/>
      <c r="B52" s="41"/>
      <c r="C52" s="305"/>
      <c r="D52" s="210"/>
      <c r="E52" s="64"/>
      <c r="F52" s="210"/>
      <c r="G52" s="64"/>
      <c r="H52" s="210"/>
      <c r="I52" s="305"/>
      <c r="J52" s="210"/>
      <c r="K52" s="64"/>
      <c r="L52" s="210"/>
      <c r="M52" s="64"/>
      <c r="N52" s="210"/>
      <c r="O52" s="305"/>
      <c r="P52" s="64"/>
      <c r="Q52" s="64"/>
      <c r="R52" s="64"/>
      <c r="S52" s="64"/>
      <c r="T52" s="64"/>
      <c r="U52" s="325"/>
      <c r="V52" s="208"/>
      <c r="W52" s="59"/>
      <c r="X52" s="210"/>
      <c r="Y52" s="64"/>
      <c r="Z52" s="210"/>
    </row>
    <row r="53" spans="1:26" s="1" customFormat="1" ht="14.25">
      <c r="A53" s="606" t="s">
        <v>66</v>
      </c>
      <c r="B53" s="607"/>
      <c r="C53" s="65">
        <v>3230</v>
      </c>
      <c r="D53" s="232"/>
      <c r="E53" s="55">
        <v>2820</v>
      </c>
      <c r="F53" s="232"/>
      <c r="G53" s="55">
        <v>410</v>
      </c>
      <c r="H53" s="232"/>
      <c r="I53" s="65">
        <v>2820</v>
      </c>
      <c r="J53" s="232"/>
      <c r="K53" s="55">
        <v>280</v>
      </c>
      <c r="L53" s="232"/>
      <c r="M53" s="55">
        <v>2540</v>
      </c>
      <c r="N53" s="232"/>
      <c r="O53" s="65">
        <v>410</v>
      </c>
      <c r="P53" s="55"/>
      <c r="Q53" s="55">
        <v>300</v>
      </c>
      <c r="R53" s="55"/>
      <c r="S53" s="55">
        <v>110</v>
      </c>
      <c r="T53" s="55"/>
      <c r="U53" s="55" t="s">
        <v>530</v>
      </c>
      <c r="V53" s="233"/>
      <c r="W53" s="305"/>
      <c r="X53" s="379"/>
      <c r="Y53" s="325"/>
      <c r="Z53" s="379"/>
    </row>
    <row r="54" spans="1:26" s="27" customFormat="1" ht="14.25">
      <c r="A54" s="134"/>
      <c r="B54" s="41"/>
      <c r="C54" s="305"/>
      <c r="D54" s="210"/>
      <c r="E54" s="64"/>
      <c r="F54" s="210"/>
      <c r="G54" s="64"/>
      <c r="H54" s="210"/>
      <c r="I54" s="305"/>
      <c r="J54" s="210"/>
      <c r="K54" s="64"/>
      <c r="L54" s="210"/>
      <c r="M54" s="64"/>
      <c r="N54" s="210"/>
      <c r="O54" s="305"/>
      <c r="P54" s="64"/>
      <c r="Q54" s="64"/>
      <c r="R54" s="64"/>
      <c r="S54" s="64"/>
      <c r="T54" s="64"/>
      <c r="U54" s="325"/>
      <c r="V54" s="208"/>
      <c r="W54" s="59"/>
      <c r="X54" s="210"/>
      <c r="Y54" s="64"/>
      <c r="Z54" s="210"/>
    </row>
    <row r="55" spans="1:26" s="27" customFormat="1" ht="14.25">
      <c r="A55" s="133"/>
      <c r="B55" s="41" t="s">
        <v>408</v>
      </c>
      <c r="C55" s="305">
        <v>480</v>
      </c>
      <c r="D55" s="210"/>
      <c r="E55" s="64">
        <v>430</v>
      </c>
      <c r="F55" s="210"/>
      <c r="G55" s="64">
        <v>50</v>
      </c>
      <c r="H55" s="210"/>
      <c r="I55" s="305">
        <v>430</v>
      </c>
      <c r="J55" s="210"/>
      <c r="K55" s="64">
        <v>40</v>
      </c>
      <c r="L55" s="210"/>
      <c r="M55" s="64">
        <v>390</v>
      </c>
      <c r="N55" s="210"/>
      <c r="O55" s="305">
        <v>50</v>
      </c>
      <c r="P55" s="64"/>
      <c r="Q55" s="64">
        <v>50</v>
      </c>
      <c r="R55" s="64"/>
      <c r="S55" s="64">
        <v>10</v>
      </c>
      <c r="T55" s="64"/>
      <c r="U55" s="64" t="s">
        <v>530</v>
      </c>
      <c r="V55" s="208"/>
      <c r="W55" s="59"/>
      <c r="X55" s="210"/>
      <c r="Y55" s="64"/>
      <c r="Z55" s="210"/>
    </row>
    <row r="56" spans="1:26" s="27" customFormat="1" ht="14.25">
      <c r="A56" s="133"/>
      <c r="B56" s="41" t="s">
        <v>195</v>
      </c>
      <c r="C56" s="305" t="s">
        <v>530</v>
      </c>
      <c r="D56" s="210"/>
      <c r="E56" s="64" t="s">
        <v>530</v>
      </c>
      <c r="F56" s="210"/>
      <c r="G56" s="64" t="s">
        <v>530</v>
      </c>
      <c r="H56" s="210"/>
      <c r="I56" s="305" t="s">
        <v>530</v>
      </c>
      <c r="J56" s="210"/>
      <c r="K56" s="64" t="s">
        <v>530</v>
      </c>
      <c r="L56" s="210"/>
      <c r="M56" s="64" t="s">
        <v>530</v>
      </c>
      <c r="N56" s="210"/>
      <c r="O56" s="305" t="s">
        <v>530</v>
      </c>
      <c r="P56" s="64"/>
      <c r="Q56" s="64" t="s">
        <v>530</v>
      </c>
      <c r="R56" s="64"/>
      <c r="S56" s="64" t="s">
        <v>530</v>
      </c>
      <c r="T56" s="64"/>
      <c r="U56" s="64" t="s">
        <v>530</v>
      </c>
      <c r="V56" s="208"/>
      <c r="W56" s="59"/>
      <c r="X56" s="210"/>
      <c r="Y56" s="64"/>
      <c r="Z56" s="210"/>
    </row>
    <row r="57" spans="1:26" s="27" customFormat="1" ht="14.25">
      <c r="A57" s="133"/>
      <c r="B57" s="41" t="s">
        <v>196</v>
      </c>
      <c r="C57" s="305" t="s">
        <v>530</v>
      </c>
      <c r="D57" s="210"/>
      <c r="E57" s="64" t="s">
        <v>530</v>
      </c>
      <c r="F57" s="210"/>
      <c r="G57" s="64" t="s">
        <v>530</v>
      </c>
      <c r="H57" s="210"/>
      <c r="I57" s="305" t="s">
        <v>530</v>
      </c>
      <c r="J57" s="210"/>
      <c r="K57" s="64" t="s">
        <v>530</v>
      </c>
      <c r="L57" s="210"/>
      <c r="M57" s="64" t="s">
        <v>530</v>
      </c>
      <c r="N57" s="210"/>
      <c r="O57" s="305" t="s">
        <v>530</v>
      </c>
      <c r="P57" s="64"/>
      <c r="Q57" s="64" t="s">
        <v>530</v>
      </c>
      <c r="R57" s="64"/>
      <c r="S57" s="64" t="s">
        <v>530</v>
      </c>
      <c r="T57" s="64"/>
      <c r="U57" s="64" t="s">
        <v>530</v>
      </c>
      <c r="V57" s="208"/>
      <c r="W57" s="59"/>
      <c r="X57" s="210"/>
      <c r="Y57" s="64"/>
      <c r="Z57" s="210"/>
    </row>
    <row r="58" spans="1:26" s="27" customFormat="1" ht="14.25">
      <c r="A58" s="133"/>
      <c r="B58" s="41" t="s">
        <v>513</v>
      </c>
      <c r="C58" s="305">
        <v>2650</v>
      </c>
      <c r="D58" s="210"/>
      <c r="E58" s="64">
        <v>2350</v>
      </c>
      <c r="F58" s="210"/>
      <c r="G58" s="64">
        <v>300</v>
      </c>
      <c r="H58" s="210"/>
      <c r="I58" s="305">
        <v>2350</v>
      </c>
      <c r="J58" s="210"/>
      <c r="K58" s="64">
        <v>240</v>
      </c>
      <c r="L58" s="210"/>
      <c r="M58" s="64">
        <v>2110</v>
      </c>
      <c r="N58" s="210"/>
      <c r="O58" s="305">
        <v>300</v>
      </c>
      <c r="P58" s="64"/>
      <c r="Q58" s="64">
        <v>190</v>
      </c>
      <c r="R58" s="64"/>
      <c r="S58" s="64">
        <v>100</v>
      </c>
      <c r="T58" s="64"/>
      <c r="U58" s="64" t="s">
        <v>530</v>
      </c>
      <c r="V58" s="208"/>
      <c r="W58" s="59"/>
      <c r="X58" s="210"/>
      <c r="Y58" s="64"/>
      <c r="Z58" s="210"/>
    </row>
    <row r="59" spans="1:26" s="27" customFormat="1" ht="14.25">
      <c r="A59" s="133"/>
      <c r="B59" s="41" t="s">
        <v>409</v>
      </c>
      <c r="C59" s="305">
        <v>30</v>
      </c>
      <c r="D59" s="210"/>
      <c r="E59" s="64">
        <v>30</v>
      </c>
      <c r="F59" s="210"/>
      <c r="G59" s="64" t="s">
        <v>530</v>
      </c>
      <c r="H59" s="210"/>
      <c r="I59" s="305">
        <v>30</v>
      </c>
      <c r="J59" s="210"/>
      <c r="K59" s="64" t="s">
        <v>530</v>
      </c>
      <c r="L59" s="210"/>
      <c r="M59" s="64">
        <v>30</v>
      </c>
      <c r="N59" s="210"/>
      <c r="O59" s="305" t="s">
        <v>530</v>
      </c>
      <c r="P59" s="64"/>
      <c r="Q59" s="64" t="s">
        <v>530</v>
      </c>
      <c r="R59" s="64"/>
      <c r="S59" s="64" t="s">
        <v>530</v>
      </c>
      <c r="T59" s="64"/>
      <c r="U59" s="64" t="s">
        <v>530</v>
      </c>
      <c r="V59" s="208"/>
      <c r="W59" s="59"/>
      <c r="X59" s="210"/>
      <c r="Y59" s="64"/>
      <c r="Z59" s="210"/>
    </row>
    <row r="60" spans="1:26" s="27" customFormat="1" ht="14.25">
      <c r="A60" s="133"/>
      <c r="B60" s="41" t="s">
        <v>410</v>
      </c>
      <c r="C60" s="305">
        <v>70</v>
      </c>
      <c r="D60" s="210"/>
      <c r="E60" s="64">
        <v>10</v>
      </c>
      <c r="F60" s="210"/>
      <c r="G60" s="64">
        <v>60</v>
      </c>
      <c r="H60" s="210"/>
      <c r="I60" s="305">
        <v>10</v>
      </c>
      <c r="J60" s="210"/>
      <c r="K60" s="64" t="s">
        <v>530</v>
      </c>
      <c r="L60" s="210"/>
      <c r="M60" s="64">
        <v>10</v>
      </c>
      <c r="N60" s="210"/>
      <c r="O60" s="305">
        <v>60</v>
      </c>
      <c r="P60" s="64"/>
      <c r="Q60" s="64">
        <v>60</v>
      </c>
      <c r="R60" s="64"/>
      <c r="S60" s="64" t="s">
        <v>530</v>
      </c>
      <c r="T60" s="64"/>
      <c r="U60" s="64" t="s">
        <v>530</v>
      </c>
      <c r="V60" s="208"/>
      <c r="W60" s="59"/>
      <c r="X60" s="210"/>
      <c r="Y60" s="64"/>
      <c r="Z60" s="210"/>
    </row>
    <row r="61" spans="1:26" s="27" customFormat="1" ht="14.25">
      <c r="A61" s="133"/>
      <c r="B61" s="41" t="s">
        <v>197</v>
      </c>
      <c r="C61" s="305" t="s">
        <v>530</v>
      </c>
      <c r="D61" s="210"/>
      <c r="E61" s="64" t="s">
        <v>530</v>
      </c>
      <c r="F61" s="210"/>
      <c r="G61" s="64" t="s">
        <v>530</v>
      </c>
      <c r="H61" s="210"/>
      <c r="I61" s="305" t="s">
        <v>530</v>
      </c>
      <c r="J61" s="210"/>
      <c r="K61" s="64" t="s">
        <v>530</v>
      </c>
      <c r="L61" s="210"/>
      <c r="M61" s="64" t="s">
        <v>530</v>
      </c>
      <c r="N61" s="210"/>
      <c r="O61" s="305" t="s">
        <v>530</v>
      </c>
      <c r="P61" s="64"/>
      <c r="Q61" s="64" t="s">
        <v>530</v>
      </c>
      <c r="R61" s="64"/>
      <c r="S61" s="64" t="s">
        <v>530</v>
      </c>
      <c r="T61" s="64"/>
      <c r="U61" s="64" t="s">
        <v>530</v>
      </c>
      <c r="V61" s="208"/>
      <c r="W61" s="59"/>
      <c r="X61" s="210"/>
      <c r="Y61" s="64"/>
      <c r="Z61" s="210"/>
    </row>
    <row r="62" spans="1:26" s="27" customFormat="1" ht="14.25">
      <c r="A62" s="134"/>
      <c r="B62" s="41"/>
      <c r="C62" s="305"/>
      <c r="D62" s="210"/>
      <c r="E62" s="64"/>
      <c r="F62" s="210"/>
      <c r="G62" s="64"/>
      <c r="H62" s="210"/>
      <c r="I62" s="305"/>
      <c r="J62" s="210"/>
      <c r="K62" s="64"/>
      <c r="L62" s="210"/>
      <c r="M62" s="64"/>
      <c r="N62" s="210"/>
      <c r="O62" s="305"/>
      <c r="P62" s="64"/>
      <c r="Q62" s="64"/>
      <c r="R62" s="64"/>
      <c r="S62" s="64"/>
      <c r="T62" s="64"/>
      <c r="U62" s="325"/>
      <c r="V62" s="208"/>
      <c r="W62" s="59"/>
      <c r="X62" s="210"/>
      <c r="Y62" s="64"/>
      <c r="Z62" s="210"/>
    </row>
    <row r="63" spans="1:26" s="1" customFormat="1" ht="14.25">
      <c r="A63" s="606" t="s">
        <v>67</v>
      </c>
      <c r="B63" s="607"/>
      <c r="C63" s="65">
        <v>4670</v>
      </c>
      <c r="D63" s="232"/>
      <c r="E63" s="55">
        <v>3570</v>
      </c>
      <c r="F63" s="232"/>
      <c r="G63" s="55">
        <v>1100</v>
      </c>
      <c r="H63" s="232"/>
      <c r="I63" s="65">
        <v>3570</v>
      </c>
      <c r="J63" s="232"/>
      <c r="K63" s="55">
        <v>460</v>
      </c>
      <c r="L63" s="232"/>
      <c r="M63" s="55">
        <v>3120</v>
      </c>
      <c r="N63" s="232"/>
      <c r="O63" s="65">
        <v>1100</v>
      </c>
      <c r="P63" s="55"/>
      <c r="Q63" s="55">
        <v>650</v>
      </c>
      <c r="R63" s="55"/>
      <c r="S63" s="55">
        <v>450</v>
      </c>
      <c r="T63" s="55"/>
      <c r="U63" s="55" t="s">
        <v>530</v>
      </c>
      <c r="V63" s="233"/>
      <c r="W63" s="305"/>
      <c r="X63" s="379"/>
      <c r="Y63" s="325"/>
      <c r="Z63" s="379"/>
    </row>
    <row r="64" spans="1:26" s="27" customFormat="1" ht="14.25">
      <c r="A64" s="134"/>
      <c r="B64" s="41"/>
      <c r="C64" s="305"/>
      <c r="D64" s="210"/>
      <c r="E64" s="64"/>
      <c r="F64" s="210"/>
      <c r="G64" s="64"/>
      <c r="H64" s="210"/>
      <c r="I64" s="305"/>
      <c r="J64" s="210"/>
      <c r="K64" s="64"/>
      <c r="L64" s="210"/>
      <c r="M64" s="64"/>
      <c r="N64" s="210"/>
      <c r="O64" s="305"/>
      <c r="P64" s="64"/>
      <c r="Q64" s="64"/>
      <c r="R64" s="64"/>
      <c r="S64" s="64"/>
      <c r="T64" s="64"/>
      <c r="U64" s="325"/>
      <c r="V64" s="208"/>
      <c r="W64" s="59"/>
      <c r="X64" s="210"/>
      <c r="Y64" s="64"/>
      <c r="Z64" s="210"/>
    </row>
    <row r="65" spans="1:26" s="27" customFormat="1" ht="14.25">
      <c r="A65" s="133"/>
      <c r="B65" s="41" t="s">
        <v>198</v>
      </c>
      <c r="C65" s="305" t="s">
        <v>530</v>
      </c>
      <c r="D65" s="210"/>
      <c r="E65" s="64" t="s">
        <v>530</v>
      </c>
      <c r="F65" s="210"/>
      <c r="G65" s="64" t="s">
        <v>530</v>
      </c>
      <c r="H65" s="210"/>
      <c r="I65" s="305" t="s">
        <v>530</v>
      </c>
      <c r="J65" s="210"/>
      <c r="K65" s="64" t="s">
        <v>530</v>
      </c>
      <c r="L65" s="210"/>
      <c r="M65" s="64" t="s">
        <v>530</v>
      </c>
      <c r="N65" s="210"/>
      <c r="O65" s="305" t="s">
        <v>530</v>
      </c>
      <c r="P65" s="64"/>
      <c r="Q65" s="64" t="s">
        <v>530</v>
      </c>
      <c r="R65" s="64"/>
      <c r="S65" s="64" t="s">
        <v>530</v>
      </c>
      <c r="T65" s="64"/>
      <c r="U65" s="64" t="s">
        <v>530</v>
      </c>
      <c r="V65" s="208"/>
      <c r="W65" s="59"/>
      <c r="X65" s="210"/>
      <c r="Y65" s="64"/>
      <c r="Z65" s="210"/>
    </row>
    <row r="66" spans="1:26" s="27" customFormat="1" ht="14.25">
      <c r="A66" s="133"/>
      <c r="B66" s="41" t="s">
        <v>428</v>
      </c>
      <c r="C66" s="305">
        <v>830</v>
      </c>
      <c r="D66" s="210"/>
      <c r="E66" s="64" t="s">
        <v>530</v>
      </c>
      <c r="F66" s="210"/>
      <c r="G66" s="64">
        <v>820</v>
      </c>
      <c r="H66" s="210"/>
      <c r="I66" s="305" t="s">
        <v>530</v>
      </c>
      <c r="J66" s="210"/>
      <c r="K66" s="64" t="s">
        <v>530</v>
      </c>
      <c r="L66" s="210"/>
      <c r="M66" s="64" t="s">
        <v>530</v>
      </c>
      <c r="N66" s="210"/>
      <c r="O66" s="305">
        <v>820</v>
      </c>
      <c r="P66" s="64"/>
      <c r="Q66" s="64">
        <v>490</v>
      </c>
      <c r="R66" s="64"/>
      <c r="S66" s="64">
        <v>340</v>
      </c>
      <c r="T66" s="64"/>
      <c r="U66" s="64" t="s">
        <v>530</v>
      </c>
      <c r="V66" s="208"/>
      <c r="W66" s="59"/>
      <c r="X66" s="210"/>
      <c r="Y66" s="64"/>
      <c r="Z66" s="210"/>
    </row>
    <row r="67" spans="1:26" s="27" customFormat="1" ht="14.25">
      <c r="A67" s="133"/>
      <c r="B67" s="41" t="s">
        <v>429</v>
      </c>
      <c r="C67" s="305">
        <v>10</v>
      </c>
      <c r="D67" s="210"/>
      <c r="E67" s="64">
        <v>10</v>
      </c>
      <c r="F67" s="210"/>
      <c r="G67" s="64" t="s">
        <v>530</v>
      </c>
      <c r="H67" s="210"/>
      <c r="I67" s="305">
        <v>10</v>
      </c>
      <c r="J67" s="210"/>
      <c r="K67" s="64" t="s">
        <v>530</v>
      </c>
      <c r="L67" s="210"/>
      <c r="M67" s="64">
        <v>10</v>
      </c>
      <c r="N67" s="210"/>
      <c r="O67" s="305" t="s">
        <v>530</v>
      </c>
      <c r="P67" s="64"/>
      <c r="Q67" s="64" t="s">
        <v>530</v>
      </c>
      <c r="R67" s="64"/>
      <c r="S67" s="64" t="s">
        <v>530</v>
      </c>
      <c r="T67" s="64"/>
      <c r="U67" s="64" t="s">
        <v>530</v>
      </c>
      <c r="V67" s="208"/>
      <c r="W67" s="59"/>
      <c r="X67" s="210"/>
      <c r="Y67" s="64"/>
      <c r="Z67" s="210"/>
    </row>
    <row r="68" spans="1:26" s="27" customFormat="1" ht="14.25">
      <c r="A68" s="133"/>
      <c r="B68" s="41" t="s">
        <v>430</v>
      </c>
      <c r="C68" s="305">
        <v>1520</v>
      </c>
      <c r="D68" s="210"/>
      <c r="E68" s="64">
        <v>1430</v>
      </c>
      <c r="F68" s="210"/>
      <c r="G68" s="64">
        <v>90</v>
      </c>
      <c r="H68" s="210"/>
      <c r="I68" s="305">
        <v>1430</v>
      </c>
      <c r="J68" s="210"/>
      <c r="K68" s="64">
        <v>180</v>
      </c>
      <c r="L68" s="210"/>
      <c r="M68" s="64">
        <v>1250</v>
      </c>
      <c r="N68" s="210"/>
      <c r="O68" s="305">
        <v>90</v>
      </c>
      <c r="P68" s="64"/>
      <c r="Q68" s="64">
        <v>50</v>
      </c>
      <c r="R68" s="64"/>
      <c r="S68" s="64">
        <v>40</v>
      </c>
      <c r="T68" s="64"/>
      <c r="U68" s="64" t="s">
        <v>530</v>
      </c>
      <c r="V68" s="208"/>
      <c r="W68" s="59"/>
      <c r="X68" s="210"/>
      <c r="Y68" s="64"/>
      <c r="Z68" s="210"/>
    </row>
    <row r="69" spans="1:26" s="27" customFormat="1" ht="14.25">
      <c r="A69" s="133"/>
      <c r="B69" s="41" t="s">
        <v>431</v>
      </c>
      <c r="C69" s="305">
        <v>1750</v>
      </c>
      <c r="D69" s="210"/>
      <c r="E69" s="64">
        <v>1580</v>
      </c>
      <c r="F69" s="210"/>
      <c r="G69" s="64">
        <v>170</v>
      </c>
      <c r="H69" s="210"/>
      <c r="I69" s="305">
        <v>1580</v>
      </c>
      <c r="J69" s="210"/>
      <c r="K69" s="64">
        <v>230</v>
      </c>
      <c r="L69" s="210"/>
      <c r="M69" s="64">
        <v>1350</v>
      </c>
      <c r="N69" s="210"/>
      <c r="O69" s="305">
        <v>170</v>
      </c>
      <c r="P69" s="64"/>
      <c r="Q69" s="64">
        <v>100</v>
      </c>
      <c r="R69" s="64"/>
      <c r="S69" s="64">
        <v>70</v>
      </c>
      <c r="T69" s="64"/>
      <c r="U69" s="64" t="s">
        <v>530</v>
      </c>
      <c r="V69" s="208"/>
      <c r="W69" s="59"/>
      <c r="X69" s="210"/>
      <c r="Y69" s="64"/>
      <c r="Z69" s="210"/>
    </row>
    <row r="70" spans="1:26" s="27" customFormat="1" ht="14.25">
      <c r="A70" s="133"/>
      <c r="B70" s="41" t="s">
        <v>94</v>
      </c>
      <c r="C70" s="305">
        <v>560</v>
      </c>
      <c r="D70" s="210"/>
      <c r="E70" s="64">
        <v>550</v>
      </c>
      <c r="F70" s="210"/>
      <c r="G70" s="64">
        <v>10</v>
      </c>
      <c r="H70" s="210"/>
      <c r="I70" s="305">
        <v>550</v>
      </c>
      <c r="J70" s="210"/>
      <c r="K70" s="64">
        <v>50</v>
      </c>
      <c r="L70" s="210"/>
      <c r="M70" s="64">
        <v>500</v>
      </c>
      <c r="N70" s="210"/>
      <c r="O70" s="305">
        <v>10</v>
      </c>
      <c r="P70" s="64"/>
      <c r="Q70" s="64">
        <v>10</v>
      </c>
      <c r="R70" s="64"/>
      <c r="S70" s="64" t="s">
        <v>530</v>
      </c>
      <c r="T70" s="64"/>
      <c r="U70" s="64" t="s">
        <v>530</v>
      </c>
      <c r="V70" s="208"/>
      <c r="W70" s="59"/>
      <c r="X70" s="210"/>
      <c r="Y70" s="64"/>
      <c r="Z70" s="210"/>
    </row>
    <row r="71" spans="1:26" s="27" customFormat="1" ht="14.25">
      <c r="A71" s="133"/>
      <c r="B71" s="41" t="s">
        <v>199</v>
      </c>
      <c r="C71" s="305" t="s">
        <v>530</v>
      </c>
      <c r="D71" s="210"/>
      <c r="E71" s="64" t="s">
        <v>530</v>
      </c>
      <c r="F71" s="210"/>
      <c r="G71" s="64" t="s">
        <v>530</v>
      </c>
      <c r="H71" s="210"/>
      <c r="I71" s="305" t="s">
        <v>530</v>
      </c>
      <c r="J71" s="210"/>
      <c r="K71" s="64" t="s">
        <v>530</v>
      </c>
      <c r="L71" s="210"/>
      <c r="M71" s="64" t="s">
        <v>530</v>
      </c>
      <c r="N71" s="210"/>
      <c r="O71" s="305" t="s">
        <v>530</v>
      </c>
      <c r="P71" s="64"/>
      <c r="Q71" s="64" t="s">
        <v>530</v>
      </c>
      <c r="R71" s="64"/>
      <c r="S71" s="64" t="s">
        <v>530</v>
      </c>
      <c r="T71" s="64"/>
      <c r="U71" s="64" t="s">
        <v>530</v>
      </c>
      <c r="V71" s="208"/>
      <c r="W71" s="59"/>
      <c r="X71" s="210"/>
      <c r="Y71" s="64"/>
      <c r="Z71" s="210"/>
    </row>
    <row r="72" spans="1:26" s="27" customFormat="1" ht="12.75">
      <c r="A72" s="139"/>
      <c r="B72" s="72"/>
      <c r="C72" s="310"/>
      <c r="D72" s="61"/>
      <c r="E72" s="61"/>
      <c r="F72" s="61"/>
      <c r="G72" s="61"/>
      <c r="H72" s="62"/>
      <c r="I72" s="310"/>
      <c r="J72" s="61"/>
      <c r="K72" s="61"/>
      <c r="L72" s="61"/>
      <c r="M72" s="61"/>
      <c r="N72" s="62"/>
      <c r="O72" s="310"/>
      <c r="P72" s="61"/>
      <c r="Q72" s="61"/>
      <c r="R72" s="61"/>
      <c r="S72" s="61"/>
      <c r="T72" s="61"/>
      <c r="U72" s="387"/>
      <c r="V72" s="62"/>
      <c r="W72" s="388"/>
      <c r="X72" s="389"/>
      <c r="Y72" s="389"/>
      <c r="Z72" s="389"/>
    </row>
    <row r="73" spans="1:27" s="27" customFormat="1" ht="12.75">
      <c r="A73" s="141"/>
      <c r="B73" s="447"/>
      <c r="C73" s="447"/>
      <c r="D73" s="447"/>
      <c r="E73" s="447"/>
      <c r="F73" s="447"/>
      <c r="G73" s="447"/>
      <c r="H73" s="447"/>
      <c r="I73" s="447"/>
      <c r="J73" s="447"/>
      <c r="K73" s="447"/>
      <c r="L73" s="447"/>
      <c r="M73" s="447"/>
      <c r="N73" s="447"/>
      <c r="O73" s="447"/>
      <c r="P73" s="447"/>
      <c r="Q73" s="447"/>
      <c r="R73" s="447"/>
      <c r="S73" s="447"/>
      <c r="T73" s="447"/>
      <c r="U73" s="447"/>
      <c r="W73" s="447"/>
      <c r="X73" s="447"/>
      <c r="Y73" s="447"/>
      <c r="Z73" s="154"/>
      <c r="AA73" s="28"/>
    </row>
    <row r="74" spans="1:27" s="27" customFormat="1" ht="12.75">
      <c r="A74" s="486" t="s">
        <v>524</v>
      </c>
      <c r="B74" s="494"/>
      <c r="C74" s="502" t="s">
        <v>530</v>
      </c>
      <c r="D74" s="501"/>
      <c r="E74" s="501" t="s">
        <v>530</v>
      </c>
      <c r="F74" s="501"/>
      <c r="G74" s="501" t="s">
        <v>530</v>
      </c>
      <c r="H74" s="493"/>
      <c r="I74" s="501" t="s">
        <v>530</v>
      </c>
      <c r="J74" s="501"/>
      <c r="K74" s="501" t="s">
        <v>530</v>
      </c>
      <c r="L74" s="501"/>
      <c r="M74" s="501" t="s">
        <v>530</v>
      </c>
      <c r="N74" s="493"/>
      <c r="O74" s="501" t="s">
        <v>530</v>
      </c>
      <c r="P74" s="501"/>
      <c r="Q74" s="501" t="s">
        <v>530</v>
      </c>
      <c r="R74" s="501"/>
      <c r="S74" s="501" t="s">
        <v>530</v>
      </c>
      <c r="T74" s="501"/>
      <c r="U74" s="501" t="s">
        <v>530</v>
      </c>
      <c r="V74" s="493"/>
      <c r="W74" s="447"/>
      <c r="X74" s="447"/>
      <c r="Y74" s="447"/>
      <c r="Z74" s="154"/>
      <c r="AA74" s="28"/>
    </row>
    <row r="75" spans="1:27" s="27" customFormat="1" ht="12.75">
      <c r="A75" s="141"/>
      <c r="B75" s="447"/>
      <c r="C75" s="447"/>
      <c r="D75" s="447"/>
      <c r="E75" s="447"/>
      <c r="F75" s="447"/>
      <c r="G75" s="447"/>
      <c r="H75" s="447"/>
      <c r="I75" s="447"/>
      <c r="J75" s="447"/>
      <c r="K75" s="447"/>
      <c r="L75" s="447"/>
      <c r="M75" s="447"/>
      <c r="N75" s="447"/>
      <c r="O75" s="447"/>
      <c r="P75" s="447"/>
      <c r="Q75" s="447"/>
      <c r="R75" s="447"/>
      <c r="S75" s="447"/>
      <c r="T75" s="447"/>
      <c r="U75" s="447"/>
      <c r="V75" s="154" t="s">
        <v>529</v>
      </c>
      <c r="W75" s="447"/>
      <c r="X75" s="447"/>
      <c r="Y75" s="447"/>
      <c r="Z75" s="154"/>
      <c r="AA75" s="28"/>
    </row>
  </sheetData>
  <mergeCells count="21">
    <mergeCell ref="A63:B63"/>
    <mergeCell ref="C4:G4"/>
    <mergeCell ref="I4:M4"/>
    <mergeCell ref="O4:U4"/>
    <mergeCell ref="A8:B8"/>
    <mergeCell ref="A17:B17"/>
    <mergeCell ref="C5:C6"/>
    <mergeCell ref="K5:K6"/>
    <mergeCell ref="A25:B25"/>
    <mergeCell ref="G5:G6"/>
    <mergeCell ref="Q5:Q6"/>
    <mergeCell ref="S5:S6"/>
    <mergeCell ref="U5:U6"/>
    <mergeCell ref="A1:V1"/>
    <mergeCell ref="A2:V2"/>
    <mergeCell ref="I5:I6"/>
    <mergeCell ref="E5:E6"/>
    <mergeCell ref="A40:B40"/>
    <mergeCell ref="A53:B53"/>
    <mergeCell ref="M5:M6"/>
    <mergeCell ref="O5:O6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scale="65" r:id="rId1"/>
  <headerFooter alignWithMargins="0">
    <oddFooter>&amp;C18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AA73"/>
  <sheetViews>
    <sheetView view="pageBreakPreview" zoomScaleSheetLayoutView="100" workbookViewId="0" topLeftCell="A1">
      <selection activeCell="C8" sqref="C8:T71"/>
    </sheetView>
  </sheetViews>
  <sheetFormatPr defaultColWidth="9.140625" defaultRowHeight="12.75"/>
  <cols>
    <col min="2" max="2" width="25.28125" style="0" customWidth="1"/>
    <col min="4" max="4" width="1.57421875" style="0" customWidth="1"/>
    <col min="6" max="6" width="1.57421875" style="0" customWidth="1"/>
    <col min="8" max="8" width="1.57421875" style="0" customWidth="1"/>
    <col min="10" max="10" width="1.57421875" style="0" customWidth="1"/>
    <col min="12" max="12" width="1.57421875" style="0" customWidth="1"/>
    <col min="14" max="14" width="1.57421875" style="0" customWidth="1"/>
    <col min="16" max="16" width="1.57421875" style="0" customWidth="1"/>
    <col min="18" max="18" width="1.57421875" style="0" customWidth="1"/>
    <col min="20" max="20" width="1.57421875" style="0" customWidth="1"/>
  </cols>
  <sheetData>
    <row r="1" spans="1:26" s="27" customFormat="1" ht="20.25">
      <c r="A1" s="591" t="s">
        <v>491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464"/>
      <c r="V1" s="464"/>
      <c r="W1" s="464"/>
      <c r="X1" s="464"/>
      <c r="Y1" s="464"/>
      <c r="Z1" s="166"/>
    </row>
    <row r="2" spans="1:26" s="27" customFormat="1" ht="20.25">
      <c r="A2" s="608" t="str">
        <f>"Table 3.6b East of England: UK Regular Forces by local authority area as at "&amp;'Enter SITDATE'!B2</f>
        <v>Table 3.6b East of England: UK Regular Forces by local authority area as at 1 January 2014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464"/>
      <c r="V2" s="464"/>
      <c r="W2" s="464"/>
      <c r="X2" s="464"/>
      <c r="Y2" s="464"/>
      <c r="Z2" s="166"/>
    </row>
    <row r="3" spans="1:26" s="27" customFormat="1" ht="12.75">
      <c r="A3" s="101"/>
      <c r="B3" s="102"/>
      <c r="C3" s="103"/>
      <c r="D3" s="103"/>
      <c r="E3" s="103"/>
      <c r="F3" s="103"/>
      <c r="G3" s="102"/>
      <c r="H3" s="102"/>
      <c r="I3" s="103"/>
      <c r="J3" s="102"/>
      <c r="K3" s="102"/>
      <c r="L3" s="102"/>
      <c r="M3" s="102"/>
      <c r="N3" s="102"/>
      <c r="O3" s="105"/>
      <c r="P3" s="174"/>
      <c r="Q3" s="3"/>
      <c r="R3" s="3"/>
      <c r="S3" s="32"/>
      <c r="T3" s="32"/>
      <c r="U3" s="103"/>
      <c r="V3" s="102"/>
      <c r="W3" s="102"/>
      <c r="X3" s="102"/>
      <c r="Y3" s="177"/>
      <c r="Z3" s="177"/>
    </row>
    <row r="4" spans="1:26" s="27" customFormat="1" ht="12.75" customHeight="1">
      <c r="A4" s="99" t="s">
        <v>74</v>
      </c>
      <c r="B4" s="98"/>
      <c r="C4" s="596" t="s">
        <v>450</v>
      </c>
      <c r="D4" s="597"/>
      <c r="E4" s="597"/>
      <c r="F4" s="597"/>
      <c r="G4" s="597"/>
      <c r="H4" s="165"/>
      <c r="I4" s="596" t="s">
        <v>83</v>
      </c>
      <c r="J4" s="597"/>
      <c r="K4" s="597"/>
      <c r="L4" s="597"/>
      <c r="M4" s="597"/>
      <c r="N4" s="164"/>
      <c r="O4" s="596" t="s">
        <v>84</v>
      </c>
      <c r="P4" s="597"/>
      <c r="Q4" s="597"/>
      <c r="R4" s="597"/>
      <c r="S4" s="597"/>
      <c r="T4" s="165"/>
      <c r="U4" s="598"/>
      <c r="V4" s="599"/>
      <c r="W4" s="599"/>
      <c r="X4" s="599"/>
      <c r="Y4" s="599"/>
      <c r="Z4" s="357"/>
    </row>
    <row r="5" spans="1:26" s="27" customFormat="1" ht="12.75" customHeight="1">
      <c r="A5" s="121"/>
      <c r="B5" s="48"/>
      <c r="C5" s="588" t="s">
        <v>50</v>
      </c>
      <c r="D5" s="374"/>
      <c r="E5" s="584" t="s">
        <v>79</v>
      </c>
      <c r="F5" s="374"/>
      <c r="G5" s="584" t="s">
        <v>91</v>
      </c>
      <c r="H5" s="375"/>
      <c r="I5" s="588" t="s">
        <v>50</v>
      </c>
      <c r="J5" s="374"/>
      <c r="K5" s="584" t="s">
        <v>79</v>
      </c>
      <c r="L5" s="374"/>
      <c r="M5" s="584" t="s">
        <v>91</v>
      </c>
      <c r="N5" s="374"/>
      <c r="O5" s="588" t="s">
        <v>50</v>
      </c>
      <c r="P5" s="374"/>
      <c r="Q5" s="584" t="s">
        <v>79</v>
      </c>
      <c r="R5" s="374"/>
      <c r="S5" s="584" t="s">
        <v>91</v>
      </c>
      <c r="T5" s="337"/>
      <c r="U5" s="358"/>
      <c r="V5" s="357"/>
      <c r="W5" s="357"/>
      <c r="X5" s="357"/>
      <c r="Y5" s="357"/>
      <c r="Z5" s="357"/>
    </row>
    <row r="6" spans="1:26" s="27" customFormat="1" ht="12.75">
      <c r="A6" s="131"/>
      <c r="B6" s="100" t="s">
        <v>19</v>
      </c>
      <c r="C6" s="587"/>
      <c r="D6" s="349"/>
      <c r="E6" s="585"/>
      <c r="F6" s="349"/>
      <c r="G6" s="585"/>
      <c r="H6" s="350"/>
      <c r="I6" s="587"/>
      <c r="J6" s="349"/>
      <c r="K6" s="585"/>
      <c r="L6" s="349"/>
      <c r="M6" s="585"/>
      <c r="N6" s="350"/>
      <c r="O6" s="587"/>
      <c r="P6" s="349"/>
      <c r="Q6" s="585"/>
      <c r="R6" s="349"/>
      <c r="S6" s="585"/>
      <c r="T6" s="334"/>
      <c r="U6" s="359"/>
      <c r="V6" s="360"/>
      <c r="W6" s="360"/>
      <c r="X6" s="360"/>
      <c r="Y6" s="360"/>
      <c r="Z6" s="360"/>
    </row>
    <row r="7" spans="1:26" s="27" customFormat="1" ht="12.75">
      <c r="A7" s="108"/>
      <c r="B7" s="109"/>
      <c r="C7" s="306"/>
      <c r="D7" s="203"/>
      <c r="E7" s="203"/>
      <c r="F7" s="203"/>
      <c r="G7" s="203"/>
      <c r="H7" s="216"/>
      <c r="I7" s="306"/>
      <c r="J7" s="203"/>
      <c r="K7" s="203"/>
      <c r="L7" s="203"/>
      <c r="M7" s="203"/>
      <c r="N7" s="216"/>
      <c r="O7" s="306"/>
      <c r="P7" s="203"/>
      <c r="Q7" s="203"/>
      <c r="R7" s="203"/>
      <c r="S7" s="203"/>
      <c r="T7" s="216"/>
      <c r="U7" s="372"/>
      <c r="V7" s="362"/>
      <c r="W7" s="362"/>
      <c r="X7" s="362"/>
      <c r="Y7" s="362"/>
      <c r="Z7" s="362"/>
    </row>
    <row r="8" spans="1:27" s="27" customFormat="1" ht="14.25">
      <c r="A8" s="609" t="s">
        <v>449</v>
      </c>
      <c r="B8" s="576"/>
      <c r="C8" s="286">
        <v>700</v>
      </c>
      <c r="D8" s="290"/>
      <c r="E8" s="289">
        <v>300</v>
      </c>
      <c r="F8" s="290"/>
      <c r="G8" s="289">
        <v>390</v>
      </c>
      <c r="H8" s="290"/>
      <c r="I8" s="286">
        <v>7520</v>
      </c>
      <c r="J8" s="290"/>
      <c r="K8" s="289">
        <v>980</v>
      </c>
      <c r="L8" s="290"/>
      <c r="M8" s="289">
        <v>6540</v>
      </c>
      <c r="N8" s="290"/>
      <c r="O8" s="286">
        <v>6340</v>
      </c>
      <c r="P8" s="289"/>
      <c r="Q8" s="289">
        <v>1040</v>
      </c>
      <c r="R8" s="289"/>
      <c r="S8" s="289">
        <v>5300</v>
      </c>
      <c r="T8" s="291"/>
      <c r="U8" s="363"/>
      <c r="V8" s="377"/>
      <c r="W8" s="365"/>
      <c r="X8" s="377"/>
      <c r="Y8" s="365"/>
      <c r="Z8" s="377"/>
      <c r="AA8" s="1"/>
    </row>
    <row r="9" spans="1:26" s="27" customFormat="1" ht="14.25">
      <c r="A9" s="108"/>
      <c r="B9" s="109"/>
      <c r="C9" s="304"/>
      <c r="D9" s="207"/>
      <c r="E9" s="112"/>
      <c r="F9" s="207"/>
      <c r="G9" s="112"/>
      <c r="H9" s="207"/>
      <c r="I9" s="304"/>
      <c r="J9" s="207"/>
      <c r="K9" s="112"/>
      <c r="L9" s="207"/>
      <c r="M9" s="112"/>
      <c r="N9" s="207"/>
      <c r="O9" s="304"/>
      <c r="P9" s="112"/>
      <c r="Q9" s="112"/>
      <c r="R9" s="112"/>
      <c r="S9" s="112"/>
      <c r="T9" s="113"/>
      <c r="U9" s="363"/>
      <c r="V9" s="378"/>
      <c r="W9" s="368"/>
      <c r="X9" s="378"/>
      <c r="Y9" s="368"/>
      <c r="Z9" s="378"/>
    </row>
    <row r="10" spans="1:26" s="1" customFormat="1" ht="14.25">
      <c r="A10" s="118"/>
      <c r="B10" s="145" t="s">
        <v>357</v>
      </c>
      <c r="C10" s="305" t="s">
        <v>530</v>
      </c>
      <c r="D10" s="210"/>
      <c r="E10" s="64" t="s">
        <v>530</v>
      </c>
      <c r="F10" s="210"/>
      <c r="G10" s="64" t="s">
        <v>530</v>
      </c>
      <c r="H10" s="210"/>
      <c r="I10" s="305" t="s">
        <v>530</v>
      </c>
      <c r="J10" s="210"/>
      <c r="K10" s="64" t="s">
        <v>530</v>
      </c>
      <c r="L10" s="210"/>
      <c r="M10" s="64" t="s">
        <v>530</v>
      </c>
      <c r="N10" s="210"/>
      <c r="O10" s="305" t="s">
        <v>530</v>
      </c>
      <c r="P10" s="64"/>
      <c r="Q10" s="64" t="s">
        <v>530</v>
      </c>
      <c r="R10" s="64"/>
      <c r="S10" s="64" t="s">
        <v>530</v>
      </c>
      <c r="T10" s="60"/>
      <c r="U10" s="305"/>
      <c r="V10" s="210"/>
      <c r="W10" s="64"/>
      <c r="X10" s="210"/>
      <c r="Y10" s="64"/>
      <c r="Z10" s="210"/>
    </row>
    <row r="11" spans="1:26" s="1" customFormat="1" ht="14.25">
      <c r="A11" s="118"/>
      <c r="B11" s="145" t="s">
        <v>499</v>
      </c>
      <c r="C11" s="305">
        <v>130</v>
      </c>
      <c r="D11" s="210"/>
      <c r="E11" s="64">
        <v>20</v>
      </c>
      <c r="F11" s="210"/>
      <c r="G11" s="64">
        <v>110</v>
      </c>
      <c r="H11" s="210"/>
      <c r="I11" s="305">
        <v>550</v>
      </c>
      <c r="J11" s="210"/>
      <c r="K11" s="64">
        <v>120</v>
      </c>
      <c r="L11" s="210"/>
      <c r="M11" s="64">
        <v>430</v>
      </c>
      <c r="N11" s="210"/>
      <c r="O11" s="305">
        <v>710</v>
      </c>
      <c r="P11" s="64"/>
      <c r="Q11" s="64">
        <v>180</v>
      </c>
      <c r="R11" s="64"/>
      <c r="S11" s="64">
        <v>530</v>
      </c>
      <c r="T11" s="60"/>
      <c r="U11" s="305"/>
      <c r="V11" s="210"/>
      <c r="W11" s="64"/>
      <c r="X11" s="210"/>
      <c r="Y11" s="64"/>
      <c r="Z11" s="210"/>
    </row>
    <row r="12" spans="1:26" s="1" customFormat="1" ht="14.25">
      <c r="A12" s="118"/>
      <c r="B12" s="145" t="s">
        <v>71</v>
      </c>
      <c r="C12" s="305" t="s">
        <v>530</v>
      </c>
      <c r="D12" s="210"/>
      <c r="E12" s="64" t="s">
        <v>530</v>
      </c>
      <c r="F12" s="210"/>
      <c r="G12" s="64" t="s">
        <v>530</v>
      </c>
      <c r="H12" s="210"/>
      <c r="I12" s="305">
        <v>10</v>
      </c>
      <c r="J12" s="210"/>
      <c r="K12" s="64" t="s">
        <v>530</v>
      </c>
      <c r="L12" s="210"/>
      <c r="M12" s="64">
        <v>10</v>
      </c>
      <c r="N12" s="210"/>
      <c r="O12" s="305" t="s">
        <v>530</v>
      </c>
      <c r="P12" s="64"/>
      <c r="Q12" s="64" t="s">
        <v>530</v>
      </c>
      <c r="R12" s="64"/>
      <c r="S12" s="64" t="s">
        <v>530</v>
      </c>
      <c r="T12" s="60"/>
      <c r="U12" s="305"/>
      <c r="V12" s="210"/>
      <c r="W12" s="64"/>
      <c r="X12" s="210"/>
      <c r="Y12" s="64"/>
      <c r="Z12" s="210"/>
    </row>
    <row r="13" spans="1:26" s="1" customFormat="1" ht="14.25">
      <c r="A13" s="118"/>
      <c r="B13" s="145" t="s">
        <v>78</v>
      </c>
      <c r="C13" s="305">
        <v>10</v>
      </c>
      <c r="D13" s="210"/>
      <c r="E13" s="64">
        <v>10</v>
      </c>
      <c r="F13" s="210"/>
      <c r="G13" s="64" t="s">
        <v>530</v>
      </c>
      <c r="H13" s="210"/>
      <c r="I13" s="305">
        <v>80</v>
      </c>
      <c r="J13" s="210"/>
      <c r="K13" s="64">
        <v>30</v>
      </c>
      <c r="L13" s="210"/>
      <c r="M13" s="64">
        <v>50</v>
      </c>
      <c r="N13" s="210"/>
      <c r="O13" s="305">
        <v>1170</v>
      </c>
      <c r="P13" s="64"/>
      <c r="Q13" s="64">
        <v>140</v>
      </c>
      <c r="R13" s="64"/>
      <c r="S13" s="64">
        <v>1040</v>
      </c>
      <c r="T13" s="60"/>
      <c r="U13" s="305"/>
      <c r="V13" s="210"/>
      <c r="W13" s="64"/>
      <c r="X13" s="210"/>
      <c r="Y13" s="64"/>
      <c r="Z13" s="210"/>
    </row>
    <row r="14" spans="1:26" s="1" customFormat="1" ht="14.25">
      <c r="A14" s="118"/>
      <c r="B14" s="145" t="s">
        <v>92</v>
      </c>
      <c r="C14" s="305" t="s">
        <v>530</v>
      </c>
      <c r="D14" s="210"/>
      <c r="E14" s="64" t="s">
        <v>530</v>
      </c>
      <c r="F14" s="210"/>
      <c r="G14" s="64" t="s">
        <v>530</v>
      </c>
      <c r="H14" s="210"/>
      <c r="I14" s="305" t="s">
        <v>530</v>
      </c>
      <c r="J14" s="210"/>
      <c r="K14" s="64" t="s">
        <v>530</v>
      </c>
      <c r="L14" s="210"/>
      <c r="M14" s="64" t="s">
        <v>530</v>
      </c>
      <c r="N14" s="210"/>
      <c r="O14" s="305" t="s">
        <v>530</v>
      </c>
      <c r="P14" s="64"/>
      <c r="Q14" s="64" t="s">
        <v>530</v>
      </c>
      <c r="R14" s="64"/>
      <c r="S14" s="64" t="s">
        <v>530</v>
      </c>
      <c r="T14" s="60"/>
      <c r="U14" s="305"/>
      <c r="V14" s="210"/>
      <c r="W14" s="64"/>
      <c r="X14" s="210"/>
      <c r="Y14" s="64"/>
      <c r="Z14" s="210"/>
    </row>
    <row r="15" spans="1:26" s="27" customFormat="1" ht="14.25">
      <c r="A15" s="118"/>
      <c r="B15" s="145" t="s">
        <v>174</v>
      </c>
      <c r="C15" s="305" t="s">
        <v>530</v>
      </c>
      <c r="D15" s="210"/>
      <c r="E15" s="64" t="s">
        <v>530</v>
      </c>
      <c r="F15" s="210"/>
      <c r="G15" s="64" t="s">
        <v>530</v>
      </c>
      <c r="H15" s="210"/>
      <c r="I15" s="305" t="s">
        <v>530</v>
      </c>
      <c r="J15" s="210"/>
      <c r="K15" s="64" t="s">
        <v>530</v>
      </c>
      <c r="L15" s="210"/>
      <c r="M15" s="64" t="s">
        <v>530</v>
      </c>
      <c r="N15" s="210"/>
      <c r="O15" s="305" t="s">
        <v>530</v>
      </c>
      <c r="P15" s="64"/>
      <c r="Q15" s="64" t="s">
        <v>530</v>
      </c>
      <c r="R15" s="64"/>
      <c r="S15" s="64" t="s">
        <v>530</v>
      </c>
      <c r="T15" s="60"/>
      <c r="U15" s="305"/>
      <c r="V15" s="210"/>
      <c r="W15" s="64"/>
      <c r="X15" s="210"/>
      <c r="Y15" s="64"/>
      <c r="Z15" s="210"/>
    </row>
    <row r="16" spans="1:26" s="27" customFormat="1" ht="14.25">
      <c r="A16" s="135"/>
      <c r="B16" s="41"/>
      <c r="C16" s="305"/>
      <c r="D16" s="210"/>
      <c r="E16" s="64"/>
      <c r="F16" s="210"/>
      <c r="G16" s="64"/>
      <c r="H16" s="210"/>
      <c r="I16" s="305"/>
      <c r="J16" s="210"/>
      <c r="K16" s="64"/>
      <c r="L16" s="210"/>
      <c r="M16" s="64"/>
      <c r="N16" s="210"/>
      <c r="O16" s="305"/>
      <c r="P16" s="64"/>
      <c r="Q16" s="64"/>
      <c r="R16" s="64"/>
      <c r="S16" s="64"/>
      <c r="T16" s="60"/>
      <c r="U16" s="305"/>
      <c r="V16" s="210"/>
      <c r="W16" s="64"/>
      <c r="X16" s="210"/>
      <c r="Y16" s="64"/>
      <c r="Z16" s="210"/>
    </row>
    <row r="17" spans="1:26" s="1" customFormat="1" ht="14.25">
      <c r="A17" s="606" t="s">
        <v>65</v>
      </c>
      <c r="B17" s="607"/>
      <c r="C17" s="65">
        <v>40</v>
      </c>
      <c r="D17" s="232"/>
      <c r="E17" s="55">
        <v>20</v>
      </c>
      <c r="F17" s="232"/>
      <c r="G17" s="55">
        <v>10</v>
      </c>
      <c r="H17" s="232"/>
      <c r="I17" s="65">
        <v>170</v>
      </c>
      <c r="J17" s="232"/>
      <c r="K17" s="55">
        <v>40</v>
      </c>
      <c r="L17" s="232"/>
      <c r="M17" s="55">
        <v>140</v>
      </c>
      <c r="N17" s="232"/>
      <c r="O17" s="65">
        <v>360</v>
      </c>
      <c r="P17" s="55"/>
      <c r="Q17" s="55">
        <v>100</v>
      </c>
      <c r="R17" s="55"/>
      <c r="S17" s="55">
        <v>260</v>
      </c>
      <c r="T17" s="56"/>
      <c r="U17" s="305"/>
      <c r="V17" s="379"/>
      <c r="W17" s="325"/>
      <c r="X17" s="379"/>
      <c r="Y17" s="325"/>
      <c r="Z17" s="379"/>
    </row>
    <row r="18" spans="1:26" s="27" customFormat="1" ht="14.25">
      <c r="A18" s="134"/>
      <c r="B18" s="41"/>
      <c r="C18" s="305"/>
      <c r="D18" s="210"/>
      <c r="E18" s="64"/>
      <c r="F18" s="210"/>
      <c r="G18" s="64"/>
      <c r="H18" s="210"/>
      <c r="I18" s="305"/>
      <c r="J18" s="210"/>
      <c r="K18" s="64"/>
      <c r="L18" s="210"/>
      <c r="M18" s="64"/>
      <c r="N18" s="210"/>
      <c r="O18" s="305"/>
      <c r="P18" s="64"/>
      <c r="Q18" s="64"/>
      <c r="R18" s="64"/>
      <c r="S18" s="64"/>
      <c r="T18" s="60"/>
      <c r="U18" s="305"/>
      <c r="V18" s="210"/>
      <c r="W18" s="64"/>
      <c r="X18" s="210"/>
      <c r="Y18" s="64"/>
      <c r="Z18" s="210"/>
    </row>
    <row r="19" spans="1:26" s="27" customFormat="1" ht="14.25">
      <c r="A19" s="133"/>
      <c r="B19" s="41" t="s">
        <v>361</v>
      </c>
      <c r="C19" s="305" t="s">
        <v>530</v>
      </c>
      <c r="D19" s="210"/>
      <c r="E19" s="64" t="s">
        <v>530</v>
      </c>
      <c r="F19" s="210"/>
      <c r="G19" s="64" t="s">
        <v>530</v>
      </c>
      <c r="H19" s="210"/>
      <c r="I19" s="305">
        <v>20</v>
      </c>
      <c r="J19" s="210"/>
      <c r="K19" s="64">
        <v>10</v>
      </c>
      <c r="L19" s="210"/>
      <c r="M19" s="64">
        <v>10</v>
      </c>
      <c r="N19" s="210"/>
      <c r="O19" s="305" t="s">
        <v>530</v>
      </c>
      <c r="P19" s="64"/>
      <c r="Q19" s="64" t="s">
        <v>530</v>
      </c>
      <c r="R19" s="64"/>
      <c r="S19" s="64" t="s">
        <v>530</v>
      </c>
      <c r="T19" s="60"/>
      <c r="U19" s="305"/>
      <c r="V19" s="210"/>
      <c r="W19" s="64"/>
      <c r="X19" s="210"/>
      <c r="Y19" s="64"/>
      <c r="Z19" s="210"/>
    </row>
    <row r="20" spans="1:26" s="27" customFormat="1" ht="14.25">
      <c r="A20" s="133"/>
      <c r="B20" s="41" t="s">
        <v>175</v>
      </c>
      <c r="C20" s="305" t="s">
        <v>530</v>
      </c>
      <c r="D20" s="210"/>
      <c r="E20" s="64" t="s">
        <v>530</v>
      </c>
      <c r="F20" s="210"/>
      <c r="G20" s="64" t="s">
        <v>530</v>
      </c>
      <c r="H20" s="210"/>
      <c r="I20" s="305" t="s">
        <v>530</v>
      </c>
      <c r="J20" s="210"/>
      <c r="K20" s="64" t="s">
        <v>530</v>
      </c>
      <c r="L20" s="210"/>
      <c r="M20" s="64" t="s">
        <v>530</v>
      </c>
      <c r="N20" s="210"/>
      <c r="O20" s="305" t="s">
        <v>530</v>
      </c>
      <c r="P20" s="64"/>
      <c r="Q20" s="64" t="s">
        <v>530</v>
      </c>
      <c r="R20" s="64"/>
      <c r="S20" s="64" t="s">
        <v>530</v>
      </c>
      <c r="T20" s="60"/>
      <c r="U20" s="305"/>
      <c r="V20" s="210"/>
      <c r="W20" s="64"/>
      <c r="X20" s="210"/>
      <c r="Y20" s="64"/>
      <c r="Z20" s="210"/>
    </row>
    <row r="21" spans="1:26" s="27" customFormat="1" ht="14.25">
      <c r="A21" s="133"/>
      <c r="B21" s="41" t="s">
        <v>176</v>
      </c>
      <c r="C21" s="305" t="s">
        <v>530</v>
      </c>
      <c r="D21" s="210"/>
      <c r="E21" s="64" t="s">
        <v>530</v>
      </c>
      <c r="F21" s="210"/>
      <c r="G21" s="64" t="s">
        <v>530</v>
      </c>
      <c r="H21" s="210"/>
      <c r="I21" s="305" t="s">
        <v>530</v>
      </c>
      <c r="J21" s="210"/>
      <c r="K21" s="64" t="s">
        <v>530</v>
      </c>
      <c r="L21" s="210"/>
      <c r="M21" s="64" t="s">
        <v>530</v>
      </c>
      <c r="N21" s="210"/>
      <c r="O21" s="305" t="s">
        <v>530</v>
      </c>
      <c r="P21" s="64"/>
      <c r="Q21" s="64" t="s">
        <v>530</v>
      </c>
      <c r="R21" s="64"/>
      <c r="S21" s="64" t="s">
        <v>530</v>
      </c>
      <c r="T21" s="60"/>
      <c r="U21" s="305"/>
      <c r="V21" s="210"/>
      <c r="W21" s="64"/>
      <c r="X21" s="210"/>
      <c r="Y21" s="64"/>
      <c r="Z21" s="210"/>
    </row>
    <row r="22" spans="1:26" s="27" customFormat="1" ht="14.25">
      <c r="A22" s="133"/>
      <c r="B22" s="41" t="s">
        <v>362</v>
      </c>
      <c r="C22" s="305">
        <v>30</v>
      </c>
      <c r="D22" s="210"/>
      <c r="E22" s="64">
        <v>20</v>
      </c>
      <c r="F22" s="210"/>
      <c r="G22" s="64">
        <v>10</v>
      </c>
      <c r="H22" s="210"/>
      <c r="I22" s="305">
        <v>60</v>
      </c>
      <c r="J22" s="210"/>
      <c r="K22" s="64">
        <v>20</v>
      </c>
      <c r="L22" s="210"/>
      <c r="M22" s="64">
        <v>40</v>
      </c>
      <c r="N22" s="210"/>
      <c r="O22" s="305">
        <v>330</v>
      </c>
      <c r="P22" s="64"/>
      <c r="Q22" s="64">
        <v>90</v>
      </c>
      <c r="R22" s="64"/>
      <c r="S22" s="64">
        <v>240</v>
      </c>
      <c r="T22" s="60"/>
      <c r="U22" s="305"/>
      <c r="V22" s="210"/>
      <c r="W22" s="64"/>
      <c r="X22" s="210"/>
      <c r="Y22" s="64"/>
      <c r="Z22" s="210"/>
    </row>
    <row r="23" spans="1:26" s="27" customFormat="1" ht="14.25">
      <c r="A23" s="133"/>
      <c r="B23" s="41" t="s">
        <v>363</v>
      </c>
      <c r="C23" s="305" t="s">
        <v>530</v>
      </c>
      <c r="D23" s="210"/>
      <c r="E23" s="64" t="s">
        <v>530</v>
      </c>
      <c r="F23" s="210"/>
      <c r="G23" s="64" t="s">
        <v>530</v>
      </c>
      <c r="H23" s="210"/>
      <c r="I23" s="305">
        <v>100</v>
      </c>
      <c r="J23" s="210"/>
      <c r="K23" s="64">
        <v>10</v>
      </c>
      <c r="L23" s="210"/>
      <c r="M23" s="64">
        <v>90</v>
      </c>
      <c r="N23" s="210"/>
      <c r="O23" s="305">
        <v>20</v>
      </c>
      <c r="P23" s="64"/>
      <c r="Q23" s="64">
        <v>10</v>
      </c>
      <c r="R23" s="64"/>
      <c r="S23" s="64">
        <v>10</v>
      </c>
      <c r="T23" s="60"/>
      <c r="U23" s="305"/>
      <c r="V23" s="210"/>
      <c r="W23" s="64"/>
      <c r="X23" s="210"/>
      <c r="Y23" s="64"/>
      <c r="Z23" s="210"/>
    </row>
    <row r="24" spans="1:26" s="27" customFormat="1" ht="14.25">
      <c r="A24" s="134"/>
      <c r="B24" s="41"/>
      <c r="C24" s="305"/>
      <c r="D24" s="210"/>
      <c r="E24" s="64"/>
      <c r="F24" s="210"/>
      <c r="G24" s="64"/>
      <c r="H24" s="210"/>
      <c r="I24" s="305"/>
      <c r="J24" s="210"/>
      <c r="K24" s="64"/>
      <c r="L24" s="210"/>
      <c r="M24" s="64"/>
      <c r="N24" s="210"/>
      <c r="O24" s="305"/>
      <c r="P24" s="64"/>
      <c r="Q24" s="64"/>
      <c r="R24" s="64"/>
      <c r="S24" s="64"/>
      <c r="T24" s="60"/>
      <c r="U24" s="305"/>
      <c r="V24" s="210"/>
      <c r="W24" s="64"/>
      <c r="X24" s="210"/>
      <c r="Y24" s="64"/>
      <c r="Z24" s="210"/>
    </row>
    <row r="25" spans="1:26" s="1" customFormat="1" ht="14.25">
      <c r="A25" s="606" t="s">
        <v>1</v>
      </c>
      <c r="B25" s="607"/>
      <c r="C25" s="65">
        <v>10</v>
      </c>
      <c r="D25" s="232"/>
      <c r="E25" s="55" t="s">
        <v>530</v>
      </c>
      <c r="F25" s="232"/>
      <c r="G25" s="55">
        <v>10</v>
      </c>
      <c r="H25" s="232"/>
      <c r="I25" s="65">
        <v>3860</v>
      </c>
      <c r="J25" s="232"/>
      <c r="K25" s="55">
        <v>370</v>
      </c>
      <c r="L25" s="232"/>
      <c r="M25" s="55">
        <v>3490</v>
      </c>
      <c r="N25" s="232"/>
      <c r="O25" s="65">
        <v>50</v>
      </c>
      <c r="P25" s="55"/>
      <c r="Q25" s="55">
        <v>20</v>
      </c>
      <c r="R25" s="55"/>
      <c r="S25" s="55">
        <v>30</v>
      </c>
      <c r="T25" s="56"/>
      <c r="U25" s="305"/>
      <c r="V25" s="379"/>
      <c r="W25" s="325"/>
      <c r="X25" s="379"/>
      <c r="Y25" s="325"/>
      <c r="Z25" s="379"/>
    </row>
    <row r="26" spans="1:26" s="27" customFormat="1" ht="14.25">
      <c r="A26" s="134"/>
      <c r="B26" s="41"/>
      <c r="C26" s="305"/>
      <c r="D26" s="210"/>
      <c r="E26" s="64"/>
      <c r="F26" s="210"/>
      <c r="G26" s="64"/>
      <c r="H26" s="210"/>
      <c r="I26" s="305"/>
      <c r="J26" s="210"/>
      <c r="K26" s="64"/>
      <c r="L26" s="210"/>
      <c r="M26" s="64"/>
      <c r="N26" s="210"/>
      <c r="O26" s="305"/>
      <c r="P26" s="64"/>
      <c r="Q26" s="64"/>
      <c r="R26" s="64"/>
      <c r="S26" s="64"/>
      <c r="T26" s="60"/>
      <c r="U26" s="305"/>
      <c r="V26" s="210"/>
      <c r="W26" s="64"/>
      <c r="X26" s="210"/>
      <c r="Y26" s="64"/>
      <c r="Z26" s="210"/>
    </row>
    <row r="27" spans="1:26" s="27" customFormat="1" ht="14.25">
      <c r="A27" s="133"/>
      <c r="B27" s="41" t="s">
        <v>178</v>
      </c>
      <c r="C27" s="305" t="s">
        <v>530</v>
      </c>
      <c r="D27" s="210"/>
      <c r="E27" s="64" t="s">
        <v>530</v>
      </c>
      <c r="F27" s="210"/>
      <c r="G27" s="64" t="s">
        <v>530</v>
      </c>
      <c r="H27" s="210"/>
      <c r="I27" s="305" t="s">
        <v>530</v>
      </c>
      <c r="J27" s="210"/>
      <c r="K27" s="64" t="s">
        <v>530</v>
      </c>
      <c r="L27" s="210"/>
      <c r="M27" s="64" t="s">
        <v>530</v>
      </c>
      <c r="N27" s="210"/>
      <c r="O27" s="305" t="s">
        <v>530</v>
      </c>
      <c r="P27" s="64"/>
      <c r="Q27" s="64" t="s">
        <v>530</v>
      </c>
      <c r="R27" s="64"/>
      <c r="S27" s="64" t="s">
        <v>530</v>
      </c>
      <c r="T27" s="60"/>
      <c r="U27" s="305"/>
      <c r="V27" s="210"/>
      <c r="W27" s="64"/>
      <c r="X27" s="210"/>
      <c r="Y27" s="64"/>
      <c r="Z27" s="210"/>
    </row>
    <row r="28" spans="1:26" s="27" customFormat="1" ht="14.25">
      <c r="A28" s="133"/>
      <c r="B28" s="41" t="s">
        <v>179</v>
      </c>
      <c r="C28" s="305" t="s">
        <v>530</v>
      </c>
      <c r="D28" s="210"/>
      <c r="E28" s="64" t="s">
        <v>530</v>
      </c>
      <c r="F28" s="210"/>
      <c r="G28" s="64" t="s">
        <v>530</v>
      </c>
      <c r="H28" s="210"/>
      <c r="I28" s="305">
        <v>20</v>
      </c>
      <c r="J28" s="210"/>
      <c r="K28" s="64" t="s">
        <v>530</v>
      </c>
      <c r="L28" s="210"/>
      <c r="M28" s="64">
        <v>20</v>
      </c>
      <c r="N28" s="210"/>
      <c r="O28" s="305" t="s">
        <v>530</v>
      </c>
      <c r="P28" s="64"/>
      <c r="Q28" s="64" t="s">
        <v>530</v>
      </c>
      <c r="R28" s="64"/>
      <c r="S28" s="64" t="s">
        <v>530</v>
      </c>
      <c r="T28" s="60"/>
      <c r="U28" s="305"/>
      <c r="V28" s="210"/>
      <c r="W28" s="64"/>
      <c r="X28" s="210"/>
      <c r="Y28" s="64"/>
      <c r="Z28" s="210"/>
    </row>
    <row r="29" spans="1:26" s="27" customFormat="1" ht="14.25">
      <c r="A29" s="133"/>
      <c r="B29" s="41" t="s">
        <v>177</v>
      </c>
      <c r="C29" s="305" t="s">
        <v>530</v>
      </c>
      <c r="D29" s="210"/>
      <c r="E29" s="64" t="s">
        <v>530</v>
      </c>
      <c r="F29" s="210"/>
      <c r="G29" s="64" t="s">
        <v>530</v>
      </c>
      <c r="H29" s="210"/>
      <c r="I29" s="305" t="s">
        <v>530</v>
      </c>
      <c r="J29" s="210"/>
      <c r="K29" s="64" t="s">
        <v>530</v>
      </c>
      <c r="L29" s="210"/>
      <c r="M29" s="64" t="s">
        <v>530</v>
      </c>
      <c r="N29" s="210"/>
      <c r="O29" s="305" t="s">
        <v>530</v>
      </c>
      <c r="P29" s="64"/>
      <c r="Q29" s="64" t="s">
        <v>530</v>
      </c>
      <c r="R29" s="64"/>
      <c r="S29" s="64" t="s">
        <v>530</v>
      </c>
      <c r="T29" s="60"/>
      <c r="U29" s="305"/>
      <c r="V29" s="210"/>
      <c r="W29" s="64"/>
      <c r="X29" s="210"/>
      <c r="Y29" s="64"/>
      <c r="Z29" s="210"/>
    </row>
    <row r="30" spans="1:26" s="27" customFormat="1" ht="14.25">
      <c r="A30" s="133"/>
      <c r="B30" s="41" t="s">
        <v>180</v>
      </c>
      <c r="C30" s="305" t="s">
        <v>530</v>
      </c>
      <c r="D30" s="210"/>
      <c r="E30" s="64" t="s">
        <v>530</v>
      </c>
      <c r="F30" s="210"/>
      <c r="G30" s="64" t="s">
        <v>530</v>
      </c>
      <c r="H30" s="210"/>
      <c r="I30" s="305" t="s">
        <v>530</v>
      </c>
      <c r="J30" s="210"/>
      <c r="K30" s="64" t="s">
        <v>530</v>
      </c>
      <c r="L30" s="210"/>
      <c r="M30" s="64" t="s">
        <v>530</v>
      </c>
      <c r="N30" s="210"/>
      <c r="O30" s="305" t="s">
        <v>530</v>
      </c>
      <c r="P30" s="64"/>
      <c r="Q30" s="64" t="s">
        <v>530</v>
      </c>
      <c r="R30" s="64"/>
      <c r="S30" s="64" t="s">
        <v>530</v>
      </c>
      <c r="T30" s="60"/>
      <c r="U30" s="305"/>
      <c r="V30" s="210"/>
      <c r="W30" s="64"/>
      <c r="X30" s="210"/>
      <c r="Y30" s="64"/>
      <c r="Z30" s="210"/>
    </row>
    <row r="31" spans="1:26" s="27" customFormat="1" ht="14.25">
      <c r="A31" s="133"/>
      <c r="B31" s="41" t="s">
        <v>181</v>
      </c>
      <c r="C31" s="305" t="s">
        <v>530</v>
      </c>
      <c r="D31" s="210"/>
      <c r="E31" s="64" t="s">
        <v>530</v>
      </c>
      <c r="F31" s="210"/>
      <c r="G31" s="64" t="s">
        <v>530</v>
      </c>
      <c r="H31" s="210"/>
      <c r="I31" s="305" t="s">
        <v>530</v>
      </c>
      <c r="J31" s="210"/>
      <c r="K31" s="64" t="s">
        <v>530</v>
      </c>
      <c r="L31" s="210"/>
      <c r="M31" s="64" t="s">
        <v>530</v>
      </c>
      <c r="N31" s="210"/>
      <c r="O31" s="305" t="s">
        <v>530</v>
      </c>
      <c r="P31" s="64"/>
      <c r="Q31" s="64" t="s">
        <v>530</v>
      </c>
      <c r="R31" s="64"/>
      <c r="S31" s="64" t="s">
        <v>530</v>
      </c>
      <c r="T31" s="60"/>
      <c r="U31" s="305"/>
      <c r="V31" s="210"/>
      <c r="W31" s="64"/>
      <c r="X31" s="210"/>
      <c r="Y31" s="64"/>
      <c r="Z31" s="210"/>
    </row>
    <row r="32" spans="1:26" s="27" customFormat="1" ht="14.25">
      <c r="A32" s="133"/>
      <c r="B32" s="41" t="s">
        <v>182</v>
      </c>
      <c r="C32" s="305">
        <v>10</v>
      </c>
      <c r="D32" s="210"/>
      <c r="E32" s="64" t="s">
        <v>530</v>
      </c>
      <c r="F32" s="210"/>
      <c r="G32" s="64">
        <v>10</v>
      </c>
      <c r="H32" s="210"/>
      <c r="I32" s="305">
        <v>3030</v>
      </c>
      <c r="J32" s="210"/>
      <c r="K32" s="64">
        <v>290</v>
      </c>
      <c r="L32" s="210"/>
      <c r="M32" s="64">
        <v>2740</v>
      </c>
      <c r="N32" s="210"/>
      <c r="O32" s="305">
        <v>50</v>
      </c>
      <c r="P32" s="64"/>
      <c r="Q32" s="64">
        <v>20</v>
      </c>
      <c r="R32" s="64"/>
      <c r="S32" s="64">
        <v>30</v>
      </c>
      <c r="T32" s="60"/>
      <c r="U32" s="305"/>
      <c r="V32" s="210"/>
      <c r="W32" s="64"/>
      <c r="X32" s="210"/>
      <c r="Y32" s="64"/>
      <c r="Z32" s="210"/>
    </row>
    <row r="33" spans="1:26" s="27" customFormat="1" ht="14.25">
      <c r="A33" s="133"/>
      <c r="B33" s="41" t="s">
        <v>183</v>
      </c>
      <c r="C33" s="305" t="s">
        <v>530</v>
      </c>
      <c r="D33" s="210"/>
      <c r="E33" s="64" t="s">
        <v>530</v>
      </c>
      <c r="F33" s="210"/>
      <c r="G33" s="64" t="s">
        <v>530</v>
      </c>
      <c r="H33" s="210"/>
      <c r="I33" s="305" t="s">
        <v>530</v>
      </c>
      <c r="J33" s="210"/>
      <c r="K33" s="64" t="s">
        <v>530</v>
      </c>
      <c r="L33" s="210"/>
      <c r="M33" s="64" t="s">
        <v>530</v>
      </c>
      <c r="N33" s="210"/>
      <c r="O33" s="305" t="s">
        <v>530</v>
      </c>
      <c r="P33" s="64"/>
      <c r="Q33" s="64" t="s">
        <v>530</v>
      </c>
      <c r="R33" s="64"/>
      <c r="S33" s="64" t="s">
        <v>530</v>
      </c>
      <c r="T33" s="60"/>
      <c r="U33" s="305"/>
      <c r="V33" s="210"/>
      <c r="W33" s="64"/>
      <c r="X33" s="210"/>
      <c r="Y33" s="64"/>
      <c r="Z33" s="210"/>
    </row>
    <row r="34" spans="1:26" s="27" customFormat="1" ht="14.25">
      <c r="A34" s="133"/>
      <c r="B34" s="41" t="s">
        <v>184</v>
      </c>
      <c r="C34" s="305" t="s">
        <v>530</v>
      </c>
      <c r="D34" s="210"/>
      <c r="E34" s="64" t="s">
        <v>530</v>
      </c>
      <c r="F34" s="210"/>
      <c r="G34" s="64" t="s">
        <v>530</v>
      </c>
      <c r="H34" s="210"/>
      <c r="I34" s="305" t="s">
        <v>530</v>
      </c>
      <c r="J34" s="210"/>
      <c r="K34" s="64" t="s">
        <v>530</v>
      </c>
      <c r="L34" s="210"/>
      <c r="M34" s="64" t="s">
        <v>530</v>
      </c>
      <c r="N34" s="210"/>
      <c r="O34" s="305" t="s">
        <v>530</v>
      </c>
      <c r="P34" s="64"/>
      <c r="Q34" s="64" t="s">
        <v>530</v>
      </c>
      <c r="R34" s="64"/>
      <c r="S34" s="64" t="s">
        <v>530</v>
      </c>
      <c r="T34" s="60"/>
      <c r="U34" s="305"/>
      <c r="V34" s="210"/>
      <c r="W34" s="64"/>
      <c r="X34" s="210"/>
      <c r="Y34" s="64"/>
      <c r="Z34" s="210"/>
    </row>
    <row r="35" spans="1:26" s="27" customFormat="1" ht="14.25">
      <c r="A35" s="133"/>
      <c r="B35" s="41" t="s">
        <v>185</v>
      </c>
      <c r="C35" s="305" t="s">
        <v>530</v>
      </c>
      <c r="D35" s="210"/>
      <c r="E35" s="64" t="s">
        <v>530</v>
      </c>
      <c r="F35" s="210"/>
      <c r="G35" s="64" t="s">
        <v>530</v>
      </c>
      <c r="H35" s="210"/>
      <c r="I35" s="305" t="s">
        <v>530</v>
      </c>
      <c r="J35" s="210"/>
      <c r="K35" s="64" t="s">
        <v>530</v>
      </c>
      <c r="L35" s="210"/>
      <c r="M35" s="64" t="s">
        <v>530</v>
      </c>
      <c r="N35" s="210"/>
      <c r="O35" s="305" t="s">
        <v>530</v>
      </c>
      <c r="P35" s="64"/>
      <c r="Q35" s="64" t="s">
        <v>530</v>
      </c>
      <c r="R35" s="64"/>
      <c r="S35" s="64" t="s">
        <v>530</v>
      </c>
      <c r="T35" s="60"/>
      <c r="U35" s="305"/>
      <c r="V35" s="210"/>
      <c r="W35" s="64"/>
      <c r="X35" s="210"/>
      <c r="Y35" s="64"/>
      <c r="Z35" s="210"/>
    </row>
    <row r="36" spans="1:26" s="27" customFormat="1" ht="14.25">
      <c r="A36" s="133"/>
      <c r="B36" s="41" t="s">
        <v>186</v>
      </c>
      <c r="C36" s="305" t="s">
        <v>530</v>
      </c>
      <c r="D36" s="210"/>
      <c r="E36" s="64" t="s">
        <v>530</v>
      </c>
      <c r="F36" s="210"/>
      <c r="G36" s="64" t="s">
        <v>530</v>
      </c>
      <c r="H36" s="210"/>
      <c r="I36" s="305" t="s">
        <v>530</v>
      </c>
      <c r="J36" s="210"/>
      <c r="K36" s="64" t="s">
        <v>530</v>
      </c>
      <c r="L36" s="210"/>
      <c r="M36" s="64" t="s">
        <v>530</v>
      </c>
      <c r="N36" s="210"/>
      <c r="O36" s="305" t="s">
        <v>530</v>
      </c>
      <c r="P36" s="64"/>
      <c r="Q36" s="64" t="s">
        <v>530</v>
      </c>
      <c r="R36" s="64"/>
      <c r="S36" s="64" t="s">
        <v>530</v>
      </c>
      <c r="T36" s="60"/>
      <c r="U36" s="305"/>
      <c r="V36" s="210"/>
      <c r="W36" s="64"/>
      <c r="X36" s="210"/>
      <c r="Y36" s="64"/>
      <c r="Z36" s="210"/>
    </row>
    <row r="37" spans="1:26" s="27" customFormat="1" ht="14.25">
      <c r="A37" s="133"/>
      <c r="B37" s="41" t="s">
        <v>374</v>
      </c>
      <c r="C37" s="305" t="s">
        <v>530</v>
      </c>
      <c r="D37" s="210"/>
      <c r="E37" s="64" t="s">
        <v>530</v>
      </c>
      <c r="F37" s="210"/>
      <c r="G37" s="64" t="s">
        <v>530</v>
      </c>
      <c r="H37" s="210"/>
      <c r="I37" s="305" t="s">
        <v>530</v>
      </c>
      <c r="J37" s="210"/>
      <c r="K37" s="64" t="s">
        <v>530</v>
      </c>
      <c r="L37" s="210"/>
      <c r="M37" s="64" t="s">
        <v>530</v>
      </c>
      <c r="N37" s="210"/>
      <c r="O37" s="305" t="s">
        <v>530</v>
      </c>
      <c r="P37" s="64"/>
      <c r="Q37" s="64" t="s">
        <v>530</v>
      </c>
      <c r="R37" s="64"/>
      <c r="S37" s="64" t="s">
        <v>530</v>
      </c>
      <c r="T37" s="60"/>
      <c r="U37" s="305"/>
      <c r="V37" s="210"/>
      <c r="W37" s="64"/>
      <c r="X37" s="210"/>
      <c r="Y37" s="64"/>
      <c r="Z37" s="210"/>
    </row>
    <row r="38" spans="1:26" s="27" customFormat="1" ht="14.25">
      <c r="A38" s="133"/>
      <c r="B38" s="41" t="s">
        <v>375</v>
      </c>
      <c r="C38" s="305" t="s">
        <v>530</v>
      </c>
      <c r="D38" s="210"/>
      <c r="E38" s="64" t="s">
        <v>530</v>
      </c>
      <c r="F38" s="210"/>
      <c r="G38" s="64" t="s">
        <v>530</v>
      </c>
      <c r="H38" s="210"/>
      <c r="I38" s="305">
        <v>800</v>
      </c>
      <c r="J38" s="210"/>
      <c r="K38" s="64">
        <v>80</v>
      </c>
      <c r="L38" s="210"/>
      <c r="M38" s="64">
        <v>720</v>
      </c>
      <c r="N38" s="210"/>
      <c r="O38" s="305" t="s">
        <v>530</v>
      </c>
      <c r="P38" s="64"/>
      <c r="Q38" s="64" t="s">
        <v>530</v>
      </c>
      <c r="R38" s="64"/>
      <c r="S38" s="64" t="s">
        <v>530</v>
      </c>
      <c r="T38" s="60"/>
      <c r="U38" s="305"/>
      <c r="V38" s="210"/>
      <c r="W38" s="64"/>
      <c r="X38" s="210"/>
      <c r="Y38" s="64"/>
      <c r="Z38" s="210"/>
    </row>
    <row r="39" spans="1:26" s="27" customFormat="1" ht="14.25">
      <c r="A39" s="135"/>
      <c r="B39" s="41"/>
      <c r="C39" s="305"/>
      <c r="D39" s="210"/>
      <c r="E39" s="64"/>
      <c r="F39" s="210"/>
      <c r="G39" s="64"/>
      <c r="H39" s="210"/>
      <c r="I39" s="305"/>
      <c r="J39" s="210"/>
      <c r="K39" s="64"/>
      <c r="L39" s="210"/>
      <c r="M39" s="64"/>
      <c r="N39" s="210"/>
      <c r="O39" s="305"/>
      <c r="P39" s="64"/>
      <c r="Q39" s="64"/>
      <c r="R39" s="64"/>
      <c r="S39" s="64"/>
      <c r="T39" s="60"/>
      <c r="U39" s="305"/>
      <c r="V39" s="210"/>
      <c r="W39" s="64"/>
      <c r="X39" s="210"/>
      <c r="Y39" s="64"/>
      <c r="Z39" s="210"/>
    </row>
    <row r="40" spans="1:26" s="1" customFormat="1" ht="14.25">
      <c r="A40" s="606" t="s">
        <v>3</v>
      </c>
      <c r="B40" s="607"/>
      <c r="C40" s="65">
        <v>480</v>
      </c>
      <c r="D40" s="232"/>
      <c r="E40" s="55">
        <v>240</v>
      </c>
      <c r="F40" s="232"/>
      <c r="G40" s="55">
        <v>240</v>
      </c>
      <c r="H40" s="232"/>
      <c r="I40" s="65">
        <v>230</v>
      </c>
      <c r="J40" s="232"/>
      <c r="K40" s="55">
        <v>140</v>
      </c>
      <c r="L40" s="232"/>
      <c r="M40" s="55">
        <v>90</v>
      </c>
      <c r="N40" s="232"/>
      <c r="O40" s="65">
        <v>310</v>
      </c>
      <c r="P40" s="55"/>
      <c r="Q40" s="55">
        <v>160</v>
      </c>
      <c r="R40" s="55"/>
      <c r="S40" s="55">
        <v>150</v>
      </c>
      <c r="T40" s="56"/>
      <c r="U40" s="305"/>
      <c r="V40" s="379"/>
      <c r="W40" s="325"/>
      <c r="X40" s="379"/>
      <c r="Y40" s="325"/>
      <c r="Z40" s="379"/>
    </row>
    <row r="41" spans="1:26" s="27" customFormat="1" ht="14.25">
      <c r="A41" s="134"/>
      <c r="B41" s="41"/>
      <c r="C41" s="305"/>
      <c r="D41" s="210"/>
      <c r="E41" s="64"/>
      <c r="F41" s="210"/>
      <c r="G41" s="64"/>
      <c r="H41" s="210"/>
      <c r="I41" s="305"/>
      <c r="J41" s="210"/>
      <c r="K41" s="64"/>
      <c r="L41" s="210"/>
      <c r="M41" s="64"/>
      <c r="N41" s="210"/>
      <c r="O41" s="305"/>
      <c r="P41" s="64"/>
      <c r="Q41" s="64"/>
      <c r="R41" s="64"/>
      <c r="S41" s="64"/>
      <c r="T41" s="60"/>
      <c r="U41" s="305"/>
      <c r="V41" s="210"/>
      <c r="W41" s="64"/>
      <c r="X41" s="210"/>
      <c r="Y41" s="64"/>
      <c r="Z41" s="210"/>
    </row>
    <row r="42" spans="1:26" s="27" customFormat="1" ht="14.25">
      <c r="A42" s="133"/>
      <c r="B42" s="41" t="s">
        <v>187</v>
      </c>
      <c r="C42" s="305" t="s">
        <v>530</v>
      </c>
      <c r="D42" s="210"/>
      <c r="E42" s="64" t="s">
        <v>530</v>
      </c>
      <c r="F42" s="210"/>
      <c r="G42" s="64" t="s">
        <v>530</v>
      </c>
      <c r="H42" s="210"/>
      <c r="I42" s="305" t="s">
        <v>530</v>
      </c>
      <c r="J42" s="210"/>
      <c r="K42" s="64" t="s">
        <v>530</v>
      </c>
      <c r="L42" s="210"/>
      <c r="M42" s="64" t="s">
        <v>530</v>
      </c>
      <c r="N42" s="210"/>
      <c r="O42" s="305" t="s">
        <v>530</v>
      </c>
      <c r="P42" s="64"/>
      <c r="Q42" s="64" t="s">
        <v>530</v>
      </c>
      <c r="R42" s="64"/>
      <c r="S42" s="64" t="s">
        <v>530</v>
      </c>
      <c r="T42" s="60"/>
      <c r="U42" s="305"/>
      <c r="V42" s="210"/>
      <c r="W42" s="64"/>
      <c r="X42" s="210"/>
      <c r="Y42" s="64"/>
      <c r="Z42" s="210"/>
    </row>
    <row r="43" spans="1:26" s="27" customFormat="1" ht="14.25">
      <c r="A43" s="133"/>
      <c r="B43" s="41" t="s">
        <v>188</v>
      </c>
      <c r="C43" s="305" t="s">
        <v>530</v>
      </c>
      <c r="D43" s="210"/>
      <c r="E43" s="64" t="s">
        <v>530</v>
      </c>
      <c r="F43" s="210"/>
      <c r="G43" s="64" t="s">
        <v>530</v>
      </c>
      <c r="H43" s="210"/>
      <c r="I43" s="305" t="s">
        <v>530</v>
      </c>
      <c r="J43" s="210"/>
      <c r="K43" s="64" t="s">
        <v>530</v>
      </c>
      <c r="L43" s="210"/>
      <c r="M43" s="64" t="s">
        <v>530</v>
      </c>
      <c r="N43" s="210"/>
      <c r="O43" s="305" t="s">
        <v>530</v>
      </c>
      <c r="P43" s="64"/>
      <c r="Q43" s="64" t="s">
        <v>530</v>
      </c>
      <c r="R43" s="64"/>
      <c r="S43" s="64" t="s">
        <v>530</v>
      </c>
      <c r="T43" s="60"/>
      <c r="U43" s="305"/>
      <c r="V43" s="210"/>
      <c r="W43" s="64"/>
      <c r="X43" s="210"/>
      <c r="Y43" s="64"/>
      <c r="Z43" s="210"/>
    </row>
    <row r="44" spans="1:26" s="27" customFormat="1" ht="14.25">
      <c r="A44" s="133"/>
      <c r="B44" s="41" t="s">
        <v>189</v>
      </c>
      <c r="C44" s="305" t="s">
        <v>530</v>
      </c>
      <c r="D44" s="210"/>
      <c r="E44" s="64" t="s">
        <v>530</v>
      </c>
      <c r="F44" s="210"/>
      <c r="G44" s="64" t="s">
        <v>530</v>
      </c>
      <c r="H44" s="210"/>
      <c r="I44" s="305" t="s">
        <v>530</v>
      </c>
      <c r="J44" s="210"/>
      <c r="K44" s="64" t="s">
        <v>530</v>
      </c>
      <c r="L44" s="210"/>
      <c r="M44" s="64" t="s">
        <v>530</v>
      </c>
      <c r="N44" s="210"/>
      <c r="O44" s="305" t="s">
        <v>530</v>
      </c>
      <c r="P44" s="64"/>
      <c r="Q44" s="64" t="s">
        <v>530</v>
      </c>
      <c r="R44" s="64"/>
      <c r="S44" s="64" t="s">
        <v>530</v>
      </c>
      <c r="T44" s="60"/>
      <c r="U44" s="305"/>
      <c r="V44" s="210"/>
      <c r="W44" s="64"/>
      <c r="X44" s="210"/>
      <c r="Y44" s="64"/>
      <c r="Z44" s="210"/>
    </row>
    <row r="45" spans="1:26" s="27" customFormat="1" ht="14.25">
      <c r="A45" s="133"/>
      <c r="B45" s="41" t="s">
        <v>190</v>
      </c>
      <c r="C45" s="305" t="s">
        <v>530</v>
      </c>
      <c r="D45" s="210"/>
      <c r="E45" s="64" t="s">
        <v>530</v>
      </c>
      <c r="F45" s="210"/>
      <c r="G45" s="64" t="s">
        <v>530</v>
      </c>
      <c r="H45" s="210"/>
      <c r="I45" s="305" t="s">
        <v>530</v>
      </c>
      <c r="J45" s="210"/>
      <c r="K45" s="64" t="s">
        <v>530</v>
      </c>
      <c r="L45" s="210"/>
      <c r="M45" s="64" t="s">
        <v>530</v>
      </c>
      <c r="N45" s="210"/>
      <c r="O45" s="305" t="s">
        <v>530</v>
      </c>
      <c r="P45" s="64"/>
      <c r="Q45" s="64" t="s">
        <v>530</v>
      </c>
      <c r="R45" s="64"/>
      <c r="S45" s="64" t="s">
        <v>530</v>
      </c>
      <c r="T45" s="60"/>
      <c r="U45" s="305"/>
      <c r="V45" s="210"/>
      <c r="W45" s="64"/>
      <c r="X45" s="210"/>
      <c r="Y45" s="64"/>
      <c r="Z45" s="210"/>
    </row>
    <row r="46" spans="1:26" s="27" customFormat="1" ht="14.25">
      <c r="A46" s="133"/>
      <c r="B46" s="41" t="s">
        <v>191</v>
      </c>
      <c r="C46" s="305" t="s">
        <v>530</v>
      </c>
      <c r="D46" s="210"/>
      <c r="E46" s="64" t="s">
        <v>530</v>
      </c>
      <c r="F46" s="210"/>
      <c r="G46" s="64" t="s">
        <v>530</v>
      </c>
      <c r="H46" s="210"/>
      <c r="I46" s="305" t="s">
        <v>530</v>
      </c>
      <c r="J46" s="210"/>
      <c r="K46" s="64" t="s">
        <v>530</v>
      </c>
      <c r="L46" s="210"/>
      <c r="M46" s="64" t="s">
        <v>530</v>
      </c>
      <c r="N46" s="210"/>
      <c r="O46" s="305" t="s">
        <v>530</v>
      </c>
      <c r="P46" s="64"/>
      <c r="Q46" s="64" t="s">
        <v>530</v>
      </c>
      <c r="R46" s="64"/>
      <c r="S46" s="64" t="s">
        <v>530</v>
      </c>
      <c r="T46" s="60"/>
      <c r="U46" s="305"/>
      <c r="V46" s="210"/>
      <c r="W46" s="64"/>
      <c r="X46" s="210"/>
      <c r="Y46" s="64"/>
      <c r="Z46" s="210"/>
    </row>
    <row r="47" spans="1:26" s="27" customFormat="1" ht="14.25">
      <c r="A47" s="133"/>
      <c r="B47" s="41" t="s">
        <v>100</v>
      </c>
      <c r="C47" s="305" t="s">
        <v>530</v>
      </c>
      <c r="D47" s="210"/>
      <c r="E47" s="64" t="s">
        <v>530</v>
      </c>
      <c r="F47" s="210"/>
      <c r="G47" s="64" t="s">
        <v>530</v>
      </c>
      <c r="H47" s="210"/>
      <c r="I47" s="305" t="s">
        <v>530</v>
      </c>
      <c r="J47" s="210"/>
      <c r="K47" s="64" t="s">
        <v>530</v>
      </c>
      <c r="L47" s="210"/>
      <c r="M47" s="64" t="s">
        <v>530</v>
      </c>
      <c r="N47" s="210"/>
      <c r="O47" s="305" t="s">
        <v>530</v>
      </c>
      <c r="P47" s="64"/>
      <c r="Q47" s="64" t="s">
        <v>530</v>
      </c>
      <c r="R47" s="64"/>
      <c r="S47" s="64" t="s">
        <v>530</v>
      </c>
      <c r="T47" s="60"/>
      <c r="U47" s="305"/>
      <c r="V47" s="210"/>
      <c r="W47" s="64"/>
      <c r="X47" s="210"/>
      <c r="Y47" s="64"/>
      <c r="Z47" s="210"/>
    </row>
    <row r="48" spans="1:26" s="27" customFormat="1" ht="14.25">
      <c r="A48" s="133"/>
      <c r="B48" s="41" t="s">
        <v>192</v>
      </c>
      <c r="C48" s="305" t="s">
        <v>530</v>
      </c>
      <c r="D48" s="210"/>
      <c r="E48" s="64" t="s">
        <v>530</v>
      </c>
      <c r="F48" s="210"/>
      <c r="G48" s="64" t="s">
        <v>530</v>
      </c>
      <c r="H48" s="210"/>
      <c r="I48" s="305" t="s">
        <v>530</v>
      </c>
      <c r="J48" s="210"/>
      <c r="K48" s="64" t="s">
        <v>530</v>
      </c>
      <c r="L48" s="210"/>
      <c r="M48" s="64" t="s">
        <v>530</v>
      </c>
      <c r="N48" s="210"/>
      <c r="O48" s="305" t="s">
        <v>530</v>
      </c>
      <c r="P48" s="64"/>
      <c r="Q48" s="64" t="s">
        <v>530</v>
      </c>
      <c r="R48" s="64"/>
      <c r="S48" s="64" t="s">
        <v>530</v>
      </c>
      <c r="T48" s="60"/>
      <c r="U48" s="305"/>
      <c r="V48" s="210"/>
      <c r="W48" s="64"/>
      <c r="X48" s="210"/>
      <c r="Y48" s="64"/>
      <c r="Z48" s="210"/>
    </row>
    <row r="49" spans="1:26" s="27" customFormat="1" ht="14.25">
      <c r="A49" s="133"/>
      <c r="B49" s="41" t="s">
        <v>390</v>
      </c>
      <c r="C49" s="305">
        <v>480</v>
      </c>
      <c r="D49" s="210"/>
      <c r="E49" s="64">
        <v>240</v>
      </c>
      <c r="F49" s="210"/>
      <c r="G49" s="64">
        <v>240</v>
      </c>
      <c r="H49" s="210"/>
      <c r="I49" s="305">
        <v>230</v>
      </c>
      <c r="J49" s="210"/>
      <c r="K49" s="64">
        <v>140</v>
      </c>
      <c r="L49" s="210"/>
      <c r="M49" s="64">
        <v>80</v>
      </c>
      <c r="N49" s="210"/>
      <c r="O49" s="305">
        <v>310</v>
      </c>
      <c r="P49" s="64"/>
      <c r="Q49" s="64">
        <v>160</v>
      </c>
      <c r="R49" s="64"/>
      <c r="S49" s="64">
        <v>150</v>
      </c>
      <c r="T49" s="60"/>
      <c r="U49" s="305"/>
      <c r="V49" s="210"/>
      <c r="W49" s="64"/>
      <c r="X49" s="210"/>
      <c r="Y49" s="64"/>
      <c r="Z49" s="210"/>
    </row>
    <row r="50" spans="1:26" s="27" customFormat="1" ht="14.25">
      <c r="A50" s="133"/>
      <c r="B50" s="41" t="s">
        <v>193</v>
      </c>
      <c r="C50" s="305" t="s">
        <v>530</v>
      </c>
      <c r="D50" s="210"/>
      <c r="E50" s="64" t="s">
        <v>530</v>
      </c>
      <c r="F50" s="210"/>
      <c r="G50" s="64" t="s">
        <v>530</v>
      </c>
      <c r="H50" s="210"/>
      <c r="I50" s="305" t="s">
        <v>530</v>
      </c>
      <c r="J50" s="210"/>
      <c r="K50" s="64" t="s">
        <v>530</v>
      </c>
      <c r="L50" s="210"/>
      <c r="M50" s="64" t="s">
        <v>530</v>
      </c>
      <c r="N50" s="210"/>
      <c r="O50" s="305" t="s">
        <v>530</v>
      </c>
      <c r="P50" s="64"/>
      <c r="Q50" s="64" t="s">
        <v>530</v>
      </c>
      <c r="R50" s="64"/>
      <c r="S50" s="64" t="s">
        <v>530</v>
      </c>
      <c r="T50" s="60"/>
      <c r="U50" s="305"/>
      <c r="V50" s="210"/>
      <c r="W50" s="64"/>
      <c r="X50" s="210"/>
      <c r="Y50" s="64"/>
      <c r="Z50" s="210"/>
    </row>
    <row r="51" spans="1:26" s="27" customFormat="1" ht="14.25">
      <c r="A51" s="133"/>
      <c r="B51" s="41" t="s">
        <v>194</v>
      </c>
      <c r="C51" s="305" t="s">
        <v>530</v>
      </c>
      <c r="D51" s="210"/>
      <c r="E51" s="64" t="s">
        <v>530</v>
      </c>
      <c r="F51" s="210"/>
      <c r="G51" s="64" t="s">
        <v>530</v>
      </c>
      <c r="H51" s="210"/>
      <c r="I51" s="305" t="s">
        <v>530</v>
      </c>
      <c r="J51" s="210"/>
      <c r="K51" s="64" t="s">
        <v>530</v>
      </c>
      <c r="L51" s="210"/>
      <c r="M51" s="64" t="s">
        <v>530</v>
      </c>
      <c r="N51" s="210"/>
      <c r="O51" s="305" t="s">
        <v>530</v>
      </c>
      <c r="P51" s="64"/>
      <c r="Q51" s="64" t="s">
        <v>530</v>
      </c>
      <c r="R51" s="64"/>
      <c r="S51" s="64" t="s">
        <v>530</v>
      </c>
      <c r="T51" s="60"/>
      <c r="U51" s="305"/>
      <c r="V51" s="210"/>
      <c r="W51" s="64"/>
      <c r="X51" s="210"/>
      <c r="Y51" s="64"/>
      <c r="Z51" s="210"/>
    </row>
    <row r="52" spans="1:26" s="27" customFormat="1" ht="14.25">
      <c r="A52" s="134"/>
      <c r="B52" s="41"/>
      <c r="C52" s="305"/>
      <c r="D52" s="210"/>
      <c r="E52" s="64"/>
      <c r="F52" s="210"/>
      <c r="G52" s="64"/>
      <c r="H52" s="210"/>
      <c r="I52" s="305"/>
      <c r="J52" s="210"/>
      <c r="K52" s="64"/>
      <c r="L52" s="210"/>
      <c r="M52" s="64"/>
      <c r="N52" s="210"/>
      <c r="O52" s="305"/>
      <c r="P52" s="64"/>
      <c r="Q52" s="64"/>
      <c r="R52" s="64"/>
      <c r="S52" s="64"/>
      <c r="T52" s="60"/>
      <c r="U52" s="305"/>
      <c r="V52" s="210"/>
      <c r="W52" s="64"/>
      <c r="X52" s="210"/>
      <c r="Y52" s="64"/>
      <c r="Z52" s="210"/>
    </row>
    <row r="53" spans="1:26" s="1" customFormat="1" ht="14.25">
      <c r="A53" s="606" t="s">
        <v>66</v>
      </c>
      <c r="B53" s="607"/>
      <c r="C53" s="65">
        <v>20</v>
      </c>
      <c r="D53" s="232"/>
      <c r="E53" s="55" t="s">
        <v>530</v>
      </c>
      <c r="F53" s="232"/>
      <c r="G53" s="55">
        <v>10</v>
      </c>
      <c r="H53" s="232"/>
      <c r="I53" s="65">
        <v>440</v>
      </c>
      <c r="J53" s="232"/>
      <c r="K53" s="55">
        <v>40</v>
      </c>
      <c r="L53" s="232"/>
      <c r="M53" s="55">
        <v>400</v>
      </c>
      <c r="N53" s="232"/>
      <c r="O53" s="65">
        <v>2360</v>
      </c>
      <c r="P53" s="55"/>
      <c r="Q53" s="55">
        <v>230</v>
      </c>
      <c r="R53" s="55"/>
      <c r="S53" s="55">
        <v>2120</v>
      </c>
      <c r="T53" s="56"/>
      <c r="U53" s="305"/>
      <c r="V53" s="379"/>
      <c r="W53" s="325"/>
      <c r="X53" s="379"/>
      <c r="Y53" s="325"/>
      <c r="Z53" s="379"/>
    </row>
    <row r="54" spans="1:26" s="27" customFormat="1" ht="14.25">
      <c r="A54" s="134"/>
      <c r="B54" s="41"/>
      <c r="C54" s="305"/>
      <c r="D54" s="210"/>
      <c r="E54" s="64"/>
      <c r="F54" s="210"/>
      <c r="G54" s="64"/>
      <c r="H54" s="210"/>
      <c r="I54" s="305"/>
      <c r="J54" s="210"/>
      <c r="K54" s="64"/>
      <c r="L54" s="210"/>
      <c r="M54" s="64"/>
      <c r="N54" s="210"/>
      <c r="O54" s="305"/>
      <c r="P54" s="64"/>
      <c r="Q54" s="64"/>
      <c r="R54" s="64"/>
      <c r="S54" s="64"/>
      <c r="T54" s="60"/>
      <c r="U54" s="305"/>
      <c r="V54" s="210"/>
      <c r="W54" s="64"/>
      <c r="X54" s="210"/>
      <c r="Y54" s="64"/>
      <c r="Z54" s="210"/>
    </row>
    <row r="55" spans="1:26" s="27" customFormat="1" ht="14.25">
      <c r="A55" s="133"/>
      <c r="B55" s="41" t="s">
        <v>408</v>
      </c>
      <c r="C55" s="305" t="s">
        <v>530</v>
      </c>
      <c r="D55" s="210"/>
      <c r="E55" s="64" t="s">
        <v>530</v>
      </c>
      <c r="F55" s="210"/>
      <c r="G55" s="64" t="s">
        <v>530</v>
      </c>
      <c r="H55" s="210"/>
      <c r="I55" s="305">
        <v>430</v>
      </c>
      <c r="J55" s="210"/>
      <c r="K55" s="64">
        <v>40</v>
      </c>
      <c r="L55" s="210"/>
      <c r="M55" s="64">
        <v>390</v>
      </c>
      <c r="N55" s="210"/>
      <c r="O55" s="305" t="s">
        <v>530</v>
      </c>
      <c r="P55" s="64"/>
      <c r="Q55" s="64" t="s">
        <v>530</v>
      </c>
      <c r="R55" s="64"/>
      <c r="S55" s="64" t="s">
        <v>530</v>
      </c>
      <c r="T55" s="60"/>
      <c r="U55" s="305"/>
      <c r="V55" s="210"/>
      <c r="W55" s="64"/>
      <c r="X55" s="210"/>
      <c r="Y55" s="64"/>
      <c r="Z55" s="210"/>
    </row>
    <row r="56" spans="1:26" s="27" customFormat="1" ht="14.25">
      <c r="A56" s="133"/>
      <c r="B56" s="41" t="s">
        <v>195</v>
      </c>
      <c r="C56" s="305" t="s">
        <v>530</v>
      </c>
      <c r="D56" s="210"/>
      <c r="E56" s="64" t="s">
        <v>530</v>
      </c>
      <c r="F56" s="210"/>
      <c r="G56" s="64" t="s">
        <v>530</v>
      </c>
      <c r="H56" s="210"/>
      <c r="I56" s="305" t="s">
        <v>530</v>
      </c>
      <c r="J56" s="210"/>
      <c r="K56" s="64" t="s">
        <v>530</v>
      </c>
      <c r="L56" s="210"/>
      <c r="M56" s="64" t="s">
        <v>530</v>
      </c>
      <c r="N56" s="210"/>
      <c r="O56" s="305" t="s">
        <v>530</v>
      </c>
      <c r="P56" s="64"/>
      <c r="Q56" s="64" t="s">
        <v>530</v>
      </c>
      <c r="R56" s="64"/>
      <c r="S56" s="64" t="s">
        <v>530</v>
      </c>
      <c r="T56" s="60"/>
      <c r="U56" s="305"/>
      <c r="V56" s="210"/>
      <c r="W56" s="64"/>
      <c r="X56" s="210"/>
      <c r="Y56" s="64"/>
      <c r="Z56" s="210"/>
    </row>
    <row r="57" spans="1:26" s="27" customFormat="1" ht="14.25">
      <c r="A57" s="133"/>
      <c r="B57" s="41" t="s">
        <v>196</v>
      </c>
      <c r="C57" s="305" t="s">
        <v>530</v>
      </c>
      <c r="D57" s="210"/>
      <c r="E57" s="64" t="s">
        <v>530</v>
      </c>
      <c r="F57" s="210"/>
      <c r="G57" s="64" t="s">
        <v>530</v>
      </c>
      <c r="H57" s="210"/>
      <c r="I57" s="305" t="s">
        <v>530</v>
      </c>
      <c r="J57" s="210"/>
      <c r="K57" s="64" t="s">
        <v>530</v>
      </c>
      <c r="L57" s="210"/>
      <c r="M57" s="64" t="s">
        <v>530</v>
      </c>
      <c r="N57" s="210"/>
      <c r="O57" s="305" t="s">
        <v>530</v>
      </c>
      <c r="P57" s="64"/>
      <c r="Q57" s="64" t="s">
        <v>530</v>
      </c>
      <c r="R57" s="64"/>
      <c r="S57" s="64" t="s">
        <v>530</v>
      </c>
      <c r="T57" s="60"/>
      <c r="U57" s="305"/>
      <c r="V57" s="210"/>
      <c r="W57" s="64"/>
      <c r="X57" s="210"/>
      <c r="Y57" s="64"/>
      <c r="Z57" s="210"/>
    </row>
    <row r="58" spans="1:26" s="27" customFormat="1" ht="14.25">
      <c r="A58" s="133"/>
      <c r="B58" s="41" t="s">
        <v>513</v>
      </c>
      <c r="C58" s="305">
        <v>20</v>
      </c>
      <c r="D58" s="210"/>
      <c r="E58" s="64" t="s">
        <v>530</v>
      </c>
      <c r="F58" s="210"/>
      <c r="G58" s="64">
        <v>10</v>
      </c>
      <c r="H58" s="210"/>
      <c r="I58" s="305">
        <v>10</v>
      </c>
      <c r="J58" s="210"/>
      <c r="K58" s="64" t="s">
        <v>530</v>
      </c>
      <c r="L58" s="210"/>
      <c r="M58" s="64">
        <v>10</v>
      </c>
      <c r="N58" s="210"/>
      <c r="O58" s="305">
        <v>2320</v>
      </c>
      <c r="P58" s="64"/>
      <c r="Q58" s="64">
        <v>230</v>
      </c>
      <c r="R58" s="64"/>
      <c r="S58" s="64">
        <v>2090</v>
      </c>
      <c r="T58" s="60"/>
      <c r="U58" s="305"/>
      <c r="V58" s="210"/>
      <c r="W58" s="64"/>
      <c r="X58" s="210"/>
      <c r="Y58" s="64"/>
      <c r="Z58" s="210"/>
    </row>
    <row r="59" spans="1:26" s="27" customFormat="1" ht="14.25">
      <c r="A59" s="133"/>
      <c r="B59" s="41" t="s">
        <v>409</v>
      </c>
      <c r="C59" s="305" t="s">
        <v>530</v>
      </c>
      <c r="D59" s="210"/>
      <c r="E59" s="64" t="s">
        <v>530</v>
      </c>
      <c r="F59" s="210"/>
      <c r="G59" s="64" t="s">
        <v>530</v>
      </c>
      <c r="H59" s="210"/>
      <c r="I59" s="305" t="s">
        <v>530</v>
      </c>
      <c r="J59" s="210"/>
      <c r="K59" s="64" t="s">
        <v>530</v>
      </c>
      <c r="L59" s="210"/>
      <c r="M59" s="64" t="s">
        <v>530</v>
      </c>
      <c r="N59" s="210"/>
      <c r="O59" s="305">
        <v>30</v>
      </c>
      <c r="P59" s="64"/>
      <c r="Q59" s="64" t="s">
        <v>530</v>
      </c>
      <c r="R59" s="64"/>
      <c r="S59" s="64">
        <v>30</v>
      </c>
      <c r="T59" s="60"/>
      <c r="U59" s="305"/>
      <c r="V59" s="210"/>
      <c r="W59" s="64"/>
      <c r="X59" s="210"/>
      <c r="Y59" s="64"/>
      <c r="Z59" s="210"/>
    </row>
    <row r="60" spans="1:26" s="27" customFormat="1" ht="14.25">
      <c r="A60" s="133"/>
      <c r="B60" s="41" t="s">
        <v>410</v>
      </c>
      <c r="C60" s="305" t="s">
        <v>530</v>
      </c>
      <c r="D60" s="210"/>
      <c r="E60" s="64" t="s">
        <v>530</v>
      </c>
      <c r="F60" s="210"/>
      <c r="G60" s="64" t="s">
        <v>530</v>
      </c>
      <c r="H60" s="210"/>
      <c r="I60" s="305" t="s">
        <v>530</v>
      </c>
      <c r="J60" s="210"/>
      <c r="K60" s="64" t="s">
        <v>530</v>
      </c>
      <c r="L60" s="210"/>
      <c r="M60" s="64" t="s">
        <v>530</v>
      </c>
      <c r="N60" s="210"/>
      <c r="O60" s="305" t="s">
        <v>530</v>
      </c>
      <c r="P60" s="64"/>
      <c r="Q60" s="64" t="s">
        <v>530</v>
      </c>
      <c r="R60" s="64"/>
      <c r="S60" s="64" t="s">
        <v>530</v>
      </c>
      <c r="T60" s="60"/>
      <c r="U60" s="305"/>
      <c r="V60" s="210"/>
      <c r="W60" s="64"/>
      <c r="X60" s="210"/>
      <c r="Y60" s="64"/>
      <c r="Z60" s="210"/>
    </row>
    <row r="61" spans="1:26" s="27" customFormat="1" ht="14.25">
      <c r="A61" s="133"/>
      <c r="B61" s="41" t="s">
        <v>197</v>
      </c>
      <c r="C61" s="305" t="s">
        <v>530</v>
      </c>
      <c r="D61" s="210"/>
      <c r="E61" s="64" t="s">
        <v>530</v>
      </c>
      <c r="F61" s="210"/>
      <c r="G61" s="64" t="s">
        <v>530</v>
      </c>
      <c r="H61" s="210"/>
      <c r="I61" s="305" t="s">
        <v>530</v>
      </c>
      <c r="J61" s="210"/>
      <c r="K61" s="64" t="s">
        <v>530</v>
      </c>
      <c r="L61" s="210"/>
      <c r="M61" s="64" t="s">
        <v>530</v>
      </c>
      <c r="N61" s="210"/>
      <c r="O61" s="305" t="s">
        <v>530</v>
      </c>
      <c r="P61" s="64"/>
      <c r="Q61" s="64" t="s">
        <v>530</v>
      </c>
      <c r="R61" s="64"/>
      <c r="S61" s="64" t="s">
        <v>530</v>
      </c>
      <c r="T61" s="60"/>
      <c r="U61" s="305"/>
      <c r="V61" s="210"/>
      <c r="W61" s="64"/>
      <c r="X61" s="210"/>
      <c r="Y61" s="64"/>
      <c r="Z61" s="210"/>
    </row>
    <row r="62" spans="1:26" s="27" customFormat="1" ht="14.25">
      <c r="A62" s="134"/>
      <c r="B62" s="41"/>
      <c r="C62" s="305"/>
      <c r="D62" s="210"/>
      <c r="E62" s="64"/>
      <c r="F62" s="210"/>
      <c r="G62" s="64"/>
      <c r="H62" s="210"/>
      <c r="I62" s="305"/>
      <c r="J62" s="210"/>
      <c r="K62" s="64"/>
      <c r="L62" s="210"/>
      <c r="M62" s="64"/>
      <c r="N62" s="210"/>
      <c r="O62" s="305"/>
      <c r="P62" s="64"/>
      <c r="Q62" s="64"/>
      <c r="R62" s="64"/>
      <c r="S62" s="64"/>
      <c r="T62" s="60"/>
      <c r="U62" s="305"/>
      <c r="V62" s="210"/>
      <c r="W62" s="64"/>
      <c r="X62" s="210"/>
      <c r="Y62" s="64"/>
      <c r="Z62" s="210"/>
    </row>
    <row r="63" spans="1:26" s="1" customFormat="1" ht="14.25">
      <c r="A63" s="606" t="s">
        <v>67</v>
      </c>
      <c r="B63" s="607"/>
      <c r="C63" s="65">
        <v>10</v>
      </c>
      <c r="D63" s="232"/>
      <c r="E63" s="55">
        <v>10</v>
      </c>
      <c r="F63" s="232"/>
      <c r="G63" s="55">
        <v>10</v>
      </c>
      <c r="H63" s="232"/>
      <c r="I63" s="65">
        <v>2170</v>
      </c>
      <c r="J63" s="232"/>
      <c r="K63" s="55">
        <v>240</v>
      </c>
      <c r="L63" s="232"/>
      <c r="M63" s="55">
        <v>1930</v>
      </c>
      <c r="N63" s="232"/>
      <c r="O63" s="65">
        <v>1390</v>
      </c>
      <c r="P63" s="55"/>
      <c r="Q63" s="55">
        <v>210</v>
      </c>
      <c r="R63" s="55"/>
      <c r="S63" s="55">
        <v>1180</v>
      </c>
      <c r="T63" s="56"/>
      <c r="U63" s="305"/>
      <c r="V63" s="379"/>
      <c r="W63" s="325"/>
      <c r="X63" s="379"/>
      <c r="Y63" s="325"/>
      <c r="Z63" s="379"/>
    </row>
    <row r="64" spans="1:26" s="27" customFormat="1" ht="14.25">
      <c r="A64" s="134"/>
      <c r="B64" s="41"/>
      <c r="C64" s="305"/>
      <c r="D64" s="210"/>
      <c r="E64" s="64"/>
      <c r="F64" s="210"/>
      <c r="G64" s="64"/>
      <c r="H64" s="210"/>
      <c r="I64" s="305"/>
      <c r="J64" s="210"/>
      <c r="K64" s="64"/>
      <c r="L64" s="210"/>
      <c r="M64" s="64"/>
      <c r="N64" s="210"/>
      <c r="O64" s="305"/>
      <c r="P64" s="64"/>
      <c r="Q64" s="64"/>
      <c r="R64" s="64"/>
      <c r="S64" s="64"/>
      <c r="T64" s="60"/>
      <c r="U64" s="305"/>
      <c r="V64" s="210"/>
      <c r="W64" s="64"/>
      <c r="X64" s="210"/>
      <c r="Y64" s="64"/>
      <c r="Z64" s="210"/>
    </row>
    <row r="65" spans="1:26" s="27" customFormat="1" ht="14.25">
      <c r="A65" s="133"/>
      <c r="B65" s="41" t="s">
        <v>198</v>
      </c>
      <c r="C65" s="305" t="s">
        <v>530</v>
      </c>
      <c r="D65" s="210"/>
      <c r="E65" s="64" t="s">
        <v>530</v>
      </c>
      <c r="F65" s="210"/>
      <c r="G65" s="64" t="s">
        <v>530</v>
      </c>
      <c r="H65" s="210"/>
      <c r="I65" s="305" t="s">
        <v>530</v>
      </c>
      <c r="J65" s="210"/>
      <c r="K65" s="64" t="s">
        <v>530</v>
      </c>
      <c r="L65" s="210"/>
      <c r="M65" s="64" t="s">
        <v>530</v>
      </c>
      <c r="N65" s="210"/>
      <c r="O65" s="305" t="s">
        <v>530</v>
      </c>
      <c r="P65" s="64"/>
      <c r="Q65" s="64" t="s">
        <v>530</v>
      </c>
      <c r="R65" s="64"/>
      <c r="S65" s="64" t="s">
        <v>530</v>
      </c>
      <c r="T65" s="60"/>
      <c r="U65" s="305"/>
      <c r="V65" s="210"/>
      <c r="W65" s="64"/>
      <c r="X65" s="210"/>
      <c r="Y65" s="64"/>
      <c r="Z65" s="210"/>
    </row>
    <row r="66" spans="1:26" s="27" customFormat="1" ht="14.25">
      <c r="A66" s="133"/>
      <c r="B66" s="41" t="s">
        <v>428</v>
      </c>
      <c r="C66" s="305" t="s">
        <v>530</v>
      </c>
      <c r="D66" s="210"/>
      <c r="E66" s="64" t="s">
        <v>530</v>
      </c>
      <c r="F66" s="210"/>
      <c r="G66" s="64" t="s">
        <v>530</v>
      </c>
      <c r="H66" s="210"/>
      <c r="I66" s="305" t="s">
        <v>530</v>
      </c>
      <c r="J66" s="210"/>
      <c r="K66" s="64" t="s">
        <v>530</v>
      </c>
      <c r="L66" s="210"/>
      <c r="M66" s="64" t="s">
        <v>530</v>
      </c>
      <c r="N66" s="210"/>
      <c r="O66" s="305" t="s">
        <v>530</v>
      </c>
      <c r="P66" s="64"/>
      <c r="Q66" s="64" t="s">
        <v>530</v>
      </c>
      <c r="R66" s="64"/>
      <c r="S66" s="64" t="s">
        <v>530</v>
      </c>
      <c r="T66" s="60"/>
      <c r="U66" s="305"/>
      <c r="V66" s="210"/>
      <c r="W66" s="64"/>
      <c r="X66" s="210"/>
      <c r="Y66" s="64"/>
      <c r="Z66" s="210"/>
    </row>
    <row r="67" spans="1:26" s="27" customFormat="1" ht="14.25">
      <c r="A67" s="133"/>
      <c r="B67" s="41" t="s">
        <v>429</v>
      </c>
      <c r="C67" s="305" t="s">
        <v>530</v>
      </c>
      <c r="D67" s="210"/>
      <c r="E67" s="64" t="s">
        <v>530</v>
      </c>
      <c r="F67" s="210"/>
      <c r="G67" s="64" t="s">
        <v>530</v>
      </c>
      <c r="H67" s="210"/>
      <c r="I67" s="305">
        <v>10</v>
      </c>
      <c r="J67" s="210"/>
      <c r="K67" s="64" t="s">
        <v>530</v>
      </c>
      <c r="L67" s="210"/>
      <c r="M67" s="64">
        <v>10</v>
      </c>
      <c r="N67" s="210"/>
      <c r="O67" s="305" t="s">
        <v>530</v>
      </c>
      <c r="P67" s="64"/>
      <c r="Q67" s="64" t="s">
        <v>530</v>
      </c>
      <c r="R67" s="64"/>
      <c r="S67" s="64" t="s">
        <v>530</v>
      </c>
      <c r="T67" s="60"/>
      <c r="U67" s="305"/>
      <c r="V67" s="210"/>
      <c r="W67" s="64"/>
      <c r="X67" s="210"/>
      <c r="Y67" s="64"/>
      <c r="Z67" s="210"/>
    </row>
    <row r="68" spans="1:26" s="27" customFormat="1" ht="14.25">
      <c r="A68" s="133"/>
      <c r="B68" s="41" t="s">
        <v>430</v>
      </c>
      <c r="C68" s="305">
        <v>10</v>
      </c>
      <c r="D68" s="210"/>
      <c r="E68" s="64">
        <v>10</v>
      </c>
      <c r="F68" s="210"/>
      <c r="G68" s="64" t="s">
        <v>530</v>
      </c>
      <c r="H68" s="210"/>
      <c r="I68" s="305">
        <v>1370</v>
      </c>
      <c r="J68" s="210"/>
      <c r="K68" s="64">
        <v>160</v>
      </c>
      <c r="L68" s="210"/>
      <c r="M68" s="64">
        <v>1220</v>
      </c>
      <c r="N68" s="210"/>
      <c r="O68" s="305">
        <v>40</v>
      </c>
      <c r="P68" s="64"/>
      <c r="Q68" s="64">
        <v>10</v>
      </c>
      <c r="R68" s="64"/>
      <c r="S68" s="64">
        <v>30</v>
      </c>
      <c r="T68" s="60"/>
      <c r="U68" s="305"/>
      <c r="V68" s="210"/>
      <c r="W68" s="64"/>
      <c r="X68" s="210"/>
      <c r="Y68" s="64"/>
      <c r="Z68" s="210"/>
    </row>
    <row r="69" spans="1:26" s="27" customFormat="1" ht="14.25">
      <c r="A69" s="133"/>
      <c r="B69" s="41" t="s">
        <v>431</v>
      </c>
      <c r="C69" s="305" t="s">
        <v>530</v>
      </c>
      <c r="D69" s="210"/>
      <c r="E69" s="64" t="s">
        <v>530</v>
      </c>
      <c r="F69" s="210"/>
      <c r="G69" s="64" t="s">
        <v>530</v>
      </c>
      <c r="H69" s="210"/>
      <c r="I69" s="305">
        <v>240</v>
      </c>
      <c r="J69" s="210"/>
      <c r="K69" s="64">
        <v>30</v>
      </c>
      <c r="L69" s="210"/>
      <c r="M69" s="64">
        <v>210</v>
      </c>
      <c r="N69" s="210"/>
      <c r="O69" s="305">
        <v>1340</v>
      </c>
      <c r="P69" s="64"/>
      <c r="Q69" s="64">
        <v>200</v>
      </c>
      <c r="R69" s="64"/>
      <c r="S69" s="64">
        <v>1140</v>
      </c>
      <c r="T69" s="60"/>
      <c r="U69" s="305"/>
      <c r="V69" s="210"/>
      <c r="W69" s="64"/>
      <c r="X69" s="210"/>
      <c r="Y69" s="64"/>
      <c r="Z69" s="210"/>
    </row>
    <row r="70" spans="1:26" s="27" customFormat="1" ht="14.25">
      <c r="A70" s="133"/>
      <c r="B70" s="41" t="s">
        <v>94</v>
      </c>
      <c r="C70" s="305" t="s">
        <v>530</v>
      </c>
      <c r="D70" s="210"/>
      <c r="E70" s="64" t="s">
        <v>530</v>
      </c>
      <c r="F70" s="210"/>
      <c r="G70" s="64" t="s">
        <v>530</v>
      </c>
      <c r="H70" s="210"/>
      <c r="I70" s="305">
        <v>550</v>
      </c>
      <c r="J70" s="210"/>
      <c r="K70" s="64">
        <v>50</v>
      </c>
      <c r="L70" s="210"/>
      <c r="M70" s="64">
        <v>500</v>
      </c>
      <c r="N70" s="210"/>
      <c r="O70" s="305" t="s">
        <v>530</v>
      </c>
      <c r="P70" s="64"/>
      <c r="Q70" s="64" t="s">
        <v>530</v>
      </c>
      <c r="R70" s="64"/>
      <c r="S70" s="64" t="s">
        <v>530</v>
      </c>
      <c r="T70" s="60"/>
      <c r="U70" s="305"/>
      <c r="V70" s="210"/>
      <c r="W70" s="64"/>
      <c r="X70" s="210"/>
      <c r="Y70" s="64"/>
      <c r="Z70" s="210"/>
    </row>
    <row r="71" spans="1:26" s="27" customFormat="1" ht="14.25">
      <c r="A71" s="133"/>
      <c r="B71" s="41" t="s">
        <v>199</v>
      </c>
      <c r="C71" s="305" t="s">
        <v>530</v>
      </c>
      <c r="D71" s="210"/>
      <c r="E71" s="64" t="s">
        <v>530</v>
      </c>
      <c r="F71" s="210"/>
      <c r="G71" s="64" t="s">
        <v>530</v>
      </c>
      <c r="H71" s="210"/>
      <c r="I71" s="305" t="s">
        <v>530</v>
      </c>
      <c r="J71" s="210"/>
      <c r="K71" s="64" t="s">
        <v>530</v>
      </c>
      <c r="L71" s="210"/>
      <c r="M71" s="64" t="s">
        <v>530</v>
      </c>
      <c r="N71" s="210"/>
      <c r="O71" s="305" t="s">
        <v>530</v>
      </c>
      <c r="P71" s="64"/>
      <c r="Q71" s="64" t="s">
        <v>530</v>
      </c>
      <c r="R71" s="64"/>
      <c r="S71" s="64" t="s">
        <v>530</v>
      </c>
      <c r="T71" s="60"/>
      <c r="U71" s="305"/>
      <c r="V71" s="210"/>
      <c r="W71" s="64"/>
      <c r="X71" s="210"/>
      <c r="Y71" s="64"/>
      <c r="Z71" s="210"/>
    </row>
    <row r="72" spans="1:26" s="27" customFormat="1" ht="12.75">
      <c r="A72" s="139"/>
      <c r="B72" s="72"/>
      <c r="C72" s="310"/>
      <c r="D72" s="61"/>
      <c r="E72" s="61"/>
      <c r="F72" s="61"/>
      <c r="G72" s="61"/>
      <c r="H72" s="62"/>
      <c r="I72" s="310"/>
      <c r="J72" s="61"/>
      <c r="K72" s="61"/>
      <c r="L72" s="61"/>
      <c r="M72" s="61"/>
      <c r="N72" s="62"/>
      <c r="O72" s="310"/>
      <c r="P72" s="61"/>
      <c r="Q72" s="61"/>
      <c r="R72" s="61"/>
      <c r="S72" s="61"/>
      <c r="T72" s="62"/>
      <c r="U72" s="390"/>
      <c r="V72" s="389"/>
      <c r="W72" s="389"/>
      <c r="X72" s="389"/>
      <c r="Y72" s="389"/>
      <c r="Z72" s="389"/>
    </row>
    <row r="73" spans="1:27" s="27" customFormat="1" ht="12.75">
      <c r="A73" s="141"/>
      <c r="B73" s="447"/>
      <c r="C73" s="447"/>
      <c r="D73" s="447"/>
      <c r="E73" s="447"/>
      <c r="F73" s="447"/>
      <c r="G73" s="447"/>
      <c r="H73" s="447"/>
      <c r="I73" s="447"/>
      <c r="J73" s="447"/>
      <c r="K73" s="447"/>
      <c r="L73" s="447"/>
      <c r="M73" s="447"/>
      <c r="N73" s="447"/>
      <c r="O73" s="447"/>
      <c r="P73" s="447"/>
      <c r="Q73" s="447"/>
      <c r="R73" s="447"/>
      <c r="S73" s="447"/>
      <c r="T73" s="154" t="s">
        <v>529</v>
      </c>
      <c r="U73" s="447"/>
      <c r="V73" s="447"/>
      <c r="W73" s="447"/>
      <c r="X73" s="447"/>
      <c r="Y73" s="447"/>
      <c r="Z73" s="154"/>
      <c r="AA73" s="28"/>
    </row>
  </sheetData>
  <mergeCells count="21">
    <mergeCell ref="A53:B53"/>
    <mergeCell ref="A63:B63"/>
    <mergeCell ref="M5:M6"/>
    <mergeCell ref="A25:B25"/>
    <mergeCell ref="A40:B40"/>
    <mergeCell ref="E5:E6"/>
    <mergeCell ref="A17:B17"/>
    <mergeCell ref="A8:B8"/>
    <mergeCell ref="I5:I6"/>
    <mergeCell ref="C5:C6"/>
    <mergeCell ref="K5:K6"/>
    <mergeCell ref="S5:S6"/>
    <mergeCell ref="O5:O6"/>
    <mergeCell ref="G5:G6"/>
    <mergeCell ref="Q5:Q6"/>
    <mergeCell ref="U4:Y4"/>
    <mergeCell ref="A1:T1"/>
    <mergeCell ref="A2:T2"/>
    <mergeCell ref="C4:G4"/>
    <mergeCell ref="O4:S4"/>
    <mergeCell ref="I4:M4"/>
  </mergeCells>
  <printOptions horizontalCentered="1"/>
  <pageMargins left="0.38" right="0.26" top="0.57" bottom="0.69" header="0.31" footer="0.5118110236220472"/>
  <pageSetup horizontalDpi="600" verticalDpi="600" orientation="portrait" paperSize="9" scale="70" r:id="rId1"/>
  <headerFooter alignWithMargins="0">
    <oddFooter>&amp;C19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AA46"/>
  <sheetViews>
    <sheetView workbookViewId="0" topLeftCell="A1">
      <selection activeCell="C8" sqref="C8:U45"/>
    </sheetView>
  </sheetViews>
  <sheetFormatPr defaultColWidth="9.140625" defaultRowHeight="12.75"/>
  <cols>
    <col min="2" max="2" width="23.28125" style="0" customWidth="1"/>
    <col min="4" max="4" width="1.1484375" style="0" customWidth="1"/>
    <col min="6" max="6" width="1.1484375" style="0" customWidth="1"/>
    <col min="8" max="8" width="1.1484375" style="0" customWidth="1"/>
    <col min="10" max="10" width="1.1484375" style="0" customWidth="1"/>
    <col min="12" max="12" width="1.1484375" style="0" customWidth="1"/>
    <col min="14" max="14" width="1.1484375" style="0" customWidth="1"/>
    <col min="16" max="16" width="1.1484375" style="0" customWidth="1"/>
    <col min="18" max="18" width="1.1484375" style="0" customWidth="1"/>
    <col min="20" max="20" width="1.1484375" style="0" customWidth="1"/>
    <col min="22" max="22" width="1.1484375" style="0" customWidth="1"/>
  </cols>
  <sheetData>
    <row r="1" spans="1:26" s="27" customFormat="1" ht="20.25">
      <c r="A1" s="591" t="s">
        <v>491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464"/>
      <c r="X1" s="464"/>
      <c r="Y1" s="464"/>
      <c r="Z1" s="166"/>
    </row>
    <row r="2" spans="1:26" s="27" customFormat="1" ht="20.25">
      <c r="A2" s="608" t="str">
        <f>"Table 3.7a Greater London: MOD Personnel by local authority area as at "&amp;'Enter SITDATE'!B2</f>
        <v>Table 3.7a Greater London: MOD Personnel by local authority area as at 1 January 2014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608"/>
      <c r="V2" s="608"/>
      <c r="W2" s="464"/>
      <c r="X2" s="464"/>
      <c r="Y2" s="464"/>
      <c r="Z2" s="166"/>
    </row>
    <row r="3" spans="1:26" s="27" customFormat="1" ht="12.75">
      <c r="A3" s="101"/>
      <c r="B3" s="102"/>
      <c r="C3" s="103"/>
      <c r="D3" s="103"/>
      <c r="E3" s="103"/>
      <c r="F3" s="103"/>
      <c r="G3" s="102"/>
      <c r="H3" s="102"/>
      <c r="I3" s="103"/>
      <c r="J3" s="102"/>
      <c r="K3" s="102"/>
      <c r="L3" s="102"/>
      <c r="M3" s="102"/>
      <c r="N3" s="102"/>
      <c r="O3" s="105"/>
      <c r="P3" s="174"/>
      <c r="Q3" s="3"/>
      <c r="R3" s="3"/>
      <c r="S3" s="32"/>
      <c r="T3" s="32"/>
      <c r="U3" s="103"/>
      <c r="V3" s="102"/>
      <c r="W3" s="102"/>
      <c r="X3" s="102"/>
      <c r="Y3" s="177"/>
      <c r="Z3" s="177"/>
    </row>
    <row r="4" spans="1:26" s="27" customFormat="1" ht="12.75" customHeight="1">
      <c r="A4" s="99" t="s">
        <v>74</v>
      </c>
      <c r="B4" s="98"/>
      <c r="C4" s="596" t="s">
        <v>517</v>
      </c>
      <c r="D4" s="597"/>
      <c r="E4" s="597"/>
      <c r="F4" s="597"/>
      <c r="G4" s="597"/>
      <c r="H4" s="165"/>
      <c r="I4" s="596" t="s">
        <v>518</v>
      </c>
      <c r="J4" s="597"/>
      <c r="K4" s="597"/>
      <c r="L4" s="597"/>
      <c r="M4" s="597"/>
      <c r="N4" s="164"/>
      <c r="O4" s="596" t="s">
        <v>519</v>
      </c>
      <c r="P4" s="597"/>
      <c r="Q4" s="597"/>
      <c r="R4" s="597"/>
      <c r="S4" s="597"/>
      <c r="T4" s="597"/>
      <c r="U4" s="597"/>
      <c r="V4" s="353"/>
      <c r="W4" s="355"/>
      <c r="X4" s="356"/>
      <c r="Y4" s="356"/>
      <c r="Z4" s="357"/>
    </row>
    <row r="5" spans="1:26" s="27" customFormat="1" ht="12.75" customHeight="1">
      <c r="A5" s="121"/>
      <c r="B5" s="48"/>
      <c r="C5" s="588" t="s">
        <v>50</v>
      </c>
      <c r="D5" s="374"/>
      <c r="E5" s="584" t="s">
        <v>518</v>
      </c>
      <c r="F5" s="374"/>
      <c r="G5" s="584" t="s">
        <v>519</v>
      </c>
      <c r="H5" s="375"/>
      <c r="I5" s="588" t="s">
        <v>50</v>
      </c>
      <c r="J5" s="374"/>
      <c r="K5" s="584" t="s">
        <v>79</v>
      </c>
      <c r="L5" s="374"/>
      <c r="M5" s="584" t="s">
        <v>91</v>
      </c>
      <c r="N5" s="374"/>
      <c r="O5" s="588" t="s">
        <v>50</v>
      </c>
      <c r="P5" s="374"/>
      <c r="Q5" s="584" t="s">
        <v>523</v>
      </c>
      <c r="R5" s="374"/>
      <c r="S5" s="584" t="s">
        <v>522</v>
      </c>
      <c r="T5" s="374"/>
      <c r="U5" s="584" t="s">
        <v>521</v>
      </c>
      <c r="V5" s="337"/>
      <c r="W5" s="358"/>
      <c r="X5" s="357"/>
      <c r="Y5" s="357"/>
      <c r="Z5" s="357"/>
    </row>
    <row r="6" spans="1:26" s="27" customFormat="1" ht="12.75">
      <c r="A6" s="131"/>
      <c r="B6" s="100" t="s">
        <v>19</v>
      </c>
      <c r="C6" s="587"/>
      <c r="D6" s="349"/>
      <c r="E6" s="585"/>
      <c r="F6" s="349"/>
      <c r="G6" s="585"/>
      <c r="H6" s="350"/>
      <c r="I6" s="587"/>
      <c r="J6" s="349"/>
      <c r="K6" s="585"/>
      <c r="L6" s="349"/>
      <c r="M6" s="585"/>
      <c r="N6" s="350"/>
      <c r="O6" s="587"/>
      <c r="P6" s="349"/>
      <c r="Q6" s="585"/>
      <c r="R6" s="349"/>
      <c r="S6" s="585"/>
      <c r="T6" s="349"/>
      <c r="U6" s="585"/>
      <c r="V6" s="334"/>
      <c r="W6" s="359"/>
      <c r="X6" s="360"/>
      <c r="Y6" s="360"/>
      <c r="Z6" s="360"/>
    </row>
    <row r="7" spans="1:26" s="27" customFormat="1" ht="12.75">
      <c r="A7" s="135"/>
      <c r="B7" s="41"/>
      <c r="C7" s="273"/>
      <c r="D7" s="226"/>
      <c r="E7" s="34"/>
      <c r="F7" s="34"/>
      <c r="G7" s="34"/>
      <c r="H7" s="40"/>
      <c r="I7" s="273"/>
      <c r="J7" s="226"/>
      <c r="K7" s="34"/>
      <c r="L7" s="34"/>
      <c r="M7" s="34"/>
      <c r="N7" s="40"/>
      <c r="O7" s="273"/>
      <c r="P7" s="226"/>
      <c r="Q7" s="34"/>
      <c r="R7" s="34"/>
      <c r="S7" s="34"/>
      <c r="T7" s="34"/>
      <c r="U7" s="153"/>
      <c r="V7" s="75"/>
      <c r="W7" s="391"/>
      <c r="X7" s="282"/>
      <c r="Y7" s="282"/>
      <c r="Z7" s="282"/>
    </row>
    <row r="8" spans="1:27" s="27" customFormat="1" ht="20.25" customHeight="1">
      <c r="A8" s="606" t="s">
        <v>449</v>
      </c>
      <c r="B8" s="607"/>
      <c r="C8" s="65">
        <v>8340</v>
      </c>
      <c r="D8" s="232"/>
      <c r="E8" s="55">
        <v>4750</v>
      </c>
      <c r="F8" s="284"/>
      <c r="G8" s="55">
        <v>3590</v>
      </c>
      <c r="H8" s="232"/>
      <c r="I8" s="65">
        <v>4750</v>
      </c>
      <c r="J8" s="232"/>
      <c r="K8" s="55">
        <v>1310</v>
      </c>
      <c r="L8" s="284"/>
      <c r="M8" s="55">
        <v>3440</v>
      </c>
      <c r="N8" s="232"/>
      <c r="O8" s="65">
        <v>3590</v>
      </c>
      <c r="P8" s="55"/>
      <c r="Q8" s="55">
        <v>3350</v>
      </c>
      <c r="R8" s="55"/>
      <c r="S8" s="55">
        <v>220</v>
      </c>
      <c r="T8" s="55"/>
      <c r="U8" s="55">
        <v>10</v>
      </c>
      <c r="V8" s="233"/>
      <c r="W8" s="305"/>
      <c r="X8" s="369"/>
      <c r="Y8" s="325"/>
      <c r="Z8" s="379"/>
      <c r="AA8" s="1"/>
    </row>
    <row r="9" spans="1:26" s="27" customFormat="1" ht="20.25" customHeight="1">
      <c r="A9" s="134"/>
      <c r="B9" s="41"/>
      <c r="C9" s="311"/>
      <c r="D9" s="227"/>
      <c r="E9" s="35"/>
      <c r="F9" s="228"/>
      <c r="G9" s="35"/>
      <c r="H9" s="227"/>
      <c r="I9" s="311"/>
      <c r="J9" s="227"/>
      <c r="K9" s="35"/>
      <c r="L9" s="228"/>
      <c r="M9" s="35"/>
      <c r="N9" s="227"/>
      <c r="O9" s="311"/>
      <c r="P9" s="35"/>
      <c r="Q9" s="35"/>
      <c r="R9" s="35"/>
      <c r="S9" s="35"/>
      <c r="T9" s="35"/>
      <c r="U9" s="322"/>
      <c r="V9" s="229"/>
      <c r="W9" s="59"/>
      <c r="X9" s="224"/>
      <c r="Y9" s="64"/>
      <c r="Z9" s="210"/>
    </row>
    <row r="10" spans="1:26" s="27" customFormat="1" ht="20.25" customHeight="1">
      <c r="A10" s="133"/>
      <c r="B10" s="41" t="s">
        <v>299</v>
      </c>
      <c r="C10" s="305" t="s">
        <v>530</v>
      </c>
      <c r="D10" s="210"/>
      <c r="E10" s="64" t="s">
        <v>530</v>
      </c>
      <c r="F10" s="224"/>
      <c r="G10" s="64" t="s">
        <v>530</v>
      </c>
      <c r="H10" s="210"/>
      <c r="I10" s="305" t="s">
        <v>530</v>
      </c>
      <c r="J10" s="210"/>
      <c r="K10" s="64" t="s">
        <v>530</v>
      </c>
      <c r="L10" s="224"/>
      <c r="M10" s="64" t="s">
        <v>530</v>
      </c>
      <c r="N10" s="210"/>
      <c r="O10" s="305" t="s">
        <v>530</v>
      </c>
      <c r="P10" s="64"/>
      <c r="Q10" s="64" t="s">
        <v>530</v>
      </c>
      <c r="R10" s="64"/>
      <c r="S10" s="64" t="s">
        <v>530</v>
      </c>
      <c r="T10" s="64"/>
      <c r="U10" s="325" t="s">
        <v>530</v>
      </c>
      <c r="V10" s="208"/>
      <c r="W10" s="59"/>
      <c r="X10" s="224"/>
      <c r="Y10" s="64"/>
      <c r="Z10" s="210"/>
    </row>
    <row r="11" spans="1:26" s="27" customFormat="1" ht="20.25" customHeight="1">
      <c r="A11" s="133"/>
      <c r="B11" s="41" t="s">
        <v>200</v>
      </c>
      <c r="C11" s="305" t="s">
        <v>530</v>
      </c>
      <c r="D11" s="210"/>
      <c r="E11" s="64" t="s">
        <v>530</v>
      </c>
      <c r="F11" s="224"/>
      <c r="G11" s="64" t="s">
        <v>530</v>
      </c>
      <c r="H11" s="210"/>
      <c r="I11" s="305" t="s">
        <v>530</v>
      </c>
      <c r="J11" s="210"/>
      <c r="K11" s="64" t="s">
        <v>530</v>
      </c>
      <c r="L11" s="224"/>
      <c r="M11" s="64" t="s">
        <v>530</v>
      </c>
      <c r="N11" s="210"/>
      <c r="O11" s="305" t="s">
        <v>530</v>
      </c>
      <c r="P11" s="64"/>
      <c r="Q11" s="64" t="s">
        <v>530</v>
      </c>
      <c r="R11" s="64"/>
      <c r="S11" s="64" t="s">
        <v>530</v>
      </c>
      <c r="T11" s="64"/>
      <c r="U11" s="325" t="s">
        <v>530</v>
      </c>
      <c r="V11" s="208"/>
      <c r="W11" s="59"/>
      <c r="X11" s="224"/>
      <c r="Y11" s="64"/>
      <c r="Z11" s="210"/>
    </row>
    <row r="12" spans="1:26" s="27" customFormat="1" ht="20.25" customHeight="1">
      <c r="A12" s="133"/>
      <c r="B12" s="41" t="s">
        <v>300</v>
      </c>
      <c r="C12" s="305">
        <v>20</v>
      </c>
      <c r="D12" s="210"/>
      <c r="E12" s="64" t="s">
        <v>530</v>
      </c>
      <c r="F12" s="224"/>
      <c r="G12" s="64">
        <v>10</v>
      </c>
      <c r="H12" s="210"/>
      <c r="I12" s="305" t="s">
        <v>530</v>
      </c>
      <c r="J12" s="210"/>
      <c r="K12" s="64" t="s">
        <v>530</v>
      </c>
      <c r="L12" s="224"/>
      <c r="M12" s="64" t="s">
        <v>530</v>
      </c>
      <c r="N12" s="210"/>
      <c r="O12" s="305">
        <v>10</v>
      </c>
      <c r="P12" s="64"/>
      <c r="Q12" s="64" t="s">
        <v>530</v>
      </c>
      <c r="R12" s="64"/>
      <c r="S12" s="64">
        <v>10</v>
      </c>
      <c r="T12" s="64"/>
      <c r="U12" s="325" t="s">
        <v>530</v>
      </c>
      <c r="V12" s="208"/>
      <c r="W12" s="59"/>
      <c r="X12" s="224"/>
      <c r="Y12" s="64"/>
      <c r="Z12" s="210"/>
    </row>
    <row r="13" spans="1:26" s="27" customFormat="1" ht="20.25" customHeight="1">
      <c r="A13" s="133"/>
      <c r="B13" s="41" t="s">
        <v>301</v>
      </c>
      <c r="C13" s="305">
        <v>20</v>
      </c>
      <c r="D13" s="210"/>
      <c r="E13" s="64">
        <v>10</v>
      </c>
      <c r="F13" s="224"/>
      <c r="G13" s="64">
        <v>10</v>
      </c>
      <c r="H13" s="210"/>
      <c r="I13" s="305">
        <v>10</v>
      </c>
      <c r="J13" s="210"/>
      <c r="K13" s="64" t="s">
        <v>530</v>
      </c>
      <c r="L13" s="224"/>
      <c r="M13" s="64">
        <v>10</v>
      </c>
      <c r="N13" s="210"/>
      <c r="O13" s="305">
        <v>10</v>
      </c>
      <c r="P13" s="64"/>
      <c r="Q13" s="64" t="s">
        <v>530</v>
      </c>
      <c r="R13" s="64"/>
      <c r="S13" s="64">
        <v>10</v>
      </c>
      <c r="T13" s="64"/>
      <c r="U13" s="325" t="s">
        <v>530</v>
      </c>
      <c r="V13" s="208"/>
      <c r="W13" s="59"/>
      <c r="X13" s="224"/>
      <c r="Y13" s="64"/>
      <c r="Z13" s="210"/>
    </row>
    <row r="14" spans="1:26" s="27" customFormat="1" ht="20.25" customHeight="1">
      <c r="A14" s="133"/>
      <c r="B14" s="41" t="s">
        <v>302</v>
      </c>
      <c r="C14" s="305" t="s">
        <v>530</v>
      </c>
      <c r="D14" s="210"/>
      <c r="E14" s="64" t="s">
        <v>530</v>
      </c>
      <c r="F14" s="224"/>
      <c r="G14" s="64" t="s">
        <v>530</v>
      </c>
      <c r="H14" s="210"/>
      <c r="I14" s="305" t="s">
        <v>530</v>
      </c>
      <c r="J14" s="210"/>
      <c r="K14" s="64" t="s">
        <v>530</v>
      </c>
      <c r="L14" s="224"/>
      <c r="M14" s="64" t="s">
        <v>530</v>
      </c>
      <c r="N14" s="210"/>
      <c r="O14" s="305" t="s">
        <v>530</v>
      </c>
      <c r="P14" s="64"/>
      <c r="Q14" s="64" t="s">
        <v>530</v>
      </c>
      <c r="R14" s="64"/>
      <c r="S14" s="64" t="s">
        <v>530</v>
      </c>
      <c r="T14" s="64"/>
      <c r="U14" s="325" t="s">
        <v>530</v>
      </c>
      <c r="V14" s="208"/>
      <c r="W14" s="59"/>
      <c r="X14" s="224"/>
      <c r="Y14" s="64"/>
      <c r="Z14" s="210"/>
    </row>
    <row r="15" spans="1:26" s="27" customFormat="1" ht="20.25" customHeight="1">
      <c r="A15" s="133"/>
      <c r="B15" s="41" t="s">
        <v>201</v>
      </c>
      <c r="C15" s="305" t="s">
        <v>530</v>
      </c>
      <c r="D15" s="210"/>
      <c r="E15" s="64" t="s">
        <v>530</v>
      </c>
      <c r="F15" s="224"/>
      <c r="G15" s="64" t="s">
        <v>530</v>
      </c>
      <c r="H15" s="210"/>
      <c r="I15" s="305" t="s">
        <v>530</v>
      </c>
      <c r="J15" s="210"/>
      <c r="K15" s="64" t="s">
        <v>530</v>
      </c>
      <c r="L15" s="224"/>
      <c r="M15" s="64" t="s">
        <v>530</v>
      </c>
      <c r="N15" s="210"/>
      <c r="O15" s="305" t="s">
        <v>530</v>
      </c>
      <c r="P15" s="64"/>
      <c r="Q15" s="64" t="s">
        <v>530</v>
      </c>
      <c r="R15" s="64"/>
      <c r="S15" s="64" t="s">
        <v>530</v>
      </c>
      <c r="T15" s="64"/>
      <c r="U15" s="325" t="s">
        <v>530</v>
      </c>
      <c r="V15" s="208"/>
      <c r="W15" s="59"/>
      <c r="X15" s="224"/>
      <c r="Y15" s="64"/>
      <c r="Z15" s="210"/>
    </row>
    <row r="16" spans="1:26" s="27" customFormat="1" ht="20.25" customHeight="1">
      <c r="A16" s="133"/>
      <c r="B16" s="41" t="s">
        <v>303</v>
      </c>
      <c r="C16" s="305">
        <v>420</v>
      </c>
      <c r="D16" s="210"/>
      <c r="E16" s="64">
        <v>280</v>
      </c>
      <c r="F16" s="224"/>
      <c r="G16" s="64">
        <v>140</v>
      </c>
      <c r="H16" s="210"/>
      <c r="I16" s="305">
        <v>280</v>
      </c>
      <c r="J16" s="210"/>
      <c r="K16" s="64">
        <v>120</v>
      </c>
      <c r="L16" s="224"/>
      <c r="M16" s="64">
        <v>150</v>
      </c>
      <c r="N16" s="210"/>
      <c r="O16" s="305">
        <v>140</v>
      </c>
      <c r="P16" s="64"/>
      <c r="Q16" s="64">
        <v>100</v>
      </c>
      <c r="R16" s="64"/>
      <c r="S16" s="64">
        <v>40</v>
      </c>
      <c r="T16" s="64"/>
      <c r="U16" s="325" t="s">
        <v>530</v>
      </c>
      <c r="V16" s="208"/>
      <c r="W16" s="59"/>
      <c r="X16" s="224"/>
      <c r="Y16" s="64"/>
      <c r="Z16" s="210"/>
    </row>
    <row r="17" spans="1:26" s="27" customFormat="1" ht="20.25" customHeight="1">
      <c r="A17" s="133"/>
      <c r="B17" s="41" t="s">
        <v>304</v>
      </c>
      <c r="C17" s="305">
        <v>30</v>
      </c>
      <c r="D17" s="210"/>
      <c r="E17" s="64">
        <v>20</v>
      </c>
      <c r="F17" s="224"/>
      <c r="G17" s="64">
        <v>10</v>
      </c>
      <c r="H17" s="210"/>
      <c r="I17" s="305">
        <v>20</v>
      </c>
      <c r="J17" s="210"/>
      <c r="K17" s="64">
        <v>10</v>
      </c>
      <c r="L17" s="224"/>
      <c r="M17" s="64">
        <v>10</v>
      </c>
      <c r="N17" s="210"/>
      <c r="O17" s="305">
        <v>10</v>
      </c>
      <c r="P17" s="64"/>
      <c r="Q17" s="64" t="s">
        <v>530</v>
      </c>
      <c r="R17" s="64"/>
      <c r="S17" s="64" t="s">
        <v>530</v>
      </c>
      <c r="T17" s="64"/>
      <c r="U17" s="325" t="s">
        <v>530</v>
      </c>
      <c r="V17" s="208"/>
      <c r="W17" s="59"/>
      <c r="X17" s="224"/>
      <c r="Y17" s="64"/>
      <c r="Z17" s="210"/>
    </row>
    <row r="18" spans="1:26" s="27" customFormat="1" ht="20.25" customHeight="1">
      <c r="A18" s="133"/>
      <c r="B18" s="41" t="s">
        <v>305</v>
      </c>
      <c r="C18" s="305" t="s">
        <v>530</v>
      </c>
      <c r="D18" s="210"/>
      <c r="E18" s="64" t="s">
        <v>530</v>
      </c>
      <c r="F18" s="224"/>
      <c r="G18" s="64" t="s">
        <v>530</v>
      </c>
      <c r="H18" s="210"/>
      <c r="I18" s="305" t="s">
        <v>530</v>
      </c>
      <c r="J18" s="210"/>
      <c r="K18" s="64" t="s">
        <v>530</v>
      </c>
      <c r="L18" s="224"/>
      <c r="M18" s="64" t="s">
        <v>530</v>
      </c>
      <c r="N18" s="210"/>
      <c r="O18" s="305" t="s">
        <v>530</v>
      </c>
      <c r="P18" s="64"/>
      <c r="Q18" s="64" t="s">
        <v>530</v>
      </c>
      <c r="R18" s="64"/>
      <c r="S18" s="64" t="s">
        <v>530</v>
      </c>
      <c r="T18" s="64"/>
      <c r="U18" s="325" t="s">
        <v>530</v>
      </c>
      <c r="V18" s="208"/>
      <c r="W18" s="59"/>
      <c r="X18" s="224"/>
      <c r="Y18" s="64"/>
      <c r="Z18" s="210"/>
    </row>
    <row r="19" spans="1:26" s="27" customFormat="1" ht="20.25" customHeight="1">
      <c r="A19" s="133"/>
      <c r="B19" s="41" t="s">
        <v>202</v>
      </c>
      <c r="C19" s="305" t="s">
        <v>530</v>
      </c>
      <c r="D19" s="210"/>
      <c r="E19" s="64" t="s">
        <v>530</v>
      </c>
      <c r="F19" s="224"/>
      <c r="G19" s="64" t="s">
        <v>530</v>
      </c>
      <c r="H19" s="210"/>
      <c r="I19" s="305" t="s">
        <v>530</v>
      </c>
      <c r="J19" s="210"/>
      <c r="K19" s="64" t="s">
        <v>530</v>
      </c>
      <c r="L19" s="224"/>
      <c r="M19" s="64" t="s">
        <v>530</v>
      </c>
      <c r="N19" s="210"/>
      <c r="O19" s="305" t="s">
        <v>530</v>
      </c>
      <c r="P19" s="64"/>
      <c r="Q19" s="64" t="s">
        <v>530</v>
      </c>
      <c r="R19" s="64"/>
      <c r="S19" s="64" t="s">
        <v>530</v>
      </c>
      <c r="T19" s="64"/>
      <c r="U19" s="325" t="s">
        <v>530</v>
      </c>
      <c r="V19" s="208"/>
      <c r="W19" s="59"/>
      <c r="X19" s="224"/>
      <c r="Y19" s="64"/>
      <c r="Z19" s="210"/>
    </row>
    <row r="20" spans="1:26" s="27" customFormat="1" ht="20.25" customHeight="1">
      <c r="A20" s="133"/>
      <c r="B20" s="41" t="s">
        <v>306</v>
      </c>
      <c r="C20" s="305">
        <v>900</v>
      </c>
      <c r="D20" s="210"/>
      <c r="E20" s="64">
        <v>760</v>
      </c>
      <c r="F20" s="224"/>
      <c r="G20" s="64">
        <v>140</v>
      </c>
      <c r="H20" s="210"/>
      <c r="I20" s="305">
        <v>760</v>
      </c>
      <c r="J20" s="210"/>
      <c r="K20" s="64">
        <v>60</v>
      </c>
      <c r="L20" s="224"/>
      <c r="M20" s="64">
        <v>710</v>
      </c>
      <c r="N20" s="210"/>
      <c r="O20" s="305">
        <v>140</v>
      </c>
      <c r="P20" s="64"/>
      <c r="Q20" s="64">
        <v>100</v>
      </c>
      <c r="R20" s="64"/>
      <c r="S20" s="64">
        <v>30</v>
      </c>
      <c r="T20" s="64"/>
      <c r="U20" s="325">
        <v>10</v>
      </c>
      <c r="V20" s="208"/>
      <c r="W20" s="59"/>
      <c r="X20" s="224"/>
      <c r="Y20" s="64"/>
      <c r="Z20" s="210"/>
    </row>
    <row r="21" spans="1:26" s="27" customFormat="1" ht="20.25" customHeight="1">
      <c r="A21" s="133"/>
      <c r="B21" s="41" t="s">
        <v>95</v>
      </c>
      <c r="C21" s="305">
        <v>20</v>
      </c>
      <c r="D21" s="210"/>
      <c r="E21" s="64">
        <v>10</v>
      </c>
      <c r="F21" s="224"/>
      <c r="G21" s="64">
        <v>10</v>
      </c>
      <c r="H21" s="210"/>
      <c r="I21" s="305">
        <v>10</v>
      </c>
      <c r="J21" s="210"/>
      <c r="K21" s="64" t="s">
        <v>530</v>
      </c>
      <c r="L21" s="224"/>
      <c r="M21" s="64" t="s">
        <v>530</v>
      </c>
      <c r="N21" s="210"/>
      <c r="O21" s="305">
        <v>10</v>
      </c>
      <c r="P21" s="64"/>
      <c r="Q21" s="64">
        <v>10</v>
      </c>
      <c r="R21" s="64"/>
      <c r="S21" s="64" t="s">
        <v>530</v>
      </c>
      <c r="T21" s="64"/>
      <c r="U21" s="325" t="s">
        <v>530</v>
      </c>
      <c r="V21" s="208"/>
      <c r="W21" s="59"/>
      <c r="X21" s="224"/>
      <c r="Y21" s="64"/>
      <c r="Z21" s="210"/>
    </row>
    <row r="22" spans="1:26" s="27" customFormat="1" ht="20.25" customHeight="1">
      <c r="A22" s="133"/>
      <c r="B22" s="41" t="s">
        <v>203</v>
      </c>
      <c r="C22" s="305">
        <v>10</v>
      </c>
      <c r="D22" s="210"/>
      <c r="E22" s="64" t="s">
        <v>530</v>
      </c>
      <c r="F22" s="224"/>
      <c r="G22" s="64" t="s">
        <v>530</v>
      </c>
      <c r="H22" s="210"/>
      <c r="I22" s="305" t="s">
        <v>530</v>
      </c>
      <c r="J22" s="210"/>
      <c r="K22" s="64" t="s">
        <v>530</v>
      </c>
      <c r="L22" s="224"/>
      <c r="M22" s="64" t="s">
        <v>530</v>
      </c>
      <c r="N22" s="210"/>
      <c r="O22" s="305" t="s">
        <v>530</v>
      </c>
      <c r="P22" s="64"/>
      <c r="Q22" s="64" t="s">
        <v>530</v>
      </c>
      <c r="R22" s="64"/>
      <c r="S22" s="64" t="s">
        <v>530</v>
      </c>
      <c r="T22" s="64"/>
      <c r="U22" s="325" t="s">
        <v>530</v>
      </c>
      <c r="V22" s="208"/>
      <c r="W22" s="59"/>
      <c r="X22" s="224"/>
      <c r="Y22" s="64"/>
      <c r="Z22" s="210"/>
    </row>
    <row r="23" spans="1:26" s="27" customFormat="1" ht="20.25" customHeight="1">
      <c r="A23" s="133"/>
      <c r="B23" s="41" t="s">
        <v>204</v>
      </c>
      <c r="C23" s="305">
        <v>10</v>
      </c>
      <c r="D23" s="210"/>
      <c r="E23" s="64">
        <v>10</v>
      </c>
      <c r="F23" s="224"/>
      <c r="G23" s="64" t="s">
        <v>530</v>
      </c>
      <c r="H23" s="210"/>
      <c r="I23" s="305">
        <v>10</v>
      </c>
      <c r="J23" s="210"/>
      <c r="K23" s="64" t="s">
        <v>530</v>
      </c>
      <c r="L23" s="224"/>
      <c r="M23" s="64" t="s">
        <v>530</v>
      </c>
      <c r="N23" s="210"/>
      <c r="O23" s="305" t="s">
        <v>530</v>
      </c>
      <c r="P23" s="64"/>
      <c r="Q23" s="64" t="s">
        <v>530</v>
      </c>
      <c r="R23" s="64"/>
      <c r="S23" s="64" t="s">
        <v>530</v>
      </c>
      <c r="T23" s="64"/>
      <c r="U23" s="325" t="s">
        <v>530</v>
      </c>
      <c r="V23" s="208"/>
      <c r="W23" s="59"/>
      <c r="X23" s="224"/>
      <c r="Y23" s="64"/>
      <c r="Z23" s="210"/>
    </row>
    <row r="24" spans="1:26" s="27" customFormat="1" ht="20.25" customHeight="1">
      <c r="A24" s="133"/>
      <c r="B24" s="41" t="s">
        <v>307</v>
      </c>
      <c r="C24" s="305" t="s">
        <v>530</v>
      </c>
      <c r="D24" s="210"/>
      <c r="E24" s="64" t="s">
        <v>530</v>
      </c>
      <c r="F24" s="224"/>
      <c r="G24" s="64" t="s">
        <v>530</v>
      </c>
      <c r="H24" s="210"/>
      <c r="I24" s="305" t="s">
        <v>530</v>
      </c>
      <c r="J24" s="210"/>
      <c r="K24" s="64" t="s">
        <v>530</v>
      </c>
      <c r="L24" s="224"/>
      <c r="M24" s="64" t="s">
        <v>530</v>
      </c>
      <c r="N24" s="210"/>
      <c r="O24" s="305" t="s">
        <v>530</v>
      </c>
      <c r="P24" s="64"/>
      <c r="Q24" s="64" t="s">
        <v>530</v>
      </c>
      <c r="R24" s="64"/>
      <c r="S24" s="64" t="s">
        <v>530</v>
      </c>
      <c r="T24" s="64"/>
      <c r="U24" s="325" t="s">
        <v>530</v>
      </c>
      <c r="V24" s="208"/>
      <c r="W24" s="59"/>
      <c r="X24" s="224"/>
      <c r="Y24" s="64"/>
      <c r="Z24" s="210"/>
    </row>
    <row r="25" spans="1:26" s="27" customFormat="1" ht="20.25" customHeight="1">
      <c r="A25" s="133"/>
      <c r="B25" s="41" t="s">
        <v>308</v>
      </c>
      <c r="C25" s="305" t="s">
        <v>530</v>
      </c>
      <c r="D25" s="210"/>
      <c r="E25" s="64" t="s">
        <v>530</v>
      </c>
      <c r="F25" s="224"/>
      <c r="G25" s="64" t="s">
        <v>530</v>
      </c>
      <c r="H25" s="210"/>
      <c r="I25" s="305" t="s">
        <v>530</v>
      </c>
      <c r="J25" s="210"/>
      <c r="K25" s="64" t="s">
        <v>530</v>
      </c>
      <c r="L25" s="224"/>
      <c r="M25" s="64" t="s">
        <v>530</v>
      </c>
      <c r="N25" s="210"/>
      <c r="O25" s="305" t="s">
        <v>530</v>
      </c>
      <c r="P25" s="64"/>
      <c r="Q25" s="64" t="s">
        <v>530</v>
      </c>
      <c r="R25" s="64"/>
      <c r="S25" s="64" t="s">
        <v>530</v>
      </c>
      <c r="T25" s="64"/>
      <c r="U25" s="325" t="s">
        <v>530</v>
      </c>
      <c r="V25" s="208"/>
      <c r="W25" s="59"/>
      <c r="X25" s="224"/>
      <c r="Y25" s="64"/>
      <c r="Z25" s="210"/>
    </row>
    <row r="26" spans="1:26" s="27" customFormat="1" ht="20.25" customHeight="1">
      <c r="A26" s="133"/>
      <c r="B26" s="41" t="s">
        <v>309</v>
      </c>
      <c r="C26" s="305">
        <v>1140</v>
      </c>
      <c r="D26" s="210"/>
      <c r="E26" s="64">
        <v>780</v>
      </c>
      <c r="F26" s="224"/>
      <c r="G26" s="64">
        <v>360</v>
      </c>
      <c r="H26" s="210"/>
      <c r="I26" s="305">
        <v>780</v>
      </c>
      <c r="J26" s="210"/>
      <c r="K26" s="64">
        <v>150</v>
      </c>
      <c r="L26" s="224"/>
      <c r="M26" s="64">
        <v>620</v>
      </c>
      <c r="N26" s="210"/>
      <c r="O26" s="305">
        <v>360</v>
      </c>
      <c r="P26" s="64"/>
      <c r="Q26" s="64">
        <v>320</v>
      </c>
      <c r="R26" s="64"/>
      <c r="S26" s="64">
        <v>40</v>
      </c>
      <c r="T26" s="64"/>
      <c r="U26" s="325" t="s">
        <v>530</v>
      </c>
      <c r="V26" s="208"/>
      <c r="W26" s="59"/>
      <c r="X26" s="224"/>
      <c r="Y26" s="64"/>
      <c r="Z26" s="210"/>
    </row>
    <row r="27" spans="1:26" s="27" customFormat="1" ht="20.25" customHeight="1">
      <c r="A27" s="133"/>
      <c r="B27" s="41" t="s">
        <v>310</v>
      </c>
      <c r="C27" s="305">
        <v>1000</v>
      </c>
      <c r="D27" s="210"/>
      <c r="E27" s="64">
        <v>600</v>
      </c>
      <c r="F27" s="224"/>
      <c r="G27" s="64">
        <v>400</v>
      </c>
      <c r="H27" s="210"/>
      <c r="I27" s="305">
        <v>600</v>
      </c>
      <c r="J27" s="210"/>
      <c r="K27" s="64">
        <v>50</v>
      </c>
      <c r="L27" s="224"/>
      <c r="M27" s="64">
        <v>550</v>
      </c>
      <c r="N27" s="210"/>
      <c r="O27" s="305">
        <v>400</v>
      </c>
      <c r="P27" s="64"/>
      <c r="Q27" s="64">
        <v>380</v>
      </c>
      <c r="R27" s="64"/>
      <c r="S27" s="64">
        <v>10</v>
      </c>
      <c r="T27" s="64"/>
      <c r="U27" s="325" t="s">
        <v>530</v>
      </c>
      <c r="V27" s="208"/>
      <c r="W27" s="59"/>
      <c r="X27" s="224"/>
      <c r="Y27" s="64"/>
      <c r="Z27" s="210"/>
    </row>
    <row r="28" spans="1:26" s="27" customFormat="1" ht="20.25" customHeight="1">
      <c r="A28" s="133"/>
      <c r="B28" s="41" t="s">
        <v>311</v>
      </c>
      <c r="C28" s="305">
        <v>20</v>
      </c>
      <c r="D28" s="210"/>
      <c r="E28" s="64">
        <v>10</v>
      </c>
      <c r="F28" s="224"/>
      <c r="G28" s="64">
        <v>10</v>
      </c>
      <c r="H28" s="210"/>
      <c r="I28" s="305">
        <v>10</v>
      </c>
      <c r="J28" s="210"/>
      <c r="K28" s="64" t="s">
        <v>530</v>
      </c>
      <c r="L28" s="224"/>
      <c r="M28" s="64">
        <v>10</v>
      </c>
      <c r="N28" s="210"/>
      <c r="O28" s="305">
        <v>10</v>
      </c>
      <c r="P28" s="64"/>
      <c r="Q28" s="64" t="s">
        <v>530</v>
      </c>
      <c r="R28" s="64"/>
      <c r="S28" s="64" t="s">
        <v>530</v>
      </c>
      <c r="T28" s="64"/>
      <c r="U28" s="325" t="s">
        <v>530</v>
      </c>
      <c r="V28" s="208"/>
      <c r="W28" s="59"/>
      <c r="X28" s="224"/>
      <c r="Y28" s="64"/>
      <c r="Z28" s="210"/>
    </row>
    <row r="29" spans="1:26" s="27" customFormat="1" ht="20.25" customHeight="1">
      <c r="A29" s="133"/>
      <c r="B29" s="41" t="s">
        <v>312</v>
      </c>
      <c r="C29" s="305">
        <v>20</v>
      </c>
      <c r="D29" s="210"/>
      <c r="E29" s="64">
        <v>20</v>
      </c>
      <c r="F29" s="224"/>
      <c r="G29" s="64" t="s">
        <v>530</v>
      </c>
      <c r="H29" s="210"/>
      <c r="I29" s="305">
        <v>20</v>
      </c>
      <c r="J29" s="210"/>
      <c r="K29" s="64">
        <v>20</v>
      </c>
      <c r="L29" s="224"/>
      <c r="M29" s="64" t="s">
        <v>530</v>
      </c>
      <c r="N29" s="210"/>
      <c r="O29" s="305" t="s">
        <v>530</v>
      </c>
      <c r="P29" s="64"/>
      <c r="Q29" s="64" t="s">
        <v>530</v>
      </c>
      <c r="R29" s="64"/>
      <c r="S29" s="64" t="s">
        <v>530</v>
      </c>
      <c r="T29" s="64"/>
      <c r="U29" s="325" t="s">
        <v>530</v>
      </c>
      <c r="V29" s="208"/>
      <c r="W29" s="59"/>
      <c r="X29" s="224"/>
      <c r="Y29" s="64"/>
      <c r="Z29" s="210"/>
    </row>
    <row r="30" spans="1:26" s="27" customFormat="1" ht="20.25" customHeight="1">
      <c r="A30" s="133"/>
      <c r="B30" s="41" t="s">
        <v>205</v>
      </c>
      <c r="C30" s="305" t="s">
        <v>530</v>
      </c>
      <c r="D30" s="210"/>
      <c r="E30" s="64" t="s">
        <v>530</v>
      </c>
      <c r="F30" s="224"/>
      <c r="G30" s="64" t="s">
        <v>530</v>
      </c>
      <c r="H30" s="210"/>
      <c r="I30" s="305" t="s">
        <v>530</v>
      </c>
      <c r="J30" s="210"/>
      <c r="K30" s="64" t="s">
        <v>530</v>
      </c>
      <c r="L30" s="224"/>
      <c r="M30" s="64" t="s">
        <v>530</v>
      </c>
      <c r="N30" s="210"/>
      <c r="O30" s="305" t="s">
        <v>530</v>
      </c>
      <c r="P30" s="64"/>
      <c r="Q30" s="64" t="s">
        <v>530</v>
      </c>
      <c r="R30" s="64"/>
      <c r="S30" s="64" t="s">
        <v>530</v>
      </c>
      <c r="T30" s="64"/>
      <c r="U30" s="325" t="s">
        <v>530</v>
      </c>
      <c r="V30" s="208"/>
      <c r="W30" s="59"/>
      <c r="X30" s="224"/>
      <c r="Y30" s="64"/>
      <c r="Z30" s="210"/>
    </row>
    <row r="31" spans="1:26" s="27" customFormat="1" ht="20.25" customHeight="1">
      <c r="A31" s="133"/>
      <c r="B31" s="41" t="s">
        <v>313</v>
      </c>
      <c r="C31" s="305">
        <v>20</v>
      </c>
      <c r="D31" s="210"/>
      <c r="E31" s="64">
        <v>10</v>
      </c>
      <c r="F31" s="224"/>
      <c r="G31" s="64">
        <v>10</v>
      </c>
      <c r="H31" s="210"/>
      <c r="I31" s="305">
        <v>10</v>
      </c>
      <c r="J31" s="210"/>
      <c r="K31" s="64" t="s">
        <v>530</v>
      </c>
      <c r="L31" s="224"/>
      <c r="M31" s="64">
        <v>10</v>
      </c>
      <c r="N31" s="210"/>
      <c r="O31" s="305">
        <v>10</v>
      </c>
      <c r="P31" s="64"/>
      <c r="Q31" s="64">
        <v>10</v>
      </c>
      <c r="R31" s="64"/>
      <c r="S31" s="64" t="s">
        <v>530</v>
      </c>
      <c r="T31" s="64"/>
      <c r="U31" s="325" t="s">
        <v>530</v>
      </c>
      <c r="V31" s="208"/>
      <c r="W31" s="59"/>
      <c r="X31" s="224"/>
      <c r="Y31" s="64"/>
      <c r="Z31" s="210"/>
    </row>
    <row r="32" spans="1:26" s="27" customFormat="1" ht="20.25" customHeight="1">
      <c r="A32" s="133"/>
      <c r="B32" s="41" t="s">
        <v>314</v>
      </c>
      <c r="C32" s="305">
        <v>30</v>
      </c>
      <c r="D32" s="210"/>
      <c r="E32" s="64">
        <v>20</v>
      </c>
      <c r="F32" s="224"/>
      <c r="G32" s="64">
        <v>10</v>
      </c>
      <c r="H32" s="210"/>
      <c r="I32" s="305">
        <v>20</v>
      </c>
      <c r="J32" s="210"/>
      <c r="K32" s="64" t="s">
        <v>530</v>
      </c>
      <c r="L32" s="224"/>
      <c r="M32" s="64">
        <v>10</v>
      </c>
      <c r="N32" s="210"/>
      <c r="O32" s="305">
        <v>10</v>
      </c>
      <c r="P32" s="64"/>
      <c r="Q32" s="64">
        <v>10</v>
      </c>
      <c r="R32" s="64"/>
      <c r="S32" s="64">
        <v>10</v>
      </c>
      <c r="T32" s="64"/>
      <c r="U32" s="325" t="s">
        <v>530</v>
      </c>
      <c r="V32" s="208"/>
      <c r="W32" s="59"/>
      <c r="X32" s="224"/>
      <c r="Y32" s="64"/>
      <c r="Z32" s="210"/>
    </row>
    <row r="33" spans="1:26" s="27" customFormat="1" ht="20.25" customHeight="1">
      <c r="A33" s="133"/>
      <c r="B33" s="41" t="s">
        <v>315</v>
      </c>
      <c r="C33" s="305">
        <v>10</v>
      </c>
      <c r="D33" s="210"/>
      <c r="E33" s="64" t="s">
        <v>530</v>
      </c>
      <c r="F33" s="224"/>
      <c r="G33" s="64">
        <v>10</v>
      </c>
      <c r="H33" s="210"/>
      <c r="I33" s="305" t="s">
        <v>530</v>
      </c>
      <c r="J33" s="210"/>
      <c r="K33" s="64" t="s">
        <v>530</v>
      </c>
      <c r="L33" s="224"/>
      <c r="M33" s="64" t="s">
        <v>530</v>
      </c>
      <c r="N33" s="210"/>
      <c r="O33" s="305">
        <v>10</v>
      </c>
      <c r="P33" s="64"/>
      <c r="Q33" s="64" t="s">
        <v>530</v>
      </c>
      <c r="R33" s="64"/>
      <c r="S33" s="64">
        <v>10</v>
      </c>
      <c r="T33" s="64"/>
      <c r="U33" s="325" t="s">
        <v>530</v>
      </c>
      <c r="V33" s="208"/>
      <c r="W33" s="59"/>
      <c r="X33" s="224"/>
      <c r="Y33" s="64"/>
      <c r="Z33" s="210"/>
    </row>
    <row r="34" spans="1:26" s="27" customFormat="1" ht="20.25" customHeight="1">
      <c r="A34" s="133"/>
      <c r="B34" s="41" t="s">
        <v>206</v>
      </c>
      <c r="C34" s="305" t="s">
        <v>530</v>
      </c>
      <c r="D34" s="210"/>
      <c r="E34" s="64" t="s">
        <v>530</v>
      </c>
      <c r="F34" s="224"/>
      <c r="G34" s="64" t="s">
        <v>530</v>
      </c>
      <c r="H34" s="210"/>
      <c r="I34" s="305" t="s">
        <v>530</v>
      </c>
      <c r="J34" s="210"/>
      <c r="K34" s="64" t="s">
        <v>530</v>
      </c>
      <c r="L34" s="224"/>
      <c r="M34" s="64" t="s">
        <v>530</v>
      </c>
      <c r="N34" s="210"/>
      <c r="O34" s="305" t="s">
        <v>530</v>
      </c>
      <c r="P34" s="64"/>
      <c r="Q34" s="64" t="s">
        <v>530</v>
      </c>
      <c r="R34" s="64"/>
      <c r="S34" s="64" t="s">
        <v>530</v>
      </c>
      <c r="T34" s="64"/>
      <c r="U34" s="325" t="s">
        <v>530</v>
      </c>
      <c r="V34" s="208"/>
      <c r="W34" s="59"/>
      <c r="X34" s="224"/>
      <c r="Y34" s="64"/>
      <c r="Z34" s="210"/>
    </row>
    <row r="35" spans="1:26" s="27" customFormat="1" ht="20.25" customHeight="1">
      <c r="A35" s="133"/>
      <c r="B35" s="41" t="s">
        <v>316</v>
      </c>
      <c r="C35" s="305">
        <v>10</v>
      </c>
      <c r="D35" s="210"/>
      <c r="E35" s="64" t="s">
        <v>530</v>
      </c>
      <c r="F35" s="224"/>
      <c r="G35" s="64" t="s">
        <v>530</v>
      </c>
      <c r="H35" s="210"/>
      <c r="I35" s="305" t="s">
        <v>530</v>
      </c>
      <c r="J35" s="210"/>
      <c r="K35" s="64" t="s">
        <v>530</v>
      </c>
      <c r="L35" s="224"/>
      <c r="M35" s="64" t="s">
        <v>530</v>
      </c>
      <c r="N35" s="210"/>
      <c r="O35" s="305" t="s">
        <v>530</v>
      </c>
      <c r="P35" s="64"/>
      <c r="Q35" s="64" t="s">
        <v>530</v>
      </c>
      <c r="R35" s="64"/>
      <c r="S35" s="64" t="s">
        <v>530</v>
      </c>
      <c r="T35" s="64"/>
      <c r="U35" s="325" t="s">
        <v>530</v>
      </c>
      <c r="V35" s="208"/>
      <c r="W35" s="59"/>
      <c r="X35" s="224"/>
      <c r="Y35" s="64"/>
      <c r="Z35" s="210"/>
    </row>
    <row r="36" spans="1:26" s="27" customFormat="1" ht="20.25" customHeight="1">
      <c r="A36" s="133"/>
      <c r="B36" s="41" t="s">
        <v>447</v>
      </c>
      <c r="C36" s="305">
        <v>110</v>
      </c>
      <c r="D36" s="210"/>
      <c r="E36" s="64">
        <v>90</v>
      </c>
      <c r="F36" s="224"/>
      <c r="G36" s="64">
        <v>30</v>
      </c>
      <c r="H36" s="210"/>
      <c r="I36" s="305">
        <v>90</v>
      </c>
      <c r="J36" s="210"/>
      <c r="K36" s="64">
        <v>10</v>
      </c>
      <c r="L36" s="224"/>
      <c r="M36" s="64">
        <v>80</v>
      </c>
      <c r="N36" s="210"/>
      <c r="O36" s="305">
        <v>30</v>
      </c>
      <c r="P36" s="64"/>
      <c r="Q36" s="64">
        <v>20</v>
      </c>
      <c r="R36" s="64"/>
      <c r="S36" s="64" t="s">
        <v>530</v>
      </c>
      <c r="T36" s="64"/>
      <c r="U36" s="325" t="s">
        <v>530</v>
      </c>
      <c r="V36" s="208"/>
      <c r="W36" s="59"/>
      <c r="X36" s="224"/>
      <c r="Y36" s="64"/>
      <c r="Z36" s="210"/>
    </row>
    <row r="37" spans="1:26" s="27" customFormat="1" ht="20.25" customHeight="1">
      <c r="A37" s="133"/>
      <c r="B37" s="41" t="s">
        <v>317</v>
      </c>
      <c r="C37" s="305">
        <v>20</v>
      </c>
      <c r="D37" s="210"/>
      <c r="E37" s="64">
        <v>20</v>
      </c>
      <c r="F37" s="224"/>
      <c r="G37" s="64">
        <v>10</v>
      </c>
      <c r="H37" s="210"/>
      <c r="I37" s="305">
        <v>20</v>
      </c>
      <c r="J37" s="210"/>
      <c r="K37" s="64" t="s">
        <v>530</v>
      </c>
      <c r="L37" s="224"/>
      <c r="M37" s="64">
        <v>10</v>
      </c>
      <c r="N37" s="210"/>
      <c r="O37" s="305">
        <v>10</v>
      </c>
      <c r="P37" s="64"/>
      <c r="Q37" s="64" t="s">
        <v>530</v>
      </c>
      <c r="R37" s="64"/>
      <c r="S37" s="64" t="s">
        <v>530</v>
      </c>
      <c r="T37" s="64"/>
      <c r="U37" s="325" t="s">
        <v>530</v>
      </c>
      <c r="V37" s="208"/>
      <c r="W37" s="59"/>
      <c r="X37" s="224"/>
      <c r="Y37" s="64"/>
      <c r="Z37" s="210"/>
    </row>
    <row r="38" spans="1:26" s="27" customFormat="1" ht="20.25" customHeight="1">
      <c r="A38" s="133"/>
      <c r="B38" s="41" t="s">
        <v>207</v>
      </c>
      <c r="C38" s="305" t="s">
        <v>530</v>
      </c>
      <c r="D38" s="210"/>
      <c r="E38" s="64" t="s">
        <v>530</v>
      </c>
      <c r="F38" s="224"/>
      <c r="G38" s="64" t="s">
        <v>530</v>
      </c>
      <c r="H38" s="210"/>
      <c r="I38" s="305" t="s">
        <v>530</v>
      </c>
      <c r="J38" s="210"/>
      <c r="K38" s="64" t="s">
        <v>530</v>
      </c>
      <c r="L38" s="224"/>
      <c r="M38" s="64" t="s">
        <v>530</v>
      </c>
      <c r="N38" s="210"/>
      <c r="O38" s="305" t="s">
        <v>530</v>
      </c>
      <c r="P38" s="64"/>
      <c r="Q38" s="64" t="s">
        <v>530</v>
      </c>
      <c r="R38" s="64"/>
      <c r="S38" s="64" t="s">
        <v>530</v>
      </c>
      <c r="T38" s="64"/>
      <c r="U38" s="325" t="s">
        <v>530</v>
      </c>
      <c r="V38" s="208"/>
      <c r="W38" s="59"/>
      <c r="X38" s="224"/>
      <c r="Y38" s="64"/>
      <c r="Z38" s="210"/>
    </row>
    <row r="39" spans="1:26" s="27" customFormat="1" ht="20.25" customHeight="1">
      <c r="A39" s="133"/>
      <c r="B39" s="41" t="s">
        <v>101</v>
      </c>
      <c r="C39" s="305">
        <v>30</v>
      </c>
      <c r="D39" s="210"/>
      <c r="E39" s="64">
        <v>20</v>
      </c>
      <c r="F39" s="224"/>
      <c r="G39" s="64">
        <v>20</v>
      </c>
      <c r="H39" s="210"/>
      <c r="I39" s="305">
        <v>20</v>
      </c>
      <c r="J39" s="210"/>
      <c r="K39" s="64" t="s">
        <v>530</v>
      </c>
      <c r="L39" s="224"/>
      <c r="M39" s="64">
        <v>10</v>
      </c>
      <c r="N39" s="210"/>
      <c r="O39" s="305">
        <v>20</v>
      </c>
      <c r="P39" s="64"/>
      <c r="Q39" s="64">
        <v>20</v>
      </c>
      <c r="R39" s="64"/>
      <c r="S39" s="64" t="s">
        <v>530</v>
      </c>
      <c r="T39" s="64"/>
      <c r="U39" s="325" t="s">
        <v>530</v>
      </c>
      <c r="V39" s="208"/>
      <c r="W39" s="59"/>
      <c r="X39" s="224"/>
      <c r="Y39" s="64"/>
      <c r="Z39" s="210"/>
    </row>
    <row r="40" spans="1:26" s="27" customFormat="1" ht="20.25" customHeight="1">
      <c r="A40" s="133"/>
      <c r="B40" s="41" t="s">
        <v>208</v>
      </c>
      <c r="C40" s="305" t="s">
        <v>530</v>
      </c>
      <c r="D40" s="210"/>
      <c r="E40" s="64" t="s">
        <v>530</v>
      </c>
      <c r="F40" s="224"/>
      <c r="G40" s="64" t="s">
        <v>530</v>
      </c>
      <c r="H40" s="210"/>
      <c r="I40" s="305" t="s">
        <v>530</v>
      </c>
      <c r="J40" s="210"/>
      <c r="K40" s="64" t="s">
        <v>530</v>
      </c>
      <c r="L40" s="224"/>
      <c r="M40" s="64" t="s">
        <v>530</v>
      </c>
      <c r="N40" s="210"/>
      <c r="O40" s="305" t="s">
        <v>530</v>
      </c>
      <c r="P40" s="64"/>
      <c r="Q40" s="64" t="s">
        <v>530</v>
      </c>
      <c r="R40" s="64"/>
      <c r="S40" s="64" t="s">
        <v>530</v>
      </c>
      <c r="T40" s="64"/>
      <c r="U40" s="325" t="s">
        <v>530</v>
      </c>
      <c r="V40" s="208"/>
      <c r="W40" s="59"/>
      <c r="X40" s="224"/>
      <c r="Y40" s="64"/>
      <c r="Z40" s="210"/>
    </row>
    <row r="41" spans="1:26" s="27" customFormat="1" ht="20.25" customHeight="1">
      <c r="A41" s="133"/>
      <c r="B41" s="41" t="s">
        <v>318</v>
      </c>
      <c r="C41" s="305">
        <v>30</v>
      </c>
      <c r="D41" s="210"/>
      <c r="E41" s="64">
        <v>20</v>
      </c>
      <c r="F41" s="224"/>
      <c r="G41" s="64">
        <v>20</v>
      </c>
      <c r="H41" s="210"/>
      <c r="I41" s="305">
        <v>20</v>
      </c>
      <c r="J41" s="210"/>
      <c r="K41" s="64" t="s">
        <v>530</v>
      </c>
      <c r="L41" s="224"/>
      <c r="M41" s="64">
        <v>10</v>
      </c>
      <c r="N41" s="210"/>
      <c r="O41" s="305">
        <v>20</v>
      </c>
      <c r="P41" s="64"/>
      <c r="Q41" s="64">
        <v>10</v>
      </c>
      <c r="R41" s="64"/>
      <c r="S41" s="64">
        <v>10</v>
      </c>
      <c r="T41" s="64"/>
      <c r="U41" s="325" t="s">
        <v>530</v>
      </c>
      <c r="V41" s="208"/>
      <c r="W41" s="59"/>
      <c r="X41" s="224"/>
      <c r="Y41" s="64"/>
      <c r="Z41" s="210"/>
    </row>
    <row r="42" spans="1:26" s="27" customFormat="1" ht="20.25" customHeight="1">
      <c r="A42" s="133"/>
      <c r="B42" s="41" t="s">
        <v>319</v>
      </c>
      <c r="C42" s="305">
        <v>4430</v>
      </c>
      <c r="D42" s="210"/>
      <c r="E42" s="64">
        <v>2080</v>
      </c>
      <c r="F42" s="224"/>
      <c r="G42" s="64">
        <v>2350</v>
      </c>
      <c r="H42" s="210"/>
      <c r="I42" s="305">
        <v>2080</v>
      </c>
      <c r="J42" s="210"/>
      <c r="K42" s="64">
        <v>860</v>
      </c>
      <c r="L42" s="224"/>
      <c r="M42" s="64">
        <v>1220</v>
      </c>
      <c r="N42" s="210"/>
      <c r="O42" s="305">
        <v>2350</v>
      </c>
      <c r="P42" s="64"/>
      <c r="Q42" s="64">
        <v>2320</v>
      </c>
      <c r="R42" s="64"/>
      <c r="S42" s="64">
        <v>30</v>
      </c>
      <c r="T42" s="64"/>
      <c r="U42" s="64" t="s">
        <v>530</v>
      </c>
      <c r="V42" s="208"/>
      <c r="W42" s="59"/>
      <c r="X42" s="224"/>
      <c r="Y42" s="64"/>
      <c r="Z42" s="210"/>
    </row>
    <row r="43" spans="1:26" s="27" customFormat="1" ht="20.25" customHeight="1">
      <c r="A43" s="126"/>
      <c r="B43" s="71"/>
      <c r="C43" s="302"/>
      <c r="D43" s="37"/>
      <c r="E43" s="37"/>
      <c r="F43" s="37"/>
      <c r="G43" s="37"/>
      <c r="H43" s="76"/>
      <c r="I43" s="302"/>
      <c r="J43" s="37"/>
      <c r="K43" s="37"/>
      <c r="L43" s="37"/>
      <c r="M43" s="37"/>
      <c r="N43" s="76"/>
      <c r="O43" s="302"/>
      <c r="P43" s="37"/>
      <c r="Q43" s="37"/>
      <c r="R43" s="37"/>
      <c r="S43" s="37"/>
      <c r="T43" s="37"/>
      <c r="U43" s="160"/>
      <c r="V43" s="76"/>
      <c r="W43" s="68"/>
      <c r="X43" s="173"/>
      <c r="Y43" s="173"/>
      <c r="Z43" s="173"/>
    </row>
    <row r="44" spans="1:26" s="27" customFormat="1" ht="20.25" customHeight="1">
      <c r="A44" s="140"/>
      <c r="B44" s="58"/>
      <c r="C44" s="153"/>
      <c r="D44" s="33"/>
      <c r="E44" s="33"/>
      <c r="F44" s="33"/>
      <c r="G44" s="33"/>
      <c r="H44" s="33"/>
      <c r="I44" s="153"/>
      <c r="J44" s="33"/>
      <c r="K44" s="33"/>
      <c r="L44" s="33"/>
      <c r="M44" s="33"/>
      <c r="N44" s="33"/>
      <c r="O44" s="153"/>
      <c r="P44" s="33"/>
      <c r="Q44" s="33"/>
      <c r="R44" s="33"/>
      <c r="S44" s="33"/>
      <c r="T44" s="33"/>
      <c r="U44" s="153"/>
      <c r="W44" s="173"/>
      <c r="X44" s="173"/>
      <c r="Y44" s="173"/>
      <c r="Z44" s="173"/>
    </row>
    <row r="45" spans="1:26" s="27" customFormat="1" ht="20.25" customHeight="1">
      <c r="A45" s="492" t="s">
        <v>524</v>
      </c>
      <c r="B45" s="491"/>
      <c r="C45" s="508">
        <v>30</v>
      </c>
      <c r="D45" s="509"/>
      <c r="E45" s="509" t="s">
        <v>530</v>
      </c>
      <c r="F45" s="509"/>
      <c r="G45" s="509">
        <v>30</v>
      </c>
      <c r="H45" s="510"/>
      <c r="I45" s="509" t="s">
        <v>530</v>
      </c>
      <c r="J45" s="509"/>
      <c r="K45" s="509" t="s">
        <v>530</v>
      </c>
      <c r="L45" s="509"/>
      <c r="M45" s="509" t="s">
        <v>530</v>
      </c>
      <c r="N45" s="510"/>
      <c r="O45" s="509">
        <v>30</v>
      </c>
      <c r="P45" s="509"/>
      <c r="Q45" s="509">
        <v>10</v>
      </c>
      <c r="R45" s="509"/>
      <c r="S45" s="509">
        <v>10</v>
      </c>
      <c r="T45" s="509"/>
      <c r="U45" s="509" t="s">
        <v>530</v>
      </c>
      <c r="V45" s="493"/>
      <c r="W45" s="173"/>
      <c r="X45" s="173"/>
      <c r="Y45" s="173"/>
      <c r="Z45" s="173"/>
    </row>
    <row r="46" spans="1:26" s="27" customFormat="1" ht="12.75">
      <c r="A46" s="140"/>
      <c r="B46" s="58"/>
      <c r="C46" s="153"/>
      <c r="D46" s="33"/>
      <c r="E46" s="33"/>
      <c r="F46" s="33"/>
      <c r="G46" s="33"/>
      <c r="H46" s="33"/>
      <c r="I46" s="153"/>
      <c r="J46" s="33"/>
      <c r="K46" s="33"/>
      <c r="L46" s="33"/>
      <c r="M46" s="33"/>
      <c r="N46" s="33"/>
      <c r="O46" s="153"/>
      <c r="P46" s="33"/>
      <c r="Q46" s="33"/>
      <c r="R46" s="33"/>
      <c r="S46" s="33"/>
      <c r="T46" s="33"/>
      <c r="U46" s="153"/>
      <c r="V46" s="154" t="s">
        <v>529</v>
      </c>
      <c r="W46" s="173"/>
      <c r="X46" s="173"/>
      <c r="Y46" s="173"/>
      <c r="Z46" s="173"/>
    </row>
  </sheetData>
  <mergeCells count="16">
    <mergeCell ref="U5:U6"/>
    <mergeCell ref="C4:G4"/>
    <mergeCell ref="I4:M4"/>
    <mergeCell ref="Q5:Q6"/>
    <mergeCell ref="S5:S6"/>
    <mergeCell ref="O5:O6"/>
    <mergeCell ref="A1:V1"/>
    <mergeCell ref="A8:B8"/>
    <mergeCell ref="O4:U4"/>
    <mergeCell ref="C5:C6"/>
    <mergeCell ref="E5:E6"/>
    <mergeCell ref="G5:G6"/>
    <mergeCell ref="I5:I6"/>
    <mergeCell ref="K5:K6"/>
    <mergeCell ref="M5:M6"/>
    <mergeCell ref="A2:V2"/>
  </mergeCells>
  <printOptions horizontalCentered="1"/>
  <pageMargins left="0.2" right="0.31" top="0.984251968503937" bottom="0.984251968503937" header="0.5118110236220472" footer="0.5118110236220472"/>
  <pageSetup horizontalDpi="600" verticalDpi="600" orientation="portrait" paperSize="9" scale="74" r:id="rId1"/>
  <headerFooter alignWithMargins="0">
    <oddFooter>&amp;C20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1:AA44"/>
  <sheetViews>
    <sheetView view="pageBreakPreview" zoomScaleSheetLayoutView="100" workbookViewId="0" topLeftCell="A1">
      <selection activeCell="C8" sqref="C8:T42"/>
    </sheetView>
  </sheetViews>
  <sheetFormatPr defaultColWidth="9.140625" defaultRowHeight="12.75"/>
  <cols>
    <col min="2" max="2" width="22.8515625" style="0" customWidth="1"/>
    <col min="4" max="4" width="2.28125" style="0" customWidth="1"/>
    <col min="6" max="6" width="2.28125" style="0" customWidth="1"/>
    <col min="8" max="8" width="2.28125" style="0" customWidth="1"/>
    <col min="10" max="10" width="2.28125" style="0" customWidth="1"/>
    <col min="12" max="12" width="2.28125" style="0" customWidth="1"/>
    <col min="14" max="14" width="2.28125" style="0" customWidth="1"/>
    <col min="16" max="16" width="2.28125" style="0" customWidth="1"/>
    <col min="18" max="18" width="2.28125" style="0" customWidth="1"/>
    <col min="19" max="19" width="10.140625" style="0" customWidth="1"/>
    <col min="20" max="20" width="2.28125" style="0" customWidth="1"/>
  </cols>
  <sheetData>
    <row r="1" spans="1:26" s="27" customFormat="1" ht="20.25">
      <c r="A1" s="591" t="s">
        <v>491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464"/>
      <c r="V1" s="464"/>
      <c r="W1" s="464"/>
      <c r="X1" s="464"/>
      <c r="Y1" s="464"/>
      <c r="Z1" s="166"/>
    </row>
    <row r="2" spans="1:26" s="27" customFormat="1" ht="20.25">
      <c r="A2" s="608" t="str">
        <f>"Table 3.7b Greater London: UK Regular Forces by local authority area as at "&amp;'Enter SITDATE'!B2</f>
        <v>Table 3.7b Greater London: UK Regular Forces by local authority area as at 1 January 2014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464"/>
      <c r="V2" s="464"/>
      <c r="W2" s="464"/>
      <c r="X2" s="464"/>
      <c r="Y2" s="464"/>
      <c r="Z2" s="166"/>
    </row>
    <row r="3" spans="1:26" s="27" customFormat="1" ht="12.75">
      <c r="A3" s="101"/>
      <c r="B3" s="102"/>
      <c r="C3" s="103"/>
      <c r="D3" s="103"/>
      <c r="E3" s="103"/>
      <c r="F3" s="103"/>
      <c r="G3" s="102"/>
      <c r="H3" s="102"/>
      <c r="I3" s="103"/>
      <c r="J3" s="102"/>
      <c r="K3" s="102"/>
      <c r="L3" s="102"/>
      <c r="M3" s="102"/>
      <c r="N3" s="102"/>
      <c r="O3" s="105"/>
      <c r="P3" s="174"/>
      <c r="Q3" s="3"/>
      <c r="R3" s="3"/>
      <c r="S3" s="32"/>
      <c r="T3" s="32"/>
      <c r="U3" s="103"/>
      <c r="V3" s="102"/>
      <c r="W3" s="102"/>
      <c r="X3" s="102"/>
      <c r="Y3" s="177"/>
      <c r="Z3" s="177"/>
    </row>
    <row r="4" spans="1:26" s="27" customFormat="1" ht="12.75" customHeight="1">
      <c r="A4" s="99" t="s">
        <v>74</v>
      </c>
      <c r="B4" s="98"/>
      <c r="C4" s="596" t="s">
        <v>450</v>
      </c>
      <c r="D4" s="597"/>
      <c r="E4" s="597"/>
      <c r="F4" s="597"/>
      <c r="G4" s="597"/>
      <c r="H4" s="165"/>
      <c r="I4" s="596" t="s">
        <v>83</v>
      </c>
      <c r="J4" s="597"/>
      <c r="K4" s="597"/>
      <c r="L4" s="597"/>
      <c r="M4" s="597"/>
      <c r="N4" s="164"/>
      <c r="O4" s="596" t="s">
        <v>84</v>
      </c>
      <c r="P4" s="597"/>
      <c r="Q4" s="597"/>
      <c r="R4" s="597"/>
      <c r="S4" s="597"/>
      <c r="T4" s="165"/>
      <c r="U4" s="598"/>
      <c r="V4" s="599"/>
      <c r="W4" s="599"/>
      <c r="X4" s="599"/>
      <c r="Y4" s="599"/>
      <c r="Z4" s="357"/>
    </row>
    <row r="5" spans="1:26" s="27" customFormat="1" ht="12.75" customHeight="1">
      <c r="A5" s="121"/>
      <c r="B5" s="48"/>
      <c r="C5" s="588" t="s">
        <v>50</v>
      </c>
      <c r="D5" s="374"/>
      <c r="E5" s="584" t="s">
        <v>79</v>
      </c>
      <c r="F5" s="374"/>
      <c r="G5" s="584" t="s">
        <v>91</v>
      </c>
      <c r="H5" s="375"/>
      <c r="I5" s="588" t="s">
        <v>50</v>
      </c>
      <c r="J5" s="374"/>
      <c r="K5" s="584" t="s">
        <v>79</v>
      </c>
      <c r="L5" s="374"/>
      <c r="M5" s="584" t="s">
        <v>91</v>
      </c>
      <c r="N5" s="374"/>
      <c r="O5" s="588" t="s">
        <v>50</v>
      </c>
      <c r="P5" s="374"/>
      <c r="Q5" s="584" t="s">
        <v>79</v>
      </c>
      <c r="R5" s="374"/>
      <c r="S5" s="584" t="s">
        <v>91</v>
      </c>
      <c r="T5" s="337"/>
      <c r="U5" s="358"/>
      <c r="V5" s="357"/>
      <c r="W5" s="357"/>
      <c r="X5" s="357"/>
      <c r="Y5" s="357"/>
      <c r="Z5" s="357"/>
    </row>
    <row r="6" spans="1:26" s="27" customFormat="1" ht="12.75">
      <c r="A6" s="131"/>
      <c r="B6" s="100" t="s">
        <v>19</v>
      </c>
      <c r="C6" s="587"/>
      <c r="D6" s="349"/>
      <c r="E6" s="585"/>
      <c r="F6" s="349"/>
      <c r="G6" s="585"/>
      <c r="H6" s="350"/>
      <c r="I6" s="587"/>
      <c r="J6" s="349"/>
      <c r="K6" s="585"/>
      <c r="L6" s="349"/>
      <c r="M6" s="585"/>
      <c r="N6" s="350"/>
      <c r="O6" s="587"/>
      <c r="P6" s="349"/>
      <c r="Q6" s="585"/>
      <c r="R6" s="349"/>
      <c r="S6" s="585"/>
      <c r="T6" s="334"/>
      <c r="U6" s="359"/>
      <c r="V6" s="360"/>
      <c r="W6" s="360"/>
      <c r="X6" s="360"/>
      <c r="Y6" s="360"/>
      <c r="Z6" s="360"/>
    </row>
    <row r="7" spans="1:26" s="27" customFormat="1" ht="12.75">
      <c r="A7" s="135"/>
      <c r="B7" s="41"/>
      <c r="C7" s="273"/>
      <c r="D7" s="226"/>
      <c r="E7" s="34"/>
      <c r="F7" s="34"/>
      <c r="G7" s="34"/>
      <c r="H7" s="40"/>
      <c r="I7" s="273"/>
      <c r="J7" s="226"/>
      <c r="K7" s="34"/>
      <c r="L7" s="34"/>
      <c r="M7" s="34"/>
      <c r="N7" s="40"/>
      <c r="O7" s="273"/>
      <c r="P7" s="226"/>
      <c r="Q7" s="34"/>
      <c r="R7" s="34"/>
      <c r="S7" s="34"/>
      <c r="T7" s="40"/>
      <c r="U7" s="314"/>
      <c r="V7" s="173"/>
      <c r="W7" s="282"/>
      <c r="X7" s="282"/>
      <c r="Y7" s="282"/>
      <c r="Z7" s="282"/>
    </row>
    <row r="8" spans="1:27" s="27" customFormat="1" ht="20.25" customHeight="1">
      <c r="A8" s="606" t="s">
        <v>449</v>
      </c>
      <c r="B8" s="607"/>
      <c r="C8" s="65">
        <v>380</v>
      </c>
      <c r="D8" s="232"/>
      <c r="E8" s="55">
        <v>270</v>
      </c>
      <c r="F8" s="284"/>
      <c r="G8" s="55">
        <v>100</v>
      </c>
      <c r="H8" s="232"/>
      <c r="I8" s="65">
        <v>3350</v>
      </c>
      <c r="J8" s="232"/>
      <c r="K8" s="55">
        <v>640</v>
      </c>
      <c r="L8" s="284"/>
      <c r="M8" s="55">
        <v>2720</v>
      </c>
      <c r="N8" s="232"/>
      <c r="O8" s="65">
        <v>1020</v>
      </c>
      <c r="P8" s="55"/>
      <c r="Q8" s="55">
        <v>400</v>
      </c>
      <c r="R8" s="55"/>
      <c r="S8" s="55">
        <v>620</v>
      </c>
      <c r="T8" s="56"/>
      <c r="U8" s="305"/>
      <c r="V8" s="379"/>
      <c r="W8" s="325"/>
      <c r="X8" s="369"/>
      <c r="Y8" s="325"/>
      <c r="Z8" s="379"/>
      <c r="AA8" s="1"/>
    </row>
    <row r="9" spans="1:26" s="27" customFormat="1" ht="20.25" customHeight="1">
      <c r="A9" s="134"/>
      <c r="B9" s="41"/>
      <c r="C9" s="311"/>
      <c r="D9" s="227"/>
      <c r="E9" s="35"/>
      <c r="F9" s="228"/>
      <c r="G9" s="35"/>
      <c r="H9" s="227"/>
      <c r="I9" s="311"/>
      <c r="J9" s="227"/>
      <c r="K9" s="35"/>
      <c r="L9" s="228"/>
      <c r="M9" s="35"/>
      <c r="N9" s="227"/>
      <c r="O9" s="311"/>
      <c r="P9" s="35"/>
      <c r="Q9" s="35"/>
      <c r="R9" s="35"/>
      <c r="S9" s="35"/>
      <c r="T9" s="44"/>
      <c r="U9" s="305"/>
      <c r="V9" s="210"/>
      <c r="W9" s="64"/>
      <c r="X9" s="224"/>
      <c r="Y9" s="64"/>
      <c r="Z9" s="210"/>
    </row>
    <row r="10" spans="1:26" s="27" customFormat="1" ht="20.25" customHeight="1">
      <c r="A10" s="133"/>
      <c r="B10" s="41" t="s">
        <v>299</v>
      </c>
      <c r="C10" s="305" t="s">
        <v>530</v>
      </c>
      <c r="D10" s="210"/>
      <c r="E10" s="64" t="s">
        <v>530</v>
      </c>
      <c r="F10" s="224"/>
      <c r="G10" s="64" t="s">
        <v>530</v>
      </c>
      <c r="H10" s="210"/>
      <c r="I10" s="305" t="s">
        <v>530</v>
      </c>
      <c r="J10" s="210"/>
      <c r="K10" s="64" t="s">
        <v>530</v>
      </c>
      <c r="L10" s="224"/>
      <c r="M10" s="64" t="s">
        <v>530</v>
      </c>
      <c r="N10" s="210"/>
      <c r="O10" s="305" t="s">
        <v>530</v>
      </c>
      <c r="P10" s="64"/>
      <c r="Q10" s="64" t="s">
        <v>530</v>
      </c>
      <c r="R10" s="64"/>
      <c r="S10" s="64" t="s">
        <v>530</v>
      </c>
      <c r="T10" s="60"/>
      <c r="U10" s="305"/>
      <c r="V10" s="210"/>
      <c r="W10" s="64"/>
      <c r="X10" s="224"/>
      <c r="Y10" s="64"/>
      <c r="Z10" s="210"/>
    </row>
    <row r="11" spans="1:26" s="27" customFormat="1" ht="20.25" customHeight="1">
      <c r="A11" s="133"/>
      <c r="B11" s="41" t="s">
        <v>200</v>
      </c>
      <c r="C11" s="305" t="s">
        <v>530</v>
      </c>
      <c r="D11" s="210"/>
      <c r="E11" s="64" t="s">
        <v>530</v>
      </c>
      <c r="F11" s="224"/>
      <c r="G11" s="64" t="s">
        <v>530</v>
      </c>
      <c r="H11" s="210"/>
      <c r="I11" s="305" t="s">
        <v>530</v>
      </c>
      <c r="J11" s="210"/>
      <c r="K11" s="64" t="s">
        <v>530</v>
      </c>
      <c r="L11" s="224"/>
      <c r="M11" s="64" t="s">
        <v>530</v>
      </c>
      <c r="N11" s="210"/>
      <c r="O11" s="305" t="s">
        <v>530</v>
      </c>
      <c r="P11" s="64"/>
      <c r="Q11" s="64" t="s">
        <v>530</v>
      </c>
      <c r="R11" s="64"/>
      <c r="S11" s="64" t="s">
        <v>530</v>
      </c>
      <c r="T11" s="60"/>
      <c r="U11" s="305"/>
      <c r="V11" s="210"/>
      <c r="W11" s="64"/>
      <c r="X11" s="224"/>
      <c r="Y11" s="64"/>
      <c r="Z11" s="210"/>
    </row>
    <row r="12" spans="1:26" s="27" customFormat="1" ht="20.25" customHeight="1">
      <c r="A12" s="133"/>
      <c r="B12" s="41" t="s">
        <v>300</v>
      </c>
      <c r="C12" s="305" t="s">
        <v>530</v>
      </c>
      <c r="D12" s="210"/>
      <c r="E12" s="64" t="s">
        <v>530</v>
      </c>
      <c r="F12" s="224"/>
      <c r="G12" s="64" t="s">
        <v>530</v>
      </c>
      <c r="H12" s="210"/>
      <c r="I12" s="305" t="s">
        <v>530</v>
      </c>
      <c r="J12" s="210"/>
      <c r="K12" s="64" t="s">
        <v>530</v>
      </c>
      <c r="L12" s="224"/>
      <c r="M12" s="64" t="s">
        <v>530</v>
      </c>
      <c r="N12" s="210"/>
      <c r="O12" s="305" t="s">
        <v>530</v>
      </c>
      <c r="P12" s="64"/>
      <c r="Q12" s="64" t="s">
        <v>530</v>
      </c>
      <c r="R12" s="64"/>
      <c r="S12" s="64" t="s">
        <v>530</v>
      </c>
      <c r="T12" s="60"/>
      <c r="U12" s="305"/>
      <c r="V12" s="210"/>
      <c r="W12" s="64"/>
      <c r="X12" s="224"/>
      <c r="Y12" s="64"/>
      <c r="Z12" s="210"/>
    </row>
    <row r="13" spans="1:26" s="27" customFormat="1" ht="20.25" customHeight="1">
      <c r="A13" s="133"/>
      <c r="B13" s="41" t="s">
        <v>301</v>
      </c>
      <c r="C13" s="305" t="s">
        <v>530</v>
      </c>
      <c r="D13" s="210"/>
      <c r="E13" s="64" t="s">
        <v>530</v>
      </c>
      <c r="F13" s="224"/>
      <c r="G13" s="64" t="s">
        <v>530</v>
      </c>
      <c r="H13" s="210"/>
      <c r="I13" s="305">
        <v>10</v>
      </c>
      <c r="J13" s="210"/>
      <c r="K13" s="64" t="s">
        <v>530</v>
      </c>
      <c r="L13" s="224"/>
      <c r="M13" s="64">
        <v>10</v>
      </c>
      <c r="N13" s="210"/>
      <c r="O13" s="305" t="s">
        <v>530</v>
      </c>
      <c r="P13" s="64"/>
      <c r="Q13" s="64" t="s">
        <v>530</v>
      </c>
      <c r="R13" s="64"/>
      <c r="S13" s="64" t="s">
        <v>530</v>
      </c>
      <c r="T13" s="60"/>
      <c r="U13" s="305"/>
      <c r="V13" s="210"/>
      <c r="W13" s="64"/>
      <c r="X13" s="224"/>
      <c r="Y13" s="64"/>
      <c r="Z13" s="210"/>
    </row>
    <row r="14" spans="1:26" s="27" customFormat="1" ht="20.25" customHeight="1">
      <c r="A14" s="133"/>
      <c r="B14" s="41" t="s">
        <v>302</v>
      </c>
      <c r="C14" s="305" t="s">
        <v>530</v>
      </c>
      <c r="D14" s="210"/>
      <c r="E14" s="64" t="s">
        <v>530</v>
      </c>
      <c r="F14" s="224"/>
      <c r="G14" s="64" t="s">
        <v>530</v>
      </c>
      <c r="H14" s="210"/>
      <c r="I14" s="305" t="s">
        <v>530</v>
      </c>
      <c r="J14" s="210"/>
      <c r="K14" s="64" t="s">
        <v>530</v>
      </c>
      <c r="L14" s="224"/>
      <c r="M14" s="64" t="s">
        <v>530</v>
      </c>
      <c r="N14" s="210"/>
      <c r="O14" s="305" t="s">
        <v>530</v>
      </c>
      <c r="P14" s="64"/>
      <c r="Q14" s="64" t="s">
        <v>530</v>
      </c>
      <c r="R14" s="64"/>
      <c r="S14" s="64" t="s">
        <v>530</v>
      </c>
      <c r="T14" s="60"/>
      <c r="U14" s="305"/>
      <c r="V14" s="210"/>
      <c r="W14" s="64"/>
      <c r="X14" s="224"/>
      <c r="Y14" s="64"/>
      <c r="Z14" s="210"/>
    </row>
    <row r="15" spans="1:26" s="27" customFormat="1" ht="20.25" customHeight="1">
      <c r="A15" s="133"/>
      <c r="B15" s="41" t="s">
        <v>201</v>
      </c>
      <c r="C15" s="305" t="s">
        <v>530</v>
      </c>
      <c r="D15" s="210"/>
      <c r="E15" s="64" t="s">
        <v>530</v>
      </c>
      <c r="F15" s="224"/>
      <c r="G15" s="64" t="s">
        <v>530</v>
      </c>
      <c r="H15" s="210"/>
      <c r="I15" s="305" t="s">
        <v>530</v>
      </c>
      <c r="J15" s="210"/>
      <c r="K15" s="64" t="s">
        <v>530</v>
      </c>
      <c r="L15" s="224"/>
      <c r="M15" s="64" t="s">
        <v>530</v>
      </c>
      <c r="N15" s="210"/>
      <c r="O15" s="305" t="s">
        <v>530</v>
      </c>
      <c r="P15" s="64"/>
      <c r="Q15" s="64" t="s">
        <v>530</v>
      </c>
      <c r="R15" s="64"/>
      <c r="S15" s="64" t="s">
        <v>530</v>
      </c>
      <c r="T15" s="60"/>
      <c r="U15" s="305"/>
      <c r="V15" s="210"/>
      <c r="W15" s="64"/>
      <c r="X15" s="224"/>
      <c r="Y15" s="64"/>
      <c r="Z15" s="210"/>
    </row>
    <row r="16" spans="1:26" s="27" customFormat="1" ht="20.25" customHeight="1">
      <c r="A16" s="133"/>
      <c r="B16" s="41" t="s">
        <v>303</v>
      </c>
      <c r="C16" s="305">
        <v>30</v>
      </c>
      <c r="D16" s="210"/>
      <c r="E16" s="64">
        <v>20</v>
      </c>
      <c r="F16" s="224"/>
      <c r="G16" s="64">
        <v>10</v>
      </c>
      <c r="H16" s="210"/>
      <c r="I16" s="305">
        <v>200</v>
      </c>
      <c r="J16" s="210"/>
      <c r="K16" s="64">
        <v>80</v>
      </c>
      <c r="L16" s="224"/>
      <c r="M16" s="64">
        <v>120</v>
      </c>
      <c r="N16" s="210"/>
      <c r="O16" s="305">
        <v>50</v>
      </c>
      <c r="P16" s="64"/>
      <c r="Q16" s="64">
        <v>30</v>
      </c>
      <c r="R16" s="64"/>
      <c r="S16" s="64">
        <v>20</v>
      </c>
      <c r="T16" s="60"/>
      <c r="U16" s="305"/>
      <c r="V16" s="210"/>
      <c r="W16" s="64"/>
      <c r="X16" s="224"/>
      <c r="Y16" s="64"/>
      <c r="Z16" s="210"/>
    </row>
    <row r="17" spans="1:26" s="27" customFormat="1" ht="20.25" customHeight="1">
      <c r="A17" s="133"/>
      <c r="B17" s="41" t="s">
        <v>304</v>
      </c>
      <c r="C17" s="305" t="s">
        <v>530</v>
      </c>
      <c r="D17" s="210"/>
      <c r="E17" s="64" t="s">
        <v>530</v>
      </c>
      <c r="F17" s="224"/>
      <c r="G17" s="64" t="s">
        <v>530</v>
      </c>
      <c r="H17" s="210"/>
      <c r="I17" s="305">
        <v>20</v>
      </c>
      <c r="J17" s="210"/>
      <c r="K17" s="64">
        <v>10</v>
      </c>
      <c r="L17" s="224"/>
      <c r="M17" s="64">
        <v>10</v>
      </c>
      <c r="N17" s="210"/>
      <c r="O17" s="305" t="s">
        <v>530</v>
      </c>
      <c r="P17" s="64"/>
      <c r="Q17" s="64" t="s">
        <v>530</v>
      </c>
      <c r="R17" s="64"/>
      <c r="S17" s="64" t="s">
        <v>530</v>
      </c>
      <c r="T17" s="60"/>
      <c r="U17" s="305"/>
      <c r="V17" s="210"/>
      <c r="W17" s="64"/>
      <c r="X17" s="224"/>
      <c r="Y17" s="64"/>
      <c r="Z17" s="210"/>
    </row>
    <row r="18" spans="1:26" s="27" customFormat="1" ht="20.25" customHeight="1">
      <c r="A18" s="133"/>
      <c r="B18" s="41" t="s">
        <v>305</v>
      </c>
      <c r="C18" s="305" t="s">
        <v>530</v>
      </c>
      <c r="D18" s="210"/>
      <c r="E18" s="64" t="s">
        <v>530</v>
      </c>
      <c r="F18" s="224"/>
      <c r="G18" s="64" t="s">
        <v>530</v>
      </c>
      <c r="H18" s="210"/>
      <c r="I18" s="305" t="s">
        <v>530</v>
      </c>
      <c r="J18" s="210"/>
      <c r="K18" s="64" t="s">
        <v>530</v>
      </c>
      <c r="L18" s="224"/>
      <c r="M18" s="64" t="s">
        <v>530</v>
      </c>
      <c r="N18" s="210"/>
      <c r="O18" s="305" t="s">
        <v>530</v>
      </c>
      <c r="P18" s="64"/>
      <c r="Q18" s="64" t="s">
        <v>530</v>
      </c>
      <c r="R18" s="64"/>
      <c r="S18" s="64" t="s">
        <v>530</v>
      </c>
      <c r="T18" s="60"/>
      <c r="U18" s="305"/>
      <c r="V18" s="210"/>
      <c r="W18" s="64"/>
      <c r="X18" s="224"/>
      <c r="Y18" s="64"/>
      <c r="Z18" s="210"/>
    </row>
    <row r="19" spans="1:26" s="27" customFormat="1" ht="20.25" customHeight="1">
      <c r="A19" s="133"/>
      <c r="B19" s="41" t="s">
        <v>202</v>
      </c>
      <c r="C19" s="305" t="s">
        <v>530</v>
      </c>
      <c r="D19" s="210"/>
      <c r="E19" s="64" t="s">
        <v>530</v>
      </c>
      <c r="F19" s="224"/>
      <c r="G19" s="64" t="s">
        <v>530</v>
      </c>
      <c r="H19" s="210"/>
      <c r="I19" s="305" t="s">
        <v>530</v>
      </c>
      <c r="J19" s="210"/>
      <c r="K19" s="64" t="s">
        <v>530</v>
      </c>
      <c r="L19" s="224"/>
      <c r="M19" s="64" t="s">
        <v>530</v>
      </c>
      <c r="N19" s="210"/>
      <c r="O19" s="305" t="s">
        <v>530</v>
      </c>
      <c r="P19" s="64"/>
      <c r="Q19" s="64" t="s">
        <v>530</v>
      </c>
      <c r="R19" s="64"/>
      <c r="S19" s="64" t="s">
        <v>530</v>
      </c>
      <c r="T19" s="60"/>
      <c r="U19" s="305"/>
      <c r="V19" s="210"/>
      <c r="W19" s="64"/>
      <c r="X19" s="224"/>
      <c r="Y19" s="64"/>
      <c r="Z19" s="210"/>
    </row>
    <row r="20" spans="1:26" s="27" customFormat="1" ht="20.25" customHeight="1">
      <c r="A20" s="133"/>
      <c r="B20" s="41" t="s">
        <v>306</v>
      </c>
      <c r="C20" s="305" t="s">
        <v>530</v>
      </c>
      <c r="D20" s="210"/>
      <c r="E20" s="64" t="s">
        <v>530</v>
      </c>
      <c r="F20" s="224"/>
      <c r="G20" s="64" t="s">
        <v>530</v>
      </c>
      <c r="H20" s="210"/>
      <c r="I20" s="305">
        <v>760</v>
      </c>
      <c r="J20" s="210"/>
      <c r="K20" s="64">
        <v>60</v>
      </c>
      <c r="L20" s="224"/>
      <c r="M20" s="64">
        <v>710</v>
      </c>
      <c r="N20" s="210"/>
      <c r="O20" s="305" t="s">
        <v>530</v>
      </c>
      <c r="P20" s="64"/>
      <c r="Q20" s="64" t="s">
        <v>530</v>
      </c>
      <c r="R20" s="64"/>
      <c r="S20" s="64" t="s">
        <v>530</v>
      </c>
      <c r="T20" s="60"/>
      <c r="U20" s="305"/>
      <c r="V20" s="210"/>
      <c r="W20" s="64"/>
      <c r="X20" s="224"/>
      <c r="Y20" s="64"/>
      <c r="Z20" s="210"/>
    </row>
    <row r="21" spans="1:26" s="27" customFormat="1" ht="20.25" customHeight="1">
      <c r="A21" s="133"/>
      <c r="B21" s="41" t="s">
        <v>95</v>
      </c>
      <c r="C21" s="305" t="s">
        <v>530</v>
      </c>
      <c r="D21" s="210"/>
      <c r="E21" s="64" t="s">
        <v>530</v>
      </c>
      <c r="F21" s="224"/>
      <c r="G21" s="64" t="s">
        <v>530</v>
      </c>
      <c r="H21" s="210"/>
      <c r="I21" s="305">
        <v>10</v>
      </c>
      <c r="J21" s="210"/>
      <c r="K21" s="64" t="s">
        <v>530</v>
      </c>
      <c r="L21" s="224"/>
      <c r="M21" s="64" t="s">
        <v>530</v>
      </c>
      <c r="N21" s="210"/>
      <c r="O21" s="305" t="s">
        <v>530</v>
      </c>
      <c r="P21" s="64"/>
      <c r="Q21" s="64" t="s">
        <v>530</v>
      </c>
      <c r="R21" s="64"/>
      <c r="S21" s="64" t="s">
        <v>530</v>
      </c>
      <c r="T21" s="60"/>
      <c r="U21" s="305"/>
      <c r="V21" s="210"/>
      <c r="W21" s="64"/>
      <c r="X21" s="224"/>
      <c r="Y21" s="64"/>
      <c r="Z21" s="210"/>
    </row>
    <row r="22" spans="1:26" s="27" customFormat="1" ht="20.25" customHeight="1">
      <c r="A22" s="133"/>
      <c r="B22" s="41" t="s">
        <v>203</v>
      </c>
      <c r="C22" s="305" t="s">
        <v>530</v>
      </c>
      <c r="D22" s="210"/>
      <c r="E22" s="64" t="s">
        <v>530</v>
      </c>
      <c r="F22" s="224"/>
      <c r="G22" s="64" t="s">
        <v>530</v>
      </c>
      <c r="H22" s="210"/>
      <c r="I22" s="305" t="s">
        <v>530</v>
      </c>
      <c r="J22" s="210"/>
      <c r="K22" s="64" t="s">
        <v>530</v>
      </c>
      <c r="L22" s="224"/>
      <c r="M22" s="64" t="s">
        <v>530</v>
      </c>
      <c r="N22" s="210"/>
      <c r="O22" s="305" t="s">
        <v>530</v>
      </c>
      <c r="P22" s="64"/>
      <c r="Q22" s="64" t="s">
        <v>530</v>
      </c>
      <c r="R22" s="64"/>
      <c r="S22" s="64" t="s">
        <v>530</v>
      </c>
      <c r="T22" s="60"/>
      <c r="U22" s="305"/>
      <c r="V22" s="210"/>
      <c r="W22" s="64"/>
      <c r="X22" s="224"/>
      <c r="Y22" s="64"/>
      <c r="Z22" s="210"/>
    </row>
    <row r="23" spans="1:26" s="27" customFormat="1" ht="20.25" customHeight="1">
      <c r="A23" s="133"/>
      <c r="B23" s="41" t="s">
        <v>204</v>
      </c>
      <c r="C23" s="305" t="s">
        <v>530</v>
      </c>
      <c r="D23" s="210"/>
      <c r="E23" s="64" t="s">
        <v>530</v>
      </c>
      <c r="F23" s="224"/>
      <c r="G23" s="64" t="s">
        <v>530</v>
      </c>
      <c r="H23" s="210"/>
      <c r="I23" s="305">
        <v>10</v>
      </c>
      <c r="J23" s="210"/>
      <c r="K23" s="64" t="s">
        <v>530</v>
      </c>
      <c r="L23" s="224"/>
      <c r="M23" s="64" t="s">
        <v>530</v>
      </c>
      <c r="N23" s="210"/>
      <c r="O23" s="305" t="s">
        <v>530</v>
      </c>
      <c r="P23" s="64"/>
      <c r="Q23" s="64" t="s">
        <v>530</v>
      </c>
      <c r="R23" s="64"/>
      <c r="S23" s="64" t="s">
        <v>530</v>
      </c>
      <c r="T23" s="60"/>
      <c r="U23" s="305"/>
      <c r="V23" s="210"/>
      <c r="W23" s="64"/>
      <c r="X23" s="224"/>
      <c r="Y23" s="64"/>
      <c r="Z23" s="210"/>
    </row>
    <row r="24" spans="1:26" s="27" customFormat="1" ht="20.25" customHeight="1">
      <c r="A24" s="133"/>
      <c r="B24" s="41" t="s">
        <v>307</v>
      </c>
      <c r="C24" s="305" t="s">
        <v>530</v>
      </c>
      <c r="D24" s="210"/>
      <c r="E24" s="64" t="s">
        <v>530</v>
      </c>
      <c r="F24" s="224"/>
      <c r="G24" s="64" t="s">
        <v>530</v>
      </c>
      <c r="H24" s="210"/>
      <c r="I24" s="305" t="s">
        <v>530</v>
      </c>
      <c r="J24" s="210"/>
      <c r="K24" s="64" t="s">
        <v>530</v>
      </c>
      <c r="L24" s="224"/>
      <c r="M24" s="64" t="s">
        <v>530</v>
      </c>
      <c r="N24" s="210"/>
      <c r="O24" s="305" t="s">
        <v>530</v>
      </c>
      <c r="P24" s="64"/>
      <c r="Q24" s="64" t="s">
        <v>530</v>
      </c>
      <c r="R24" s="64"/>
      <c r="S24" s="64" t="s">
        <v>530</v>
      </c>
      <c r="T24" s="60"/>
      <c r="U24" s="305"/>
      <c r="V24" s="210"/>
      <c r="W24" s="64"/>
      <c r="X24" s="224"/>
      <c r="Y24" s="64"/>
      <c r="Z24" s="210"/>
    </row>
    <row r="25" spans="1:26" s="27" customFormat="1" ht="20.25" customHeight="1">
      <c r="A25" s="133"/>
      <c r="B25" s="41" t="s">
        <v>308</v>
      </c>
      <c r="C25" s="305" t="s">
        <v>530</v>
      </c>
      <c r="D25" s="210"/>
      <c r="E25" s="64" t="s">
        <v>530</v>
      </c>
      <c r="F25" s="224"/>
      <c r="G25" s="64" t="s">
        <v>530</v>
      </c>
      <c r="H25" s="210"/>
      <c r="I25" s="305" t="s">
        <v>530</v>
      </c>
      <c r="J25" s="210"/>
      <c r="K25" s="64" t="s">
        <v>530</v>
      </c>
      <c r="L25" s="224"/>
      <c r="M25" s="64" t="s">
        <v>530</v>
      </c>
      <c r="N25" s="210"/>
      <c r="O25" s="305" t="s">
        <v>530</v>
      </c>
      <c r="P25" s="64"/>
      <c r="Q25" s="64" t="s">
        <v>530</v>
      </c>
      <c r="R25" s="64"/>
      <c r="S25" s="64" t="s">
        <v>530</v>
      </c>
      <c r="T25" s="60"/>
      <c r="U25" s="305"/>
      <c r="V25" s="210"/>
      <c r="W25" s="64"/>
      <c r="X25" s="224"/>
      <c r="Y25" s="64"/>
      <c r="Z25" s="210"/>
    </row>
    <row r="26" spans="1:26" s="27" customFormat="1" ht="20.25" customHeight="1">
      <c r="A26" s="133"/>
      <c r="B26" s="41" t="s">
        <v>309</v>
      </c>
      <c r="C26" s="305">
        <v>20</v>
      </c>
      <c r="D26" s="210"/>
      <c r="E26" s="64">
        <v>10</v>
      </c>
      <c r="F26" s="224"/>
      <c r="G26" s="64">
        <v>10</v>
      </c>
      <c r="H26" s="210"/>
      <c r="I26" s="305">
        <v>130</v>
      </c>
      <c r="J26" s="210"/>
      <c r="K26" s="64">
        <v>40</v>
      </c>
      <c r="L26" s="224"/>
      <c r="M26" s="64">
        <v>90</v>
      </c>
      <c r="N26" s="210"/>
      <c r="O26" s="305">
        <v>630</v>
      </c>
      <c r="P26" s="64"/>
      <c r="Q26" s="64">
        <v>100</v>
      </c>
      <c r="R26" s="64"/>
      <c r="S26" s="64">
        <v>530</v>
      </c>
      <c r="T26" s="60"/>
      <c r="U26" s="305"/>
      <c r="V26" s="210"/>
      <c r="W26" s="64"/>
      <c r="X26" s="224"/>
      <c r="Y26" s="64"/>
      <c r="Z26" s="210"/>
    </row>
    <row r="27" spans="1:26" s="27" customFormat="1" ht="20.25" customHeight="1">
      <c r="A27" s="133"/>
      <c r="B27" s="41" t="s">
        <v>310</v>
      </c>
      <c r="C27" s="305" t="s">
        <v>530</v>
      </c>
      <c r="D27" s="210"/>
      <c r="E27" s="64" t="s">
        <v>530</v>
      </c>
      <c r="F27" s="224"/>
      <c r="G27" s="64" t="s">
        <v>530</v>
      </c>
      <c r="H27" s="210"/>
      <c r="I27" s="305">
        <v>600</v>
      </c>
      <c r="J27" s="210"/>
      <c r="K27" s="64">
        <v>50</v>
      </c>
      <c r="L27" s="224"/>
      <c r="M27" s="64">
        <v>550</v>
      </c>
      <c r="N27" s="210"/>
      <c r="O27" s="305" t="s">
        <v>530</v>
      </c>
      <c r="P27" s="64"/>
      <c r="Q27" s="64" t="s">
        <v>530</v>
      </c>
      <c r="R27" s="64"/>
      <c r="S27" s="64" t="s">
        <v>530</v>
      </c>
      <c r="T27" s="60"/>
      <c r="U27" s="305"/>
      <c r="V27" s="210"/>
      <c r="W27" s="64"/>
      <c r="X27" s="224"/>
      <c r="Y27" s="64"/>
      <c r="Z27" s="210"/>
    </row>
    <row r="28" spans="1:26" s="27" customFormat="1" ht="20.25" customHeight="1">
      <c r="A28" s="133"/>
      <c r="B28" s="41" t="s">
        <v>311</v>
      </c>
      <c r="C28" s="305" t="s">
        <v>530</v>
      </c>
      <c r="D28" s="210"/>
      <c r="E28" s="64" t="s">
        <v>530</v>
      </c>
      <c r="F28" s="224"/>
      <c r="G28" s="64" t="s">
        <v>530</v>
      </c>
      <c r="H28" s="210"/>
      <c r="I28" s="305">
        <v>10</v>
      </c>
      <c r="J28" s="210"/>
      <c r="K28" s="64" t="s">
        <v>530</v>
      </c>
      <c r="L28" s="224"/>
      <c r="M28" s="64">
        <v>10</v>
      </c>
      <c r="N28" s="210"/>
      <c r="O28" s="305" t="s">
        <v>530</v>
      </c>
      <c r="P28" s="64"/>
      <c r="Q28" s="64" t="s">
        <v>530</v>
      </c>
      <c r="R28" s="64"/>
      <c r="S28" s="64" t="s">
        <v>530</v>
      </c>
      <c r="T28" s="60"/>
      <c r="U28" s="305"/>
      <c r="V28" s="210"/>
      <c r="W28" s="64"/>
      <c r="X28" s="224"/>
      <c r="Y28" s="64"/>
      <c r="Z28" s="210"/>
    </row>
    <row r="29" spans="1:26" s="27" customFormat="1" ht="20.25" customHeight="1">
      <c r="A29" s="133"/>
      <c r="B29" s="41" t="s">
        <v>312</v>
      </c>
      <c r="C29" s="305" t="s">
        <v>530</v>
      </c>
      <c r="D29" s="210"/>
      <c r="E29" s="64" t="s">
        <v>530</v>
      </c>
      <c r="F29" s="224"/>
      <c r="G29" s="64" t="s">
        <v>530</v>
      </c>
      <c r="H29" s="210"/>
      <c r="I29" s="305" t="s">
        <v>530</v>
      </c>
      <c r="J29" s="210"/>
      <c r="K29" s="64" t="s">
        <v>530</v>
      </c>
      <c r="L29" s="224"/>
      <c r="M29" s="64" t="s">
        <v>530</v>
      </c>
      <c r="N29" s="210"/>
      <c r="O29" s="305">
        <v>20</v>
      </c>
      <c r="P29" s="64"/>
      <c r="Q29" s="64">
        <v>20</v>
      </c>
      <c r="R29" s="64"/>
      <c r="S29" s="64" t="s">
        <v>530</v>
      </c>
      <c r="T29" s="60"/>
      <c r="U29" s="305"/>
      <c r="V29" s="210"/>
      <c r="W29" s="64"/>
      <c r="X29" s="224"/>
      <c r="Y29" s="64"/>
      <c r="Z29" s="210"/>
    </row>
    <row r="30" spans="1:26" s="27" customFormat="1" ht="20.25" customHeight="1">
      <c r="A30" s="133"/>
      <c r="B30" s="41" t="s">
        <v>205</v>
      </c>
      <c r="C30" s="305" t="s">
        <v>530</v>
      </c>
      <c r="D30" s="210"/>
      <c r="E30" s="64" t="s">
        <v>530</v>
      </c>
      <c r="F30" s="224"/>
      <c r="G30" s="64" t="s">
        <v>530</v>
      </c>
      <c r="H30" s="210"/>
      <c r="I30" s="305" t="s">
        <v>530</v>
      </c>
      <c r="J30" s="210"/>
      <c r="K30" s="64" t="s">
        <v>530</v>
      </c>
      <c r="L30" s="224"/>
      <c r="M30" s="64" t="s">
        <v>530</v>
      </c>
      <c r="N30" s="210"/>
      <c r="O30" s="305" t="s">
        <v>530</v>
      </c>
      <c r="P30" s="64"/>
      <c r="Q30" s="64" t="s">
        <v>530</v>
      </c>
      <c r="R30" s="64"/>
      <c r="S30" s="64" t="s">
        <v>530</v>
      </c>
      <c r="T30" s="60"/>
      <c r="U30" s="305"/>
      <c r="V30" s="210"/>
      <c r="W30" s="64"/>
      <c r="X30" s="224"/>
      <c r="Y30" s="64"/>
      <c r="Z30" s="210"/>
    </row>
    <row r="31" spans="1:26" s="27" customFormat="1" ht="20.25" customHeight="1">
      <c r="A31" s="133"/>
      <c r="B31" s="41" t="s">
        <v>313</v>
      </c>
      <c r="C31" s="305" t="s">
        <v>530</v>
      </c>
      <c r="D31" s="210"/>
      <c r="E31" s="64" t="s">
        <v>530</v>
      </c>
      <c r="F31" s="224"/>
      <c r="G31" s="64" t="s">
        <v>530</v>
      </c>
      <c r="H31" s="210"/>
      <c r="I31" s="305" t="s">
        <v>530</v>
      </c>
      <c r="J31" s="210"/>
      <c r="K31" s="64" t="s">
        <v>530</v>
      </c>
      <c r="L31" s="224"/>
      <c r="M31" s="64" t="s">
        <v>530</v>
      </c>
      <c r="N31" s="210"/>
      <c r="O31" s="305" t="s">
        <v>530</v>
      </c>
      <c r="P31" s="64"/>
      <c r="Q31" s="64" t="s">
        <v>530</v>
      </c>
      <c r="R31" s="64"/>
      <c r="S31" s="64" t="s">
        <v>530</v>
      </c>
      <c r="T31" s="60"/>
      <c r="U31" s="305"/>
      <c r="V31" s="210"/>
      <c r="W31" s="64"/>
      <c r="X31" s="224"/>
      <c r="Y31" s="64"/>
      <c r="Z31" s="210"/>
    </row>
    <row r="32" spans="1:26" s="27" customFormat="1" ht="20.25" customHeight="1">
      <c r="A32" s="133"/>
      <c r="B32" s="41" t="s">
        <v>314</v>
      </c>
      <c r="C32" s="305" t="s">
        <v>530</v>
      </c>
      <c r="D32" s="210"/>
      <c r="E32" s="64" t="s">
        <v>530</v>
      </c>
      <c r="F32" s="224"/>
      <c r="G32" s="64" t="s">
        <v>530</v>
      </c>
      <c r="H32" s="210"/>
      <c r="I32" s="305">
        <v>20</v>
      </c>
      <c r="J32" s="210"/>
      <c r="K32" s="64" t="s">
        <v>530</v>
      </c>
      <c r="L32" s="224"/>
      <c r="M32" s="64">
        <v>10</v>
      </c>
      <c r="N32" s="210"/>
      <c r="O32" s="305" t="s">
        <v>530</v>
      </c>
      <c r="P32" s="64"/>
      <c r="Q32" s="64" t="s">
        <v>530</v>
      </c>
      <c r="R32" s="64"/>
      <c r="S32" s="64" t="s">
        <v>530</v>
      </c>
      <c r="T32" s="60"/>
      <c r="U32" s="305"/>
      <c r="V32" s="210"/>
      <c r="W32" s="64"/>
      <c r="X32" s="224"/>
      <c r="Y32" s="64"/>
      <c r="Z32" s="210"/>
    </row>
    <row r="33" spans="1:26" s="27" customFormat="1" ht="20.25" customHeight="1">
      <c r="A33" s="133"/>
      <c r="B33" s="41" t="s">
        <v>315</v>
      </c>
      <c r="C33" s="305" t="s">
        <v>530</v>
      </c>
      <c r="D33" s="210"/>
      <c r="E33" s="64" t="s">
        <v>530</v>
      </c>
      <c r="F33" s="224"/>
      <c r="G33" s="64" t="s">
        <v>530</v>
      </c>
      <c r="H33" s="210"/>
      <c r="I33" s="305" t="s">
        <v>530</v>
      </c>
      <c r="J33" s="210"/>
      <c r="K33" s="64" t="s">
        <v>530</v>
      </c>
      <c r="L33" s="224"/>
      <c r="M33" s="64" t="s">
        <v>530</v>
      </c>
      <c r="N33" s="210"/>
      <c r="O33" s="305" t="s">
        <v>530</v>
      </c>
      <c r="P33" s="64"/>
      <c r="Q33" s="64" t="s">
        <v>530</v>
      </c>
      <c r="R33" s="64"/>
      <c r="S33" s="64" t="s">
        <v>530</v>
      </c>
      <c r="T33" s="60"/>
      <c r="U33" s="305"/>
      <c r="V33" s="210"/>
      <c r="W33" s="64"/>
      <c r="X33" s="224"/>
      <c r="Y33" s="64"/>
      <c r="Z33" s="210"/>
    </row>
    <row r="34" spans="1:26" s="27" customFormat="1" ht="20.25" customHeight="1">
      <c r="A34" s="133"/>
      <c r="B34" s="41" t="s">
        <v>206</v>
      </c>
      <c r="C34" s="305" t="s">
        <v>530</v>
      </c>
      <c r="D34" s="210"/>
      <c r="E34" s="64" t="s">
        <v>530</v>
      </c>
      <c r="F34" s="224"/>
      <c r="G34" s="64" t="s">
        <v>530</v>
      </c>
      <c r="H34" s="210"/>
      <c r="I34" s="305" t="s">
        <v>530</v>
      </c>
      <c r="J34" s="210"/>
      <c r="K34" s="64" t="s">
        <v>530</v>
      </c>
      <c r="L34" s="224"/>
      <c r="M34" s="64" t="s">
        <v>530</v>
      </c>
      <c r="N34" s="210"/>
      <c r="O34" s="305" t="s">
        <v>530</v>
      </c>
      <c r="P34" s="64"/>
      <c r="Q34" s="64" t="s">
        <v>530</v>
      </c>
      <c r="R34" s="64"/>
      <c r="S34" s="64" t="s">
        <v>530</v>
      </c>
      <c r="T34" s="60"/>
      <c r="U34" s="305"/>
      <c r="V34" s="210"/>
      <c r="W34" s="64"/>
      <c r="X34" s="224"/>
      <c r="Y34" s="64"/>
      <c r="Z34" s="210"/>
    </row>
    <row r="35" spans="1:26" s="27" customFormat="1" ht="20.25" customHeight="1">
      <c r="A35" s="133"/>
      <c r="B35" s="41" t="s">
        <v>316</v>
      </c>
      <c r="C35" s="305" t="s">
        <v>530</v>
      </c>
      <c r="D35" s="210"/>
      <c r="E35" s="64" t="s">
        <v>530</v>
      </c>
      <c r="F35" s="224"/>
      <c r="G35" s="64" t="s">
        <v>530</v>
      </c>
      <c r="H35" s="210"/>
      <c r="I35" s="305" t="s">
        <v>530</v>
      </c>
      <c r="J35" s="210"/>
      <c r="K35" s="64" t="s">
        <v>530</v>
      </c>
      <c r="L35" s="224"/>
      <c r="M35" s="64" t="s">
        <v>530</v>
      </c>
      <c r="N35" s="210"/>
      <c r="O35" s="305" t="s">
        <v>530</v>
      </c>
      <c r="P35" s="64"/>
      <c r="Q35" s="64" t="s">
        <v>530</v>
      </c>
      <c r="R35" s="64"/>
      <c r="S35" s="64" t="s">
        <v>530</v>
      </c>
      <c r="T35" s="60"/>
      <c r="U35" s="305"/>
      <c r="V35" s="210"/>
      <c r="W35" s="64"/>
      <c r="X35" s="224"/>
      <c r="Y35" s="64"/>
      <c r="Z35" s="210"/>
    </row>
    <row r="36" spans="1:26" s="27" customFormat="1" ht="20.25" customHeight="1">
      <c r="A36" s="133"/>
      <c r="B36" s="41" t="s">
        <v>447</v>
      </c>
      <c r="C36" s="305" t="s">
        <v>530</v>
      </c>
      <c r="D36" s="210"/>
      <c r="E36" s="64" t="s">
        <v>530</v>
      </c>
      <c r="F36" s="224"/>
      <c r="G36" s="64" t="s">
        <v>530</v>
      </c>
      <c r="H36" s="210"/>
      <c r="I36" s="305">
        <v>90</v>
      </c>
      <c r="J36" s="210"/>
      <c r="K36" s="64">
        <v>10</v>
      </c>
      <c r="L36" s="224"/>
      <c r="M36" s="64">
        <v>80</v>
      </c>
      <c r="N36" s="210"/>
      <c r="O36" s="305" t="s">
        <v>530</v>
      </c>
      <c r="P36" s="64"/>
      <c r="Q36" s="64" t="s">
        <v>530</v>
      </c>
      <c r="R36" s="64"/>
      <c r="S36" s="64" t="s">
        <v>530</v>
      </c>
      <c r="T36" s="60"/>
      <c r="U36" s="305"/>
      <c r="V36" s="210"/>
      <c r="W36" s="64"/>
      <c r="X36" s="224"/>
      <c r="Y36" s="64"/>
      <c r="Z36" s="210"/>
    </row>
    <row r="37" spans="1:26" s="27" customFormat="1" ht="20.25" customHeight="1">
      <c r="A37" s="133"/>
      <c r="B37" s="41" t="s">
        <v>317</v>
      </c>
      <c r="C37" s="305" t="s">
        <v>530</v>
      </c>
      <c r="D37" s="210"/>
      <c r="E37" s="64" t="s">
        <v>530</v>
      </c>
      <c r="F37" s="224"/>
      <c r="G37" s="64" t="s">
        <v>530</v>
      </c>
      <c r="H37" s="210"/>
      <c r="I37" s="305">
        <v>10</v>
      </c>
      <c r="J37" s="210"/>
      <c r="K37" s="64" t="s">
        <v>530</v>
      </c>
      <c r="L37" s="224"/>
      <c r="M37" s="64">
        <v>10</v>
      </c>
      <c r="N37" s="210"/>
      <c r="O37" s="305" t="s">
        <v>530</v>
      </c>
      <c r="P37" s="64"/>
      <c r="Q37" s="64" t="s">
        <v>530</v>
      </c>
      <c r="R37" s="64"/>
      <c r="S37" s="64" t="s">
        <v>530</v>
      </c>
      <c r="T37" s="60"/>
      <c r="U37" s="305"/>
      <c r="V37" s="210"/>
      <c r="W37" s="64"/>
      <c r="X37" s="224"/>
      <c r="Y37" s="64"/>
      <c r="Z37" s="210"/>
    </row>
    <row r="38" spans="1:26" s="27" customFormat="1" ht="20.25" customHeight="1">
      <c r="A38" s="133"/>
      <c r="B38" s="41" t="s">
        <v>207</v>
      </c>
      <c r="C38" s="305" t="s">
        <v>530</v>
      </c>
      <c r="D38" s="210"/>
      <c r="E38" s="64" t="s">
        <v>530</v>
      </c>
      <c r="F38" s="224"/>
      <c r="G38" s="64" t="s">
        <v>530</v>
      </c>
      <c r="H38" s="210"/>
      <c r="I38" s="305" t="s">
        <v>530</v>
      </c>
      <c r="J38" s="210"/>
      <c r="K38" s="64" t="s">
        <v>530</v>
      </c>
      <c r="L38" s="224"/>
      <c r="M38" s="64" t="s">
        <v>530</v>
      </c>
      <c r="N38" s="210"/>
      <c r="O38" s="305" t="s">
        <v>530</v>
      </c>
      <c r="P38" s="64"/>
      <c r="Q38" s="64" t="s">
        <v>530</v>
      </c>
      <c r="R38" s="64"/>
      <c r="S38" s="64" t="s">
        <v>530</v>
      </c>
      <c r="T38" s="60"/>
      <c r="U38" s="305"/>
      <c r="V38" s="210"/>
      <c r="W38" s="64"/>
      <c r="X38" s="224"/>
      <c r="Y38" s="64"/>
      <c r="Z38" s="210"/>
    </row>
    <row r="39" spans="1:26" s="27" customFormat="1" ht="20.25" customHeight="1">
      <c r="A39" s="133"/>
      <c r="B39" s="41" t="s">
        <v>101</v>
      </c>
      <c r="C39" s="305">
        <v>20</v>
      </c>
      <c r="D39" s="210"/>
      <c r="E39" s="64" t="s">
        <v>530</v>
      </c>
      <c r="F39" s="224"/>
      <c r="G39" s="64">
        <v>10</v>
      </c>
      <c r="H39" s="210"/>
      <c r="I39" s="305" t="s">
        <v>530</v>
      </c>
      <c r="J39" s="210"/>
      <c r="K39" s="64" t="s">
        <v>530</v>
      </c>
      <c r="L39" s="224"/>
      <c r="M39" s="64" t="s">
        <v>530</v>
      </c>
      <c r="N39" s="210"/>
      <c r="O39" s="305" t="s">
        <v>530</v>
      </c>
      <c r="P39" s="64"/>
      <c r="Q39" s="64" t="s">
        <v>530</v>
      </c>
      <c r="R39" s="64"/>
      <c r="S39" s="64" t="s">
        <v>530</v>
      </c>
      <c r="T39" s="60"/>
      <c r="U39" s="305"/>
      <c r="V39" s="210"/>
      <c r="W39" s="64"/>
      <c r="X39" s="224"/>
      <c r="Y39" s="64"/>
      <c r="Z39" s="210"/>
    </row>
    <row r="40" spans="1:26" s="27" customFormat="1" ht="20.25" customHeight="1">
      <c r="A40" s="133"/>
      <c r="B40" s="41" t="s">
        <v>208</v>
      </c>
      <c r="C40" s="305" t="s">
        <v>530</v>
      </c>
      <c r="D40" s="210"/>
      <c r="E40" s="64" t="s">
        <v>530</v>
      </c>
      <c r="F40" s="224"/>
      <c r="G40" s="64" t="s">
        <v>530</v>
      </c>
      <c r="H40" s="210"/>
      <c r="I40" s="305" t="s">
        <v>530</v>
      </c>
      <c r="J40" s="210"/>
      <c r="K40" s="64" t="s">
        <v>530</v>
      </c>
      <c r="L40" s="224"/>
      <c r="M40" s="64" t="s">
        <v>530</v>
      </c>
      <c r="N40" s="210"/>
      <c r="O40" s="305" t="s">
        <v>530</v>
      </c>
      <c r="P40" s="64"/>
      <c r="Q40" s="64" t="s">
        <v>530</v>
      </c>
      <c r="R40" s="64"/>
      <c r="S40" s="64" t="s">
        <v>530</v>
      </c>
      <c r="T40" s="60"/>
      <c r="U40" s="305"/>
      <c r="V40" s="210"/>
      <c r="W40" s="64"/>
      <c r="X40" s="224"/>
      <c r="Y40" s="64"/>
      <c r="Z40" s="210"/>
    </row>
    <row r="41" spans="1:26" s="27" customFormat="1" ht="20.25" customHeight="1">
      <c r="A41" s="133"/>
      <c r="B41" s="41" t="s">
        <v>318</v>
      </c>
      <c r="C41" s="305">
        <v>10</v>
      </c>
      <c r="D41" s="210"/>
      <c r="E41" s="64" t="s">
        <v>530</v>
      </c>
      <c r="F41" s="224"/>
      <c r="G41" s="64">
        <v>10</v>
      </c>
      <c r="H41" s="210"/>
      <c r="I41" s="305">
        <v>10</v>
      </c>
      <c r="J41" s="210"/>
      <c r="K41" s="64" t="s">
        <v>530</v>
      </c>
      <c r="L41" s="224"/>
      <c r="M41" s="64" t="s">
        <v>530</v>
      </c>
      <c r="N41" s="210"/>
      <c r="O41" s="305" t="s">
        <v>530</v>
      </c>
      <c r="P41" s="64"/>
      <c r="Q41" s="64" t="s">
        <v>530</v>
      </c>
      <c r="R41" s="64"/>
      <c r="S41" s="64" t="s">
        <v>530</v>
      </c>
      <c r="T41" s="60"/>
      <c r="U41" s="305"/>
      <c r="V41" s="210"/>
      <c r="W41" s="64"/>
      <c r="X41" s="224"/>
      <c r="Y41" s="64"/>
      <c r="Z41" s="210"/>
    </row>
    <row r="42" spans="1:26" s="27" customFormat="1" ht="20.25" customHeight="1">
      <c r="A42" s="133"/>
      <c r="B42" s="41" t="s">
        <v>319</v>
      </c>
      <c r="C42" s="305">
        <v>300</v>
      </c>
      <c r="D42" s="210"/>
      <c r="E42" s="64">
        <v>240</v>
      </c>
      <c r="F42" s="224"/>
      <c r="G42" s="64">
        <v>60</v>
      </c>
      <c r="H42" s="210"/>
      <c r="I42" s="305">
        <v>1460</v>
      </c>
      <c r="J42" s="210"/>
      <c r="K42" s="64">
        <v>370</v>
      </c>
      <c r="L42" s="224"/>
      <c r="M42" s="64">
        <v>1090</v>
      </c>
      <c r="N42" s="210"/>
      <c r="O42" s="305">
        <v>320</v>
      </c>
      <c r="P42" s="64"/>
      <c r="Q42" s="64">
        <v>250</v>
      </c>
      <c r="R42" s="64"/>
      <c r="S42" s="64">
        <v>70</v>
      </c>
      <c r="T42" s="60"/>
      <c r="U42" s="305"/>
      <c r="V42" s="210"/>
      <c r="W42" s="64"/>
      <c r="X42" s="224"/>
      <c r="Y42" s="64"/>
      <c r="Z42" s="210"/>
    </row>
    <row r="43" spans="1:26" s="27" customFormat="1" ht="12.75">
      <c r="A43" s="126"/>
      <c r="B43" s="71"/>
      <c r="C43" s="302"/>
      <c r="D43" s="37"/>
      <c r="E43" s="37"/>
      <c r="F43" s="37"/>
      <c r="G43" s="37"/>
      <c r="H43" s="76"/>
      <c r="I43" s="302"/>
      <c r="J43" s="37"/>
      <c r="K43" s="37"/>
      <c r="L43" s="37"/>
      <c r="M43" s="37"/>
      <c r="N43" s="76"/>
      <c r="O43" s="302"/>
      <c r="P43" s="37"/>
      <c r="Q43" s="37"/>
      <c r="R43" s="37"/>
      <c r="S43" s="37"/>
      <c r="T43" s="76"/>
      <c r="U43" s="314"/>
      <c r="V43" s="173"/>
      <c r="W43" s="173"/>
      <c r="X43" s="173"/>
      <c r="Y43" s="173"/>
      <c r="Z43" s="173"/>
    </row>
    <row r="44" spans="1:27" s="27" customFormat="1" ht="12.75">
      <c r="A44" s="141"/>
      <c r="B44" s="447"/>
      <c r="C44" s="447"/>
      <c r="D44" s="447"/>
      <c r="E44" s="447"/>
      <c r="F44" s="447"/>
      <c r="G44" s="447"/>
      <c r="H44" s="447"/>
      <c r="I44" s="447"/>
      <c r="J44" s="447"/>
      <c r="K44" s="447"/>
      <c r="L44" s="447"/>
      <c r="M44" s="447"/>
      <c r="N44" s="447"/>
      <c r="O44" s="447"/>
      <c r="P44" s="447"/>
      <c r="Q44" s="447"/>
      <c r="R44" s="447"/>
      <c r="S44" s="447"/>
      <c r="T44" s="154" t="s">
        <v>529</v>
      </c>
      <c r="U44" s="447"/>
      <c r="V44" s="447"/>
      <c r="W44" s="447"/>
      <c r="X44" s="447"/>
      <c r="Y44" s="447"/>
      <c r="Z44" s="154"/>
      <c r="AA44" s="28"/>
    </row>
  </sheetData>
  <mergeCells count="16">
    <mergeCell ref="A1:T1"/>
    <mergeCell ref="A2:T2"/>
    <mergeCell ref="Q5:Q6"/>
    <mergeCell ref="A8:B8"/>
    <mergeCell ref="C5:C6"/>
    <mergeCell ref="E5:E6"/>
    <mergeCell ref="C4:G4"/>
    <mergeCell ref="G5:G6"/>
    <mergeCell ref="O4:S4"/>
    <mergeCell ref="U4:Y4"/>
    <mergeCell ref="O5:O6"/>
    <mergeCell ref="S5:S6"/>
    <mergeCell ref="I5:I6"/>
    <mergeCell ref="K5:K6"/>
    <mergeCell ref="M5:M6"/>
    <mergeCell ref="I4:M4"/>
  </mergeCells>
  <printOptions horizontalCentered="1"/>
  <pageMargins left="0.3" right="0.43" top="0.984251968503937" bottom="0.984251968503937" header="0.5118110236220472" footer="0.5118110236220472"/>
  <pageSetup horizontalDpi="600" verticalDpi="600" orientation="portrait" paperSize="9" scale="70" r:id="rId1"/>
  <headerFooter alignWithMargins="0">
    <oddFooter>&amp;C21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R78"/>
  <sheetViews>
    <sheetView tabSelected="1" workbookViewId="0" topLeftCell="A1">
      <selection activeCell="Z15" sqref="Z15"/>
    </sheetView>
  </sheetViews>
  <sheetFormatPr defaultColWidth="9.140625" defaultRowHeight="12.75"/>
  <cols>
    <col min="2" max="2" width="22.57421875" style="0" customWidth="1"/>
    <col min="3" max="3" width="9.8515625" style="0" bestFit="1" customWidth="1"/>
    <col min="4" max="4" width="2.140625" style="533" customWidth="1"/>
    <col min="5" max="5" width="9.8515625" style="0" bestFit="1" customWidth="1"/>
    <col min="6" max="6" width="2.140625" style="0" customWidth="1"/>
    <col min="7" max="7" width="9.28125" style="0" bestFit="1" customWidth="1"/>
    <col min="8" max="8" width="2.140625" style="533" customWidth="1"/>
    <col min="9" max="9" width="9.8515625" style="0" bestFit="1" customWidth="1"/>
    <col min="10" max="10" width="1.57421875" style="0" customWidth="1"/>
    <col min="11" max="11" width="9.28125" style="0" bestFit="1" customWidth="1"/>
    <col min="12" max="12" width="1.57421875" style="0" customWidth="1"/>
    <col min="13" max="13" width="9.7109375" style="0" bestFit="1" customWidth="1"/>
    <col min="14" max="14" width="1.57421875" style="0" customWidth="1"/>
    <col min="15" max="15" width="9.28125" style="0" bestFit="1" customWidth="1"/>
    <col min="16" max="16" width="1.57421875" style="533" customWidth="1"/>
    <col min="17" max="17" width="9.28125" style="0" bestFit="1" customWidth="1"/>
    <col min="18" max="18" width="1.57421875" style="0" customWidth="1"/>
    <col min="20" max="20" width="1.57421875" style="0" customWidth="1"/>
    <col min="22" max="22" width="1.57421875" style="0" customWidth="1"/>
    <col min="24" max="24" width="1.57421875" style="555" customWidth="1"/>
  </cols>
  <sheetData>
    <row r="1" spans="1:26" s="27" customFormat="1" ht="20.25">
      <c r="A1" s="591" t="s">
        <v>474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591"/>
      <c r="X1" s="591"/>
      <c r="Y1" s="464"/>
      <c r="Z1" s="166"/>
    </row>
    <row r="2" spans="1:26" s="26" customFormat="1" ht="16.5">
      <c r="A2" s="592" t="str">
        <f>"Table 1.1a MOD Personnel by Country as at "&amp;'Enter SITDATE'!B2</f>
        <v>Table 1.1a MOD Personnel by Country as at 1 January 2014</v>
      </c>
      <c r="B2" s="592"/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2"/>
      <c r="Q2" s="592"/>
      <c r="R2" s="592"/>
      <c r="S2" s="592"/>
      <c r="T2" s="592"/>
      <c r="U2" s="592"/>
      <c r="V2" s="592"/>
      <c r="W2" s="592"/>
      <c r="X2" s="592"/>
      <c r="Y2" s="465"/>
      <c r="Z2" s="168"/>
    </row>
    <row r="3" spans="1:26" s="28" customFormat="1" ht="12.75">
      <c r="A3" s="101"/>
      <c r="B3" s="102"/>
      <c r="C3" s="103"/>
      <c r="D3" s="174"/>
      <c r="E3" s="142"/>
      <c r="F3" s="142"/>
      <c r="G3" s="143"/>
      <c r="H3" s="144"/>
      <c r="I3" s="149"/>
      <c r="J3" s="149"/>
      <c r="K3" s="142"/>
      <c r="L3" s="142"/>
      <c r="M3" s="143"/>
      <c r="N3" s="143"/>
      <c r="O3" s="144"/>
      <c r="P3" s="144"/>
      <c r="Q3" s="142"/>
      <c r="R3" s="142"/>
      <c r="S3" s="143"/>
      <c r="T3" s="143"/>
      <c r="U3" s="149"/>
      <c r="V3" s="149"/>
      <c r="W3" s="142"/>
      <c r="X3" s="549"/>
      <c r="Y3" s="143"/>
      <c r="Z3" s="143"/>
    </row>
    <row r="4" spans="1:26" s="27" customFormat="1" ht="14.25">
      <c r="A4" s="594"/>
      <c r="B4" s="595"/>
      <c r="C4" s="596" t="s">
        <v>517</v>
      </c>
      <c r="D4" s="597"/>
      <c r="E4" s="597"/>
      <c r="F4" s="597"/>
      <c r="G4" s="597"/>
      <c r="H4" s="534"/>
      <c r="I4" s="596" t="s">
        <v>518</v>
      </c>
      <c r="J4" s="597"/>
      <c r="K4" s="597"/>
      <c r="L4" s="597"/>
      <c r="M4" s="597"/>
      <c r="N4" s="164"/>
      <c r="O4" s="596" t="s">
        <v>519</v>
      </c>
      <c r="P4" s="597"/>
      <c r="Q4" s="597"/>
      <c r="R4" s="597"/>
      <c r="S4" s="597"/>
      <c r="T4" s="597"/>
      <c r="U4" s="597"/>
      <c r="V4" s="597"/>
      <c r="W4" s="597"/>
      <c r="X4" s="550"/>
      <c r="Y4" s="356"/>
      <c r="Z4" s="357"/>
    </row>
    <row r="5" spans="1:26" s="27" customFormat="1" ht="12.75" customHeight="1">
      <c r="A5" s="433"/>
      <c r="B5" s="434"/>
      <c r="C5" s="588" t="s">
        <v>50</v>
      </c>
      <c r="D5" s="525"/>
      <c r="E5" s="584" t="s">
        <v>518</v>
      </c>
      <c r="F5" s="374"/>
      <c r="G5" s="584" t="s">
        <v>519</v>
      </c>
      <c r="H5" s="535"/>
      <c r="I5" s="588" t="s">
        <v>50</v>
      </c>
      <c r="J5" s="374"/>
      <c r="K5" s="584" t="s">
        <v>79</v>
      </c>
      <c r="L5" s="374"/>
      <c r="M5" s="584" t="s">
        <v>91</v>
      </c>
      <c r="N5" s="374"/>
      <c r="O5" s="586" t="s">
        <v>50</v>
      </c>
      <c r="P5" s="556"/>
      <c r="Q5" s="593" t="s">
        <v>523</v>
      </c>
      <c r="R5" s="445"/>
      <c r="S5" s="593" t="s">
        <v>522</v>
      </c>
      <c r="T5" s="445"/>
      <c r="U5" s="593" t="s">
        <v>521</v>
      </c>
      <c r="V5" s="347"/>
      <c r="W5" s="589" t="s">
        <v>526</v>
      </c>
      <c r="X5" s="551"/>
      <c r="Y5" s="356"/>
      <c r="Z5" s="357"/>
    </row>
    <row r="6" spans="1:26" s="27" customFormat="1" ht="25.5" customHeight="1">
      <c r="A6" s="121"/>
      <c r="B6" s="74"/>
      <c r="C6" s="587"/>
      <c r="D6" s="526"/>
      <c r="E6" s="585"/>
      <c r="F6" s="349"/>
      <c r="G6" s="585"/>
      <c r="H6" s="536"/>
      <c r="I6" s="587"/>
      <c r="J6" s="349"/>
      <c r="K6" s="585"/>
      <c r="L6" s="349"/>
      <c r="M6" s="585"/>
      <c r="N6" s="350"/>
      <c r="O6" s="587"/>
      <c r="P6" s="526"/>
      <c r="Q6" s="585"/>
      <c r="R6" s="349"/>
      <c r="S6" s="585"/>
      <c r="T6" s="349"/>
      <c r="U6" s="585"/>
      <c r="V6" s="333"/>
      <c r="W6" s="590"/>
      <c r="X6" s="552"/>
      <c r="Y6" s="360"/>
      <c r="Z6" s="360"/>
    </row>
    <row r="7" spans="1:26" s="27" customFormat="1" ht="14.25">
      <c r="A7" s="122"/>
      <c r="B7" s="75"/>
      <c r="C7" s="178"/>
      <c r="D7" s="521"/>
      <c r="E7" s="34"/>
      <c r="F7" s="34"/>
      <c r="G7" s="34"/>
      <c r="H7" s="537"/>
      <c r="I7" s="178"/>
      <c r="J7" s="298"/>
      <c r="K7" s="34"/>
      <c r="L7" s="34"/>
      <c r="M7" s="34"/>
      <c r="N7" s="40"/>
      <c r="O7" s="178"/>
      <c r="P7" s="557"/>
      <c r="Q7" s="34"/>
      <c r="R7" s="34"/>
      <c r="S7" s="34"/>
      <c r="T7" s="34"/>
      <c r="U7" s="298"/>
      <c r="V7" s="298"/>
      <c r="W7" s="282"/>
      <c r="X7" s="553"/>
      <c r="Y7" s="282"/>
      <c r="Z7" s="282"/>
    </row>
    <row r="8" spans="1:26" s="27" customFormat="1" ht="14.25">
      <c r="A8" s="123" t="s">
        <v>527</v>
      </c>
      <c r="B8" s="67"/>
      <c r="C8" s="65">
        <v>224000</v>
      </c>
      <c r="D8" s="211"/>
      <c r="E8" s="55">
        <v>160650</v>
      </c>
      <c r="F8" s="284"/>
      <c r="G8" s="55">
        <v>63350</v>
      </c>
      <c r="H8" s="233"/>
      <c r="I8" s="65">
        <v>160650</v>
      </c>
      <c r="J8" s="284"/>
      <c r="K8" s="55">
        <v>27960</v>
      </c>
      <c r="L8" s="284"/>
      <c r="M8" s="55">
        <v>132690</v>
      </c>
      <c r="N8" s="285"/>
      <c r="O8" s="65">
        <v>63350</v>
      </c>
      <c r="P8" s="232"/>
      <c r="Q8" s="55">
        <v>39650</v>
      </c>
      <c r="R8" s="55"/>
      <c r="S8" s="55">
        <v>7500</v>
      </c>
      <c r="T8" s="284"/>
      <c r="U8" s="55">
        <v>7120</v>
      </c>
      <c r="V8" s="284"/>
      <c r="W8" s="55">
        <v>7220</v>
      </c>
      <c r="X8" s="56"/>
      <c r="Y8" s="325"/>
      <c r="Z8" s="369"/>
    </row>
    <row r="9" spans="1:26" s="27" customFormat="1" ht="14.25">
      <c r="A9" s="124"/>
      <c r="B9" s="76"/>
      <c r="C9" s="180"/>
      <c r="D9" s="214"/>
      <c r="E9" s="57"/>
      <c r="F9" s="182"/>
      <c r="G9" s="57"/>
      <c r="H9" s="212"/>
      <c r="I9" s="180"/>
      <c r="J9" s="182"/>
      <c r="K9" s="57"/>
      <c r="L9" s="182"/>
      <c r="M9" s="57"/>
      <c r="N9" s="181"/>
      <c r="O9" s="180"/>
      <c r="P9" s="214"/>
      <c r="Q9" s="57"/>
      <c r="R9" s="57"/>
      <c r="S9" s="57"/>
      <c r="T9" s="182"/>
      <c r="U9" s="441"/>
      <c r="V9" s="182"/>
      <c r="W9" s="441"/>
      <c r="X9" s="565"/>
      <c r="Y9" s="64"/>
      <c r="Z9" s="224"/>
    </row>
    <row r="10" spans="1:26" s="27" customFormat="1" ht="14.25">
      <c r="A10" s="122"/>
      <c r="B10" s="75"/>
      <c r="C10" s="175"/>
      <c r="D10" s="521"/>
      <c r="E10" s="162"/>
      <c r="F10" s="184"/>
      <c r="G10" s="162"/>
      <c r="H10" s="538"/>
      <c r="I10" s="175"/>
      <c r="J10" s="184"/>
      <c r="K10" s="162"/>
      <c r="L10" s="184"/>
      <c r="M10" s="162"/>
      <c r="N10" s="183"/>
      <c r="O10" s="175"/>
      <c r="P10" s="521"/>
      <c r="Q10" s="162"/>
      <c r="R10" s="162"/>
      <c r="S10" s="162"/>
      <c r="T10" s="184"/>
      <c r="U10" s="442"/>
      <c r="V10" s="184"/>
      <c r="W10" s="442"/>
      <c r="X10" s="563"/>
      <c r="Y10" s="64"/>
      <c r="Z10" s="224"/>
    </row>
    <row r="11" spans="1:27" s="1" customFormat="1" ht="14.25">
      <c r="A11" s="84" t="s">
        <v>488</v>
      </c>
      <c r="B11" s="83"/>
      <c r="C11" s="146">
        <v>193990</v>
      </c>
      <c r="D11" s="522"/>
      <c r="E11" s="51">
        <v>141800</v>
      </c>
      <c r="F11" s="186"/>
      <c r="G11" s="51">
        <v>52190</v>
      </c>
      <c r="H11" s="539"/>
      <c r="I11" s="146">
        <v>141800</v>
      </c>
      <c r="J11" s="186"/>
      <c r="K11" s="51">
        <v>24840</v>
      </c>
      <c r="L11" s="186"/>
      <c r="M11" s="51">
        <v>116960</v>
      </c>
      <c r="N11" s="185"/>
      <c r="O11" s="146">
        <v>52190</v>
      </c>
      <c r="P11" s="522"/>
      <c r="Q11" s="51">
        <v>38050</v>
      </c>
      <c r="R11" s="51"/>
      <c r="S11" s="51">
        <v>7390</v>
      </c>
      <c r="T11" s="186"/>
      <c r="U11" s="51">
        <v>6750</v>
      </c>
      <c r="V11" s="186"/>
      <c r="W11" s="51" t="s">
        <v>530</v>
      </c>
      <c r="X11" s="52"/>
      <c r="Y11" s="91"/>
      <c r="Z11" s="188"/>
      <c r="AA11" s="82"/>
    </row>
    <row r="12" spans="1:27" s="1" customFormat="1" ht="14.25">
      <c r="A12" s="90"/>
      <c r="B12" s="92" t="s">
        <v>451</v>
      </c>
      <c r="C12" s="147"/>
      <c r="D12" s="523"/>
      <c r="E12" s="91"/>
      <c r="F12" s="188"/>
      <c r="G12" s="91"/>
      <c r="H12" s="540"/>
      <c r="I12" s="147"/>
      <c r="J12" s="188"/>
      <c r="K12" s="91"/>
      <c r="L12" s="188"/>
      <c r="M12" s="91"/>
      <c r="N12" s="187"/>
      <c r="O12" s="147"/>
      <c r="P12" s="523"/>
      <c r="Q12" s="91"/>
      <c r="R12" s="91"/>
      <c r="S12" s="91"/>
      <c r="T12" s="188"/>
      <c r="U12" s="91"/>
      <c r="V12" s="188"/>
      <c r="W12" s="91"/>
      <c r="X12" s="564"/>
      <c r="Y12" s="91"/>
      <c r="Z12" s="188"/>
      <c r="AA12" s="82"/>
    </row>
    <row r="13" spans="1:27" s="27" customFormat="1" ht="14.25">
      <c r="A13" s="125"/>
      <c r="B13" s="49" t="s">
        <v>36</v>
      </c>
      <c r="C13" s="169">
        <v>171590</v>
      </c>
      <c r="D13" s="524"/>
      <c r="E13" s="170">
        <v>126030</v>
      </c>
      <c r="F13" s="190"/>
      <c r="G13" s="170">
        <v>45550</v>
      </c>
      <c r="H13" s="541"/>
      <c r="I13" s="169">
        <v>126030</v>
      </c>
      <c r="J13" s="190"/>
      <c r="K13" s="170">
        <v>22870</v>
      </c>
      <c r="L13" s="190"/>
      <c r="M13" s="170">
        <v>103160</v>
      </c>
      <c r="N13" s="189"/>
      <c r="O13" s="169">
        <v>45550</v>
      </c>
      <c r="P13" s="524"/>
      <c r="Q13" s="170">
        <v>33390</v>
      </c>
      <c r="R13" s="170"/>
      <c r="S13" s="170">
        <v>5850</v>
      </c>
      <c r="T13" s="190"/>
      <c r="U13" s="170">
        <v>6320</v>
      </c>
      <c r="V13" s="190"/>
      <c r="W13" s="281" t="s">
        <v>530</v>
      </c>
      <c r="X13" s="566"/>
      <c r="Y13" s="428"/>
      <c r="Z13" s="188"/>
      <c r="AA13" s="82"/>
    </row>
    <row r="14" spans="1:27" s="27" customFormat="1" ht="14.25">
      <c r="A14" s="125"/>
      <c r="B14" s="49" t="s">
        <v>37</v>
      </c>
      <c r="C14" s="169">
        <v>3810</v>
      </c>
      <c r="D14" s="524"/>
      <c r="E14" s="170">
        <v>2570</v>
      </c>
      <c r="F14" s="190"/>
      <c r="G14" s="170">
        <v>1250</v>
      </c>
      <c r="H14" s="541"/>
      <c r="I14" s="169">
        <v>2570</v>
      </c>
      <c r="J14" s="190"/>
      <c r="K14" s="170">
        <v>420</v>
      </c>
      <c r="L14" s="190"/>
      <c r="M14" s="170">
        <v>2140</v>
      </c>
      <c r="N14" s="189"/>
      <c r="O14" s="169">
        <v>1250</v>
      </c>
      <c r="P14" s="524"/>
      <c r="Q14" s="170">
        <v>650</v>
      </c>
      <c r="R14" s="170"/>
      <c r="S14" s="170">
        <v>250</v>
      </c>
      <c r="T14" s="190"/>
      <c r="U14" s="170">
        <v>350</v>
      </c>
      <c r="V14" s="190"/>
      <c r="W14" s="281" t="s">
        <v>530</v>
      </c>
      <c r="X14" s="566"/>
      <c r="Y14" s="428"/>
      <c r="Z14" s="188"/>
      <c r="AA14" s="82"/>
    </row>
    <row r="15" spans="1:27" s="27" customFormat="1" ht="14.25">
      <c r="A15" s="125"/>
      <c r="B15" s="49" t="s">
        <v>38</v>
      </c>
      <c r="C15" s="169">
        <v>14790</v>
      </c>
      <c r="D15" s="524"/>
      <c r="E15" s="170">
        <v>10850</v>
      </c>
      <c r="F15" s="190"/>
      <c r="G15" s="170">
        <v>3940</v>
      </c>
      <c r="H15" s="541"/>
      <c r="I15" s="169">
        <v>10850</v>
      </c>
      <c r="J15" s="190"/>
      <c r="K15" s="170">
        <v>1330</v>
      </c>
      <c r="L15" s="190"/>
      <c r="M15" s="170">
        <v>9520</v>
      </c>
      <c r="N15" s="189"/>
      <c r="O15" s="169">
        <v>3940</v>
      </c>
      <c r="P15" s="524"/>
      <c r="Q15" s="170">
        <v>3120</v>
      </c>
      <c r="R15" s="170"/>
      <c r="S15" s="170">
        <v>740</v>
      </c>
      <c r="T15" s="190"/>
      <c r="U15" s="170">
        <v>80</v>
      </c>
      <c r="V15" s="190"/>
      <c r="W15" s="281" t="s">
        <v>530</v>
      </c>
      <c r="X15" s="566"/>
      <c r="Y15" s="428"/>
      <c r="Z15" s="188"/>
      <c r="AA15" s="82"/>
    </row>
    <row r="16" spans="1:27" s="27" customFormat="1" ht="14.25">
      <c r="A16" s="125"/>
      <c r="B16" s="49" t="s">
        <v>39</v>
      </c>
      <c r="C16" s="169">
        <v>3800</v>
      </c>
      <c r="D16" s="524"/>
      <c r="E16" s="170">
        <v>2340</v>
      </c>
      <c r="F16" s="190"/>
      <c r="G16" s="170">
        <v>1460</v>
      </c>
      <c r="H16" s="541"/>
      <c r="I16" s="169">
        <v>2340</v>
      </c>
      <c r="J16" s="190"/>
      <c r="K16" s="170">
        <v>220</v>
      </c>
      <c r="L16" s="190"/>
      <c r="M16" s="170">
        <v>2130</v>
      </c>
      <c r="N16" s="189"/>
      <c r="O16" s="169">
        <v>1460</v>
      </c>
      <c r="P16" s="524"/>
      <c r="Q16" s="170">
        <v>890</v>
      </c>
      <c r="R16" s="170"/>
      <c r="S16" s="170">
        <v>550</v>
      </c>
      <c r="T16" s="190"/>
      <c r="U16" s="170">
        <v>10</v>
      </c>
      <c r="V16" s="190"/>
      <c r="W16" s="281" t="s">
        <v>530</v>
      </c>
      <c r="X16" s="566"/>
      <c r="Y16" s="428"/>
      <c r="Z16" s="188"/>
      <c r="AA16" s="82"/>
    </row>
    <row r="17" spans="1:27" s="27" customFormat="1" ht="14.25">
      <c r="A17" s="126"/>
      <c r="B17" s="119"/>
      <c r="C17" s="176"/>
      <c r="D17" s="527"/>
      <c r="E17" s="120"/>
      <c r="F17" s="192"/>
      <c r="G17" s="120"/>
      <c r="H17" s="542"/>
      <c r="I17" s="176"/>
      <c r="J17" s="296"/>
      <c r="K17" s="120"/>
      <c r="L17" s="192"/>
      <c r="M17" s="120"/>
      <c r="N17" s="191"/>
      <c r="O17" s="176"/>
      <c r="P17" s="527"/>
      <c r="Q17" s="120"/>
      <c r="R17" s="120"/>
      <c r="S17" s="120"/>
      <c r="T17" s="296"/>
      <c r="U17" s="443"/>
      <c r="V17" s="296"/>
      <c r="W17" s="443"/>
      <c r="X17" s="567"/>
      <c r="Y17" s="435"/>
      <c r="Z17" s="188"/>
      <c r="AA17" s="82"/>
    </row>
    <row r="18" spans="1:27" s="27" customFormat="1" ht="14.25">
      <c r="A18" s="125"/>
      <c r="B18" s="49"/>
      <c r="C18" s="169"/>
      <c r="D18" s="524"/>
      <c r="E18" s="50"/>
      <c r="F18" s="193"/>
      <c r="G18" s="50"/>
      <c r="H18" s="541"/>
      <c r="I18" s="169"/>
      <c r="J18" s="190"/>
      <c r="K18" s="50"/>
      <c r="L18" s="193"/>
      <c r="M18" s="50"/>
      <c r="N18" s="189"/>
      <c r="O18" s="169"/>
      <c r="P18" s="524"/>
      <c r="Q18" s="50"/>
      <c r="R18" s="50"/>
      <c r="S18" s="50"/>
      <c r="T18" s="190"/>
      <c r="U18" s="281"/>
      <c r="V18" s="190"/>
      <c r="W18" s="281"/>
      <c r="X18" s="566"/>
      <c r="Y18" s="435"/>
      <c r="Z18" s="188"/>
      <c r="AA18" s="82"/>
    </row>
    <row r="19" spans="1:26" s="87" customFormat="1" ht="14.25">
      <c r="A19" s="127" t="s">
        <v>452</v>
      </c>
      <c r="B19" s="93"/>
      <c r="C19" s="86">
        <v>27290</v>
      </c>
      <c r="D19" s="528"/>
      <c r="E19" s="115">
        <v>18500</v>
      </c>
      <c r="F19" s="195"/>
      <c r="G19" s="115">
        <v>8800</v>
      </c>
      <c r="H19" s="543"/>
      <c r="I19" s="86">
        <v>18500</v>
      </c>
      <c r="J19" s="195"/>
      <c r="K19" s="115">
        <v>3040</v>
      </c>
      <c r="L19" s="195"/>
      <c r="M19" s="115">
        <v>15450</v>
      </c>
      <c r="N19" s="194"/>
      <c r="O19" s="86">
        <v>8800</v>
      </c>
      <c r="P19" s="528"/>
      <c r="Q19" s="115">
        <v>1450</v>
      </c>
      <c r="R19" s="115"/>
      <c r="S19" s="115">
        <v>30</v>
      </c>
      <c r="T19" s="195"/>
      <c r="U19" s="115">
        <v>100</v>
      </c>
      <c r="V19" s="195"/>
      <c r="W19" s="115">
        <v>7220</v>
      </c>
      <c r="X19" s="568"/>
      <c r="Y19" s="437"/>
      <c r="Z19" s="438"/>
    </row>
    <row r="20" spans="1:26" s="85" customFormat="1" ht="14.25">
      <c r="A20" s="128"/>
      <c r="B20" s="94" t="s">
        <v>451</v>
      </c>
      <c r="C20" s="151"/>
      <c r="D20" s="529"/>
      <c r="E20" s="89"/>
      <c r="F20" s="197"/>
      <c r="G20" s="89"/>
      <c r="H20" s="544"/>
      <c r="I20" s="151"/>
      <c r="J20" s="197"/>
      <c r="K20" s="89"/>
      <c r="L20" s="197"/>
      <c r="M20" s="89"/>
      <c r="N20" s="196"/>
      <c r="O20" s="151"/>
      <c r="P20" s="529"/>
      <c r="Q20" s="89"/>
      <c r="R20" s="89"/>
      <c r="S20" s="89"/>
      <c r="T20" s="197"/>
      <c r="U20" s="444"/>
      <c r="V20" s="197"/>
      <c r="W20" s="444"/>
      <c r="X20" s="569"/>
      <c r="Y20" s="439"/>
      <c r="Z20" s="422"/>
    </row>
    <row r="21" spans="1:26" s="85" customFormat="1" ht="14.25">
      <c r="A21" s="129" t="s">
        <v>487</v>
      </c>
      <c r="B21" s="95"/>
      <c r="C21" s="88">
        <v>23230</v>
      </c>
      <c r="D21" s="530"/>
      <c r="E21" s="117">
        <v>16670</v>
      </c>
      <c r="F21" s="199"/>
      <c r="G21" s="117">
        <v>6560</v>
      </c>
      <c r="H21" s="545"/>
      <c r="I21" s="88">
        <v>16670</v>
      </c>
      <c r="J21" s="199"/>
      <c r="K21" s="117">
        <v>2080</v>
      </c>
      <c r="L21" s="199"/>
      <c r="M21" s="117">
        <v>14590</v>
      </c>
      <c r="N21" s="198"/>
      <c r="O21" s="88">
        <v>6560</v>
      </c>
      <c r="P21" s="530"/>
      <c r="Q21" s="117">
        <v>1190</v>
      </c>
      <c r="R21" s="117"/>
      <c r="S21" s="117">
        <v>20</v>
      </c>
      <c r="T21" s="199"/>
      <c r="U21" s="117" t="s">
        <v>530</v>
      </c>
      <c r="V21" s="199"/>
      <c r="W21" s="117">
        <v>5360</v>
      </c>
      <c r="X21" s="570"/>
      <c r="Y21" s="423"/>
      <c r="Z21" s="422"/>
    </row>
    <row r="22" spans="1:26" s="85" customFormat="1" ht="14.25">
      <c r="A22" s="128"/>
      <c r="B22" s="94" t="s">
        <v>451</v>
      </c>
      <c r="C22" s="151"/>
      <c r="D22" s="529"/>
      <c r="E22" s="89"/>
      <c r="F22" s="197"/>
      <c r="G22" s="89"/>
      <c r="H22" s="544"/>
      <c r="I22" s="151"/>
      <c r="J22" s="197"/>
      <c r="K22" s="89"/>
      <c r="L22" s="197"/>
      <c r="M22" s="89"/>
      <c r="N22" s="196"/>
      <c r="O22" s="151"/>
      <c r="P22" s="529"/>
      <c r="Q22" s="89"/>
      <c r="R22" s="89"/>
      <c r="S22" s="89"/>
      <c r="T22" s="197"/>
      <c r="U22" s="444"/>
      <c r="V22" s="197"/>
      <c r="W22" s="444"/>
      <c r="X22" s="569"/>
      <c r="Y22" s="439"/>
      <c r="Z22" s="422"/>
    </row>
    <row r="23" spans="1:26" s="85" customFormat="1" ht="14.25">
      <c r="A23" s="128"/>
      <c r="B23" s="96" t="s">
        <v>453</v>
      </c>
      <c r="C23" s="169">
        <v>17800</v>
      </c>
      <c r="D23" s="524"/>
      <c r="E23" s="170">
        <v>13300</v>
      </c>
      <c r="F23" s="190"/>
      <c r="G23" s="170">
        <v>4500</v>
      </c>
      <c r="H23" s="541"/>
      <c r="I23" s="169">
        <v>13300</v>
      </c>
      <c r="J23" s="190"/>
      <c r="K23" s="170">
        <v>1370</v>
      </c>
      <c r="L23" s="190"/>
      <c r="M23" s="170">
        <v>11940</v>
      </c>
      <c r="N23" s="189"/>
      <c r="O23" s="169">
        <v>4500</v>
      </c>
      <c r="P23" s="524"/>
      <c r="Q23" s="170">
        <v>880</v>
      </c>
      <c r="R23" s="170"/>
      <c r="S23" s="170">
        <v>10</v>
      </c>
      <c r="T23" s="190"/>
      <c r="U23" s="170" t="s">
        <v>530</v>
      </c>
      <c r="V23" s="190"/>
      <c r="W23" s="170">
        <v>3610</v>
      </c>
      <c r="X23" s="566"/>
      <c r="Y23" s="428"/>
      <c r="Z23" s="188"/>
    </row>
    <row r="24" spans="1:26" s="85" customFormat="1" ht="14.25">
      <c r="A24" s="128"/>
      <c r="B24" s="96" t="s">
        <v>454</v>
      </c>
      <c r="C24" s="169">
        <v>3720</v>
      </c>
      <c r="D24" s="524"/>
      <c r="E24" s="170">
        <v>2420</v>
      </c>
      <c r="F24" s="190"/>
      <c r="G24" s="170">
        <v>1300</v>
      </c>
      <c r="H24" s="541"/>
      <c r="I24" s="169">
        <v>2420</v>
      </c>
      <c r="J24" s="190"/>
      <c r="K24" s="170">
        <v>250</v>
      </c>
      <c r="L24" s="190"/>
      <c r="M24" s="170">
        <v>2170</v>
      </c>
      <c r="N24" s="189"/>
      <c r="O24" s="169">
        <v>1300</v>
      </c>
      <c r="P24" s="524"/>
      <c r="Q24" s="170">
        <v>210</v>
      </c>
      <c r="R24" s="170"/>
      <c r="S24" s="170">
        <v>10</v>
      </c>
      <c r="T24" s="190"/>
      <c r="U24" s="170" t="s">
        <v>530</v>
      </c>
      <c r="V24" s="190"/>
      <c r="W24" s="170">
        <v>1080</v>
      </c>
      <c r="X24" s="566"/>
      <c r="Y24" s="428"/>
      <c r="Z24" s="188"/>
    </row>
    <row r="25" spans="1:26" s="85" customFormat="1" ht="14.25">
      <c r="A25" s="128"/>
      <c r="B25" s="96" t="s">
        <v>455</v>
      </c>
      <c r="C25" s="169">
        <v>390</v>
      </c>
      <c r="D25" s="524"/>
      <c r="E25" s="170">
        <v>330</v>
      </c>
      <c r="F25" s="190"/>
      <c r="G25" s="170">
        <v>60</v>
      </c>
      <c r="H25" s="541"/>
      <c r="I25" s="169">
        <v>330</v>
      </c>
      <c r="J25" s="190"/>
      <c r="K25" s="170">
        <v>170</v>
      </c>
      <c r="L25" s="190"/>
      <c r="M25" s="170">
        <v>160</v>
      </c>
      <c r="N25" s="189"/>
      <c r="O25" s="169">
        <v>60</v>
      </c>
      <c r="P25" s="524"/>
      <c r="Q25" s="170">
        <v>30</v>
      </c>
      <c r="R25" s="170"/>
      <c r="S25" s="170" t="s">
        <v>530</v>
      </c>
      <c r="T25" s="190"/>
      <c r="U25" s="170" t="s">
        <v>530</v>
      </c>
      <c r="V25" s="190"/>
      <c r="W25" s="170">
        <v>30</v>
      </c>
      <c r="X25" s="566"/>
      <c r="Y25" s="428"/>
      <c r="Z25" s="188"/>
    </row>
    <row r="26" spans="1:26" s="85" customFormat="1" ht="14.25">
      <c r="A26" s="128"/>
      <c r="B26" s="96" t="s">
        <v>456</v>
      </c>
      <c r="C26" s="169">
        <v>740</v>
      </c>
      <c r="D26" s="524"/>
      <c r="E26" s="170">
        <v>180</v>
      </c>
      <c r="F26" s="190"/>
      <c r="G26" s="170">
        <v>560</v>
      </c>
      <c r="H26" s="541"/>
      <c r="I26" s="169">
        <v>180</v>
      </c>
      <c r="J26" s="190"/>
      <c r="K26" s="170">
        <v>30</v>
      </c>
      <c r="L26" s="190"/>
      <c r="M26" s="170">
        <v>140</v>
      </c>
      <c r="N26" s="189"/>
      <c r="O26" s="169">
        <v>560</v>
      </c>
      <c r="P26" s="524"/>
      <c r="Q26" s="170">
        <v>30</v>
      </c>
      <c r="R26" s="170"/>
      <c r="S26" s="170" t="s">
        <v>530</v>
      </c>
      <c r="T26" s="190"/>
      <c r="U26" s="170" t="s">
        <v>530</v>
      </c>
      <c r="V26" s="190"/>
      <c r="W26" s="170">
        <v>530</v>
      </c>
      <c r="X26" s="566"/>
      <c r="Y26" s="428"/>
      <c r="Z26" s="188"/>
    </row>
    <row r="27" spans="1:26" s="85" customFormat="1" ht="14.25">
      <c r="A27" s="128"/>
      <c r="B27" s="96" t="s">
        <v>457</v>
      </c>
      <c r="C27" s="169">
        <v>150</v>
      </c>
      <c r="D27" s="524"/>
      <c r="E27" s="170">
        <v>130</v>
      </c>
      <c r="F27" s="190"/>
      <c r="G27" s="170">
        <v>30</v>
      </c>
      <c r="H27" s="541"/>
      <c r="I27" s="169">
        <v>130</v>
      </c>
      <c r="J27" s="190"/>
      <c r="K27" s="170">
        <v>70</v>
      </c>
      <c r="L27" s="190"/>
      <c r="M27" s="170">
        <v>60</v>
      </c>
      <c r="N27" s="189"/>
      <c r="O27" s="169">
        <v>30</v>
      </c>
      <c r="P27" s="524"/>
      <c r="Q27" s="170">
        <v>10</v>
      </c>
      <c r="R27" s="170"/>
      <c r="S27" s="170" t="s">
        <v>530</v>
      </c>
      <c r="T27" s="190"/>
      <c r="U27" s="170" t="s">
        <v>530</v>
      </c>
      <c r="V27" s="190"/>
      <c r="W27" s="170">
        <v>20</v>
      </c>
      <c r="X27" s="566"/>
      <c r="Y27" s="428"/>
      <c r="Z27" s="188"/>
    </row>
    <row r="28" spans="1:26" s="85" customFormat="1" ht="14.25">
      <c r="A28" s="128"/>
      <c r="B28" s="96" t="s">
        <v>458</v>
      </c>
      <c r="C28" s="169">
        <v>170</v>
      </c>
      <c r="D28" s="524"/>
      <c r="E28" s="170">
        <v>120</v>
      </c>
      <c r="F28" s="190"/>
      <c r="G28" s="170">
        <v>40</v>
      </c>
      <c r="H28" s="541"/>
      <c r="I28" s="169">
        <v>120</v>
      </c>
      <c r="J28" s="190"/>
      <c r="K28" s="170">
        <v>50</v>
      </c>
      <c r="L28" s="190"/>
      <c r="M28" s="170">
        <v>70</v>
      </c>
      <c r="N28" s="189"/>
      <c r="O28" s="169">
        <v>40</v>
      </c>
      <c r="P28" s="524"/>
      <c r="Q28" s="170">
        <v>10</v>
      </c>
      <c r="R28" s="170"/>
      <c r="S28" s="170" t="s">
        <v>530</v>
      </c>
      <c r="T28" s="190"/>
      <c r="U28" s="170" t="s">
        <v>530</v>
      </c>
      <c r="V28" s="190"/>
      <c r="W28" s="170">
        <v>30</v>
      </c>
      <c r="X28" s="566"/>
      <c r="Y28" s="428"/>
      <c r="Z28" s="188"/>
    </row>
    <row r="29" spans="1:26" s="85" customFormat="1" ht="14.25">
      <c r="A29" s="128"/>
      <c r="B29" s="96" t="s">
        <v>460</v>
      </c>
      <c r="C29" s="169">
        <v>20</v>
      </c>
      <c r="D29" s="524"/>
      <c r="E29" s="170">
        <v>20</v>
      </c>
      <c r="F29" s="190"/>
      <c r="G29" s="170" t="s">
        <v>530</v>
      </c>
      <c r="H29" s="541"/>
      <c r="I29" s="169">
        <v>20</v>
      </c>
      <c r="J29" s="190"/>
      <c r="K29" s="170">
        <v>10</v>
      </c>
      <c r="L29" s="190"/>
      <c r="M29" s="170">
        <v>10</v>
      </c>
      <c r="N29" s="189"/>
      <c r="O29" s="169" t="s">
        <v>530</v>
      </c>
      <c r="P29" s="524"/>
      <c r="Q29" s="170" t="s">
        <v>530</v>
      </c>
      <c r="R29" s="170"/>
      <c r="S29" s="170" t="s">
        <v>530</v>
      </c>
      <c r="T29" s="190"/>
      <c r="U29" s="170" t="s">
        <v>530</v>
      </c>
      <c r="V29" s="190"/>
      <c r="W29" s="170" t="s">
        <v>530</v>
      </c>
      <c r="X29" s="566"/>
      <c r="Y29" s="428"/>
      <c r="Z29" s="188"/>
    </row>
    <row r="30" spans="1:26" s="85" customFormat="1" ht="14.25">
      <c r="A30" s="128"/>
      <c r="B30" s="96" t="s">
        <v>459</v>
      </c>
      <c r="C30" s="169">
        <v>40</v>
      </c>
      <c r="D30" s="524"/>
      <c r="E30" s="170">
        <v>30</v>
      </c>
      <c r="F30" s="190"/>
      <c r="G30" s="170" t="s">
        <v>530</v>
      </c>
      <c r="H30" s="541"/>
      <c r="I30" s="169">
        <v>30</v>
      </c>
      <c r="J30" s="190"/>
      <c r="K30" s="170">
        <v>20</v>
      </c>
      <c r="L30" s="190"/>
      <c r="M30" s="170">
        <v>10</v>
      </c>
      <c r="N30" s="189"/>
      <c r="O30" s="169" t="s">
        <v>530</v>
      </c>
      <c r="P30" s="524"/>
      <c r="Q30" s="170" t="s">
        <v>530</v>
      </c>
      <c r="R30" s="170"/>
      <c r="S30" s="170" t="s">
        <v>530</v>
      </c>
      <c r="T30" s="190"/>
      <c r="U30" s="170" t="s">
        <v>530</v>
      </c>
      <c r="V30" s="190"/>
      <c r="W30" s="170" t="s">
        <v>530</v>
      </c>
      <c r="X30" s="566"/>
      <c r="Y30" s="428"/>
      <c r="Z30" s="188"/>
    </row>
    <row r="31" spans="1:26" s="85" customFormat="1" ht="14.25">
      <c r="A31" s="128"/>
      <c r="B31" s="96" t="s">
        <v>461</v>
      </c>
      <c r="C31" s="169">
        <v>70</v>
      </c>
      <c r="D31" s="524"/>
      <c r="E31" s="170">
        <v>60</v>
      </c>
      <c r="F31" s="190"/>
      <c r="G31" s="170">
        <v>10</v>
      </c>
      <c r="H31" s="541"/>
      <c r="I31" s="169">
        <v>60</v>
      </c>
      <c r="J31" s="190"/>
      <c r="K31" s="170">
        <v>50</v>
      </c>
      <c r="L31" s="190"/>
      <c r="M31" s="170">
        <v>10</v>
      </c>
      <c r="N31" s="189"/>
      <c r="O31" s="169">
        <v>10</v>
      </c>
      <c r="P31" s="524"/>
      <c r="Q31" s="170">
        <v>10</v>
      </c>
      <c r="R31" s="170"/>
      <c r="S31" s="170" t="s">
        <v>530</v>
      </c>
      <c r="T31" s="190"/>
      <c r="U31" s="170" t="s">
        <v>530</v>
      </c>
      <c r="V31" s="190"/>
      <c r="W31" s="170">
        <v>10</v>
      </c>
      <c r="X31" s="566"/>
      <c r="Y31" s="428"/>
      <c r="Z31" s="188"/>
    </row>
    <row r="32" spans="1:26" s="85" customFormat="1" ht="14.25">
      <c r="A32" s="128"/>
      <c r="B32" s="96" t="s">
        <v>462</v>
      </c>
      <c r="C32" s="169">
        <v>20</v>
      </c>
      <c r="D32" s="524"/>
      <c r="E32" s="170">
        <v>20</v>
      </c>
      <c r="F32" s="190"/>
      <c r="G32" s="170" t="s">
        <v>530</v>
      </c>
      <c r="H32" s="541"/>
      <c r="I32" s="169">
        <v>20</v>
      </c>
      <c r="J32" s="190"/>
      <c r="K32" s="170">
        <v>10</v>
      </c>
      <c r="L32" s="190"/>
      <c r="M32" s="170">
        <v>10</v>
      </c>
      <c r="N32" s="189"/>
      <c r="O32" s="169" t="s">
        <v>530</v>
      </c>
      <c r="P32" s="524"/>
      <c r="Q32" s="170" t="s">
        <v>530</v>
      </c>
      <c r="R32" s="170"/>
      <c r="S32" s="170" t="s">
        <v>530</v>
      </c>
      <c r="T32" s="190"/>
      <c r="U32" s="170" t="s">
        <v>530</v>
      </c>
      <c r="V32" s="190"/>
      <c r="W32" s="170" t="s">
        <v>530</v>
      </c>
      <c r="X32" s="566"/>
      <c r="Y32" s="428"/>
      <c r="Z32" s="188"/>
    </row>
    <row r="33" spans="1:26" s="85" customFormat="1" ht="14.25">
      <c r="A33" s="128"/>
      <c r="B33" s="96"/>
      <c r="C33" s="151"/>
      <c r="D33" s="529"/>
      <c r="E33" s="89"/>
      <c r="F33" s="197"/>
      <c r="G33" s="89"/>
      <c r="H33" s="544"/>
      <c r="I33" s="151"/>
      <c r="J33" s="197"/>
      <c r="K33" s="89"/>
      <c r="L33" s="197"/>
      <c r="M33" s="89"/>
      <c r="N33" s="196"/>
      <c r="O33" s="151"/>
      <c r="P33" s="529"/>
      <c r="Q33" s="89"/>
      <c r="R33" s="89"/>
      <c r="S33" s="89"/>
      <c r="T33" s="197"/>
      <c r="U33" s="444"/>
      <c r="V33" s="197"/>
      <c r="W33" s="444"/>
      <c r="X33" s="569"/>
      <c r="Y33" s="439"/>
      <c r="Z33" s="422"/>
    </row>
    <row r="34" spans="1:26" s="85" customFormat="1" ht="14.25">
      <c r="A34" s="129" t="s">
        <v>475</v>
      </c>
      <c r="B34" s="95"/>
      <c r="C34" s="88">
        <v>1690</v>
      </c>
      <c r="D34" s="530"/>
      <c r="E34" s="117">
        <v>250</v>
      </c>
      <c r="F34" s="199"/>
      <c r="G34" s="117">
        <v>1440</v>
      </c>
      <c r="H34" s="545"/>
      <c r="I34" s="88">
        <v>250</v>
      </c>
      <c r="J34" s="199"/>
      <c r="K34" s="117">
        <v>110</v>
      </c>
      <c r="L34" s="199"/>
      <c r="M34" s="117">
        <v>150</v>
      </c>
      <c r="N34" s="198"/>
      <c r="O34" s="88">
        <v>1440</v>
      </c>
      <c r="P34" s="530"/>
      <c r="Q34" s="117">
        <v>80</v>
      </c>
      <c r="R34" s="117"/>
      <c r="S34" s="117">
        <v>10</v>
      </c>
      <c r="T34" s="199"/>
      <c r="U34" s="117">
        <v>100</v>
      </c>
      <c r="V34" s="199"/>
      <c r="W34" s="117">
        <v>1260</v>
      </c>
      <c r="X34" s="570"/>
      <c r="Y34" s="423"/>
      <c r="Z34" s="422"/>
    </row>
    <row r="35" spans="1:26" s="85" customFormat="1" ht="14.25">
      <c r="A35" s="128"/>
      <c r="B35" s="94" t="s">
        <v>451</v>
      </c>
      <c r="C35" s="151"/>
      <c r="D35" s="529"/>
      <c r="E35" s="89"/>
      <c r="F35" s="197"/>
      <c r="G35" s="89"/>
      <c r="H35" s="544"/>
      <c r="I35" s="151"/>
      <c r="J35" s="197"/>
      <c r="K35" s="89"/>
      <c r="L35" s="197"/>
      <c r="M35" s="89"/>
      <c r="N35" s="196"/>
      <c r="O35" s="151"/>
      <c r="P35" s="529"/>
      <c r="Q35" s="89"/>
      <c r="R35" s="89"/>
      <c r="S35" s="89"/>
      <c r="T35" s="197"/>
      <c r="U35" s="444"/>
      <c r="V35" s="197"/>
      <c r="W35" s="444"/>
      <c r="X35" s="569"/>
      <c r="Y35" s="439"/>
      <c r="Z35" s="422"/>
    </row>
    <row r="36" spans="1:26" s="85" customFormat="1" ht="14.25">
      <c r="A36" s="128"/>
      <c r="B36" s="96" t="s">
        <v>531</v>
      </c>
      <c r="C36" s="151"/>
      <c r="D36" s="529"/>
      <c r="E36" s="89"/>
      <c r="F36" s="197"/>
      <c r="G36" s="89"/>
      <c r="H36" s="544"/>
      <c r="I36" s="151"/>
      <c r="J36" s="197"/>
      <c r="K36" s="89"/>
      <c r="L36" s="197"/>
      <c r="M36" s="89"/>
      <c r="N36" s="196"/>
      <c r="O36" s="151"/>
      <c r="P36" s="529"/>
      <c r="Q36" s="89"/>
      <c r="R36" s="89"/>
      <c r="S36" s="89"/>
      <c r="T36" s="197"/>
      <c r="U36" s="444"/>
      <c r="V36" s="197"/>
      <c r="W36" s="89">
        <v>590</v>
      </c>
      <c r="X36" s="569"/>
      <c r="Y36" s="439"/>
      <c r="Z36" s="422"/>
    </row>
    <row r="37" spans="1:26" s="85" customFormat="1" ht="14.25">
      <c r="A37" s="128"/>
      <c r="B37" s="94" t="s">
        <v>532</v>
      </c>
      <c r="C37" s="151"/>
      <c r="D37" s="529"/>
      <c r="E37" s="89"/>
      <c r="F37" s="197"/>
      <c r="G37" s="89"/>
      <c r="H37" s="544"/>
      <c r="I37" s="151"/>
      <c r="J37" s="197"/>
      <c r="K37" s="89"/>
      <c r="L37" s="197"/>
      <c r="M37" s="89"/>
      <c r="N37" s="196"/>
      <c r="O37" s="151"/>
      <c r="P37" s="529"/>
      <c r="Q37" s="89"/>
      <c r="R37" s="89"/>
      <c r="S37" s="89"/>
      <c r="T37" s="197"/>
      <c r="U37" s="444"/>
      <c r="V37" s="197"/>
      <c r="W37" s="573">
        <v>260</v>
      </c>
      <c r="X37" s="569"/>
      <c r="Y37" s="439"/>
      <c r="Z37" s="422"/>
    </row>
    <row r="38" spans="1:26" s="85" customFormat="1" ht="14.25">
      <c r="A38" s="128"/>
      <c r="B38" s="96" t="s">
        <v>463</v>
      </c>
      <c r="C38" s="169">
        <v>490</v>
      </c>
      <c r="D38" s="524"/>
      <c r="E38" s="170">
        <v>150</v>
      </c>
      <c r="F38" s="190"/>
      <c r="G38" s="170">
        <v>340</v>
      </c>
      <c r="H38" s="541"/>
      <c r="I38" s="169">
        <v>150</v>
      </c>
      <c r="J38" s="190"/>
      <c r="K38" s="170">
        <v>60</v>
      </c>
      <c r="L38" s="190"/>
      <c r="M38" s="170">
        <v>90</v>
      </c>
      <c r="N38" s="189"/>
      <c r="O38" s="169">
        <v>340</v>
      </c>
      <c r="P38" s="524"/>
      <c r="Q38" s="170">
        <v>30</v>
      </c>
      <c r="R38" s="170"/>
      <c r="S38" s="170" t="s">
        <v>530</v>
      </c>
      <c r="T38" s="190"/>
      <c r="U38" s="170" t="s">
        <v>530</v>
      </c>
      <c r="V38" s="190"/>
      <c r="W38" s="170">
        <v>310</v>
      </c>
      <c r="X38" s="566"/>
      <c r="Y38" s="428"/>
      <c r="Z38" s="188"/>
    </row>
    <row r="39" spans="1:26" s="85" customFormat="1" ht="39" customHeight="1">
      <c r="A39" s="128"/>
      <c r="B39" s="475" t="s">
        <v>483</v>
      </c>
      <c r="C39" s="476">
        <v>40</v>
      </c>
      <c r="D39" s="531"/>
      <c r="E39" s="478">
        <v>40</v>
      </c>
      <c r="F39" s="477"/>
      <c r="G39" s="478" t="s">
        <v>530</v>
      </c>
      <c r="H39" s="546"/>
      <c r="I39" s="476">
        <v>40</v>
      </c>
      <c r="J39" s="477"/>
      <c r="K39" s="478" t="s">
        <v>530</v>
      </c>
      <c r="L39" s="477"/>
      <c r="M39" s="478">
        <v>40</v>
      </c>
      <c r="N39" s="479"/>
      <c r="O39" s="476" t="s">
        <v>530</v>
      </c>
      <c r="P39" s="531"/>
      <c r="Q39" s="478" t="s">
        <v>530</v>
      </c>
      <c r="R39" s="478"/>
      <c r="S39" s="478" t="s">
        <v>530</v>
      </c>
      <c r="T39" s="477"/>
      <c r="U39" s="478" t="s">
        <v>530</v>
      </c>
      <c r="V39" s="477"/>
      <c r="W39" s="478" t="s">
        <v>530</v>
      </c>
      <c r="X39" s="571"/>
      <c r="Y39" s="428"/>
      <c r="Z39" s="188"/>
    </row>
    <row r="40" spans="1:26" s="85" customFormat="1" ht="14.25">
      <c r="A40" s="128"/>
      <c r="B40" s="96" t="s">
        <v>464</v>
      </c>
      <c r="C40" s="169">
        <v>330</v>
      </c>
      <c r="D40" s="524"/>
      <c r="E40" s="170">
        <v>20</v>
      </c>
      <c r="F40" s="190"/>
      <c r="G40" s="170">
        <v>310</v>
      </c>
      <c r="H40" s="541"/>
      <c r="I40" s="169">
        <v>20</v>
      </c>
      <c r="J40" s="190"/>
      <c r="K40" s="170">
        <v>10</v>
      </c>
      <c r="L40" s="190"/>
      <c r="M40" s="170">
        <v>10</v>
      </c>
      <c r="N40" s="189"/>
      <c r="O40" s="169">
        <v>310</v>
      </c>
      <c r="P40" s="524"/>
      <c r="Q40" s="170" t="s">
        <v>530</v>
      </c>
      <c r="R40" s="170"/>
      <c r="S40" s="170" t="s">
        <v>530</v>
      </c>
      <c r="T40" s="190"/>
      <c r="U40" s="170" t="s">
        <v>530</v>
      </c>
      <c r="V40" s="190"/>
      <c r="W40" s="170">
        <v>310</v>
      </c>
      <c r="X40" s="566"/>
      <c r="Y40" s="428"/>
      <c r="Z40" s="188"/>
    </row>
    <row r="41" spans="1:26" s="85" customFormat="1" ht="14.25">
      <c r="A41" s="128"/>
      <c r="B41" s="96"/>
      <c r="C41" s="151"/>
      <c r="D41" s="529"/>
      <c r="E41" s="89"/>
      <c r="F41" s="197"/>
      <c r="G41" s="89"/>
      <c r="H41" s="544"/>
      <c r="I41" s="151"/>
      <c r="J41" s="197"/>
      <c r="K41" s="89"/>
      <c r="L41" s="197"/>
      <c r="M41" s="89"/>
      <c r="N41" s="196"/>
      <c r="O41" s="151"/>
      <c r="P41" s="529"/>
      <c r="Q41" s="89"/>
      <c r="R41" s="89"/>
      <c r="S41" s="89"/>
      <c r="T41" s="197"/>
      <c r="U41" s="444"/>
      <c r="V41" s="197"/>
      <c r="W41" s="444"/>
      <c r="X41" s="569"/>
      <c r="Y41" s="439"/>
      <c r="Z41" s="422"/>
    </row>
    <row r="42" spans="1:26" s="85" customFormat="1" ht="14.25">
      <c r="A42" s="129" t="s">
        <v>477</v>
      </c>
      <c r="B42" s="95"/>
      <c r="C42" s="88">
        <v>440</v>
      </c>
      <c r="D42" s="530"/>
      <c r="E42" s="117">
        <v>350</v>
      </c>
      <c r="F42" s="199"/>
      <c r="G42" s="117">
        <v>90</v>
      </c>
      <c r="H42" s="545"/>
      <c r="I42" s="88">
        <v>350</v>
      </c>
      <c r="J42" s="199"/>
      <c r="K42" s="117">
        <v>220</v>
      </c>
      <c r="L42" s="199"/>
      <c r="M42" s="117">
        <v>130</v>
      </c>
      <c r="N42" s="198"/>
      <c r="O42" s="88">
        <v>90</v>
      </c>
      <c r="P42" s="530"/>
      <c r="Q42" s="117">
        <v>50</v>
      </c>
      <c r="R42" s="117"/>
      <c r="S42" s="117" t="s">
        <v>530</v>
      </c>
      <c r="T42" s="199"/>
      <c r="U42" s="117" t="s">
        <v>530</v>
      </c>
      <c r="V42" s="199"/>
      <c r="W42" s="117">
        <v>30</v>
      </c>
      <c r="X42" s="570"/>
      <c r="Y42" s="423"/>
      <c r="Z42" s="422"/>
    </row>
    <row r="43" spans="1:26" s="85" customFormat="1" ht="14.25">
      <c r="A43" s="128"/>
      <c r="B43" s="94" t="s">
        <v>451</v>
      </c>
      <c r="C43" s="151"/>
      <c r="D43" s="529"/>
      <c r="E43" s="89"/>
      <c r="F43" s="197"/>
      <c r="G43" s="89"/>
      <c r="H43" s="544"/>
      <c r="I43" s="151"/>
      <c r="J43" s="197"/>
      <c r="K43" s="89"/>
      <c r="L43" s="197"/>
      <c r="M43" s="89"/>
      <c r="N43" s="196"/>
      <c r="O43" s="151"/>
      <c r="P43" s="529"/>
      <c r="Q43" s="89"/>
      <c r="R43" s="89"/>
      <c r="S43" s="89"/>
      <c r="T43" s="197"/>
      <c r="U43" s="444"/>
      <c r="V43" s="197"/>
      <c r="W43" s="444"/>
      <c r="X43" s="569"/>
      <c r="Y43" s="439"/>
      <c r="Z43" s="422"/>
    </row>
    <row r="44" spans="1:26" s="85" customFormat="1" ht="14.25">
      <c r="A44" s="128"/>
      <c r="B44" s="96" t="s">
        <v>466</v>
      </c>
      <c r="C44" s="169">
        <v>170</v>
      </c>
      <c r="D44" s="524"/>
      <c r="E44" s="170">
        <v>110</v>
      </c>
      <c r="F44" s="190"/>
      <c r="G44" s="170">
        <v>50</v>
      </c>
      <c r="H44" s="541"/>
      <c r="I44" s="169">
        <v>110</v>
      </c>
      <c r="J44" s="190"/>
      <c r="K44" s="170">
        <v>70</v>
      </c>
      <c r="L44" s="190"/>
      <c r="M44" s="170">
        <v>40</v>
      </c>
      <c r="N44" s="189"/>
      <c r="O44" s="169">
        <v>50</v>
      </c>
      <c r="P44" s="524"/>
      <c r="Q44" s="170">
        <v>50</v>
      </c>
      <c r="R44" s="170"/>
      <c r="S44" s="170" t="s">
        <v>530</v>
      </c>
      <c r="T44" s="190"/>
      <c r="U44" s="170" t="s">
        <v>530</v>
      </c>
      <c r="V44" s="190"/>
      <c r="W44" s="170" t="s">
        <v>530</v>
      </c>
      <c r="X44" s="566"/>
      <c r="Y44" s="428"/>
      <c r="Z44" s="188"/>
    </row>
    <row r="45" spans="1:26" s="85" customFormat="1" ht="14.25">
      <c r="A45" s="128"/>
      <c r="B45" s="96" t="s">
        <v>465</v>
      </c>
      <c r="C45" s="169">
        <v>90</v>
      </c>
      <c r="D45" s="524"/>
      <c r="E45" s="170">
        <v>90</v>
      </c>
      <c r="F45" s="190"/>
      <c r="G45" s="170" t="s">
        <v>530</v>
      </c>
      <c r="H45" s="541"/>
      <c r="I45" s="169">
        <v>90</v>
      </c>
      <c r="J45" s="190"/>
      <c r="K45" s="170">
        <v>40</v>
      </c>
      <c r="L45" s="190"/>
      <c r="M45" s="170">
        <v>40</v>
      </c>
      <c r="N45" s="189"/>
      <c r="O45" s="169" t="s">
        <v>530</v>
      </c>
      <c r="P45" s="524"/>
      <c r="Q45" s="170" t="s">
        <v>530</v>
      </c>
      <c r="R45" s="170"/>
      <c r="S45" s="170" t="s">
        <v>530</v>
      </c>
      <c r="T45" s="190"/>
      <c r="U45" s="170" t="s">
        <v>530</v>
      </c>
      <c r="V45" s="190"/>
      <c r="W45" s="170" t="s">
        <v>530</v>
      </c>
      <c r="X45" s="566"/>
      <c r="Y45" s="428"/>
      <c r="Z45" s="188"/>
    </row>
    <row r="46" spans="1:26" s="85" customFormat="1" ht="14.25">
      <c r="A46" s="128"/>
      <c r="B46" s="96" t="s">
        <v>484</v>
      </c>
      <c r="C46" s="169">
        <v>30</v>
      </c>
      <c r="D46" s="524"/>
      <c r="E46" s="170">
        <v>30</v>
      </c>
      <c r="F46" s="190"/>
      <c r="G46" s="170" t="s">
        <v>530</v>
      </c>
      <c r="H46" s="541"/>
      <c r="I46" s="169">
        <v>30</v>
      </c>
      <c r="J46" s="190"/>
      <c r="K46" s="170">
        <v>20</v>
      </c>
      <c r="L46" s="190"/>
      <c r="M46" s="170">
        <v>10</v>
      </c>
      <c r="N46" s="189"/>
      <c r="O46" s="169" t="s">
        <v>530</v>
      </c>
      <c r="P46" s="524"/>
      <c r="Q46" s="170" t="s">
        <v>530</v>
      </c>
      <c r="R46" s="170"/>
      <c r="S46" s="170" t="s">
        <v>530</v>
      </c>
      <c r="T46" s="190"/>
      <c r="U46" s="170" t="s">
        <v>530</v>
      </c>
      <c r="V46" s="190"/>
      <c r="W46" s="170" t="s">
        <v>530</v>
      </c>
      <c r="X46" s="566"/>
      <c r="Y46" s="428"/>
      <c r="Z46" s="188"/>
    </row>
    <row r="47" spans="1:26" s="85" customFormat="1" ht="14.25">
      <c r="A47" s="128"/>
      <c r="B47" s="96" t="s">
        <v>467</v>
      </c>
      <c r="C47" s="169">
        <v>40</v>
      </c>
      <c r="D47" s="524"/>
      <c r="E47" s="170">
        <v>30</v>
      </c>
      <c r="F47" s="190"/>
      <c r="G47" s="170" t="s">
        <v>530</v>
      </c>
      <c r="H47" s="541"/>
      <c r="I47" s="169">
        <v>30</v>
      </c>
      <c r="J47" s="190"/>
      <c r="K47" s="170">
        <v>30</v>
      </c>
      <c r="L47" s="190"/>
      <c r="M47" s="170">
        <v>10</v>
      </c>
      <c r="N47" s="189"/>
      <c r="O47" s="169" t="s">
        <v>530</v>
      </c>
      <c r="P47" s="524"/>
      <c r="Q47" s="170" t="s">
        <v>530</v>
      </c>
      <c r="R47" s="170"/>
      <c r="S47" s="170" t="s">
        <v>530</v>
      </c>
      <c r="T47" s="190"/>
      <c r="U47" s="170" t="s">
        <v>530</v>
      </c>
      <c r="V47" s="190"/>
      <c r="W47" s="170" t="s">
        <v>530</v>
      </c>
      <c r="X47" s="566"/>
      <c r="Y47" s="428"/>
      <c r="Z47" s="188"/>
    </row>
    <row r="48" spans="1:26" s="85" customFormat="1" ht="14.25">
      <c r="A48" s="128"/>
      <c r="B48" s="96"/>
      <c r="C48" s="151"/>
      <c r="D48" s="529"/>
      <c r="E48" s="89"/>
      <c r="F48" s="197"/>
      <c r="G48" s="89"/>
      <c r="H48" s="544"/>
      <c r="I48" s="151"/>
      <c r="J48" s="197"/>
      <c r="K48" s="89"/>
      <c r="L48" s="197"/>
      <c r="M48" s="89"/>
      <c r="N48" s="196"/>
      <c r="O48" s="151"/>
      <c r="P48" s="529"/>
      <c r="Q48" s="89"/>
      <c r="R48" s="89"/>
      <c r="S48" s="89"/>
      <c r="T48" s="197"/>
      <c r="U48" s="89"/>
      <c r="V48" s="197"/>
      <c r="W48" s="89"/>
      <c r="X48" s="569"/>
      <c r="Y48" s="439"/>
      <c r="Z48" s="422"/>
    </row>
    <row r="49" spans="1:26" s="85" customFormat="1" ht="14.25">
      <c r="A49" s="129" t="s">
        <v>482</v>
      </c>
      <c r="B49" s="95"/>
      <c r="C49" s="88">
        <v>660</v>
      </c>
      <c r="D49" s="530"/>
      <c r="E49" s="117">
        <v>230</v>
      </c>
      <c r="F49" s="199"/>
      <c r="G49" s="117">
        <v>430</v>
      </c>
      <c r="H49" s="545"/>
      <c r="I49" s="88">
        <v>230</v>
      </c>
      <c r="J49" s="199"/>
      <c r="K49" s="117">
        <v>70</v>
      </c>
      <c r="L49" s="199"/>
      <c r="M49" s="117">
        <v>160</v>
      </c>
      <c r="N49" s="198"/>
      <c r="O49" s="88">
        <v>430</v>
      </c>
      <c r="P49" s="530"/>
      <c r="Q49" s="117">
        <v>10</v>
      </c>
      <c r="R49" s="117"/>
      <c r="S49" s="117" t="s">
        <v>530</v>
      </c>
      <c r="T49" s="199"/>
      <c r="U49" s="117" t="s">
        <v>530</v>
      </c>
      <c r="V49" s="199"/>
      <c r="W49" s="117">
        <v>420</v>
      </c>
      <c r="X49" s="570"/>
      <c r="Y49" s="423"/>
      <c r="Z49" s="422"/>
    </row>
    <row r="50" spans="1:26" s="85" customFormat="1" ht="14.25">
      <c r="A50" s="128"/>
      <c r="B50" s="94" t="s">
        <v>451</v>
      </c>
      <c r="C50" s="151"/>
      <c r="D50" s="529"/>
      <c r="E50" s="89"/>
      <c r="F50" s="197"/>
      <c r="G50" s="89"/>
      <c r="H50" s="544"/>
      <c r="I50" s="151"/>
      <c r="J50" s="197"/>
      <c r="K50" s="89"/>
      <c r="L50" s="197"/>
      <c r="M50" s="89"/>
      <c r="N50" s="196"/>
      <c r="O50" s="151"/>
      <c r="P50" s="529"/>
      <c r="Q50" s="89"/>
      <c r="R50" s="89"/>
      <c r="S50" s="89"/>
      <c r="T50" s="197"/>
      <c r="U50" s="444"/>
      <c r="V50" s="197"/>
      <c r="W50" s="444"/>
      <c r="X50" s="569"/>
      <c r="Y50" s="439"/>
      <c r="Z50" s="422"/>
    </row>
    <row r="51" spans="1:26" s="85" customFormat="1" ht="14.25">
      <c r="A51" s="128"/>
      <c r="B51" s="96" t="s">
        <v>469</v>
      </c>
      <c r="C51" s="169">
        <v>600</v>
      </c>
      <c r="D51" s="524"/>
      <c r="E51" s="170">
        <v>200</v>
      </c>
      <c r="F51" s="190"/>
      <c r="G51" s="170">
        <v>410</v>
      </c>
      <c r="H51" s="541"/>
      <c r="I51" s="169">
        <v>200</v>
      </c>
      <c r="J51" s="190"/>
      <c r="K51" s="170">
        <v>50</v>
      </c>
      <c r="L51" s="190"/>
      <c r="M51" s="170">
        <v>150</v>
      </c>
      <c r="N51" s="189"/>
      <c r="O51" s="169">
        <v>410</v>
      </c>
      <c r="P51" s="524"/>
      <c r="Q51" s="170" t="s">
        <v>530</v>
      </c>
      <c r="R51" s="170"/>
      <c r="S51" s="170" t="s">
        <v>530</v>
      </c>
      <c r="T51" s="190"/>
      <c r="U51" s="170" t="s">
        <v>530</v>
      </c>
      <c r="V51" s="190"/>
      <c r="W51" s="170">
        <v>400</v>
      </c>
      <c r="X51" s="566"/>
      <c r="Y51" s="428"/>
      <c r="Z51" s="188"/>
    </row>
    <row r="52" spans="1:26" s="85" customFormat="1" ht="14.25">
      <c r="A52" s="128"/>
      <c r="B52" s="96" t="s">
        <v>468</v>
      </c>
      <c r="C52" s="169">
        <v>10</v>
      </c>
      <c r="D52" s="524"/>
      <c r="E52" s="170">
        <v>10</v>
      </c>
      <c r="F52" s="190"/>
      <c r="G52" s="170" t="s">
        <v>530</v>
      </c>
      <c r="H52" s="541"/>
      <c r="I52" s="169">
        <v>10</v>
      </c>
      <c r="J52" s="190"/>
      <c r="K52" s="170" t="s">
        <v>530</v>
      </c>
      <c r="L52" s="190"/>
      <c r="M52" s="170" t="s">
        <v>530</v>
      </c>
      <c r="N52" s="189"/>
      <c r="O52" s="169" t="s">
        <v>530</v>
      </c>
      <c r="P52" s="524"/>
      <c r="Q52" s="170" t="s">
        <v>530</v>
      </c>
      <c r="R52" s="170"/>
      <c r="S52" s="170" t="s">
        <v>530</v>
      </c>
      <c r="T52" s="190"/>
      <c r="U52" s="170" t="s">
        <v>530</v>
      </c>
      <c r="V52" s="190"/>
      <c r="W52" s="170" t="s">
        <v>530</v>
      </c>
      <c r="X52" s="566"/>
      <c r="Y52" s="428"/>
      <c r="Z52" s="188"/>
    </row>
    <row r="53" spans="1:26" s="85" customFormat="1" ht="14.25">
      <c r="A53" s="128"/>
      <c r="B53" s="96"/>
      <c r="C53" s="151"/>
      <c r="D53" s="529"/>
      <c r="E53" s="89"/>
      <c r="F53" s="197"/>
      <c r="G53" s="89"/>
      <c r="H53" s="544"/>
      <c r="I53" s="151"/>
      <c r="J53" s="197"/>
      <c r="K53" s="89"/>
      <c r="L53" s="197"/>
      <c r="M53" s="89"/>
      <c r="N53" s="196"/>
      <c r="O53" s="151"/>
      <c r="P53" s="529"/>
      <c r="Q53" s="89"/>
      <c r="R53" s="89"/>
      <c r="S53" s="89"/>
      <c r="T53" s="197"/>
      <c r="U53" s="444"/>
      <c r="V53" s="197"/>
      <c r="W53" s="444"/>
      <c r="X53" s="569"/>
      <c r="Y53" s="439"/>
      <c r="Z53" s="422"/>
    </row>
    <row r="54" spans="1:26" s="85" customFormat="1" ht="14.25">
      <c r="A54" s="129" t="s">
        <v>478</v>
      </c>
      <c r="B54" s="95"/>
      <c r="C54" s="88">
        <v>1010</v>
      </c>
      <c r="D54" s="530"/>
      <c r="E54" s="117">
        <v>840</v>
      </c>
      <c r="F54" s="199"/>
      <c r="G54" s="117">
        <v>170</v>
      </c>
      <c r="H54" s="545"/>
      <c r="I54" s="88">
        <v>840</v>
      </c>
      <c r="J54" s="199"/>
      <c r="K54" s="117">
        <v>470</v>
      </c>
      <c r="L54" s="199"/>
      <c r="M54" s="117">
        <v>380</v>
      </c>
      <c r="N54" s="198"/>
      <c r="O54" s="88">
        <v>170</v>
      </c>
      <c r="P54" s="530"/>
      <c r="Q54" s="117">
        <v>110</v>
      </c>
      <c r="R54" s="117"/>
      <c r="S54" s="117" t="s">
        <v>530</v>
      </c>
      <c r="T54" s="199"/>
      <c r="U54" s="117" t="s">
        <v>530</v>
      </c>
      <c r="V54" s="199"/>
      <c r="W54" s="117">
        <v>60</v>
      </c>
      <c r="X54" s="570"/>
      <c r="Y54" s="423"/>
      <c r="Z54" s="422"/>
    </row>
    <row r="55" spans="1:26" s="85" customFormat="1" ht="14.25">
      <c r="A55" s="128"/>
      <c r="B55" s="94" t="s">
        <v>451</v>
      </c>
      <c r="C55" s="151"/>
      <c r="D55" s="529"/>
      <c r="E55" s="89"/>
      <c r="F55" s="197"/>
      <c r="G55" s="89"/>
      <c r="H55" s="544"/>
      <c r="I55" s="151"/>
      <c r="J55" s="197"/>
      <c r="K55" s="89"/>
      <c r="L55" s="197"/>
      <c r="M55" s="89"/>
      <c r="N55" s="196"/>
      <c r="O55" s="151"/>
      <c r="P55" s="529"/>
      <c r="Q55" s="89"/>
      <c r="R55" s="89"/>
      <c r="S55" s="89"/>
      <c r="T55" s="197"/>
      <c r="U55" s="444"/>
      <c r="V55" s="197"/>
      <c r="W55" s="444"/>
      <c r="X55" s="569"/>
      <c r="Y55" s="439"/>
      <c r="Z55" s="422"/>
    </row>
    <row r="56" spans="1:26" s="85" customFormat="1" ht="14.25">
      <c r="A56" s="128"/>
      <c r="B56" s="96" t="s">
        <v>485</v>
      </c>
      <c r="C56" s="169">
        <v>730</v>
      </c>
      <c r="D56" s="524"/>
      <c r="E56" s="170">
        <v>580</v>
      </c>
      <c r="F56" s="190"/>
      <c r="G56" s="170">
        <v>160</v>
      </c>
      <c r="H56" s="541"/>
      <c r="I56" s="169">
        <v>580</v>
      </c>
      <c r="J56" s="190"/>
      <c r="K56" s="170">
        <v>380</v>
      </c>
      <c r="L56" s="190"/>
      <c r="M56" s="170">
        <v>190</v>
      </c>
      <c r="N56" s="189"/>
      <c r="O56" s="169">
        <v>160</v>
      </c>
      <c r="P56" s="524"/>
      <c r="Q56" s="170">
        <v>100</v>
      </c>
      <c r="R56" s="170"/>
      <c r="S56" s="170" t="s">
        <v>530</v>
      </c>
      <c r="T56" s="190"/>
      <c r="U56" s="170" t="s">
        <v>530</v>
      </c>
      <c r="V56" s="190"/>
      <c r="W56" s="170">
        <v>60</v>
      </c>
      <c r="X56" s="566"/>
      <c r="Y56" s="428"/>
      <c r="Z56" s="188"/>
    </row>
    <row r="57" spans="1:26" s="85" customFormat="1" ht="14.25">
      <c r="A57" s="128"/>
      <c r="B57" s="96" t="s">
        <v>470</v>
      </c>
      <c r="C57" s="169">
        <v>280</v>
      </c>
      <c r="D57" s="524"/>
      <c r="E57" s="170">
        <v>270</v>
      </c>
      <c r="F57" s="190"/>
      <c r="G57" s="170">
        <v>10</v>
      </c>
      <c r="H57" s="541"/>
      <c r="I57" s="169">
        <v>270</v>
      </c>
      <c r="J57" s="190"/>
      <c r="K57" s="170">
        <v>80</v>
      </c>
      <c r="L57" s="190"/>
      <c r="M57" s="170">
        <v>180</v>
      </c>
      <c r="N57" s="189"/>
      <c r="O57" s="169">
        <v>10</v>
      </c>
      <c r="P57" s="524"/>
      <c r="Q57" s="170">
        <v>10</v>
      </c>
      <c r="R57" s="170"/>
      <c r="S57" s="170" t="s">
        <v>530</v>
      </c>
      <c r="T57" s="190"/>
      <c r="U57" s="170" t="s">
        <v>530</v>
      </c>
      <c r="V57" s="190"/>
      <c r="W57" s="170" t="s">
        <v>530</v>
      </c>
      <c r="X57" s="566"/>
      <c r="Y57" s="428"/>
      <c r="Z57" s="188"/>
    </row>
    <row r="58" spans="1:26" s="85" customFormat="1" ht="14.25">
      <c r="A58" s="128"/>
      <c r="B58" s="96"/>
      <c r="C58" s="151"/>
      <c r="D58" s="529"/>
      <c r="E58" s="89"/>
      <c r="F58" s="197"/>
      <c r="G58" s="89"/>
      <c r="H58" s="544"/>
      <c r="I58" s="151"/>
      <c r="J58" s="197"/>
      <c r="K58" s="89"/>
      <c r="L58" s="197"/>
      <c r="M58" s="89"/>
      <c r="N58" s="196"/>
      <c r="O58" s="151"/>
      <c r="P58" s="529"/>
      <c r="Q58" s="89"/>
      <c r="R58" s="89"/>
      <c r="S58" s="89"/>
      <c r="T58" s="197"/>
      <c r="U58" s="444"/>
      <c r="V58" s="197"/>
      <c r="W58" s="444"/>
      <c r="X58" s="569"/>
      <c r="Y58" s="439"/>
      <c r="Z58" s="422"/>
    </row>
    <row r="59" spans="1:26" s="85" customFormat="1" ht="14.25">
      <c r="A59" s="129" t="s">
        <v>476</v>
      </c>
      <c r="B59" s="95"/>
      <c r="C59" s="88">
        <v>70</v>
      </c>
      <c r="D59" s="530"/>
      <c r="E59" s="117">
        <v>10</v>
      </c>
      <c r="F59" s="199"/>
      <c r="G59" s="117">
        <v>60</v>
      </c>
      <c r="H59" s="545"/>
      <c r="I59" s="88">
        <v>10</v>
      </c>
      <c r="J59" s="199"/>
      <c r="K59" s="117" t="s">
        <v>530</v>
      </c>
      <c r="L59" s="199"/>
      <c r="M59" s="117">
        <v>10</v>
      </c>
      <c r="N59" s="198"/>
      <c r="O59" s="88">
        <v>60</v>
      </c>
      <c r="P59" s="530"/>
      <c r="Q59" s="117" t="s">
        <v>530</v>
      </c>
      <c r="R59" s="117"/>
      <c r="S59" s="117" t="s">
        <v>530</v>
      </c>
      <c r="T59" s="199"/>
      <c r="U59" s="117" t="s">
        <v>530</v>
      </c>
      <c r="V59" s="199"/>
      <c r="W59" s="117">
        <v>60</v>
      </c>
      <c r="X59" s="570"/>
      <c r="Y59" s="423"/>
      <c r="Z59" s="422"/>
    </row>
    <row r="60" spans="1:26" s="85" customFormat="1" ht="14.25">
      <c r="A60" s="128"/>
      <c r="B60" s="94" t="s">
        <v>451</v>
      </c>
      <c r="C60" s="151"/>
      <c r="D60" s="529"/>
      <c r="E60" s="89"/>
      <c r="F60" s="197"/>
      <c r="G60" s="89"/>
      <c r="H60" s="544"/>
      <c r="I60" s="151"/>
      <c r="J60" s="197"/>
      <c r="K60" s="89"/>
      <c r="L60" s="197"/>
      <c r="M60" s="89"/>
      <c r="N60" s="196"/>
      <c r="O60" s="151"/>
      <c r="P60" s="529"/>
      <c r="Q60" s="89"/>
      <c r="R60" s="89"/>
      <c r="S60" s="89"/>
      <c r="T60" s="197"/>
      <c r="U60" s="444"/>
      <c r="V60" s="197"/>
      <c r="W60" s="444"/>
      <c r="X60" s="569"/>
      <c r="Y60" s="439"/>
      <c r="Z60" s="422"/>
    </row>
    <row r="61" spans="1:26" s="85" customFormat="1" ht="14.25">
      <c r="A61" s="128"/>
      <c r="B61" s="96" t="s">
        <v>471</v>
      </c>
      <c r="C61" s="169">
        <v>60</v>
      </c>
      <c r="D61" s="524"/>
      <c r="E61" s="170">
        <v>10</v>
      </c>
      <c r="F61" s="190"/>
      <c r="G61" s="170">
        <v>60</v>
      </c>
      <c r="H61" s="541"/>
      <c r="I61" s="169">
        <v>10</v>
      </c>
      <c r="J61" s="190"/>
      <c r="K61" s="170" t="s">
        <v>530</v>
      </c>
      <c r="L61" s="190"/>
      <c r="M61" s="170">
        <v>10</v>
      </c>
      <c r="N61" s="189"/>
      <c r="O61" s="169">
        <v>60</v>
      </c>
      <c r="P61" s="524"/>
      <c r="Q61" s="170" t="s">
        <v>530</v>
      </c>
      <c r="R61" s="170"/>
      <c r="S61" s="170" t="s">
        <v>530</v>
      </c>
      <c r="T61" s="190"/>
      <c r="U61" s="170" t="s">
        <v>530</v>
      </c>
      <c r="V61" s="190"/>
      <c r="W61" s="170">
        <v>60</v>
      </c>
      <c r="X61" s="566"/>
      <c r="Y61" s="428"/>
      <c r="Z61" s="188"/>
    </row>
    <row r="62" spans="1:26" s="85" customFormat="1" ht="14.25">
      <c r="A62" s="128"/>
      <c r="B62" s="96"/>
      <c r="C62" s="151"/>
      <c r="D62" s="529"/>
      <c r="E62" s="89"/>
      <c r="F62" s="197"/>
      <c r="G62" s="89"/>
      <c r="H62" s="544"/>
      <c r="I62" s="151"/>
      <c r="J62" s="197"/>
      <c r="K62" s="89"/>
      <c r="L62" s="197"/>
      <c r="M62" s="89"/>
      <c r="N62" s="196"/>
      <c r="O62" s="151"/>
      <c r="P62" s="529"/>
      <c r="Q62" s="89"/>
      <c r="R62" s="89"/>
      <c r="S62" s="89"/>
      <c r="T62" s="197"/>
      <c r="U62" s="444"/>
      <c r="V62" s="197"/>
      <c r="W62" s="444"/>
      <c r="X62" s="569"/>
      <c r="Y62" s="439"/>
      <c r="Z62" s="422"/>
    </row>
    <row r="63" spans="1:26" s="85" customFormat="1" ht="14.25">
      <c r="A63" s="129" t="s">
        <v>480</v>
      </c>
      <c r="B63" s="95"/>
      <c r="C63" s="88">
        <v>20</v>
      </c>
      <c r="D63" s="530"/>
      <c r="E63" s="117">
        <v>10</v>
      </c>
      <c r="F63" s="199"/>
      <c r="G63" s="117">
        <v>10</v>
      </c>
      <c r="H63" s="545"/>
      <c r="I63" s="88">
        <v>10</v>
      </c>
      <c r="J63" s="199"/>
      <c r="K63" s="117">
        <v>10</v>
      </c>
      <c r="L63" s="199"/>
      <c r="M63" s="117" t="s">
        <v>530</v>
      </c>
      <c r="N63" s="198"/>
      <c r="O63" s="88">
        <v>10</v>
      </c>
      <c r="P63" s="530"/>
      <c r="Q63" s="117" t="s">
        <v>530</v>
      </c>
      <c r="R63" s="117"/>
      <c r="S63" s="117" t="s">
        <v>530</v>
      </c>
      <c r="T63" s="199"/>
      <c r="U63" s="117" t="s">
        <v>530</v>
      </c>
      <c r="V63" s="199"/>
      <c r="W63" s="117">
        <v>10</v>
      </c>
      <c r="X63" s="570"/>
      <c r="Y63" s="423"/>
      <c r="Z63" s="422"/>
    </row>
    <row r="64" spans="1:26" s="85" customFormat="1" ht="14.25">
      <c r="A64" s="128"/>
      <c r="B64" s="96"/>
      <c r="C64" s="151"/>
      <c r="D64" s="529"/>
      <c r="E64" s="89"/>
      <c r="F64" s="197"/>
      <c r="G64" s="89"/>
      <c r="H64" s="544"/>
      <c r="I64" s="151"/>
      <c r="J64" s="197"/>
      <c r="K64" s="89"/>
      <c r="L64" s="197"/>
      <c r="M64" s="89"/>
      <c r="N64" s="196"/>
      <c r="O64" s="151"/>
      <c r="P64" s="529"/>
      <c r="Q64" s="89"/>
      <c r="R64" s="89"/>
      <c r="S64" s="89"/>
      <c r="T64" s="197"/>
      <c r="U64" s="444"/>
      <c r="V64" s="197"/>
      <c r="W64" s="444"/>
      <c r="X64" s="569"/>
      <c r="Y64" s="439"/>
      <c r="Z64" s="422"/>
    </row>
    <row r="65" spans="1:26" s="85" customFormat="1" ht="14.25">
      <c r="A65" s="129" t="s">
        <v>481</v>
      </c>
      <c r="B65" s="95"/>
      <c r="C65" s="88">
        <v>100</v>
      </c>
      <c r="D65" s="530"/>
      <c r="E65" s="117">
        <v>70</v>
      </c>
      <c r="F65" s="199"/>
      <c r="G65" s="117">
        <v>30</v>
      </c>
      <c r="H65" s="545"/>
      <c r="I65" s="88">
        <v>70</v>
      </c>
      <c r="J65" s="199"/>
      <c r="K65" s="117">
        <v>40</v>
      </c>
      <c r="L65" s="199"/>
      <c r="M65" s="117">
        <v>30</v>
      </c>
      <c r="N65" s="198"/>
      <c r="O65" s="88">
        <v>30</v>
      </c>
      <c r="P65" s="530"/>
      <c r="Q65" s="117">
        <v>20</v>
      </c>
      <c r="R65" s="117"/>
      <c r="S65" s="117" t="s">
        <v>530</v>
      </c>
      <c r="T65" s="199"/>
      <c r="U65" s="117" t="s">
        <v>530</v>
      </c>
      <c r="V65" s="199"/>
      <c r="W65" s="117">
        <v>20</v>
      </c>
      <c r="X65" s="570"/>
      <c r="Y65" s="423"/>
      <c r="Z65" s="422"/>
    </row>
    <row r="66" spans="1:26" s="85" customFormat="1" ht="14.25">
      <c r="A66" s="128"/>
      <c r="B66" s="94" t="s">
        <v>451</v>
      </c>
      <c r="C66" s="151"/>
      <c r="D66" s="529"/>
      <c r="E66" s="89"/>
      <c r="F66" s="197"/>
      <c r="G66" s="89"/>
      <c r="H66" s="544"/>
      <c r="I66" s="151"/>
      <c r="J66" s="197"/>
      <c r="K66" s="89"/>
      <c r="L66" s="197"/>
      <c r="M66" s="89"/>
      <c r="N66" s="196"/>
      <c r="O66" s="151"/>
      <c r="P66" s="529"/>
      <c r="Q66" s="89"/>
      <c r="R66" s="89"/>
      <c r="S66" s="89"/>
      <c r="T66" s="197"/>
      <c r="U66" s="444"/>
      <c r="V66" s="197"/>
      <c r="W66" s="444"/>
      <c r="X66" s="569"/>
      <c r="Y66" s="439"/>
      <c r="Z66" s="422"/>
    </row>
    <row r="67" spans="1:26" s="85" customFormat="1" ht="14.25">
      <c r="A67" s="128"/>
      <c r="B67" s="96" t="s">
        <v>472</v>
      </c>
      <c r="C67" s="169">
        <v>90</v>
      </c>
      <c r="D67" s="524"/>
      <c r="E67" s="170">
        <v>60</v>
      </c>
      <c r="F67" s="190"/>
      <c r="G67" s="170">
        <v>30</v>
      </c>
      <c r="H67" s="541"/>
      <c r="I67" s="169">
        <v>60</v>
      </c>
      <c r="J67" s="190"/>
      <c r="K67" s="170">
        <v>40</v>
      </c>
      <c r="L67" s="190"/>
      <c r="M67" s="170">
        <v>30</v>
      </c>
      <c r="N67" s="189"/>
      <c r="O67" s="169">
        <v>30</v>
      </c>
      <c r="P67" s="524"/>
      <c r="Q67" s="170">
        <v>20</v>
      </c>
      <c r="R67" s="170"/>
      <c r="S67" s="170" t="s">
        <v>530</v>
      </c>
      <c r="T67" s="190"/>
      <c r="U67" s="170" t="s">
        <v>530</v>
      </c>
      <c r="V67" s="190"/>
      <c r="W67" s="170">
        <v>10</v>
      </c>
      <c r="X67" s="566"/>
      <c r="Y67" s="428"/>
      <c r="Z67" s="188"/>
    </row>
    <row r="68" spans="1:26" s="85" customFormat="1" ht="14.25">
      <c r="A68" s="128"/>
      <c r="B68" s="96"/>
      <c r="C68" s="151"/>
      <c r="D68" s="529"/>
      <c r="E68" s="89"/>
      <c r="F68" s="197"/>
      <c r="G68" s="89"/>
      <c r="H68" s="544"/>
      <c r="I68" s="151"/>
      <c r="J68" s="197"/>
      <c r="K68" s="89"/>
      <c r="L68" s="197"/>
      <c r="M68" s="89"/>
      <c r="N68" s="196"/>
      <c r="O68" s="151"/>
      <c r="P68" s="529"/>
      <c r="Q68" s="89"/>
      <c r="R68" s="89"/>
      <c r="S68" s="89"/>
      <c r="T68" s="197"/>
      <c r="U68" s="444"/>
      <c r="V68" s="197"/>
      <c r="W68" s="444"/>
      <c r="X68" s="569"/>
      <c r="Y68" s="439"/>
      <c r="Z68" s="422"/>
    </row>
    <row r="69" spans="1:26" s="85" customFormat="1" ht="14.25">
      <c r="A69" s="129" t="s">
        <v>479</v>
      </c>
      <c r="B69" s="95"/>
      <c r="C69" s="88">
        <v>70</v>
      </c>
      <c r="D69" s="530"/>
      <c r="E69" s="117">
        <v>60</v>
      </c>
      <c r="F69" s="199"/>
      <c r="G69" s="117">
        <v>10</v>
      </c>
      <c r="H69" s="545"/>
      <c r="I69" s="88">
        <v>60</v>
      </c>
      <c r="J69" s="199"/>
      <c r="K69" s="117">
        <v>50</v>
      </c>
      <c r="L69" s="199"/>
      <c r="M69" s="117">
        <v>10</v>
      </c>
      <c r="N69" s="198"/>
      <c r="O69" s="88">
        <v>10</v>
      </c>
      <c r="P69" s="530"/>
      <c r="Q69" s="117">
        <v>10</v>
      </c>
      <c r="R69" s="117"/>
      <c r="S69" s="117" t="s">
        <v>530</v>
      </c>
      <c r="T69" s="199"/>
      <c r="U69" s="117" t="s">
        <v>530</v>
      </c>
      <c r="V69" s="199"/>
      <c r="W69" s="117">
        <v>10</v>
      </c>
      <c r="X69" s="570"/>
      <c r="Y69" s="423"/>
      <c r="Z69" s="422"/>
    </row>
    <row r="70" spans="1:26" s="85" customFormat="1" ht="14.25">
      <c r="A70" s="128"/>
      <c r="B70" s="94" t="s">
        <v>451</v>
      </c>
      <c r="C70" s="151"/>
      <c r="D70" s="529"/>
      <c r="E70" s="89"/>
      <c r="F70" s="197"/>
      <c r="G70" s="89"/>
      <c r="H70" s="544"/>
      <c r="I70" s="151"/>
      <c r="J70" s="197"/>
      <c r="K70" s="89"/>
      <c r="L70" s="197"/>
      <c r="M70" s="89"/>
      <c r="N70" s="196"/>
      <c r="O70" s="151"/>
      <c r="P70" s="529"/>
      <c r="Q70" s="89"/>
      <c r="R70" s="89"/>
      <c r="S70" s="89"/>
      <c r="T70" s="197"/>
      <c r="U70" s="444"/>
      <c r="V70" s="197"/>
      <c r="W70" s="444"/>
      <c r="X70" s="569"/>
      <c r="Y70" s="439"/>
      <c r="Z70" s="422"/>
    </row>
    <row r="71" spans="1:26" s="85" customFormat="1" ht="14.25">
      <c r="A71" s="128"/>
      <c r="B71" s="96" t="s">
        <v>473</v>
      </c>
      <c r="C71" s="169">
        <v>50</v>
      </c>
      <c r="D71" s="524"/>
      <c r="E71" s="170">
        <v>40</v>
      </c>
      <c r="F71" s="190"/>
      <c r="G71" s="170">
        <v>10</v>
      </c>
      <c r="H71" s="541"/>
      <c r="I71" s="169">
        <v>40</v>
      </c>
      <c r="J71" s="190"/>
      <c r="K71" s="170">
        <v>40</v>
      </c>
      <c r="L71" s="190"/>
      <c r="M71" s="170">
        <v>10</v>
      </c>
      <c r="N71" s="189"/>
      <c r="O71" s="169">
        <v>10</v>
      </c>
      <c r="P71" s="524"/>
      <c r="Q71" s="170" t="s">
        <v>530</v>
      </c>
      <c r="R71" s="170"/>
      <c r="S71" s="170" t="s">
        <v>530</v>
      </c>
      <c r="T71" s="190"/>
      <c r="U71" s="281" t="s">
        <v>530</v>
      </c>
      <c r="V71" s="190"/>
      <c r="W71" s="281" t="s">
        <v>530</v>
      </c>
      <c r="X71" s="566"/>
      <c r="Y71" s="428"/>
      <c r="Z71" s="188"/>
    </row>
    <row r="72" spans="1:26" s="85" customFormat="1" ht="12.75">
      <c r="A72" s="130"/>
      <c r="B72" s="97"/>
      <c r="C72" s="152"/>
      <c r="D72" s="532"/>
      <c r="E72" s="116"/>
      <c r="F72" s="116"/>
      <c r="G72" s="116"/>
      <c r="H72" s="547"/>
      <c r="I72" s="152"/>
      <c r="J72" s="297"/>
      <c r="K72" s="116"/>
      <c r="L72" s="116"/>
      <c r="M72" s="116"/>
      <c r="N72" s="200"/>
      <c r="O72" s="152"/>
      <c r="P72" s="532"/>
      <c r="Q72" s="116"/>
      <c r="R72" s="116"/>
      <c r="S72" s="116"/>
      <c r="T72" s="297"/>
      <c r="U72" s="297"/>
      <c r="V72" s="297"/>
      <c r="W72" s="297"/>
      <c r="X72" s="200"/>
      <c r="Y72" s="439"/>
      <c r="Z72" s="423"/>
    </row>
    <row r="73" spans="1:44" s="27" customFormat="1" ht="12.75">
      <c r="A73" s="26"/>
      <c r="B73" s="33"/>
      <c r="C73" s="153"/>
      <c r="D73" s="301"/>
      <c r="E73" s="32"/>
      <c r="F73" s="32"/>
      <c r="G73" s="32"/>
      <c r="H73" s="548"/>
      <c r="I73" s="150"/>
      <c r="J73" s="150"/>
      <c r="K73" s="32"/>
      <c r="L73" s="32"/>
      <c r="M73" s="32"/>
      <c r="N73" s="32"/>
      <c r="O73" s="150"/>
      <c r="P73" s="301"/>
      <c r="Q73" s="32"/>
      <c r="R73" s="32"/>
      <c r="S73" s="32"/>
      <c r="T73" s="32"/>
      <c r="U73" s="150"/>
      <c r="V73" s="150"/>
      <c r="W73" s="154"/>
      <c r="X73" s="81"/>
      <c r="Y73" s="29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4"/>
      <c r="AR73" s="154"/>
    </row>
    <row r="74" spans="1:44" s="27" customFormat="1" ht="14.25">
      <c r="A74" s="480" t="s">
        <v>525</v>
      </c>
      <c r="B74" s="481"/>
      <c r="C74" s="485">
        <v>850</v>
      </c>
      <c r="D74" s="559"/>
      <c r="E74" s="482">
        <v>360</v>
      </c>
      <c r="F74" s="482"/>
      <c r="G74" s="482">
        <v>500</v>
      </c>
      <c r="H74" s="558"/>
      <c r="I74" s="482">
        <v>360</v>
      </c>
      <c r="J74" s="482"/>
      <c r="K74" s="482">
        <v>80</v>
      </c>
      <c r="L74" s="482"/>
      <c r="M74" s="482">
        <v>270</v>
      </c>
      <c r="N74" s="483"/>
      <c r="O74" s="482">
        <v>500</v>
      </c>
      <c r="P74" s="559"/>
      <c r="Q74" s="482">
        <v>150</v>
      </c>
      <c r="R74" s="482"/>
      <c r="S74" s="482">
        <v>90</v>
      </c>
      <c r="T74" s="482"/>
      <c r="U74" s="482">
        <v>260</v>
      </c>
      <c r="V74" s="482"/>
      <c r="W74" s="501" t="s">
        <v>530</v>
      </c>
      <c r="X74" s="572"/>
      <c r="Y74" s="29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  <c r="AR74" s="154"/>
    </row>
    <row r="75" spans="1:44" s="27" customFormat="1" ht="12.75">
      <c r="A75" s="26"/>
      <c r="B75" s="33"/>
      <c r="C75" s="153"/>
      <c r="D75" s="301"/>
      <c r="E75" s="32"/>
      <c r="F75" s="32"/>
      <c r="G75" s="32"/>
      <c r="H75" s="548"/>
      <c r="I75" s="150"/>
      <c r="J75" s="150"/>
      <c r="K75" s="32"/>
      <c r="L75" s="32"/>
      <c r="M75" s="32"/>
      <c r="N75" s="32"/>
      <c r="O75" s="150"/>
      <c r="P75" s="301"/>
      <c r="Q75" s="32"/>
      <c r="R75" s="32"/>
      <c r="S75" s="32"/>
      <c r="T75" s="32"/>
      <c r="U75" s="150"/>
      <c r="V75" s="150"/>
      <c r="W75" s="154"/>
      <c r="X75" s="154" t="s">
        <v>529</v>
      </c>
      <c r="Y75" s="29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  <c r="AR75" s="154"/>
    </row>
    <row r="76" spans="1:44" s="27" customFormat="1" ht="31.5" customHeight="1">
      <c r="A76" s="583" t="s">
        <v>495</v>
      </c>
      <c r="B76" s="583"/>
      <c r="C76" s="583"/>
      <c r="D76" s="583"/>
      <c r="E76" s="583"/>
      <c r="F76" s="583"/>
      <c r="G76" s="583"/>
      <c r="H76" s="583"/>
      <c r="I76" s="583"/>
      <c r="J76" s="583"/>
      <c r="K76" s="583"/>
      <c r="L76" s="583"/>
      <c r="M76" s="583"/>
      <c r="N76" s="583"/>
      <c r="O76" s="583"/>
      <c r="P76" s="583"/>
      <c r="Q76" s="583"/>
      <c r="R76" s="583"/>
      <c r="S76" s="583"/>
      <c r="T76" s="583"/>
      <c r="U76" s="583"/>
      <c r="V76" s="583"/>
      <c r="W76" s="583"/>
      <c r="X76" s="583"/>
      <c r="Y76" s="474"/>
      <c r="Z76" s="47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  <c r="AL76" s="154"/>
      <c r="AM76" s="154"/>
      <c r="AN76" s="154"/>
      <c r="AO76" s="154"/>
      <c r="AP76" s="154"/>
      <c r="AQ76" s="154"/>
      <c r="AR76" s="154"/>
    </row>
    <row r="77" spans="1:44" s="27" customFormat="1" ht="12.75" customHeight="1">
      <c r="A77" s="583"/>
      <c r="B77" s="583"/>
      <c r="C77" s="583"/>
      <c r="D77" s="583"/>
      <c r="E77" s="583"/>
      <c r="F77" s="583"/>
      <c r="G77" s="583"/>
      <c r="H77" s="583"/>
      <c r="I77" s="583"/>
      <c r="J77" s="583"/>
      <c r="K77" s="583"/>
      <c r="L77" s="583"/>
      <c r="M77" s="583"/>
      <c r="N77" s="583"/>
      <c r="O77" s="583"/>
      <c r="P77" s="583"/>
      <c r="Q77" s="583"/>
      <c r="R77" s="583"/>
      <c r="S77" s="583"/>
      <c r="T77" s="583"/>
      <c r="U77" s="583"/>
      <c r="V77" s="583"/>
      <c r="W77" s="583"/>
      <c r="X77" s="583"/>
      <c r="Y77" s="474"/>
      <c r="Z77" s="47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  <c r="AL77" s="154"/>
      <c r="AM77" s="154"/>
      <c r="AN77" s="154"/>
      <c r="AO77" s="154"/>
      <c r="AP77" s="154"/>
      <c r="AQ77" s="154"/>
      <c r="AR77" s="154"/>
    </row>
    <row r="78" spans="1:44" s="27" customFormat="1" ht="14.25">
      <c r="A78" s="283"/>
      <c r="B78" s="283"/>
      <c r="C78" s="283"/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283"/>
      <c r="R78" s="283"/>
      <c r="S78" s="283"/>
      <c r="T78" s="283"/>
      <c r="U78" s="283"/>
      <c r="V78" s="283"/>
      <c r="W78" s="283"/>
      <c r="X78" s="554"/>
      <c r="Y78" s="283"/>
      <c r="Z78" s="283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  <c r="AL78" s="154"/>
      <c r="AM78" s="154"/>
      <c r="AN78" s="154"/>
      <c r="AO78" s="154"/>
      <c r="AP78" s="154"/>
      <c r="AQ78" s="154"/>
      <c r="AR78" s="154"/>
    </row>
  </sheetData>
  <mergeCells count="19">
    <mergeCell ref="A1:X1"/>
    <mergeCell ref="A2:X2"/>
    <mergeCell ref="Q5:Q6"/>
    <mergeCell ref="S5:S6"/>
    <mergeCell ref="U5:U6"/>
    <mergeCell ref="A4:B4"/>
    <mergeCell ref="I4:M4"/>
    <mergeCell ref="I5:I6"/>
    <mergeCell ref="C4:G4"/>
    <mergeCell ref="O4:W4"/>
    <mergeCell ref="A77:X77"/>
    <mergeCell ref="A76:X76"/>
    <mergeCell ref="K5:K6"/>
    <mergeCell ref="M5:M6"/>
    <mergeCell ref="O5:O6"/>
    <mergeCell ref="C5:C6"/>
    <mergeCell ref="E5:E6"/>
    <mergeCell ref="G5:G6"/>
    <mergeCell ref="W5:W6"/>
  </mergeCells>
  <printOptions horizontalCentered="1"/>
  <pageMargins left="0.35433070866141736" right="0.31496062992125984" top="0.984251968503937" bottom="0.984251968503937" header="0.5118110236220472" footer="0.5118110236220472"/>
  <pageSetup horizontalDpi="600" verticalDpi="600" orientation="portrait" paperSize="9" scale="60" r:id="rId2"/>
  <headerFooter alignWithMargins="0">
    <oddFooter>&amp;C4</oddFooter>
  </headerFooter>
  <colBreaks count="1" manualBreakCount="1">
    <brk id="24" max="65535" man="1"/>
  </col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1:AA101"/>
  <sheetViews>
    <sheetView workbookViewId="0" topLeftCell="A64">
      <selection activeCell="C8" sqref="C8:V100"/>
    </sheetView>
  </sheetViews>
  <sheetFormatPr defaultColWidth="9.140625" defaultRowHeight="12.75"/>
  <cols>
    <col min="2" max="2" width="26.8515625" style="0" customWidth="1"/>
    <col min="3" max="3" width="9.7109375" style="0" bestFit="1" customWidth="1"/>
    <col min="4" max="4" width="1.28515625" style="0" customWidth="1"/>
    <col min="5" max="5" width="9.8515625" style="0" bestFit="1" customWidth="1"/>
    <col min="6" max="6" width="1.28515625" style="0" customWidth="1"/>
    <col min="7" max="7" width="9.28125" style="0" bestFit="1" customWidth="1"/>
    <col min="8" max="8" width="1.28515625" style="0" customWidth="1"/>
    <col min="9" max="9" width="9.8515625" style="0" bestFit="1" customWidth="1"/>
    <col min="10" max="10" width="1.28515625" style="0" customWidth="1"/>
    <col min="11" max="11" width="9.28125" style="0" bestFit="1" customWidth="1"/>
    <col min="12" max="12" width="1.28515625" style="0" customWidth="1"/>
    <col min="13" max="13" width="9.7109375" style="0" bestFit="1" customWidth="1"/>
    <col min="14" max="14" width="1.28515625" style="0" customWidth="1"/>
    <col min="15" max="15" width="9.28125" style="0" bestFit="1" customWidth="1"/>
    <col min="16" max="16" width="1.28515625" style="0" customWidth="1"/>
    <col min="17" max="17" width="9.28125" style="0" bestFit="1" customWidth="1"/>
    <col min="18" max="18" width="1.28515625" style="0" customWidth="1"/>
    <col min="19" max="19" width="9.28125" style="0" bestFit="1" customWidth="1"/>
    <col min="20" max="20" width="1.28515625" style="0" customWidth="1"/>
    <col min="21" max="21" width="10.28125" style="0" customWidth="1"/>
    <col min="22" max="22" width="1.28515625" style="0" customWidth="1"/>
  </cols>
  <sheetData>
    <row r="1" spans="1:26" s="27" customFormat="1" ht="20.25">
      <c r="A1" s="591" t="s">
        <v>491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464"/>
      <c r="X1" s="464"/>
      <c r="Y1" s="464"/>
      <c r="Z1" s="166"/>
    </row>
    <row r="2" spans="1:26" s="27" customFormat="1" ht="20.25">
      <c r="A2" s="608" t="str">
        <f>"Table 3.8a South East: MOD Personnel by local authority area as at "&amp;'Enter SITDATE'!B2</f>
        <v>Table 3.8a South East: MOD Personnel by local authority area as at 1 January 2014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608"/>
      <c r="V2" s="608"/>
      <c r="W2" s="473"/>
      <c r="X2" s="473"/>
      <c r="Y2" s="473"/>
      <c r="Z2" s="167"/>
    </row>
    <row r="3" spans="1:26" s="27" customFormat="1" ht="12.75">
      <c r="A3" s="101"/>
      <c r="B3" s="102"/>
      <c r="C3" s="103"/>
      <c r="D3" s="103"/>
      <c r="E3" s="103"/>
      <c r="F3" s="103"/>
      <c r="G3" s="102"/>
      <c r="H3" s="102"/>
      <c r="I3" s="103"/>
      <c r="J3" s="102"/>
      <c r="K3" s="102"/>
      <c r="L3" s="102"/>
      <c r="M3" s="102"/>
      <c r="N3" s="102"/>
      <c r="O3" s="105"/>
      <c r="P3" s="174"/>
      <c r="Q3" s="3"/>
      <c r="R3" s="3"/>
      <c r="S3" s="32"/>
      <c r="T3" s="32"/>
      <c r="U3" s="103"/>
      <c r="V3" s="102"/>
      <c r="W3" s="102"/>
      <c r="X3" s="102"/>
      <c r="Y3" s="177"/>
      <c r="Z3" s="177"/>
    </row>
    <row r="4" spans="1:26" s="27" customFormat="1" ht="12.75" customHeight="1">
      <c r="A4" s="99" t="s">
        <v>74</v>
      </c>
      <c r="B4" s="98"/>
      <c r="C4" s="596" t="s">
        <v>517</v>
      </c>
      <c r="D4" s="597"/>
      <c r="E4" s="597"/>
      <c r="F4" s="597"/>
      <c r="G4" s="597"/>
      <c r="H4" s="165"/>
      <c r="I4" s="596" t="s">
        <v>518</v>
      </c>
      <c r="J4" s="597"/>
      <c r="K4" s="597"/>
      <c r="L4" s="597"/>
      <c r="M4" s="597"/>
      <c r="N4" s="164"/>
      <c r="O4" s="596" t="s">
        <v>519</v>
      </c>
      <c r="P4" s="597"/>
      <c r="Q4" s="597"/>
      <c r="R4" s="597"/>
      <c r="S4" s="597"/>
      <c r="T4" s="597"/>
      <c r="U4" s="597"/>
      <c r="V4" s="353"/>
      <c r="W4" s="355"/>
      <c r="X4" s="356"/>
      <c r="Y4" s="356"/>
      <c r="Z4" s="357"/>
    </row>
    <row r="5" spans="1:26" s="27" customFormat="1" ht="12.75" customHeight="1">
      <c r="A5" s="121"/>
      <c r="B5" s="48"/>
      <c r="C5" s="588" t="s">
        <v>50</v>
      </c>
      <c r="D5" s="374"/>
      <c r="E5" s="584" t="s">
        <v>518</v>
      </c>
      <c r="F5" s="374"/>
      <c r="G5" s="584" t="s">
        <v>519</v>
      </c>
      <c r="H5" s="375"/>
      <c r="I5" s="588" t="s">
        <v>50</v>
      </c>
      <c r="J5" s="374"/>
      <c r="K5" s="584" t="s">
        <v>79</v>
      </c>
      <c r="L5" s="374"/>
      <c r="M5" s="584" t="s">
        <v>91</v>
      </c>
      <c r="N5" s="374"/>
      <c r="O5" s="588" t="s">
        <v>50</v>
      </c>
      <c r="P5" s="374"/>
      <c r="Q5" s="584" t="s">
        <v>523</v>
      </c>
      <c r="R5" s="374"/>
      <c r="S5" s="584" t="s">
        <v>522</v>
      </c>
      <c r="T5" s="374"/>
      <c r="U5" s="584" t="s">
        <v>521</v>
      </c>
      <c r="V5" s="337"/>
      <c r="W5" s="358"/>
      <c r="X5" s="357"/>
      <c r="Y5" s="357"/>
      <c r="Z5" s="357"/>
    </row>
    <row r="6" spans="1:26" s="27" customFormat="1" ht="12.75">
      <c r="A6" s="131"/>
      <c r="B6" s="100" t="s">
        <v>19</v>
      </c>
      <c r="C6" s="587"/>
      <c r="D6" s="349"/>
      <c r="E6" s="585"/>
      <c r="F6" s="349"/>
      <c r="G6" s="585"/>
      <c r="H6" s="350"/>
      <c r="I6" s="587"/>
      <c r="J6" s="349"/>
      <c r="K6" s="585"/>
      <c r="L6" s="349"/>
      <c r="M6" s="585"/>
      <c r="N6" s="350"/>
      <c r="O6" s="587"/>
      <c r="P6" s="349"/>
      <c r="Q6" s="585"/>
      <c r="R6" s="349"/>
      <c r="S6" s="585"/>
      <c r="T6" s="349"/>
      <c r="U6" s="585"/>
      <c r="V6" s="334"/>
      <c r="W6" s="359"/>
      <c r="X6" s="360"/>
      <c r="Y6" s="360"/>
      <c r="Z6" s="360"/>
    </row>
    <row r="7" spans="1:26" s="27" customFormat="1" ht="12.75">
      <c r="A7" s="135"/>
      <c r="B7" s="41"/>
      <c r="C7" s="273"/>
      <c r="D7" s="226"/>
      <c r="E7" s="34"/>
      <c r="F7" s="34"/>
      <c r="G7" s="34"/>
      <c r="H7" s="40"/>
      <c r="I7" s="273"/>
      <c r="J7" s="226"/>
      <c r="K7" s="34"/>
      <c r="L7" s="34"/>
      <c r="M7" s="34"/>
      <c r="N7" s="40"/>
      <c r="O7" s="273"/>
      <c r="P7" s="226"/>
      <c r="Q7" s="34"/>
      <c r="R7" s="34"/>
      <c r="S7" s="34"/>
      <c r="T7" s="34"/>
      <c r="U7" s="153"/>
      <c r="V7" s="75"/>
      <c r="W7" s="391"/>
      <c r="X7" s="282"/>
      <c r="Y7" s="282"/>
      <c r="Z7" s="282"/>
    </row>
    <row r="8" spans="1:27" s="27" customFormat="1" ht="14.25">
      <c r="A8" s="609" t="s">
        <v>449</v>
      </c>
      <c r="B8" s="576"/>
      <c r="C8" s="286">
        <v>49780</v>
      </c>
      <c r="D8" s="290"/>
      <c r="E8" s="289">
        <v>39090</v>
      </c>
      <c r="F8" s="290"/>
      <c r="G8" s="289">
        <v>10690</v>
      </c>
      <c r="H8" s="290"/>
      <c r="I8" s="286">
        <v>39090</v>
      </c>
      <c r="J8" s="290"/>
      <c r="K8" s="289">
        <v>8800</v>
      </c>
      <c r="L8" s="290"/>
      <c r="M8" s="289">
        <v>30290</v>
      </c>
      <c r="N8" s="290"/>
      <c r="O8" s="286">
        <v>10690</v>
      </c>
      <c r="P8" s="289"/>
      <c r="Q8" s="289">
        <v>7460</v>
      </c>
      <c r="R8" s="289"/>
      <c r="S8" s="289">
        <v>1320</v>
      </c>
      <c r="T8" s="289"/>
      <c r="U8" s="289">
        <v>1910</v>
      </c>
      <c r="V8" s="287"/>
      <c r="W8" s="363"/>
      <c r="X8" s="377"/>
      <c r="Y8" s="365"/>
      <c r="Z8" s="377"/>
      <c r="AA8" s="1"/>
    </row>
    <row r="9" spans="1:26" s="27" customFormat="1" ht="14.25">
      <c r="A9" s="108"/>
      <c r="B9" s="109"/>
      <c r="C9" s="304"/>
      <c r="D9" s="207"/>
      <c r="E9" s="112"/>
      <c r="F9" s="207"/>
      <c r="G9" s="112"/>
      <c r="H9" s="207"/>
      <c r="I9" s="304"/>
      <c r="J9" s="207"/>
      <c r="K9" s="112"/>
      <c r="L9" s="207"/>
      <c r="M9" s="112"/>
      <c r="N9" s="207"/>
      <c r="O9" s="304"/>
      <c r="P9" s="112"/>
      <c r="Q9" s="112"/>
      <c r="R9" s="112"/>
      <c r="S9" s="112"/>
      <c r="T9" s="112"/>
      <c r="U9" s="324"/>
      <c r="V9" s="205"/>
      <c r="W9" s="366"/>
      <c r="X9" s="378"/>
      <c r="Y9" s="368"/>
      <c r="Z9" s="378"/>
    </row>
    <row r="10" spans="1:26" s="1" customFormat="1" ht="14.25">
      <c r="A10" s="118"/>
      <c r="B10" s="145" t="s">
        <v>344</v>
      </c>
      <c r="C10" s="305">
        <v>1140</v>
      </c>
      <c r="D10" s="210"/>
      <c r="E10" s="64">
        <v>920</v>
      </c>
      <c r="F10" s="210"/>
      <c r="G10" s="64">
        <v>220</v>
      </c>
      <c r="H10" s="210"/>
      <c r="I10" s="305">
        <v>920</v>
      </c>
      <c r="J10" s="210"/>
      <c r="K10" s="64">
        <v>630</v>
      </c>
      <c r="L10" s="210"/>
      <c r="M10" s="64">
        <v>280</v>
      </c>
      <c r="N10" s="210"/>
      <c r="O10" s="305">
        <v>220</v>
      </c>
      <c r="P10" s="64"/>
      <c r="Q10" s="64">
        <v>180</v>
      </c>
      <c r="R10" s="64"/>
      <c r="S10" s="64">
        <v>50</v>
      </c>
      <c r="T10" s="64"/>
      <c r="U10" s="64" t="s">
        <v>530</v>
      </c>
      <c r="V10" s="208"/>
      <c r="W10" s="59"/>
      <c r="X10" s="210"/>
      <c r="Y10" s="64"/>
      <c r="Z10" s="210"/>
    </row>
    <row r="11" spans="1:26" s="1" customFormat="1" ht="14.25">
      <c r="A11" s="118"/>
      <c r="B11" s="145" t="s">
        <v>29</v>
      </c>
      <c r="C11" s="305">
        <v>10</v>
      </c>
      <c r="D11" s="210"/>
      <c r="E11" s="64" t="s">
        <v>530</v>
      </c>
      <c r="F11" s="210"/>
      <c r="G11" s="64">
        <v>10</v>
      </c>
      <c r="H11" s="210"/>
      <c r="I11" s="305" t="s">
        <v>530</v>
      </c>
      <c r="J11" s="210"/>
      <c r="K11" s="64" t="s">
        <v>530</v>
      </c>
      <c r="L11" s="210"/>
      <c r="M11" s="64" t="s">
        <v>530</v>
      </c>
      <c r="N11" s="210"/>
      <c r="O11" s="305">
        <v>10</v>
      </c>
      <c r="P11" s="64"/>
      <c r="Q11" s="64" t="s">
        <v>530</v>
      </c>
      <c r="R11" s="64"/>
      <c r="S11" s="64" t="s">
        <v>530</v>
      </c>
      <c r="T11" s="64"/>
      <c r="U11" s="64" t="s">
        <v>530</v>
      </c>
      <c r="V11" s="208"/>
      <c r="W11" s="59"/>
      <c r="X11" s="210"/>
      <c r="Y11" s="64"/>
      <c r="Z11" s="210"/>
    </row>
    <row r="12" spans="1:26" s="27" customFormat="1" ht="14.25">
      <c r="A12" s="118"/>
      <c r="B12" s="145" t="s">
        <v>209</v>
      </c>
      <c r="C12" s="305" t="s">
        <v>530</v>
      </c>
      <c r="D12" s="210"/>
      <c r="E12" s="64" t="s">
        <v>530</v>
      </c>
      <c r="F12" s="210"/>
      <c r="G12" s="64" t="s">
        <v>530</v>
      </c>
      <c r="H12" s="210"/>
      <c r="I12" s="305" t="s">
        <v>530</v>
      </c>
      <c r="J12" s="210"/>
      <c r="K12" s="64" t="s">
        <v>530</v>
      </c>
      <c r="L12" s="210"/>
      <c r="M12" s="64" t="s">
        <v>530</v>
      </c>
      <c r="N12" s="210"/>
      <c r="O12" s="305" t="s">
        <v>530</v>
      </c>
      <c r="P12" s="64"/>
      <c r="Q12" s="64" t="s">
        <v>530</v>
      </c>
      <c r="R12" s="64"/>
      <c r="S12" s="64" t="s">
        <v>530</v>
      </c>
      <c r="T12" s="64"/>
      <c r="U12" s="64" t="s">
        <v>530</v>
      </c>
      <c r="V12" s="208"/>
      <c r="W12" s="59"/>
      <c r="X12" s="210"/>
      <c r="Y12" s="64"/>
      <c r="Z12" s="210"/>
    </row>
    <row r="13" spans="1:26" s="1" customFormat="1" ht="14.25">
      <c r="A13" s="118"/>
      <c r="B13" s="145" t="s">
        <v>73</v>
      </c>
      <c r="C13" s="305">
        <v>790</v>
      </c>
      <c r="D13" s="210"/>
      <c r="E13" s="64">
        <v>650</v>
      </c>
      <c r="F13" s="210"/>
      <c r="G13" s="64">
        <v>140</v>
      </c>
      <c r="H13" s="210"/>
      <c r="I13" s="305">
        <v>650</v>
      </c>
      <c r="J13" s="210"/>
      <c r="K13" s="64">
        <v>100</v>
      </c>
      <c r="L13" s="210"/>
      <c r="M13" s="64">
        <v>550</v>
      </c>
      <c r="N13" s="210"/>
      <c r="O13" s="305">
        <v>140</v>
      </c>
      <c r="P13" s="64"/>
      <c r="Q13" s="64">
        <v>130</v>
      </c>
      <c r="R13" s="64"/>
      <c r="S13" s="64">
        <v>10</v>
      </c>
      <c r="T13" s="64"/>
      <c r="U13" s="64" t="s">
        <v>530</v>
      </c>
      <c r="V13" s="208"/>
      <c r="W13" s="59"/>
      <c r="X13" s="210"/>
      <c r="Y13" s="64"/>
      <c r="Z13" s="210"/>
    </row>
    <row r="14" spans="1:26" s="1" customFormat="1" ht="14.25">
      <c r="A14" s="118"/>
      <c r="B14" s="145" t="s">
        <v>30</v>
      </c>
      <c r="C14" s="305">
        <v>80</v>
      </c>
      <c r="D14" s="210"/>
      <c r="E14" s="64">
        <v>70</v>
      </c>
      <c r="F14" s="210"/>
      <c r="G14" s="64">
        <v>10</v>
      </c>
      <c r="H14" s="210"/>
      <c r="I14" s="305">
        <v>70</v>
      </c>
      <c r="J14" s="210"/>
      <c r="K14" s="64" t="s">
        <v>530</v>
      </c>
      <c r="L14" s="210"/>
      <c r="M14" s="64">
        <v>60</v>
      </c>
      <c r="N14" s="210"/>
      <c r="O14" s="305">
        <v>10</v>
      </c>
      <c r="P14" s="64"/>
      <c r="Q14" s="64">
        <v>10</v>
      </c>
      <c r="R14" s="64"/>
      <c r="S14" s="64" t="s">
        <v>530</v>
      </c>
      <c r="T14" s="64"/>
      <c r="U14" s="64" t="s">
        <v>530</v>
      </c>
      <c r="V14" s="208"/>
      <c r="W14" s="59"/>
      <c r="X14" s="210"/>
      <c r="Y14" s="64"/>
      <c r="Z14" s="210"/>
    </row>
    <row r="15" spans="1:26" s="1" customFormat="1" ht="14.25">
      <c r="A15" s="118"/>
      <c r="B15" s="145" t="s">
        <v>31</v>
      </c>
      <c r="C15" s="305">
        <v>8090</v>
      </c>
      <c r="D15" s="210"/>
      <c r="E15" s="64">
        <v>6700</v>
      </c>
      <c r="F15" s="210"/>
      <c r="G15" s="64">
        <v>1390</v>
      </c>
      <c r="H15" s="210"/>
      <c r="I15" s="305">
        <v>6700</v>
      </c>
      <c r="J15" s="210"/>
      <c r="K15" s="64">
        <v>1390</v>
      </c>
      <c r="L15" s="210"/>
      <c r="M15" s="64">
        <v>5310</v>
      </c>
      <c r="N15" s="210"/>
      <c r="O15" s="305">
        <v>1390</v>
      </c>
      <c r="P15" s="64"/>
      <c r="Q15" s="64">
        <v>1290</v>
      </c>
      <c r="R15" s="64"/>
      <c r="S15" s="64">
        <v>90</v>
      </c>
      <c r="T15" s="64"/>
      <c r="U15" s="64" t="s">
        <v>530</v>
      </c>
      <c r="V15" s="208"/>
      <c r="W15" s="59"/>
      <c r="X15" s="210"/>
      <c r="Y15" s="64"/>
      <c r="Z15" s="210"/>
    </row>
    <row r="16" spans="1:26" s="1" customFormat="1" ht="14.25">
      <c r="A16" s="118"/>
      <c r="B16" s="145" t="s">
        <v>345</v>
      </c>
      <c r="C16" s="305">
        <v>20</v>
      </c>
      <c r="D16" s="210"/>
      <c r="E16" s="64">
        <v>10</v>
      </c>
      <c r="F16" s="210"/>
      <c r="G16" s="64">
        <v>10</v>
      </c>
      <c r="H16" s="210"/>
      <c r="I16" s="305">
        <v>10</v>
      </c>
      <c r="J16" s="210"/>
      <c r="K16" s="64" t="s">
        <v>530</v>
      </c>
      <c r="L16" s="210"/>
      <c r="M16" s="64">
        <v>10</v>
      </c>
      <c r="N16" s="210"/>
      <c r="O16" s="305">
        <v>10</v>
      </c>
      <c r="P16" s="64"/>
      <c r="Q16" s="64" t="s">
        <v>530</v>
      </c>
      <c r="R16" s="64"/>
      <c r="S16" s="64" t="s">
        <v>530</v>
      </c>
      <c r="T16" s="64"/>
      <c r="U16" s="64" t="s">
        <v>530</v>
      </c>
      <c r="V16" s="208"/>
      <c r="W16" s="59"/>
      <c r="X16" s="210"/>
      <c r="Y16" s="64"/>
      <c r="Z16" s="210"/>
    </row>
    <row r="17" spans="1:26" s="27" customFormat="1" ht="14.25">
      <c r="A17" s="118"/>
      <c r="B17" s="145" t="s">
        <v>210</v>
      </c>
      <c r="C17" s="305" t="s">
        <v>530</v>
      </c>
      <c r="D17" s="210"/>
      <c r="E17" s="64" t="s">
        <v>530</v>
      </c>
      <c r="F17" s="210"/>
      <c r="G17" s="64" t="s">
        <v>530</v>
      </c>
      <c r="H17" s="210"/>
      <c r="I17" s="305" t="s">
        <v>530</v>
      </c>
      <c r="J17" s="210"/>
      <c r="K17" s="64" t="s">
        <v>530</v>
      </c>
      <c r="L17" s="210"/>
      <c r="M17" s="64" t="s">
        <v>530</v>
      </c>
      <c r="N17" s="210"/>
      <c r="O17" s="305" t="s">
        <v>530</v>
      </c>
      <c r="P17" s="64"/>
      <c r="Q17" s="64" t="s">
        <v>530</v>
      </c>
      <c r="R17" s="64"/>
      <c r="S17" s="64" t="s">
        <v>530</v>
      </c>
      <c r="T17" s="64"/>
      <c r="U17" s="64" t="s">
        <v>530</v>
      </c>
      <c r="V17" s="208"/>
      <c r="W17" s="59"/>
      <c r="X17" s="210"/>
      <c r="Y17" s="64"/>
      <c r="Z17" s="210"/>
    </row>
    <row r="18" spans="1:26" s="1" customFormat="1" ht="14.25">
      <c r="A18" s="118"/>
      <c r="B18" s="145" t="s">
        <v>32</v>
      </c>
      <c r="C18" s="305">
        <v>40</v>
      </c>
      <c r="D18" s="210"/>
      <c r="E18" s="64">
        <v>30</v>
      </c>
      <c r="F18" s="210"/>
      <c r="G18" s="64">
        <v>10</v>
      </c>
      <c r="H18" s="210"/>
      <c r="I18" s="305">
        <v>30</v>
      </c>
      <c r="J18" s="210"/>
      <c r="K18" s="64">
        <v>10</v>
      </c>
      <c r="L18" s="210"/>
      <c r="M18" s="64">
        <v>20</v>
      </c>
      <c r="N18" s="210"/>
      <c r="O18" s="305">
        <v>10</v>
      </c>
      <c r="P18" s="64"/>
      <c r="Q18" s="64">
        <v>10</v>
      </c>
      <c r="R18" s="64"/>
      <c r="S18" s="64" t="s">
        <v>530</v>
      </c>
      <c r="T18" s="64"/>
      <c r="U18" s="64" t="s">
        <v>530</v>
      </c>
      <c r="V18" s="208"/>
      <c r="W18" s="59"/>
      <c r="X18" s="210"/>
      <c r="Y18" s="64"/>
      <c r="Z18" s="210"/>
    </row>
    <row r="19" spans="1:26" s="1" customFormat="1" ht="14.25">
      <c r="A19" s="118"/>
      <c r="B19" s="145" t="s">
        <v>72</v>
      </c>
      <c r="C19" s="305">
        <v>970</v>
      </c>
      <c r="D19" s="210"/>
      <c r="E19" s="64">
        <v>270</v>
      </c>
      <c r="F19" s="210"/>
      <c r="G19" s="64">
        <v>700</v>
      </c>
      <c r="H19" s="210"/>
      <c r="I19" s="305">
        <v>270</v>
      </c>
      <c r="J19" s="210"/>
      <c r="K19" s="64">
        <v>30</v>
      </c>
      <c r="L19" s="210"/>
      <c r="M19" s="64">
        <v>240</v>
      </c>
      <c r="N19" s="210"/>
      <c r="O19" s="305">
        <v>700</v>
      </c>
      <c r="P19" s="64"/>
      <c r="Q19" s="64">
        <v>670</v>
      </c>
      <c r="R19" s="64"/>
      <c r="S19" s="64">
        <v>30</v>
      </c>
      <c r="T19" s="64"/>
      <c r="U19" s="64" t="s">
        <v>530</v>
      </c>
      <c r="V19" s="208"/>
      <c r="W19" s="59"/>
      <c r="X19" s="210"/>
      <c r="Y19" s="64"/>
      <c r="Z19" s="210"/>
    </row>
    <row r="20" spans="1:26" s="1" customFormat="1" ht="14.25">
      <c r="A20" s="118"/>
      <c r="B20" s="145" t="s">
        <v>346</v>
      </c>
      <c r="C20" s="305">
        <v>1040</v>
      </c>
      <c r="D20" s="210"/>
      <c r="E20" s="64">
        <v>1020</v>
      </c>
      <c r="F20" s="210"/>
      <c r="G20" s="64">
        <v>20</v>
      </c>
      <c r="H20" s="210"/>
      <c r="I20" s="305">
        <v>1020</v>
      </c>
      <c r="J20" s="210"/>
      <c r="K20" s="64">
        <v>90</v>
      </c>
      <c r="L20" s="210"/>
      <c r="M20" s="64">
        <v>930</v>
      </c>
      <c r="N20" s="210"/>
      <c r="O20" s="305">
        <v>20</v>
      </c>
      <c r="P20" s="64"/>
      <c r="Q20" s="64">
        <v>20</v>
      </c>
      <c r="R20" s="64"/>
      <c r="S20" s="64" t="s">
        <v>530</v>
      </c>
      <c r="T20" s="64"/>
      <c r="U20" s="325" t="s">
        <v>530</v>
      </c>
      <c r="V20" s="208"/>
      <c r="W20" s="59"/>
      <c r="X20" s="210"/>
      <c r="Y20" s="64"/>
      <c r="Z20" s="210"/>
    </row>
    <row r="21" spans="1:26" s="1" customFormat="1" ht="14.25">
      <c r="A21" s="118"/>
      <c r="B21" s="145" t="s">
        <v>347</v>
      </c>
      <c r="C21" s="305">
        <v>720</v>
      </c>
      <c r="D21" s="210"/>
      <c r="E21" s="64">
        <v>610</v>
      </c>
      <c r="F21" s="210"/>
      <c r="G21" s="64">
        <v>110</v>
      </c>
      <c r="H21" s="210"/>
      <c r="I21" s="305">
        <v>610</v>
      </c>
      <c r="J21" s="210"/>
      <c r="K21" s="64">
        <v>100</v>
      </c>
      <c r="L21" s="210"/>
      <c r="M21" s="64">
        <v>510</v>
      </c>
      <c r="N21" s="210"/>
      <c r="O21" s="305">
        <v>110</v>
      </c>
      <c r="P21" s="64"/>
      <c r="Q21" s="64">
        <v>110</v>
      </c>
      <c r="R21" s="64"/>
      <c r="S21" s="64" t="s">
        <v>530</v>
      </c>
      <c r="T21" s="64"/>
      <c r="U21" s="325" t="s">
        <v>530</v>
      </c>
      <c r="V21" s="208"/>
      <c r="W21" s="59"/>
      <c r="X21" s="210"/>
      <c r="Y21" s="64"/>
      <c r="Z21" s="210"/>
    </row>
    <row r="22" spans="1:26" s="27" customFormat="1" ht="14.25">
      <c r="A22" s="134"/>
      <c r="B22" s="41"/>
      <c r="C22" s="305"/>
      <c r="D22" s="210"/>
      <c r="E22" s="64"/>
      <c r="F22" s="210"/>
      <c r="G22" s="64"/>
      <c r="H22" s="210"/>
      <c r="I22" s="305"/>
      <c r="J22" s="210"/>
      <c r="K22" s="64"/>
      <c r="L22" s="210"/>
      <c r="M22" s="64"/>
      <c r="N22" s="210"/>
      <c r="O22" s="305"/>
      <c r="P22" s="64"/>
      <c r="Q22" s="64"/>
      <c r="R22" s="64"/>
      <c r="S22" s="64"/>
      <c r="T22" s="64"/>
      <c r="U22" s="325"/>
      <c r="V22" s="208"/>
      <c r="W22" s="59"/>
      <c r="X22" s="210"/>
      <c r="Y22" s="64"/>
      <c r="Z22" s="210"/>
    </row>
    <row r="23" spans="1:26" s="1" customFormat="1" ht="14.25">
      <c r="A23" s="606" t="s">
        <v>0</v>
      </c>
      <c r="B23" s="607"/>
      <c r="C23" s="65">
        <v>2910</v>
      </c>
      <c r="D23" s="232"/>
      <c r="E23" s="55">
        <v>2310</v>
      </c>
      <c r="F23" s="232"/>
      <c r="G23" s="55">
        <v>600</v>
      </c>
      <c r="H23" s="232"/>
      <c r="I23" s="65">
        <v>2310</v>
      </c>
      <c r="J23" s="232"/>
      <c r="K23" s="55">
        <v>990</v>
      </c>
      <c r="L23" s="232"/>
      <c r="M23" s="55">
        <v>1330</v>
      </c>
      <c r="N23" s="232"/>
      <c r="O23" s="65">
        <v>600</v>
      </c>
      <c r="P23" s="55"/>
      <c r="Q23" s="55">
        <v>590</v>
      </c>
      <c r="R23" s="55"/>
      <c r="S23" s="55">
        <v>10</v>
      </c>
      <c r="T23" s="55"/>
      <c r="U23" s="55" t="s">
        <v>530</v>
      </c>
      <c r="V23" s="233"/>
      <c r="W23" s="305"/>
      <c r="X23" s="379"/>
      <c r="Y23" s="325"/>
      <c r="Z23" s="379"/>
    </row>
    <row r="24" spans="1:26" s="27" customFormat="1" ht="14.25">
      <c r="A24" s="134"/>
      <c r="B24" s="41"/>
      <c r="C24" s="305"/>
      <c r="D24" s="210"/>
      <c r="E24" s="64"/>
      <c r="F24" s="210"/>
      <c r="G24" s="64"/>
      <c r="H24" s="210"/>
      <c r="I24" s="305"/>
      <c r="J24" s="210"/>
      <c r="K24" s="64"/>
      <c r="L24" s="210"/>
      <c r="M24" s="64"/>
      <c r="N24" s="210"/>
      <c r="O24" s="305"/>
      <c r="P24" s="64"/>
      <c r="Q24" s="64"/>
      <c r="R24" s="64"/>
      <c r="S24" s="64"/>
      <c r="T24" s="64"/>
      <c r="U24" s="325"/>
      <c r="V24" s="208"/>
      <c r="W24" s="59"/>
      <c r="X24" s="210"/>
      <c r="Y24" s="64"/>
      <c r="Z24" s="210"/>
    </row>
    <row r="25" spans="1:26" s="27" customFormat="1" ht="14.25">
      <c r="A25" s="133"/>
      <c r="B25" s="41" t="s">
        <v>358</v>
      </c>
      <c r="C25" s="305">
        <v>1090</v>
      </c>
      <c r="D25" s="210"/>
      <c r="E25" s="64">
        <v>940</v>
      </c>
      <c r="F25" s="210"/>
      <c r="G25" s="64">
        <v>140</v>
      </c>
      <c r="H25" s="210"/>
      <c r="I25" s="305">
        <v>940</v>
      </c>
      <c r="J25" s="210"/>
      <c r="K25" s="64">
        <v>110</v>
      </c>
      <c r="L25" s="210"/>
      <c r="M25" s="64">
        <v>840</v>
      </c>
      <c r="N25" s="210"/>
      <c r="O25" s="305">
        <v>140</v>
      </c>
      <c r="P25" s="64"/>
      <c r="Q25" s="64">
        <v>140</v>
      </c>
      <c r="R25" s="64"/>
      <c r="S25" s="64" t="s">
        <v>530</v>
      </c>
      <c r="T25" s="64"/>
      <c r="U25" s="325" t="s">
        <v>530</v>
      </c>
      <c r="V25" s="208"/>
      <c r="W25" s="59"/>
      <c r="X25" s="210"/>
      <c r="Y25" s="64"/>
      <c r="Z25" s="210"/>
    </row>
    <row r="26" spans="1:26" s="27" customFormat="1" ht="14.25">
      <c r="A26" s="133"/>
      <c r="B26" s="41" t="s">
        <v>96</v>
      </c>
      <c r="C26" s="305">
        <v>20</v>
      </c>
      <c r="D26" s="210"/>
      <c r="E26" s="64" t="s">
        <v>530</v>
      </c>
      <c r="F26" s="210"/>
      <c r="G26" s="64">
        <v>20</v>
      </c>
      <c r="H26" s="210"/>
      <c r="I26" s="305" t="s">
        <v>530</v>
      </c>
      <c r="J26" s="210"/>
      <c r="K26" s="64" t="s">
        <v>530</v>
      </c>
      <c r="L26" s="210"/>
      <c r="M26" s="64" t="s">
        <v>530</v>
      </c>
      <c r="N26" s="210"/>
      <c r="O26" s="305">
        <v>20</v>
      </c>
      <c r="P26" s="64"/>
      <c r="Q26" s="64">
        <v>20</v>
      </c>
      <c r="R26" s="64"/>
      <c r="S26" s="64" t="s">
        <v>530</v>
      </c>
      <c r="T26" s="64"/>
      <c r="U26" s="325" t="s">
        <v>530</v>
      </c>
      <c r="V26" s="208"/>
      <c r="W26" s="59"/>
      <c r="X26" s="210"/>
      <c r="Y26" s="64"/>
      <c r="Z26" s="210"/>
    </row>
    <row r="27" spans="1:26" s="27" customFormat="1" ht="14.25">
      <c r="A27" s="133"/>
      <c r="B27" s="41" t="s">
        <v>359</v>
      </c>
      <c r="C27" s="305">
        <v>80</v>
      </c>
      <c r="D27" s="210"/>
      <c r="E27" s="64">
        <v>80</v>
      </c>
      <c r="F27" s="210"/>
      <c r="G27" s="64" t="s">
        <v>530</v>
      </c>
      <c r="H27" s="210"/>
      <c r="I27" s="305">
        <v>80</v>
      </c>
      <c r="J27" s="210"/>
      <c r="K27" s="64">
        <v>40</v>
      </c>
      <c r="L27" s="210"/>
      <c r="M27" s="64">
        <v>40</v>
      </c>
      <c r="N27" s="210"/>
      <c r="O27" s="305" t="s">
        <v>530</v>
      </c>
      <c r="P27" s="64"/>
      <c r="Q27" s="64" t="s">
        <v>530</v>
      </c>
      <c r="R27" s="64"/>
      <c r="S27" s="64" t="s">
        <v>530</v>
      </c>
      <c r="T27" s="64"/>
      <c r="U27" s="325" t="s">
        <v>530</v>
      </c>
      <c r="V27" s="208"/>
      <c r="W27" s="59"/>
      <c r="X27" s="210"/>
      <c r="Y27" s="64"/>
      <c r="Z27" s="210"/>
    </row>
    <row r="28" spans="1:26" s="27" customFormat="1" ht="14.25">
      <c r="A28" s="133"/>
      <c r="B28" s="41" t="s">
        <v>360</v>
      </c>
      <c r="C28" s="305">
        <v>1720</v>
      </c>
      <c r="D28" s="210"/>
      <c r="E28" s="64">
        <v>1290</v>
      </c>
      <c r="F28" s="210"/>
      <c r="G28" s="64">
        <v>430</v>
      </c>
      <c r="H28" s="210"/>
      <c r="I28" s="305">
        <v>1290</v>
      </c>
      <c r="J28" s="210"/>
      <c r="K28" s="64">
        <v>840</v>
      </c>
      <c r="L28" s="210"/>
      <c r="M28" s="64">
        <v>460</v>
      </c>
      <c r="N28" s="210"/>
      <c r="O28" s="305">
        <v>430</v>
      </c>
      <c r="P28" s="64"/>
      <c r="Q28" s="64">
        <v>430</v>
      </c>
      <c r="R28" s="64"/>
      <c r="S28" s="64" t="s">
        <v>530</v>
      </c>
      <c r="T28" s="64"/>
      <c r="U28" s="325" t="s">
        <v>530</v>
      </c>
      <c r="V28" s="208"/>
      <c r="W28" s="59"/>
      <c r="X28" s="210"/>
      <c r="Y28" s="64"/>
      <c r="Z28" s="210"/>
    </row>
    <row r="29" spans="1:26" s="27" customFormat="1" ht="14.25">
      <c r="A29" s="134"/>
      <c r="B29" s="41"/>
      <c r="C29" s="305"/>
      <c r="D29" s="210"/>
      <c r="E29" s="64"/>
      <c r="F29" s="210"/>
      <c r="G29" s="64"/>
      <c r="H29" s="210"/>
      <c r="I29" s="305"/>
      <c r="J29" s="210"/>
      <c r="K29" s="64"/>
      <c r="L29" s="210"/>
      <c r="M29" s="64"/>
      <c r="N29" s="210"/>
      <c r="O29" s="305"/>
      <c r="P29" s="64"/>
      <c r="Q29" s="64"/>
      <c r="R29" s="64"/>
      <c r="S29" s="64"/>
      <c r="T29" s="64"/>
      <c r="U29" s="325"/>
      <c r="V29" s="208"/>
      <c r="W29" s="59"/>
      <c r="X29" s="210"/>
      <c r="Y29" s="64"/>
      <c r="Z29" s="210"/>
    </row>
    <row r="30" spans="1:27" s="27" customFormat="1" ht="14.25">
      <c r="A30" s="606" t="s">
        <v>211</v>
      </c>
      <c r="B30" s="607"/>
      <c r="C30" s="65">
        <v>10</v>
      </c>
      <c r="D30" s="232"/>
      <c r="E30" s="55" t="s">
        <v>530</v>
      </c>
      <c r="F30" s="232"/>
      <c r="G30" s="55">
        <v>10</v>
      </c>
      <c r="H30" s="232"/>
      <c r="I30" s="65" t="s">
        <v>530</v>
      </c>
      <c r="J30" s="232"/>
      <c r="K30" s="55" t="s">
        <v>530</v>
      </c>
      <c r="L30" s="232"/>
      <c r="M30" s="55" t="s">
        <v>530</v>
      </c>
      <c r="N30" s="232"/>
      <c r="O30" s="65">
        <v>10</v>
      </c>
      <c r="P30" s="55"/>
      <c r="Q30" s="55" t="s">
        <v>530</v>
      </c>
      <c r="R30" s="55"/>
      <c r="S30" s="55" t="s">
        <v>530</v>
      </c>
      <c r="T30" s="55"/>
      <c r="U30" s="55" t="s">
        <v>530</v>
      </c>
      <c r="V30" s="233"/>
      <c r="W30" s="305"/>
      <c r="X30" s="379"/>
      <c r="Y30" s="325"/>
      <c r="Z30" s="379"/>
      <c r="AA30" s="1"/>
    </row>
    <row r="31" spans="1:26" s="27" customFormat="1" ht="14.25">
      <c r="A31" s="134"/>
      <c r="B31" s="41"/>
      <c r="C31" s="305"/>
      <c r="D31" s="210"/>
      <c r="E31" s="64"/>
      <c r="F31" s="210"/>
      <c r="G31" s="64"/>
      <c r="H31" s="210"/>
      <c r="I31" s="305"/>
      <c r="J31" s="210"/>
      <c r="K31" s="64"/>
      <c r="L31" s="210"/>
      <c r="M31" s="64"/>
      <c r="N31" s="210"/>
      <c r="O31" s="305"/>
      <c r="P31" s="64"/>
      <c r="Q31" s="64"/>
      <c r="R31" s="64"/>
      <c r="S31" s="64"/>
      <c r="T31" s="64"/>
      <c r="U31" s="325"/>
      <c r="V31" s="208"/>
      <c r="W31" s="59"/>
      <c r="X31" s="210"/>
      <c r="Y31" s="64"/>
      <c r="Z31" s="210"/>
    </row>
    <row r="32" spans="1:26" s="27" customFormat="1" ht="14.25">
      <c r="A32" s="133"/>
      <c r="B32" s="41" t="s">
        <v>212</v>
      </c>
      <c r="C32" s="305">
        <v>10</v>
      </c>
      <c r="D32" s="210"/>
      <c r="E32" s="64" t="s">
        <v>530</v>
      </c>
      <c r="F32" s="210"/>
      <c r="G32" s="64" t="s">
        <v>530</v>
      </c>
      <c r="H32" s="210"/>
      <c r="I32" s="305" t="s">
        <v>530</v>
      </c>
      <c r="J32" s="210"/>
      <c r="K32" s="64" t="s">
        <v>530</v>
      </c>
      <c r="L32" s="210"/>
      <c r="M32" s="64" t="s">
        <v>530</v>
      </c>
      <c r="N32" s="210"/>
      <c r="O32" s="305" t="s">
        <v>530</v>
      </c>
      <c r="P32" s="64"/>
      <c r="Q32" s="64" t="s">
        <v>530</v>
      </c>
      <c r="R32" s="64"/>
      <c r="S32" s="64" t="s">
        <v>530</v>
      </c>
      <c r="T32" s="64"/>
      <c r="U32" s="325" t="s">
        <v>530</v>
      </c>
      <c r="V32" s="208"/>
      <c r="W32" s="59"/>
      <c r="X32" s="210"/>
      <c r="Y32" s="64"/>
      <c r="Z32" s="210"/>
    </row>
    <row r="33" spans="1:26" s="27" customFormat="1" ht="14.25">
      <c r="A33" s="133"/>
      <c r="B33" s="41" t="s">
        <v>213</v>
      </c>
      <c r="C33" s="305" t="s">
        <v>530</v>
      </c>
      <c r="D33" s="210"/>
      <c r="E33" s="64" t="s">
        <v>530</v>
      </c>
      <c r="F33" s="210"/>
      <c r="G33" s="64" t="s">
        <v>530</v>
      </c>
      <c r="H33" s="210"/>
      <c r="I33" s="305" t="s">
        <v>530</v>
      </c>
      <c r="J33" s="210"/>
      <c r="K33" s="64" t="s">
        <v>530</v>
      </c>
      <c r="L33" s="210"/>
      <c r="M33" s="64" t="s">
        <v>530</v>
      </c>
      <c r="N33" s="210"/>
      <c r="O33" s="305" t="s">
        <v>530</v>
      </c>
      <c r="P33" s="64"/>
      <c r="Q33" s="64" t="s">
        <v>530</v>
      </c>
      <c r="R33" s="64"/>
      <c r="S33" s="64" t="s">
        <v>530</v>
      </c>
      <c r="T33" s="64"/>
      <c r="U33" s="325" t="s">
        <v>530</v>
      </c>
      <c r="V33" s="208"/>
      <c r="W33" s="59"/>
      <c r="X33" s="210"/>
      <c r="Y33" s="64"/>
      <c r="Z33" s="210"/>
    </row>
    <row r="34" spans="1:26" s="27" customFormat="1" ht="14.25">
      <c r="A34" s="133"/>
      <c r="B34" s="41" t="s">
        <v>214</v>
      </c>
      <c r="C34" s="305" t="s">
        <v>530</v>
      </c>
      <c r="D34" s="210"/>
      <c r="E34" s="64" t="s">
        <v>530</v>
      </c>
      <c r="F34" s="210"/>
      <c r="G34" s="64" t="s">
        <v>530</v>
      </c>
      <c r="H34" s="210"/>
      <c r="I34" s="305" t="s">
        <v>530</v>
      </c>
      <c r="J34" s="210"/>
      <c r="K34" s="64" t="s">
        <v>530</v>
      </c>
      <c r="L34" s="210"/>
      <c r="M34" s="64" t="s">
        <v>530</v>
      </c>
      <c r="N34" s="210"/>
      <c r="O34" s="305" t="s">
        <v>530</v>
      </c>
      <c r="P34" s="64"/>
      <c r="Q34" s="64" t="s">
        <v>530</v>
      </c>
      <c r="R34" s="64"/>
      <c r="S34" s="64" t="s">
        <v>530</v>
      </c>
      <c r="T34" s="64"/>
      <c r="U34" s="325" t="s">
        <v>530</v>
      </c>
      <c r="V34" s="208"/>
      <c r="W34" s="59"/>
      <c r="X34" s="210"/>
      <c r="Y34" s="64"/>
      <c r="Z34" s="210"/>
    </row>
    <row r="35" spans="1:26" s="27" customFormat="1" ht="14.25">
      <c r="A35" s="133"/>
      <c r="B35" s="41" t="s">
        <v>215</v>
      </c>
      <c r="C35" s="305" t="s">
        <v>530</v>
      </c>
      <c r="D35" s="210"/>
      <c r="E35" s="64" t="s">
        <v>530</v>
      </c>
      <c r="F35" s="210"/>
      <c r="G35" s="64" t="s">
        <v>530</v>
      </c>
      <c r="H35" s="210"/>
      <c r="I35" s="305" t="s">
        <v>530</v>
      </c>
      <c r="J35" s="210"/>
      <c r="K35" s="64" t="s">
        <v>530</v>
      </c>
      <c r="L35" s="210"/>
      <c r="M35" s="64" t="s">
        <v>530</v>
      </c>
      <c r="N35" s="210"/>
      <c r="O35" s="305" t="s">
        <v>530</v>
      </c>
      <c r="P35" s="64"/>
      <c r="Q35" s="64" t="s">
        <v>530</v>
      </c>
      <c r="R35" s="64"/>
      <c r="S35" s="64" t="s">
        <v>530</v>
      </c>
      <c r="T35" s="64"/>
      <c r="U35" s="325" t="s">
        <v>530</v>
      </c>
      <c r="V35" s="208"/>
      <c r="W35" s="59"/>
      <c r="X35" s="210"/>
      <c r="Y35" s="64"/>
      <c r="Z35" s="210"/>
    </row>
    <row r="36" spans="1:26" s="27" customFormat="1" ht="14.25">
      <c r="A36" s="133"/>
      <c r="B36" s="41" t="s">
        <v>216</v>
      </c>
      <c r="C36" s="305" t="s">
        <v>530</v>
      </c>
      <c r="D36" s="210"/>
      <c r="E36" s="64" t="s">
        <v>530</v>
      </c>
      <c r="F36" s="210"/>
      <c r="G36" s="64" t="s">
        <v>530</v>
      </c>
      <c r="H36" s="210"/>
      <c r="I36" s="305" t="s">
        <v>530</v>
      </c>
      <c r="J36" s="210"/>
      <c r="K36" s="64" t="s">
        <v>530</v>
      </c>
      <c r="L36" s="210"/>
      <c r="M36" s="64" t="s">
        <v>530</v>
      </c>
      <c r="N36" s="210"/>
      <c r="O36" s="305" t="s">
        <v>530</v>
      </c>
      <c r="P36" s="64"/>
      <c r="Q36" s="64" t="s">
        <v>530</v>
      </c>
      <c r="R36" s="64"/>
      <c r="S36" s="64" t="s">
        <v>530</v>
      </c>
      <c r="T36" s="64"/>
      <c r="U36" s="325" t="s">
        <v>530</v>
      </c>
      <c r="V36" s="208"/>
      <c r="W36" s="59"/>
      <c r="X36" s="210"/>
      <c r="Y36" s="64"/>
      <c r="Z36" s="210"/>
    </row>
    <row r="37" spans="1:26" s="27" customFormat="1" ht="14.25">
      <c r="A37" s="134"/>
      <c r="B37" s="41"/>
      <c r="C37" s="305"/>
      <c r="D37" s="210"/>
      <c r="E37" s="64"/>
      <c r="F37" s="210"/>
      <c r="G37" s="64"/>
      <c r="H37" s="210"/>
      <c r="I37" s="305"/>
      <c r="J37" s="210"/>
      <c r="K37" s="64"/>
      <c r="L37" s="210"/>
      <c r="M37" s="64"/>
      <c r="N37" s="210"/>
      <c r="O37" s="305"/>
      <c r="P37" s="64"/>
      <c r="Q37" s="64"/>
      <c r="R37" s="64"/>
      <c r="S37" s="64"/>
      <c r="T37" s="64"/>
      <c r="U37" s="325"/>
      <c r="V37" s="208"/>
      <c r="W37" s="59"/>
      <c r="X37" s="210"/>
      <c r="Y37" s="64"/>
      <c r="Z37" s="210"/>
    </row>
    <row r="38" spans="1:26" s="30" customFormat="1" ht="14.25">
      <c r="A38" s="606" t="s">
        <v>2</v>
      </c>
      <c r="B38" s="607"/>
      <c r="C38" s="65">
        <v>17120</v>
      </c>
      <c r="D38" s="232"/>
      <c r="E38" s="55">
        <v>12900</v>
      </c>
      <c r="F38" s="232"/>
      <c r="G38" s="55">
        <v>4210</v>
      </c>
      <c r="H38" s="232"/>
      <c r="I38" s="65">
        <v>12900</v>
      </c>
      <c r="J38" s="232"/>
      <c r="K38" s="55">
        <v>2670</v>
      </c>
      <c r="L38" s="232"/>
      <c r="M38" s="55">
        <v>10230</v>
      </c>
      <c r="N38" s="232"/>
      <c r="O38" s="65">
        <v>4210</v>
      </c>
      <c r="P38" s="55"/>
      <c r="Q38" s="55">
        <v>2590</v>
      </c>
      <c r="R38" s="55"/>
      <c r="S38" s="55">
        <v>450</v>
      </c>
      <c r="T38" s="55"/>
      <c r="U38" s="55">
        <v>1170</v>
      </c>
      <c r="V38" s="233"/>
      <c r="W38" s="305"/>
      <c r="X38" s="379"/>
      <c r="Y38" s="325"/>
      <c r="Z38" s="379"/>
    </row>
    <row r="39" spans="1:26" s="27" customFormat="1" ht="14.25">
      <c r="A39" s="134"/>
      <c r="B39" s="41"/>
      <c r="C39" s="305"/>
      <c r="D39" s="210"/>
      <c r="E39" s="64"/>
      <c r="F39" s="210"/>
      <c r="G39" s="64"/>
      <c r="H39" s="210"/>
      <c r="I39" s="305"/>
      <c r="J39" s="210"/>
      <c r="K39" s="64"/>
      <c r="L39" s="210"/>
      <c r="M39" s="64"/>
      <c r="N39" s="210"/>
      <c r="O39" s="305"/>
      <c r="P39" s="64"/>
      <c r="Q39" s="64"/>
      <c r="R39" s="64"/>
      <c r="S39" s="64"/>
      <c r="T39" s="64"/>
      <c r="U39" s="325"/>
      <c r="V39" s="208"/>
      <c r="W39" s="59"/>
      <c r="X39" s="210"/>
      <c r="Y39" s="64"/>
      <c r="Z39" s="210"/>
    </row>
    <row r="40" spans="1:26" s="27" customFormat="1" ht="14.25">
      <c r="A40" s="133"/>
      <c r="B40" s="80" t="s">
        <v>381</v>
      </c>
      <c r="C40" s="305" t="s">
        <v>530</v>
      </c>
      <c r="D40" s="210"/>
      <c r="E40" s="64" t="s">
        <v>530</v>
      </c>
      <c r="F40" s="210"/>
      <c r="G40" s="64" t="s">
        <v>530</v>
      </c>
      <c r="H40" s="210"/>
      <c r="I40" s="305" t="s">
        <v>530</v>
      </c>
      <c r="J40" s="210"/>
      <c r="K40" s="64" t="s">
        <v>530</v>
      </c>
      <c r="L40" s="210"/>
      <c r="M40" s="64" t="s">
        <v>530</v>
      </c>
      <c r="N40" s="210"/>
      <c r="O40" s="305" t="s">
        <v>530</v>
      </c>
      <c r="P40" s="64"/>
      <c r="Q40" s="64" t="s">
        <v>530</v>
      </c>
      <c r="R40" s="64"/>
      <c r="S40" s="64" t="s">
        <v>530</v>
      </c>
      <c r="T40" s="64"/>
      <c r="U40" s="64" t="s">
        <v>530</v>
      </c>
      <c r="V40" s="208"/>
      <c r="W40" s="59"/>
      <c r="X40" s="210"/>
      <c r="Y40" s="64"/>
      <c r="Z40" s="210"/>
    </row>
    <row r="41" spans="1:26" s="27" customFormat="1" ht="14.25">
      <c r="A41" s="133"/>
      <c r="B41" s="41" t="s">
        <v>382</v>
      </c>
      <c r="C41" s="305">
        <v>1310</v>
      </c>
      <c r="D41" s="210"/>
      <c r="E41" s="64">
        <v>1160</v>
      </c>
      <c r="F41" s="210"/>
      <c r="G41" s="64">
        <v>160</v>
      </c>
      <c r="H41" s="210"/>
      <c r="I41" s="305">
        <v>1160</v>
      </c>
      <c r="J41" s="210"/>
      <c r="K41" s="64">
        <v>40</v>
      </c>
      <c r="L41" s="210"/>
      <c r="M41" s="64">
        <v>1110</v>
      </c>
      <c r="N41" s="210"/>
      <c r="O41" s="305">
        <v>160</v>
      </c>
      <c r="P41" s="64"/>
      <c r="Q41" s="64">
        <v>130</v>
      </c>
      <c r="R41" s="64"/>
      <c r="S41" s="64">
        <v>30</v>
      </c>
      <c r="T41" s="64"/>
      <c r="U41" s="64" t="s">
        <v>530</v>
      </c>
      <c r="V41" s="208"/>
      <c r="W41" s="59"/>
      <c r="X41" s="210"/>
      <c r="Y41" s="64"/>
      <c r="Z41" s="210"/>
    </row>
    <row r="42" spans="1:26" s="27" customFormat="1" ht="14.25">
      <c r="A42" s="133"/>
      <c r="B42" s="41" t="s">
        <v>217</v>
      </c>
      <c r="C42" s="305" t="s">
        <v>530</v>
      </c>
      <c r="D42" s="210"/>
      <c r="E42" s="64" t="s">
        <v>530</v>
      </c>
      <c r="F42" s="210"/>
      <c r="G42" s="64" t="s">
        <v>530</v>
      </c>
      <c r="H42" s="210"/>
      <c r="I42" s="305" t="s">
        <v>530</v>
      </c>
      <c r="J42" s="210"/>
      <c r="K42" s="64" t="s">
        <v>530</v>
      </c>
      <c r="L42" s="210"/>
      <c r="M42" s="64" t="s">
        <v>530</v>
      </c>
      <c r="N42" s="210"/>
      <c r="O42" s="305" t="s">
        <v>530</v>
      </c>
      <c r="P42" s="64"/>
      <c r="Q42" s="64" t="s">
        <v>530</v>
      </c>
      <c r="R42" s="64"/>
      <c r="S42" s="64" t="s">
        <v>530</v>
      </c>
      <c r="T42" s="64"/>
      <c r="U42" s="64" t="s">
        <v>530</v>
      </c>
      <c r="V42" s="208"/>
      <c r="W42" s="59"/>
      <c r="X42" s="210"/>
      <c r="Y42" s="64"/>
      <c r="Z42" s="210"/>
    </row>
    <row r="43" spans="1:26" s="27" customFormat="1" ht="14.25">
      <c r="A43" s="133"/>
      <c r="B43" s="41" t="s">
        <v>383</v>
      </c>
      <c r="C43" s="305">
        <v>1680</v>
      </c>
      <c r="D43" s="210"/>
      <c r="E43" s="64">
        <v>1520</v>
      </c>
      <c r="F43" s="210"/>
      <c r="G43" s="64">
        <v>160</v>
      </c>
      <c r="H43" s="210"/>
      <c r="I43" s="305">
        <v>1520</v>
      </c>
      <c r="J43" s="210"/>
      <c r="K43" s="64">
        <v>380</v>
      </c>
      <c r="L43" s="210"/>
      <c r="M43" s="64">
        <v>1140</v>
      </c>
      <c r="N43" s="210"/>
      <c r="O43" s="305">
        <v>160</v>
      </c>
      <c r="P43" s="64"/>
      <c r="Q43" s="64">
        <v>150</v>
      </c>
      <c r="R43" s="64"/>
      <c r="S43" s="64" t="s">
        <v>530</v>
      </c>
      <c r="T43" s="64"/>
      <c r="U43" s="64" t="s">
        <v>530</v>
      </c>
      <c r="V43" s="208"/>
      <c r="W43" s="59"/>
      <c r="X43" s="210"/>
      <c r="Y43" s="64"/>
      <c r="Z43" s="210"/>
    </row>
    <row r="44" spans="1:26" s="27" customFormat="1" ht="14.25">
      <c r="A44" s="133"/>
      <c r="B44" s="41" t="s">
        <v>384</v>
      </c>
      <c r="C44" s="305">
        <v>2150</v>
      </c>
      <c r="D44" s="210"/>
      <c r="E44" s="64">
        <v>1500</v>
      </c>
      <c r="F44" s="210"/>
      <c r="G44" s="64">
        <v>650</v>
      </c>
      <c r="H44" s="210"/>
      <c r="I44" s="305">
        <v>1500</v>
      </c>
      <c r="J44" s="210"/>
      <c r="K44" s="64">
        <v>290</v>
      </c>
      <c r="L44" s="210"/>
      <c r="M44" s="64">
        <v>1210</v>
      </c>
      <c r="N44" s="210"/>
      <c r="O44" s="305">
        <v>650</v>
      </c>
      <c r="P44" s="64"/>
      <c r="Q44" s="64">
        <v>460</v>
      </c>
      <c r="R44" s="64"/>
      <c r="S44" s="64">
        <v>190</v>
      </c>
      <c r="T44" s="64"/>
      <c r="U44" s="64" t="s">
        <v>530</v>
      </c>
      <c r="V44" s="208"/>
      <c r="W44" s="59"/>
      <c r="X44" s="210"/>
      <c r="Y44" s="64"/>
      <c r="Z44" s="210"/>
    </row>
    <row r="45" spans="1:26" s="27" customFormat="1" ht="14.25">
      <c r="A45" s="133"/>
      <c r="B45" s="41" t="s">
        <v>385</v>
      </c>
      <c r="C45" s="305">
        <v>2630</v>
      </c>
      <c r="D45" s="210"/>
      <c r="E45" s="64">
        <v>2540</v>
      </c>
      <c r="F45" s="210"/>
      <c r="G45" s="64">
        <v>100</v>
      </c>
      <c r="H45" s="210"/>
      <c r="I45" s="305">
        <v>2540</v>
      </c>
      <c r="J45" s="210"/>
      <c r="K45" s="64">
        <v>340</v>
      </c>
      <c r="L45" s="210"/>
      <c r="M45" s="64">
        <v>2190</v>
      </c>
      <c r="N45" s="210"/>
      <c r="O45" s="305">
        <v>100</v>
      </c>
      <c r="P45" s="64"/>
      <c r="Q45" s="64">
        <v>70</v>
      </c>
      <c r="R45" s="64"/>
      <c r="S45" s="64">
        <v>30</v>
      </c>
      <c r="T45" s="64"/>
      <c r="U45" s="64" t="s">
        <v>530</v>
      </c>
      <c r="V45" s="208"/>
      <c r="W45" s="59"/>
      <c r="X45" s="210"/>
      <c r="Y45" s="64"/>
      <c r="Z45" s="210"/>
    </row>
    <row r="46" spans="1:26" s="27" customFormat="1" ht="14.25">
      <c r="A46" s="133"/>
      <c r="B46" s="41" t="s">
        <v>218</v>
      </c>
      <c r="C46" s="305" t="s">
        <v>530</v>
      </c>
      <c r="D46" s="210"/>
      <c r="E46" s="64" t="s">
        <v>530</v>
      </c>
      <c r="F46" s="210"/>
      <c r="G46" s="64" t="s">
        <v>530</v>
      </c>
      <c r="H46" s="210"/>
      <c r="I46" s="305" t="s">
        <v>530</v>
      </c>
      <c r="J46" s="210"/>
      <c r="K46" s="64" t="s">
        <v>530</v>
      </c>
      <c r="L46" s="210"/>
      <c r="M46" s="64" t="s">
        <v>530</v>
      </c>
      <c r="N46" s="210"/>
      <c r="O46" s="305" t="s">
        <v>530</v>
      </c>
      <c r="P46" s="64"/>
      <c r="Q46" s="64" t="s">
        <v>530</v>
      </c>
      <c r="R46" s="64"/>
      <c r="S46" s="64" t="s">
        <v>530</v>
      </c>
      <c r="T46" s="64"/>
      <c r="U46" s="64" t="s">
        <v>530</v>
      </c>
      <c r="V46" s="208"/>
      <c r="W46" s="59"/>
      <c r="X46" s="210"/>
      <c r="Y46" s="64"/>
      <c r="Z46" s="210"/>
    </row>
    <row r="47" spans="1:26" s="27" customFormat="1" ht="14.25">
      <c r="A47" s="133"/>
      <c r="B47" s="41" t="s">
        <v>386</v>
      </c>
      <c r="C47" s="305">
        <v>750</v>
      </c>
      <c r="D47" s="210"/>
      <c r="E47" s="64">
        <v>630</v>
      </c>
      <c r="F47" s="210"/>
      <c r="G47" s="64">
        <v>120</v>
      </c>
      <c r="H47" s="210"/>
      <c r="I47" s="305">
        <v>630</v>
      </c>
      <c r="J47" s="210"/>
      <c r="K47" s="64">
        <v>40</v>
      </c>
      <c r="L47" s="210"/>
      <c r="M47" s="64">
        <v>590</v>
      </c>
      <c r="N47" s="210"/>
      <c r="O47" s="305">
        <v>120</v>
      </c>
      <c r="P47" s="64"/>
      <c r="Q47" s="64">
        <v>80</v>
      </c>
      <c r="R47" s="64"/>
      <c r="S47" s="64">
        <v>40</v>
      </c>
      <c r="T47" s="64"/>
      <c r="U47" s="64" t="s">
        <v>530</v>
      </c>
      <c r="V47" s="208"/>
      <c r="W47" s="59"/>
      <c r="X47" s="210"/>
      <c r="Y47" s="64"/>
      <c r="Z47" s="210"/>
    </row>
    <row r="48" spans="1:26" s="27" customFormat="1" ht="14.25">
      <c r="A48" s="133"/>
      <c r="B48" s="41" t="s">
        <v>387</v>
      </c>
      <c r="C48" s="305">
        <v>3360</v>
      </c>
      <c r="D48" s="210"/>
      <c r="E48" s="64">
        <v>2900</v>
      </c>
      <c r="F48" s="210"/>
      <c r="G48" s="64">
        <v>460</v>
      </c>
      <c r="H48" s="210"/>
      <c r="I48" s="305">
        <v>2900</v>
      </c>
      <c r="J48" s="210"/>
      <c r="K48" s="64">
        <v>440</v>
      </c>
      <c r="L48" s="210"/>
      <c r="M48" s="64">
        <v>2460</v>
      </c>
      <c r="N48" s="210"/>
      <c r="O48" s="305">
        <v>460</v>
      </c>
      <c r="P48" s="64"/>
      <c r="Q48" s="64">
        <v>430</v>
      </c>
      <c r="R48" s="64"/>
      <c r="S48" s="64">
        <v>10</v>
      </c>
      <c r="T48" s="64"/>
      <c r="U48" s="64">
        <v>10</v>
      </c>
      <c r="V48" s="208"/>
      <c r="W48" s="59"/>
      <c r="X48" s="210"/>
      <c r="Y48" s="64"/>
      <c r="Z48" s="210"/>
    </row>
    <row r="49" spans="1:26" s="27" customFormat="1" ht="14.25">
      <c r="A49" s="133"/>
      <c r="B49" s="41" t="s">
        <v>388</v>
      </c>
      <c r="C49" s="305">
        <v>2680</v>
      </c>
      <c r="D49" s="210"/>
      <c r="E49" s="64">
        <v>1460</v>
      </c>
      <c r="F49" s="210"/>
      <c r="G49" s="64">
        <v>1220</v>
      </c>
      <c r="H49" s="210"/>
      <c r="I49" s="305">
        <v>1460</v>
      </c>
      <c r="J49" s="210"/>
      <c r="K49" s="64">
        <v>930</v>
      </c>
      <c r="L49" s="210"/>
      <c r="M49" s="64">
        <v>530</v>
      </c>
      <c r="N49" s="210"/>
      <c r="O49" s="305">
        <v>1220</v>
      </c>
      <c r="P49" s="64"/>
      <c r="Q49" s="64">
        <v>1050</v>
      </c>
      <c r="R49" s="64"/>
      <c r="S49" s="64">
        <v>120</v>
      </c>
      <c r="T49" s="64"/>
      <c r="U49" s="64">
        <v>50</v>
      </c>
      <c r="V49" s="208"/>
      <c r="W49" s="59"/>
      <c r="X49" s="210"/>
      <c r="Y49" s="64"/>
      <c r="Z49" s="210"/>
    </row>
    <row r="50" spans="1:26" s="27" customFormat="1" ht="14.25">
      <c r="A50" s="133"/>
      <c r="B50" s="41" t="s">
        <v>389</v>
      </c>
      <c r="C50" s="305">
        <v>2540</v>
      </c>
      <c r="D50" s="210"/>
      <c r="E50" s="64">
        <v>1190</v>
      </c>
      <c r="F50" s="210"/>
      <c r="G50" s="64">
        <v>1350</v>
      </c>
      <c r="H50" s="210"/>
      <c r="I50" s="305">
        <v>1190</v>
      </c>
      <c r="J50" s="210"/>
      <c r="K50" s="64">
        <v>200</v>
      </c>
      <c r="L50" s="210"/>
      <c r="M50" s="64">
        <v>1000</v>
      </c>
      <c r="N50" s="210"/>
      <c r="O50" s="305">
        <v>1350</v>
      </c>
      <c r="P50" s="64"/>
      <c r="Q50" s="64">
        <v>200</v>
      </c>
      <c r="R50" s="64"/>
      <c r="S50" s="64">
        <v>30</v>
      </c>
      <c r="T50" s="64"/>
      <c r="U50" s="64">
        <v>1120</v>
      </c>
      <c r="V50" s="208"/>
      <c r="W50" s="59"/>
      <c r="X50" s="210"/>
      <c r="Y50" s="64"/>
      <c r="Z50" s="210"/>
    </row>
    <row r="51" spans="1:26" s="27" customFormat="1" ht="14.25">
      <c r="A51" s="134"/>
      <c r="B51" s="41"/>
      <c r="C51" s="305"/>
      <c r="D51" s="210"/>
      <c r="E51" s="64"/>
      <c r="F51" s="210"/>
      <c r="G51" s="64"/>
      <c r="H51" s="210"/>
      <c r="I51" s="305"/>
      <c r="J51" s="210"/>
      <c r="K51" s="64"/>
      <c r="L51" s="210"/>
      <c r="M51" s="64"/>
      <c r="N51" s="210"/>
      <c r="O51" s="305"/>
      <c r="P51" s="64"/>
      <c r="Q51" s="64"/>
      <c r="R51" s="64"/>
      <c r="S51" s="64"/>
      <c r="T51" s="64"/>
      <c r="U51" s="325"/>
      <c r="V51" s="208"/>
      <c r="W51" s="59"/>
      <c r="X51" s="210"/>
      <c r="Y51" s="64"/>
      <c r="Z51" s="210"/>
    </row>
    <row r="52" spans="1:26" s="1" customFormat="1" ht="14.25">
      <c r="A52" s="606" t="s">
        <v>4</v>
      </c>
      <c r="B52" s="607"/>
      <c r="C52" s="65">
        <v>2000</v>
      </c>
      <c r="D52" s="232"/>
      <c r="E52" s="55">
        <v>970</v>
      </c>
      <c r="F52" s="232"/>
      <c r="G52" s="55">
        <v>1030</v>
      </c>
      <c r="H52" s="232"/>
      <c r="I52" s="65">
        <v>970</v>
      </c>
      <c r="J52" s="232"/>
      <c r="K52" s="55">
        <v>140</v>
      </c>
      <c r="L52" s="232"/>
      <c r="M52" s="55">
        <v>830</v>
      </c>
      <c r="N52" s="232"/>
      <c r="O52" s="65">
        <v>1030</v>
      </c>
      <c r="P52" s="55"/>
      <c r="Q52" s="55">
        <v>230</v>
      </c>
      <c r="R52" s="55"/>
      <c r="S52" s="55">
        <v>70</v>
      </c>
      <c r="T52" s="55"/>
      <c r="U52" s="55">
        <v>730</v>
      </c>
      <c r="V52" s="233"/>
      <c r="W52" s="305"/>
      <c r="X52" s="379"/>
      <c r="Y52" s="325"/>
      <c r="Z52" s="379"/>
    </row>
    <row r="53" spans="1:26" s="27" customFormat="1" ht="14.25">
      <c r="A53" s="134"/>
      <c r="B53" s="41"/>
      <c r="C53" s="305"/>
      <c r="D53" s="210"/>
      <c r="E53" s="64"/>
      <c r="F53" s="210"/>
      <c r="G53" s="64"/>
      <c r="H53" s="210"/>
      <c r="I53" s="305"/>
      <c r="J53" s="210"/>
      <c r="K53" s="64"/>
      <c r="L53" s="210"/>
      <c r="M53" s="64"/>
      <c r="N53" s="210"/>
      <c r="O53" s="305"/>
      <c r="P53" s="64"/>
      <c r="Q53" s="64"/>
      <c r="R53" s="64"/>
      <c r="S53" s="64"/>
      <c r="T53" s="64"/>
      <c r="U53" s="325"/>
      <c r="V53" s="208"/>
      <c r="W53" s="59"/>
      <c r="X53" s="210"/>
      <c r="Y53" s="64"/>
      <c r="Z53" s="210"/>
    </row>
    <row r="54" spans="1:26" s="27" customFormat="1" ht="14.25">
      <c r="A54" s="133"/>
      <c r="B54" s="41" t="s">
        <v>391</v>
      </c>
      <c r="C54" s="305">
        <v>10</v>
      </c>
      <c r="D54" s="210"/>
      <c r="E54" s="64" t="s">
        <v>530</v>
      </c>
      <c r="F54" s="210"/>
      <c r="G54" s="64">
        <v>10</v>
      </c>
      <c r="H54" s="210"/>
      <c r="I54" s="305" t="s">
        <v>530</v>
      </c>
      <c r="J54" s="210"/>
      <c r="K54" s="64" t="s">
        <v>530</v>
      </c>
      <c r="L54" s="210"/>
      <c r="M54" s="64" t="s">
        <v>530</v>
      </c>
      <c r="N54" s="210"/>
      <c r="O54" s="305">
        <v>10</v>
      </c>
      <c r="P54" s="64"/>
      <c r="Q54" s="64" t="s">
        <v>530</v>
      </c>
      <c r="R54" s="64"/>
      <c r="S54" s="64">
        <v>10</v>
      </c>
      <c r="T54" s="64"/>
      <c r="U54" s="64" t="s">
        <v>530</v>
      </c>
      <c r="V54" s="208"/>
      <c r="W54" s="59"/>
      <c r="X54" s="210"/>
      <c r="Y54" s="64"/>
      <c r="Z54" s="210"/>
    </row>
    <row r="55" spans="1:26" s="27" customFormat="1" ht="14.25">
      <c r="A55" s="133"/>
      <c r="B55" s="41" t="s">
        <v>392</v>
      </c>
      <c r="C55" s="305">
        <v>220</v>
      </c>
      <c r="D55" s="210"/>
      <c r="E55" s="64">
        <v>200</v>
      </c>
      <c r="F55" s="210"/>
      <c r="G55" s="64">
        <v>20</v>
      </c>
      <c r="H55" s="210"/>
      <c r="I55" s="305">
        <v>200</v>
      </c>
      <c r="J55" s="210"/>
      <c r="K55" s="64">
        <v>20</v>
      </c>
      <c r="L55" s="210"/>
      <c r="M55" s="64">
        <v>180</v>
      </c>
      <c r="N55" s="210"/>
      <c r="O55" s="305">
        <v>20</v>
      </c>
      <c r="P55" s="64"/>
      <c r="Q55" s="64">
        <v>10</v>
      </c>
      <c r="R55" s="64"/>
      <c r="S55" s="64" t="s">
        <v>530</v>
      </c>
      <c r="T55" s="64"/>
      <c r="U55" s="64" t="s">
        <v>530</v>
      </c>
      <c r="V55" s="208"/>
      <c r="W55" s="59"/>
      <c r="X55" s="210"/>
      <c r="Y55" s="64"/>
      <c r="Z55" s="210"/>
    </row>
    <row r="56" spans="1:26" s="27" customFormat="1" ht="14.25">
      <c r="A56" s="133"/>
      <c r="B56" s="41" t="s">
        <v>219</v>
      </c>
      <c r="C56" s="305" t="s">
        <v>530</v>
      </c>
      <c r="D56" s="210"/>
      <c r="E56" s="64" t="s">
        <v>530</v>
      </c>
      <c r="F56" s="210"/>
      <c r="G56" s="64" t="s">
        <v>530</v>
      </c>
      <c r="H56" s="210"/>
      <c r="I56" s="305" t="s">
        <v>530</v>
      </c>
      <c r="J56" s="210"/>
      <c r="K56" s="64" t="s">
        <v>530</v>
      </c>
      <c r="L56" s="210"/>
      <c r="M56" s="64" t="s">
        <v>530</v>
      </c>
      <c r="N56" s="210"/>
      <c r="O56" s="305" t="s">
        <v>530</v>
      </c>
      <c r="P56" s="64"/>
      <c r="Q56" s="64" t="s">
        <v>530</v>
      </c>
      <c r="R56" s="64"/>
      <c r="S56" s="64" t="s">
        <v>530</v>
      </c>
      <c r="T56" s="64"/>
      <c r="U56" s="64" t="s">
        <v>530</v>
      </c>
      <c r="V56" s="208"/>
      <c r="W56" s="59"/>
      <c r="X56" s="210"/>
      <c r="Y56" s="64"/>
      <c r="Z56" s="210"/>
    </row>
    <row r="57" spans="1:26" s="27" customFormat="1" ht="14.25">
      <c r="A57" s="133"/>
      <c r="B57" s="41" t="s">
        <v>393</v>
      </c>
      <c r="C57" s="305" t="s">
        <v>530</v>
      </c>
      <c r="D57" s="210"/>
      <c r="E57" s="64" t="s">
        <v>530</v>
      </c>
      <c r="F57" s="210"/>
      <c r="G57" s="64" t="s">
        <v>530</v>
      </c>
      <c r="H57" s="210"/>
      <c r="I57" s="305" t="s">
        <v>530</v>
      </c>
      <c r="J57" s="210"/>
      <c r="K57" s="64" t="s">
        <v>530</v>
      </c>
      <c r="L57" s="210"/>
      <c r="M57" s="64" t="s">
        <v>530</v>
      </c>
      <c r="N57" s="210"/>
      <c r="O57" s="305" t="s">
        <v>530</v>
      </c>
      <c r="P57" s="64"/>
      <c r="Q57" s="64" t="s">
        <v>530</v>
      </c>
      <c r="R57" s="64"/>
      <c r="S57" s="64" t="s">
        <v>530</v>
      </c>
      <c r="T57" s="64"/>
      <c r="U57" s="64" t="s">
        <v>530</v>
      </c>
      <c r="V57" s="208"/>
      <c r="W57" s="59"/>
      <c r="X57" s="210"/>
      <c r="Y57" s="64"/>
      <c r="Z57" s="210"/>
    </row>
    <row r="58" spans="1:26" s="27" customFormat="1" ht="14.25">
      <c r="A58" s="133"/>
      <c r="B58" s="41" t="s">
        <v>220</v>
      </c>
      <c r="C58" s="305" t="s">
        <v>530</v>
      </c>
      <c r="D58" s="210"/>
      <c r="E58" s="64" t="s">
        <v>530</v>
      </c>
      <c r="F58" s="210"/>
      <c r="G58" s="64" t="s">
        <v>530</v>
      </c>
      <c r="H58" s="210"/>
      <c r="I58" s="305" t="s">
        <v>530</v>
      </c>
      <c r="J58" s="210"/>
      <c r="K58" s="64" t="s">
        <v>530</v>
      </c>
      <c r="L58" s="210"/>
      <c r="M58" s="64" t="s">
        <v>530</v>
      </c>
      <c r="N58" s="210"/>
      <c r="O58" s="305" t="s">
        <v>530</v>
      </c>
      <c r="P58" s="64"/>
      <c r="Q58" s="64" t="s">
        <v>530</v>
      </c>
      <c r="R58" s="64"/>
      <c r="S58" s="64" t="s">
        <v>530</v>
      </c>
      <c r="T58" s="64"/>
      <c r="U58" s="64" t="s">
        <v>530</v>
      </c>
      <c r="V58" s="208"/>
      <c r="W58" s="59"/>
      <c r="X58" s="210"/>
      <c r="Y58" s="64"/>
      <c r="Z58" s="210"/>
    </row>
    <row r="59" spans="1:26" s="27" customFormat="1" ht="14.25">
      <c r="A59" s="133"/>
      <c r="B59" s="41" t="s">
        <v>394</v>
      </c>
      <c r="C59" s="305">
        <v>440</v>
      </c>
      <c r="D59" s="210"/>
      <c r="E59" s="64">
        <v>420</v>
      </c>
      <c r="F59" s="210"/>
      <c r="G59" s="64">
        <v>20</v>
      </c>
      <c r="H59" s="210"/>
      <c r="I59" s="305">
        <v>420</v>
      </c>
      <c r="J59" s="210"/>
      <c r="K59" s="64">
        <v>40</v>
      </c>
      <c r="L59" s="210"/>
      <c r="M59" s="64">
        <v>380</v>
      </c>
      <c r="N59" s="210"/>
      <c r="O59" s="305">
        <v>20</v>
      </c>
      <c r="P59" s="64"/>
      <c r="Q59" s="64">
        <v>10</v>
      </c>
      <c r="R59" s="64"/>
      <c r="S59" s="64" t="s">
        <v>530</v>
      </c>
      <c r="T59" s="64"/>
      <c r="U59" s="64" t="s">
        <v>530</v>
      </c>
      <c r="V59" s="208"/>
      <c r="W59" s="59"/>
      <c r="X59" s="210"/>
      <c r="Y59" s="64"/>
      <c r="Z59" s="210"/>
    </row>
    <row r="60" spans="1:26" s="27" customFormat="1" ht="14.25">
      <c r="A60" s="133"/>
      <c r="B60" s="41" t="s">
        <v>395</v>
      </c>
      <c r="C60" s="305">
        <v>780</v>
      </c>
      <c r="D60" s="210"/>
      <c r="E60" s="64">
        <v>10</v>
      </c>
      <c r="F60" s="210"/>
      <c r="G60" s="64">
        <v>770</v>
      </c>
      <c r="H60" s="210"/>
      <c r="I60" s="305">
        <v>10</v>
      </c>
      <c r="J60" s="210"/>
      <c r="K60" s="64">
        <v>10</v>
      </c>
      <c r="L60" s="210"/>
      <c r="M60" s="64" t="s">
        <v>530</v>
      </c>
      <c r="N60" s="210"/>
      <c r="O60" s="305">
        <v>770</v>
      </c>
      <c r="P60" s="64"/>
      <c r="Q60" s="64">
        <v>40</v>
      </c>
      <c r="R60" s="64"/>
      <c r="S60" s="64" t="s">
        <v>530</v>
      </c>
      <c r="T60" s="64"/>
      <c r="U60" s="64">
        <v>730</v>
      </c>
      <c r="V60" s="208"/>
      <c r="W60" s="59"/>
      <c r="X60" s="210"/>
      <c r="Y60" s="64"/>
      <c r="Z60" s="210"/>
    </row>
    <row r="61" spans="1:26" s="27" customFormat="1" ht="14.25">
      <c r="A61" s="133"/>
      <c r="B61" s="41" t="s">
        <v>396</v>
      </c>
      <c r="C61" s="305">
        <v>440</v>
      </c>
      <c r="D61" s="210"/>
      <c r="E61" s="64">
        <v>280</v>
      </c>
      <c r="F61" s="210"/>
      <c r="G61" s="64">
        <v>170</v>
      </c>
      <c r="H61" s="210"/>
      <c r="I61" s="305">
        <v>280</v>
      </c>
      <c r="J61" s="210"/>
      <c r="K61" s="64">
        <v>60</v>
      </c>
      <c r="L61" s="210"/>
      <c r="M61" s="64">
        <v>210</v>
      </c>
      <c r="N61" s="210"/>
      <c r="O61" s="305">
        <v>170</v>
      </c>
      <c r="P61" s="64"/>
      <c r="Q61" s="64">
        <v>140</v>
      </c>
      <c r="R61" s="64"/>
      <c r="S61" s="64">
        <v>30</v>
      </c>
      <c r="T61" s="64"/>
      <c r="U61" s="64" t="s">
        <v>530</v>
      </c>
      <c r="V61" s="208"/>
      <c r="W61" s="59"/>
      <c r="X61" s="210"/>
      <c r="Y61" s="64"/>
      <c r="Z61" s="210"/>
    </row>
    <row r="62" spans="1:26" s="27" customFormat="1" ht="14.25">
      <c r="A62" s="133"/>
      <c r="B62" s="41" t="s">
        <v>221</v>
      </c>
      <c r="C62" s="305" t="s">
        <v>530</v>
      </c>
      <c r="D62" s="210"/>
      <c r="E62" s="64" t="s">
        <v>530</v>
      </c>
      <c r="F62" s="210"/>
      <c r="G62" s="64" t="s">
        <v>530</v>
      </c>
      <c r="H62" s="210"/>
      <c r="I62" s="305" t="s">
        <v>530</v>
      </c>
      <c r="J62" s="210"/>
      <c r="K62" s="64" t="s">
        <v>530</v>
      </c>
      <c r="L62" s="210"/>
      <c r="M62" s="64" t="s">
        <v>530</v>
      </c>
      <c r="N62" s="210"/>
      <c r="O62" s="305" t="s">
        <v>530</v>
      </c>
      <c r="P62" s="64"/>
      <c r="Q62" s="64" t="s">
        <v>530</v>
      </c>
      <c r="R62" s="64"/>
      <c r="S62" s="64" t="s">
        <v>530</v>
      </c>
      <c r="T62" s="64"/>
      <c r="U62" s="325" t="s">
        <v>530</v>
      </c>
      <c r="V62" s="208"/>
      <c r="W62" s="59"/>
      <c r="X62" s="210"/>
      <c r="Y62" s="64"/>
      <c r="Z62" s="210"/>
    </row>
    <row r="63" spans="1:26" s="27" customFormat="1" ht="14.25">
      <c r="A63" s="133"/>
      <c r="B63" s="41" t="s">
        <v>397</v>
      </c>
      <c r="C63" s="305">
        <v>100</v>
      </c>
      <c r="D63" s="210"/>
      <c r="E63" s="64">
        <v>60</v>
      </c>
      <c r="F63" s="210"/>
      <c r="G63" s="64">
        <v>40</v>
      </c>
      <c r="H63" s="210"/>
      <c r="I63" s="305">
        <v>60</v>
      </c>
      <c r="J63" s="210"/>
      <c r="K63" s="64" t="s">
        <v>530</v>
      </c>
      <c r="L63" s="210"/>
      <c r="M63" s="64">
        <v>60</v>
      </c>
      <c r="N63" s="210"/>
      <c r="O63" s="305">
        <v>40</v>
      </c>
      <c r="P63" s="64"/>
      <c r="Q63" s="64">
        <v>10</v>
      </c>
      <c r="R63" s="64"/>
      <c r="S63" s="64">
        <v>20</v>
      </c>
      <c r="T63" s="64"/>
      <c r="U63" s="325" t="s">
        <v>530</v>
      </c>
      <c r="V63" s="208"/>
      <c r="W63" s="59"/>
      <c r="X63" s="210"/>
      <c r="Y63" s="64"/>
      <c r="Z63" s="210"/>
    </row>
    <row r="64" spans="1:26" s="27" customFormat="1" ht="14.25">
      <c r="A64" s="133"/>
      <c r="B64" s="41" t="s">
        <v>398</v>
      </c>
      <c r="C64" s="305">
        <v>10</v>
      </c>
      <c r="D64" s="210"/>
      <c r="E64" s="64" t="s">
        <v>530</v>
      </c>
      <c r="F64" s="210"/>
      <c r="G64" s="64" t="s">
        <v>530</v>
      </c>
      <c r="H64" s="210"/>
      <c r="I64" s="305" t="s">
        <v>530</v>
      </c>
      <c r="J64" s="210"/>
      <c r="K64" s="64" t="s">
        <v>530</v>
      </c>
      <c r="L64" s="210"/>
      <c r="M64" s="64" t="s">
        <v>530</v>
      </c>
      <c r="N64" s="210"/>
      <c r="O64" s="305" t="s">
        <v>530</v>
      </c>
      <c r="P64" s="64"/>
      <c r="Q64" s="64" t="s">
        <v>530</v>
      </c>
      <c r="R64" s="64"/>
      <c r="S64" s="64" t="s">
        <v>530</v>
      </c>
      <c r="T64" s="64"/>
      <c r="U64" s="325" t="s">
        <v>530</v>
      </c>
      <c r="V64" s="208"/>
      <c r="W64" s="59"/>
      <c r="X64" s="210"/>
      <c r="Y64" s="64"/>
      <c r="Z64" s="210"/>
    </row>
    <row r="65" spans="1:26" s="27" customFormat="1" ht="14.25">
      <c r="A65" s="133"/>
      <c r="B65" s="41" t="s">
        <v>86</v>
      </c>
      <c r="C65" s="305">
        <v>10</v>
      </c>
      <c r="D65" s="210"/>
      <c r="E65" s="64" t="s">
        <v>530</v>
      </c>
      <c r="F65" s="210"/>
      <c r="G65" s="64" t="s">
        <v>530</v>
      </c>
      <c r="H65" s="210"/>
      <c r="I65" s="305" t="s">
        <v>530</v>
      </c>
      <c r="J65" s="210"/>
      <c r="K65" s="64" t="s">
        <v>530</v>
      </c>
      <c r="L65" s="210"/>
      <c r="M65" s="64" t="s">
        <v>530</v>
      </c>
      <c r="N65" s="210"/>
      <c r="O65" s="305" t="s">
        <v>530</v>
      </c>
      <c r="P65" s="64"/>
      <c r="Q65" s="64" t="s">
        <v>530</v>
      </c>
      <c r="R65" s="64"/>
      <c r="S65" s="64" t="s">
        <v>530</v>
      </c>
      <c r="T65" s="64"/>
      <c r="U65" s="325" t="s">
        <v>530</v>
      </c>
      <c r="V65" s="208"/>
      <c r="W65" s="59"/>
      <c r="X65" s="210"/>
      <c r="Y65" s="64"/>
      <c r="Z65" s="210"/>
    </row>
    <row r="66" spans="1:26" s="27" customFormat="1" ht="14.25">
      <c r="A66" s="134"/>
      <c r="B66" s="41"/>
      <c r="C66" s="305"/>
      <c r="D66" s="210"/>
      <c r="E66" s="64"/>
      <c r="F66" s="210"/>
      <c r="G66" s="64"/>
      <c r="H66" s="210"/>
      <c r="I66" s="305"/>
      <c r="J66" s="210"/>
      <c r="K66" s="64"/>
      <c r="L66" s="210"/>
      <c r="M66" s="64"/>
      <c r="N66" s="210"/>
      <c r="O66" s="305"/>
      <c r="P66" s="64"/>
      <c r="Q66" s="64"/>
      <c r="R66" s="64"/>
      <c r="S66" s="64"/>
      <c r="T66" s="64"/>
      <c r="U66" s="325"/>
      <c r="V66" s="208"/>
      <c r="W66" s="59"/>
      <c r="X66" s="210"/>
      <c r="Y66" s="64"/>
      <c r="Z66" s="210"/>
    </row>
    <row r="67" spans="1:26" s="1" customFormat="1" ht="14.25">
      <c r="A67" s="606" t="s">
        <v>5</v>
      </c>
      <c r="B67" s="607"/>
      <c r="C67" s="65">
        <v>10220</v>
      </c>
      <c r="D67" s="232"/>
      <c r="E67" s="55">
        <v>8750</v>
      </c>
      <c r="F67" s="232"/>
      <c r="G67" s="55">
        <v>1470</v>
      </c>
      <c r="H67" s="232"/>
      <c r="I67" s="65">
        <v>8750</v>
      </c>
      <c r="J67" s="232"/>
      <c r="K67" s="55">
        <v>1770</v>
      </c>
      <c r="L67" s="232"/>
      <c r="M67" s="55">
        <v>6980</v>
      </c>
      <c r="N67" s="232"/>
      <c r="O67" s="65">
        <v>1470</v>
      </c>
      <c r="P67" s="55"/>
      <c r="Q67" s="55">
        <v>990</v>
      </c>
      <c r="R67" s="55"/>
      <c r="S67" s="55">
        <v>480</v>
      </c>
      <c r="T67" s="55"/>
      <c r="U67" s="55" t="s">
        <v>530</v>
      </c>
      <c r="V67" s="233"/>
      <c r="W67" s="305"/>
      <c r="X67" s="379"/>
      <c r="Y67" s="325"/>
      <c r="Z67" s="379"/>
    </row>
    <row r="68" spans="1:26" s="27" customFormat="1" ht="14.25">
      <c r="A68" s="134"/>
      <c r="B68" s="41"/>
      <c r="C68" s="305"/>
      <c r="D68" s="210"/>
      <c r="E68" s="64"/>
      <c r="F68" s="210"/>
      <c r="G68" s="64"/>
      <c r="H68" s="210"/>
      <c r="I68" s="305"/>
      <c r="J68" s="210"/>
      <c r="K68" s="64"/>
      <c r="L68" s="210"/>
      <c r="M68" s="64"/>
      <c r="N68" s="210"/>
      <c r="O68" s="305"/>
      <c r="P68" s="64"/>
      <c r="Q68" s="64"/>
      <c r="R68" s="64"/>
      <c r="S68" s="64"/>
      <c r="T68" s="64"/>
      <c r="U68" s="325"/>
      <c r="V68" s="208"/>
      <c r="W68" s="59"/>
      <c r="X68" s="210"/>
      <c r="Y68" s="64"/>
      <c r="Z68" s="210"/>
    </row>
    <row r="69" spans="1:26" s="27" customFormat="1" ht="14.25">
      <c r="A69" s="133"/>
      <c r="B69" s="41" t="s">
        <v>421</v>
      </c>
      <c r="C69" s="305">
        <v>1180</v>
      </c>
      <c r="D69" s="210"/>
      <c r="E69" s="64">
        <v>480</v>
      </c>
      <c r="F69" s="210"/>
      <c r="G69" s="64">
        <v>710</v>
      </c>
      <c r="H69" s="210"/>
      <c r="I69" s="305">
        <v>480</v>
      </c>
      <c r="J69" s="210"/>
      <c r="K69" s="64">
        <v>70</v>
      </c>
      <c r="L69" s="210"/>
      <c r="M69" s="64">
        <v>410</v>
      </c>
      <c r="N69" s="210"/>
      <c r="O69" s="305">
        <v>710</v>
      </c>
      <c r="P69" s="64"/>
      <c r="Q69" s="64">
        <v>430</v>
      </c>
      <c r="R69" s="64"/>
      <c r="S69" s="64">
        <v>280</v>
      </c>
      <c r="T69" s="64"/>
      <c r="U69" s="325" t="s">
        <v>530</v>
      </c>
      <c r="V69" s="208"/>
      <c r="W69" s="59"/>
      <c r="X69" s="210"/>
      <c r="Y69" s="64"/>
      <c r="Z69" s="210"/>
    </row>
    <row r="70" spans="1:26" s="27" customFormat="1" ht="14.25">
      <c r="A70" s="133"/>
      <c r="B70" s="41" t="s">
        <v>422</v>
      </c>
      <c r="C70" s="305">
        <v>50</v>
      </c>
      <c r="D70" s="210"/>
      <c r="E70" s="64">
        <v>40</v>
      </c>
      <c r="F70" s="210"/>
      <c r="G70" s="64">
        <v>10</v>
      </c>
      <c r="H70" s="210"/>
      <c r="I70" s="305">
        <v>40</v>
      </c>
      <c r="J70" s="210"/>
      <c r="K70" s="64">
        <v>10</v>
      </c>
      <c r="L70" s="210"/>
      <c r="M70" s="64">
        <v>30</v>
      </c>
      <c r="N70" s="210"/>
      <c r="O70" s="305">
        <v>10</v>
      </c>
      <c r="P70" s="64"/>
      <c r="Q70" s="64" t="s">
        <v>530</v>
      </c>
      <c r="R70" s="64"/>
      <c r="S70" s="64" t="s">
        <v>530</v>
      </c>
      <c r="T70" s="64"/>
      <c r="U70" s="64" t="s">
        <v>530</v>
      </c>
      <c r="V70" s="208"/>
      <c r="W70" s="59"/>
      <c r="X70" s="210"/>
      <c r="Y70" s="64"/>
      <c r="Z70" s="210"/>
    </row>
    <row r="71" spans="1:26" s="27" customFormat="1" ht="14.25">
      <c r="A71" s="133"/>
      <c r="B71" s="41" t="s">
        <v>423</v>
      </c>
      <c r="C71" s="305">
        <v>2020</v>
      </c>
      <c r="D71" s="210"/>
      <c r="E71" s="64">
        <v>1900</v>
      </c>
      <c r="F71" s="210"/>
      <c r="G71" s="64">
        <v>120</v>
      </c>
      <c r="H71" s="210"/>
      <c r="I71" s="305">
        <v>1900</v>
      </c>
      <c r="J71" s="210"/>
      <c r="K71" s="64">
        <v>280</v>
      </c>
      <c r="L71" s="210"/>
      <c r="M71" s="64">
        <v>1620</v>
      </c>
      <c r="N71" s="210"/>
      <c r="O71" s="305">
        <v>120</v>
      </c>
      <c r="P71" s="64"/>
      <c r="Q71" s="64">
        <v>60</v>
      </c>
      <c r="R71" s="64"/>
      <c r="S71" s="64">
        <v>50</v>
      </c>
      <c r="T71" s="64"/>
      <c r="U71" s="64" t="s">
        <v>530</v>
      </c>
      <c r="V71" s="208"/>
      <c r="W71" s="59"/>
      <c r="X71" s="210"/>
      <c r="Y71" s="64"/>
      <c r="Z71" s="210"/>
    </row>
    <row r="72" spans="1:26" s="27" customFormat="1" ht="14.25">
      <c r="A72" s="133"/>
      <c r="B72" s="41" t="s">
        <v>424</v>
      </c>
      <c r="C72" s="305">
        <v>2200</v>
      </c>
      <c r="D72" s="210"/>
      <c r="E72" s="64">
        <v>1920</v>
      </c>
      <c r="F72" s="210"/>
      <c r="G72" s="64">
        <v>280</v>
      </c>
      <c r="H72" s="210"/>
      <c r="I72" s="305">
        <v>1920</v>
      </c>
      <c r="J72" s="210"/>
      <c r="K72" s="64">
        <v>790</v>
      </c>
      <c r="L72" s="210"/>
      <c r="M72" s="64">
        <v>1130</v>
      </c>
      <c r="N72" s="210"/>
      <c r="O72" s="305">
        <v>280</v>
      </c>
      <c r="P72" s="64"/>
      <c r="Q72" s="64">
        <v>280</v>
      </c>
      <c r="R72" s="64"/>
      <c r="S72" s="64" t="s">
        <v>530</v>
      </c>
      <c r="T72" s="64"/>
      <c r="U72" s="64" t="s">
        <v>530</v>
      </c>
      <c r="V72" s="208"/>
      <c r="W72" s="59"/>
      <c r="X72" s="210"/>
      <c r="Y72" s="64"/>
      <c r="Z72" s="210"/>
    </row>
    <row r="73" spans="1:26" s="27" customFormat="1" ht="14.25">
      <c r="A73" s="133"/>
      <c r="B73" s="41" t="s">
        <v>425</v>
      </c>
      <c r="C73" s="305">
        <v>4770</v>
      </c>
      <c r="D73" s="210"/>
      <c r="E73" s="64">
        <v>4420</v>
      </c>
      <c r="F73" s="210"/>
      <c r="G73" s="64">
        <v>350</v>
      </c>
      <c r="H73" s="210"/>
      <c r="I73" s="305">
        <v>4420</v>
      </c>
      <c r="J73" s="210"/>
      <c r="K73" s="64">
        <v>620</v>
      </c>
      <c r="L73" s="210"/>
      <c r="M73" s="64">
        <v>3800</v>
      </c>
      <c r="N73" s="210"/>
      <c r="O73" s="305">
        <v>350</v>
      </c>
      <c r="P73" s="64"/>
      <c r="Q73" s="64">
        <v>220</v>
      </c>
      <c r="R73" s="64"/>
      <c r="S73" s="64">
        <v>140</v>
      </c>
      <c r="T73" s="64"/>
      <c r="U73" s="64" t="s">
        <v>530</v>
      </c>
      <c r="V73" s="208"/>
      <c r="W73" s="59"/>
      <c r="X73" s="210"/>
      <c r="Y73" s="64"/>
      <c r="Z73" s="210"/>
    </row>
    <row r="74" spans="1:26" s="27" customFormat="1" ht="14.25">
      <c r="A74" s="135"/>
      <c r="B74" s="77"/>
      <c r="C74" s="312"/>
      <c r="D74" s="230"/>
      <c r="E74" s="28"/>
      <c r="F74" s="230"/>
      <c r="G74" s="28"/>
      <c r="H74" s="230"/>
      <c r="I74" s="312"/>
      <c r="J74" s="230"/>
      <c r="K74" s="28"/>
      <c r="L74" s="230"/>
      <c r="M74" s="28"/>
      <c r="N74" s="230"/>
      <c r="O74" s="312"/>
      <c r="P74" s="28"/>
      <c r="Q74" s="28"/>
      <c r="R74" s="28"/>
      <c r="S74" s="28"/>
      <c r="T74" s="28"/>
      <c r="U74" s="30"/>
      <c r="V74" s="231"/>
      <c r="W74" s="393"/>
      <c r="X74" s="394"/>
      <c r="Y74" s="395"/>
      <c r="Z74" s="394"/>
    </row>
    <row r="75" spans="1:26" s="1" customFormat="1" ht="14.25">
      <c r="A75" s="606" t="s">
        <v>6</v>
      </c>
      <c r="B75" s="607"/>
      <c r="C75" s="65">
        <v>3710</v>
      </c>
      <c r="D75" s="232"/>
      <c r="E75" s="55">
        <v>3080</v>
      </c>
      <c r="F75" s="232"/>
      <c r="G75" s="55">
        <v>640</v>
      </c>
      <c r="H75" s="232"/>
      <c r="I75" s="65">
        <v>3080</v>
      </c>
      <c r="J75" s="232"/>
      <c r="K75" s="55">
        <v>800</v>
      </c>
      <c r="L75" s="232"/>
      <c r="M75" s="55">
        <v>2280</v>
      </c>
      <c r="N75" s="232"/>
      <c r="O75" s="65">
        <v>640</v>
      </c>
      <c r="P75" s="55"/>
      <c r="Q75" s="55">
        <v>540</v>
      </c>
      <c r="R75" s="55"/>
      <c r="S75" s="55">
        <v>100</v>
      </c>
      <c r="T75" s="55"/>
      <c r="U75" s="55" t="s">
        <v>530</v>
      </c>
      <c r="V75" s="233"/>
      <c r="W75" s="305"/>
      <c r="X75" s="379"/>
      <c r="Y75" s="325"/>
      <c r="Z75" s="379"/>
    </row>
    <row r="76" spans="1:26" s="27" customFormat="1" ht="14.25">
      <c r="A76" s="134"/>
      <c r="B76" s="41"/>
      <c r="C76" s="311"/>
      <c r="D76" s="227"/>
      <c r="E76" s="35"/>
      <c r="F76" s="227"/>
      <c r="G76" s="35"/>
      <c r="H76" s="227"/>
      <c r="I76" s="311"/>
      <c r="J76" s="227"/>
      <c r="K76" s="35"/>
      <c r="L76" s="227"/>
      <c r="M76" s="35"/>
      <c r="N76" s="227"/>
      <c r="O76" s="311"/>
      <c r="P76" s="35"/>
      <c r="Q76" s="35"/>
      <c r="R76" s="35"/>
      <c r="S76" s="35"/>
      <c r="T76" s="35"/>
      <c r="U76" s="322"/>
      <c r="V76" s="229"/>
      <c r="W76" s="59"/>
      <c r="X76" s="210"/>
      <c r="Y76" s="64"/>
      <c r="Z76" s="210"/>
    </row>
    <row r="77" spans="1:26" s="27" customFormat="1" ht="14.25">
      <c r="A77" s="133"/>
      <c r="B77" s="41" t="s">
        <v>222</v>
      </c>
      <c r="C77" s="305" t="s">
        <v>530</v>
      </c>
      <c r="D77" s="210"/>
      <c r="E77" s="64" t="s">
        <v>530</v>
      </c>
      <c r="F77" s="210"/>
      <c r="G77" s="64" t="s">
        <v>530</v>
      </c>
      <c r="H77" s="210"/>
      <c r="I77" s="305" t="s">
        <v>530</v>
      </c>
      <c r="J77" s="210"/>
      <c r="K77" s="64" t="s">
        <v>530</v>
      </c>
      <c r="L77" s="210"/>
      <c r="M77" s="64" t="s">
        <v>530</v>
      </c>
      <c r="N77" s="210"/>
      <c r="O77" s="305" t="s">
        <v>530</v>
      </c>
      <c r="P77" s="64"/>
      <c r="Q77" s="64" t="s">
        <v>530</v>
      </c>
      <c r="R77" s="64"/>
      <c r="S77" s="64" t="s">
        <v>530</v>
      </c>
      <c r="T77" s="64"/>
      <c r="U77" s="325" t="s">
        <v>530</v>
      </c>
      <c r="V77" s="208"/>
      <c r="W77" s="59"/>
      <c r="X77" s="210"/>
      <c r="Y77" s="64"/>
      <c r="Z77" s="210"/>
    </row>
    <row r="78" spans="1:26" s="27" customFormat="1" ht="14.25">
      <c r="A78" s="133"/>
      <c r="B78" s="41" t="s">
        <v>432</v>
      </c>
      <c r="C78" s="305">
        <v>10</v>
      </c>
      <c r="D78" s="210"/>
      <c r="E78" s="64" t="s">
        <v>530</v>
      </c>
      <c r="F78" s="210"/>
      <c r="G78" s="64" t="s">
        <v>530</v>
      </c>
      <c r="H78" s="210"/>
      <c r="I78" s="305" t="s">
        <v>530</v>
      </c>
      <c r="J78" s="210"/>
      <c r="K78" s="64" t="s">
        <v>530</v>
      </c>
      <c r="L78" s="210"/>
      <c r="M78" s="64" t="s">
        <v>530</v>
      </c>
      <c r="N78" s="210"/>
      <c r="O78" s="305" t="s">
        <v>530</v>
      </c>
      <c r="P78" s="64"/>
      <c r="Q78" s="64" t="s">
        <v>530</v>
      </c>
      <c r="R78" s="64"/>
      <c r="S78" s="64" t="s">
        <v>530</v>
      </c>
      <c r="T78" s="64"/>
      <c r="U78" s="325" t="s">
        <v>530</v>
      </c>
      <c r="V78" s="208"/>
      <c r="W78" s="59"/>
      <c r="X78" s="210"/>
      <c r="Y78" s="64"/>
      <c r="Z78" s="210"/>
    </row>
    <row r="79" spans="1:26" s="27" customFormat="1" ht="14.25">
      <c r="A79" s="133"/>
      <c r="B79" s="41" t="s">
        <v>433</v>
      </c>
      <c r="C79" s="305">
        <v>1930</v>
      </c>
      <c r="D79" s="210"/>
      <c r="E79" s="64">
        <v>1730</v>
      </c>
      <c r="F79" s="210"/>
      <c r="G79" s="64">
        <v>200</v>
      </c>
      <c r="H79" s="210"/>
      <c r="I79" s="305">
        <v>1730</v>
      </c>
      <c r="J79" s="210"/>
      <c r="K79" s="64">
        <v>150</v>
      </c>
      <c r="L79" s="210"/>
      <c r="M79" s="64">
        <v>1570</v>
      </c>
      <c r="N79" s="210"/>
      <c r="O79" s="305">
        <v>200</v>
      </c>
      <c r="P79" s="64"/>
      <c r="Q79" s="64">
        <v>160</v>
      </c>
      <c r="R79" s="64"/>
      <c r="S79" s="64">
        <v>40</v>
      </c>
      <c r="T79" s="64"/>
      <c r="U79" s="325" t="s">
        <v>530</v>
      </c>
      <c r="V79" s="208"/>
      <c r="W79" s="59"/>
      <c r="X79" s="210"/>
      <c r="Y79" s="64"/>
      <c r="Z79" s="210"/>
    </row>
    <row r="80" spans="1:26" s="27" customFormat="1" ht="14.25">
      <c r="A80" s="133"/>
      <c r="B80" s="41" t="s">
        <v>97</v>
      </c>
      <c r="C80" s="305">
        <v>330</v>
      </c>
      <c r="D80" s="210"/>
      <c r="E80" s="64">
        <v>150</v>
      </c>
      <c r="F80" s="210"/>
      <c r="G80" s="64">
        <v>180</v>
      </c>
      <c r="H80" s="210"/>
      <c r="I80" s="305">
        <v>150</v>
      </c>
      <c r="J80" s="210"/>
      <c r="K80" s="64">
        <v>50</v>
      </c>
      <c r="L80" s="210"/>
      <c r="M80" s="64">
        <v>100</v>
      </c>
      <c r="N80" s="210"/>
      <c r="O80" s="305">
        <v>180</v>
      </c>
      <c r="P80" s="64"/>
      <c r="Q80" s="64">
        <v>160</v>
      </c>
      <c r="R80" s="64"/>
      <c r="S80" s="64">
        <v>20</v>
      </c>
      <c r="T80" s="64"/>
      <c r="U80" s="325" t="s">
        <v>530</v>
      </c>
      <c r="V80" s="208"/>
      <c r="W80" s="59"/>
      <c r="X80" s="210"/>
      <c r="Y80" s="64"/>
      <c r="Z80" s="210"/>
    </row>
    <row r="81" spans="1:26" s="27" customFormat="1" ht="14.25">
      <c r="A81" s="133"/>
      <c r="B81" s="80" t="s">
        <v>434</v>
      </c>
      <c r="C81" s="305" t="s">
        <v>530</v>
      </c>
      <c r="D81" s="210"/>
      <c r="E81" s="64" t="s">
        <v>530</v>
      </c>
      <c r="F81" s="210"/>
      <c r="G81" s="64" t="s">
        <v>530</v>
      </c>
      <c r="H81" s="210"/>
      <c r="I81" s="305" t="s">
        <v>530</v>
      </c>
      <c r="J81" s="210"/>
      <c r="K81" s="64" t="s">
        <v>530</v>
      </c>
      <c r="L81" s="210"/>
      <c r="M81" s="64" t="s">
        <v>530</v>
      </c>
      <c r="N81" s="210"/>
      <c r="O81" s="305" t="s">
        <v>530</v>
      </c>
      <c r="P81" s="64"/>
      <c r="Q81" s="64" t="s">
        <v>530</v>
      </c>
      <c r="R81" s="64"/>
      <c r="S81" s="64" t="s">
        <v>530</v>
      </c>
      <c r="T81" s="64"/>
      <c r="U81" s="325" t="s">
        <v>530</v>
      </c>
      <c r="V81" s="208"/>
      <c r="W81" s="59"/>
      <c r="X81" s="210"/>
      <c r="Y81" s="64"/>
      <c r="Z81" s="210"/>
    </row>
    <row r="82" spans="1:26" s="27" customFormat="1" ht="14.25">
      <c r="A82" s="133"/>
      <c r="B82" s="41" t="s">
        <v>435</v>
      </c>
      <c r="C82" s="305" t="s">
        <v>530</v>
      </c>
      <c r="D82" s="210"/>
      <c r="E82" s="64" t="s">
        <v>530</v>
      </c>
      <c r="F82" s="210"/>
      <c r="G82" s="64" t="s">
        <v>530</v>
      </c>
      <c r="H82" s="210"/>
      <c r="I82" s="305" t="s">
        <v>530</v>
      </c>
      <c r="J82" s="210"/>
      <c r="K82" s="64" t="s">
        <v>530</v>
      </c>
      <c r="L82" s="210"/>
      <c r="M82" s="64" t="s">
        <v>530</v>
      </c>
      <c r="N82" s="210"/>
      <c r="O82" s="305" t="s">
        <v>530</v>
      </c>
      <c r="P82" s="64"/>
      <c r="Q82" s="64" t="s">
        <v>530</v>
      </c>
      <c r="R82" s="64"/>
      <c r="S82" s="64" t="s">
        <v>530</v>
      </c>
      <c r="T82" s="64"/>
      <c r="U82" s="325" t="s">
        <v>530</v>
      </c>
      <c r="V82" s="208"/>
      <c r="W82" s="59"/>
      <c r="X82" s="210"/>
      <c r="Y82" s="64"/>
      <c r="Z82" s="210"/>
    </row>
    <row r="83" spans="1:26" s="27" customFormat="1" ht="14.25">
      <c r="A83" s="133"/>
      <c r="B83" s="41" t="s">
        <v>223</v>
      </c>
      <c r="C83" s="305" t="s">
        <v>530</v>
      </c>
      <c r="D83" s="210"/>
      <c r="E83" s="64" t="s">
        <v>530</v>
      </c>
      <c r="F83" s="210"/>
      <c r="G83" s="64" t="s">
        <v>530</v>
      </c>
      <c r="H83" s="210"/>
      <c r="I83" s="305" t="s">
        <v>530</v>
      </c>
      <c r="J83" s="210"/>
      <c r="K83" s="64" t="s">
        <v>530</v>
      </c>
      <c r="L83" s="210"/>
      <c r="M83" s="64" t="s">
        <v>530</v>
      </c>
      <c r="N83" s="210"/>
      <c r="O83" s="305" t="s">
        <v>530</v>
      </c>
      <c r="P83" s="64"/>
      <c r="Q83" s="64" t="s">
        <v>530</v>
      </c>
      <c r="R83" s="64"/>
      <c r="S83" s="64" t="s">
        <v>530</v>
      </c>
      <c r="T83" s="64"/>
      <c r="U83" s="325" t="s">
        <v>530</v>
      </c>
      <c r="V83" s="208"/>
      <c r="W83" s="59"/>
      <c r="X83" s="210"/>
      <c r="Y83" s="64"/>
      <c r="Z83" s="210"/>
    </row>
    <row r="84" spans="1:26" s="27" customFormat="1" ht="14.25">
      <c r="A84" s="133"/>
      <c r="B84" s="41" t="s">
        <v>436</v>
      </c>
      <c r="C84" s="305">
        <v>1440</v>
      </c>
      <c r="D84" s="210"/>
      <c r="E84" s="64">
        <v>1190</v>
      </c>
      <c r="F84" s="210"/>
      <c r="G84" s="64">
        <v>240</v>
      </c>
      <c r="H84" s="210"/>
      <c r="I84" s="305">
        <v>1190</v>
      </c>
      <c r="J84" s="210"/>
      <c r="K84" s="64">
        <v>590</v>
      </c>
      <c r="L84" s="210"/>
      <c r="M84" s="64">
        <v>600</v>
      </c>
      <c r="N84" s="210"/>
      <c r="O84" s="305">
        <v>240</v>
      </c>
      <c r="P84" s="64"/>
      <c r="Q84" s="64">
        <v>210</v>
      </c>
      <c r="R84" s="64"/>
      <c r="S84" s="64">
        <v>30</v>
      </c>
      <c r="T84" s="64"/>
      <c r="U84" s="325" t="s">
        <v>530</v>
      </c>
      <c r="V84" s="208"/>
      <c r="W84" s="59"/>
      <c r="X84" s="210"/>
      <c r="Y84" s="64"/>
      <c r="Z84" s="210"/>
    </row>
    <row r="85" spans="1:26" s="27" customFormat="1" ht="14.25">
      <c r="A85" s="133"/>
      <c r="B85" s="41" t="s">
        <v>224</v>
      </c>
      <c r="C85" s="305" t="s">
        <v>530</v>
      </c>
      <c r="D85" s="210"/>
      <c r="E85" s="64" t="s">
        <v>530</v>
      </c>
      <c r="F85" s="210"/>
      <c r="G85" s="64" t="s">
        <v>530</v>
      </c>
      <c r="H85" s="210"/>
      <c r="I85" s="305" t="s">
        <v>530</v>
      </c>
      <c r="J85" s="210"/>
      <c r="K85" s="64" t="s">
        <v>530</v>
      </c>
      <c r="L85" s="210"/>
      <c r="M85" s="64" t="s">
        <v>530</v>
      </c>
      <c r="N85" s="210"/>
      <c r="O85" s="305" t="s">
        <v>530</v>
      </c>
      <c r="P85" s="64"/>
      <c r="Q85" s="64" t="s">
        <v>530</v>
      </c>
      <c r="R85" s="64"/>
      <c r="S85" s="64" t="s">
        <v>530</v>
      </c>
      <c r="T85" s="64"/>
      <c r="U85" s="325" t="s">
        <v>530</v>
      </c>
      <c r="V85" s="208"/>
      <c r="W85" s="59"/>
      <c r="X85" s="210"/>
      <c r="Y85" s="64"/>
      <c r="Z85" s="210"/>
    </row>
    <row r="86" spans="1:26" s="27" customFormat="1" ht="14.25">
      <c r="A86" s="133"/>
      <c r="B86" s="41" t="s">
        <v>225</v>
      </c>
      <c r="C86" s="305" t="s">
        <v>530</v>
      </c>
      <c r="D86" s="210"/>
      <c r="E86" s="64" t="s">
        <v>530</v>
      </c>
      <c r="F86" s="210"/>
      <c r="G86" s="64" t="s">
        <v>530</v>
      </c>
      <c r="H86" s="210"/>
      <c r="I86" s="305" t="s">
        <v>530</v>
      </c>
      <c r="J86" s="210"/>
      <c r="K86" s="64" t="s">
        <v>530</v>
      </c>
      <c r="L86" s="210"/>
      <c r="M86" s="64" t="s">
        <v>530</v>
      </c>
      <c r="N86" s="210"/>
      <c r="O86" s="305" t="s">
        <v>530</v>
      </c>
      <c r="P86" s="64"/>
      <c r="Q86" s="64" t="s">
        <v>530</v>
      </c>
      <c r="R86" s="64"/>
      <c r="S86" s="64" t="s">
        <v>530</v>
      </c>
      <c r="T86" s="64"/>
      <c r="U86" s="325" t="s">
        <v>530</v>
      </c>
      <c r="V86" s="208"/>
      <c r="W86" s="59"/>
      <c r="X86" s="210"/>
      <c r="Y86" s="64"/>
      <c r="Z86" s="210"/>
    </row>
    <row r="87" spans="1:26" s="27" customFormat="1" ht="14.25">
      <c r="A87" s="133"/>
      <c r="B87" s="41" t="s">
        <v>226</v>
      </c>
      <c r="C87" s="305" t="s">
        <v>530</v>
      </c>
      <c r="D87" s="210"/>
      <c r="E87" s="64" t="s">
        <v>530</v>
      </c>
      <c r="F87" s="210"/>
      <c r="G87" s="64" t="s">
        <v>530</v>
      </c>
      <c r="H87" s="210"/>
      <c r="I87" s="305" t="s">
        <v>530</v>
      </c>
      <c r="J87" s="210"/>
      <c r="K87" s="64" t="s">
        <v>530</v>
      </c>
      <c r="L87" s="210"/>
      <c r="M87" s="64" t="s">
        <v>530</v>
      </c>
      <c r="N87" s="210"/>
      <c r="O87" s="305" t="s">
        <v>530</v>
      </c>
      <c r="P87" s="64"/>
      <c r="Q87" s="64" t="s">
        <v>530</v>
      </c>
      <c r="R87" s="64"/>
      <c r="S87" s="64" t="s">
        <v>530</v>
      </c>
      <c r="T87" s="64"/>
      <c r="U87" s="325" t="s">
        <v>530</v>
      </c>
      <c r="V87" s="208"/>
      <c r="W87" s="59"/>
      <c r="X87" s="210"/>
      <c r="Y87" s="64"/>
      <c r="Z87" s="210"/>
    </row>
    <row r="88" spans="1:26" s="27" customFormat="1" ht="14.25">
      <c r="A88" s="134"/>
      <c r="B88" s="41"/>
      <c r="C88" s="305"/>
      <c r="D88" s="210"/>
      <c r="E88" s="64"/>
      <c r="F88" s="210"/>
      <c r="G88" s="64"/>
      <c r="H88" s="210"/>
      <c r="I88" s="305"/>
      <c r="J88" s="210"/>
      <c r="K88" s="64"/>
      <c r="L88" s="210"/>
      <c r="M88" s="64"/>
      <c r="N88" s="210"/>
      <c r="O88" s="305"/>
      <c r="P88" s="64"/>
      <c r="Q88" s="64"/>
      <c r="R88" s="64"/>
      <c r="S88" s="64"/>
      <c r="T88" s="64"/>
      <c r="U88" s="325"/>
      <c r="V88" s="208"/>
      <c r="W88" s="59"/>
      <c r="X88" s="210"/>
      <c r="Y88" s="64"/>
      <c r="Z88" s="210"/>
    </row>
    <row r="89" spans="1:26" s="1" customFormat="1" ht="14.25">
      <c r="A89" s="606" t="s">
        <v>42</v>
      </c>
      <c r="B89" s="607"/>
      <c r="C89" s="65">
        <v>830</v>
      </c>
      <c r="D89" s="232"/>
      <c r="E89" s="55">
        <v>800</v>
      </c>
      <c r="F89" s="232"/>
      <c r="G89" s="55">
        <v>30</v>
      </c>
      <c r="H89" s="232"/>
      <c r="I89" s="65">
        <v>800</v>
      </c>
      <c r="J89" s="232"/>
      <c r="K89" s="55">
        <v>70</v>
      </c>
      <c r="L89" s="232"/>
      <c r="M89" s="55">
        <v>720</v>
      </c>
      <c r="N89" s="232"/>
      <c r="O89" s="65">
        <v>30</v>
      </c>
      <c r="P89" s="55"/>
      <c r="Q89" s="55">
        <v>20</v>
      </c>
      <c r="R89" s="55"/>
      <c r="S89" s="55">
        <v>10</v>
      </c>
      <c r="T89" s="55"/>
      <c r="U89" s="55" t="s">
        <v>530</v>
      </c>
      <c r="V89" s="233"/>
      <c r="W89" s="305"/>
      <c r="X89" s="379"/>
      <c r="Y89" s="325"/>
      <c r="Z89" s="379"/>
    </row>
    <row r="90" spans="1:26" s="27" customFormat="1" ht="14.25">
      <c r="A90" s="134"/>
      <c r="B90" s="41"/>
      <c r="C90" s="305"/>
      <c r="D90" s="210"/>
      <c r="E90" s="64"/>
      <c r="F90" s="210"/>
      <c r="G90" s="64"/>
      <c r="H90" s="210"/>
      <c r="I90" s="305"/>
      <c r="J90" s="210"/>
      <c r="K90" s="64"/>
      <c r="L90" s="210"/>
      <c r="M90" s="64"/>
      <c r="N90" s="210"/>
      <c r="O90" s="305"/>
      <c r="P90" s="64"/>
      <c r="Q90" s="64"/>
      <c r="R90" s="64"/>
      <c r="S90" s="64"/>
      <c r="T90" s="64"/>
      <c r="U90" s="325"/>
      <c r="V90" s="208"/>
      <c r="W90" s="59"/>
      <c r="X90" s="210"/>
      <c r="Y90" s="64"/>
      <c r="Z90" s="210"/>
    </row>
    <row r="91" spans="1:26" s="27" customFormat="1" ht="14.25">
      <c r="A91" s="133"/>
      <c r="B91" s="41" t="s">
        <v>227</v>
      </c>
      <c r="C91" s="305" t="s">
        <v>530</v>
      </c>
      <c r="D91" s="210"/>
      <c r="E91" s="64" t="s">
        <v>530</v>
      </c>
      <c r="F91" s="210"/>
      <c r="G91" s="64" t="s">
        <v>530</v>
      </c>
      <c r="H91" s="210"/>
      <c r="I91" s="305" t="s">
        <v>530</v>
      </c>
      <c r="J91" s="210"/>
      <c r="K91" s="64" t="s">
        <v>530</v>
      </c>
      <c r="L91" s="210"/>
      <c r="M91" s="64" t="s">
        <v>530</v>
      </c>
      <c r="N91" s="210"/>
      <c r="O91" s="305" t="s">
        <v>530</v>
      </c>
      <c r="P91" s="64"/>
      <c r="Q91" s="64" t="s">
        <v>530</v>
      </c>
      <c r="R91" s="64"/>
      <c r="S91" s="64" t="s">
        <v>530</v>
      </c>
      <c r="T91" s="64"/>
      <c r="U91" s="325" t="s">
        <v>530</v>
      </c>
      <c r="V91" s="208"/>
      <c r="W91" s="59"/>
      <c r="X91" s="210"/>
      <c r="Y91" s="64"/>
      <c r="Z91" s="210"/>
    </row>
    <row r="92" spans="1:26" s="27" customFormat="1" ht="14.25">
      <c r="A92" s="133"/>
      <c r="B92" s="41" t="s">
        <v>228</v>
      </c>
      <c r="C92" s="305" t="s">
        <v>530</v>
      </c>
      <c r="D92" s="210"/>
      <c r="E92" s="64" t="s">
        <v>530</v>
      </c>
      <c r="F92" s="210"/>
      <c r="G92" s="64" t="s">
        <v>530</v>
      </c>
      <c r="H92" s="210"/>
      <c r="I92" s="305" t="s">
        <v>530</v>
      </c>
      <c r="J92" s="210"/>
      <c r="K92" s="64" t="s">
        <v>530</v>
      </c>
      <c r="L92" s="210"/>
      <c r="M92" s="64" t="s">
        <v>530</v>
      </c>
      <c r="N92" s="210"/>
      <c r="O92" s="305" t="s">
        <v>530</v>
      </c>
      <c r="P92" s="64"/>
      <c r="Q92" s="64" t="s">
        <v>530</v>
      </c>
      <c r="R92" s="64"/>
      <c r="S92" s="64" t="s">
        <v>530</v>
      </c>
      <c r="T92" s="64"/>
      <c r="U92" s="325" t="s">
        <v>530</v>
      </c>
      <c r="V92" s="208"/>
      <c r="W92" s="59"/>
      <c r="X92" s="210"/>
      <c r="Y92" s="64"/>
      <c r="Z92" s="210"/>
    </row>
    <row r="93" spans="1:26" s="27" customFormat="1" ht="14.25">
      <c r="A93" s="133"/>
      <c r="B93" s="41" t="s">
        <v>440</v>
      </c>
      <c r="C93" s="305">
        <v>810</v>
      </c>
      <c r="D93" s="210"/>
      <c r="E93" s="64">
        <v>780</v>
      </c>
      <c r="F93" s="210"/>
      <c r="G93" s="64">
        <v>20</v>
      </c>
      <c r="H93" s="210"/>
      <c r="I93" s="305">
        <v>780</v>
      </c>
      <c r="J93" s="210"/>
      <c r="K93" s="64">
        <v>70</v>
      </c>
      <c r="L93" s="210"/>
      <c r="M93" s="64">
        <v>720</v>
      </c>
      <c r="N93" s="210"/>
      <c r="O93" s="305">
        <v>20</v>
      </c>
      <c r="P93" s="64"/>
      <c r="Q93" s="64">
        <v>20</v>
      </c>
      <c r="R93" s="64"/>
      <c r="S93" s="64">
        <v>10</v>
      </c>
      <c r="T93" s="64"/>
      <c r="U93" s="325" t="s">
        <v>530</v>
      </c>
      <c r="V93" s="208"/>
      <c r="W93" s="59"/>
      <c r="X93" s="210"/>
      <c r="Y93" s="64"/>
      <c r="Z93" s="210"/>
    </row>
    <row r="94" spans="1:26" s="27" customFormat="1" ht="14.25">
      <c r="A94" s="133"/>
      <c r="B94" s="41" t="s">
        <v>441</v>
      </c>
      <c r="C94" s="305">
        <v>20</v>
      </c>
      <c r="D94" s="210"/>
      <c r="E94" s="64">
        <v>10</v>
      </c>
      <c r="F94" s="210"/>
      <c r="G94" s="64">
        <v>10</v>
      </c>
      <c r="H94" s="210"/>
      <c r="I94" s="305">
        <v>10</v>
      </c>
      <c r="J94" s="210"/>
      <c r="K94" s="64" t="s">
        <v>530</v>
      </c>
      <c r="L94" s="210"/>
      <c r="M94" s="64">
        <v>10</v>
      </c>
      <c r="N94" s="210"/>
      <c r="O94" s="305">
        <v>10</v>
      </c>
      <c r="P94" s="64"/>
      <c r="Q94" s="64" t="s">
        <v>530</v>
      </c>
      <c r="R94" s="64"/>
      <c r="S94" s="64" t="s">
        <v>530</v>
      </c>
      <c r="T94" s="64"/>
      <c r="U94" s="325" t="s">
        <v>530</v>
      </c>
      <c r="V94" s="208"/>
      <c r="W94" s="59"/>
      <c r="X94" s="210"/>
      <c r="Y94" s="64"/>
      <c r="Z94" s="210"/>
    </row>
    <row r="95" spans="1:26" s="27" customFormat="1" ht="14.25">
      <c r="A95" s="133"/>
      <c r="B95" s="41" t="s">
        <v>229</v>
      </c>
      <c r="C95" s="305" t="s">
        <v>530</v>
      </c>
      <c r="D95" s="210"/>
      <c r="E95" s="64" t="s">
        <v>530</v>
      </c>
      <c r="F95" s="210"/>
      <c r="G95" s="64" t="s">
        <v>530</v>
      </c>
      <c r="H95" s="210"/>
      <c r="I95" s="305" t="s">
        <v>530</v>
      </c>
      <c r="J95" s="210"/>
      <c r="K95" s="64" t="s">
        <v>530</v>
      </c>
      <c r="L95" s="210"/>
      <c r="M95" s="64" t="s">
        <v>530</v>
      </c>
      <c r="N95" s="210"/>
      <c r="O95" s="305" t="s">
        <v>530</v>
      </c>
      <c r="P95" s="64"/>
      <c r="Q95" s="64" t="s">
        <v>530</v>
      </c>
      <c r="R95" s="64"/>
      <c r="S95" s="64" t="s">
        <v>530</v>
      </c>
      <c r="T95" s="64"/>
      <c r="U95" s="325" t="s">
        <v>530</v>
      </c>
      <c r="V95" s="208"/>
      <c r="W95" s="59"/>
      <c r="X95" s="210"/>
      <c r="Y95" s="64"/>
      <c r="Z95" s="210"/>
    </row>
    <row r="96" spans="1:26" s="27" customFormat="1" ht="14.25">
      <c r="A96" s="133"/>
      <c r="B96" s="41" t="s">
        <v>230</v>
      </c>
      <c r="C96" s="305" t="s">
        <v>530</v>
      </c>
      <c r="D96" s="210"/>
      <c r="E96" s="64" t="s">
        <v>530</v>
      </c>
      <c r="F96" s="210"/>
      <c r="G96" s="64" t="s">
        <v>530</v>
      </c>
      <c r="H96" s="210"/>
      <c r="I96" s="305" t="s">
        <v>530</v>
      </c>
      <c r="J96" s="210"/>
      <c r="K96" s="64" t="s">
        <v>530</v>
      </c>
      <c r="L96" s="210"/>
      <c r="M96" s="64" t="s">
        <v>530</v>
      </c>
      <c r="N96" s="210"/>
      <c r="O96" s="305" t="s">
        <v>530</v>
      </c>
      <c r="P96" s="64"/>
      <c r="Q96" s="64" t="s">
        <v>530</v>
      </c>
      <c r="R96" s="64"/>
      <c r="S96" s="64" t="s">
        <v>530</v>
      </c>
      <c r="T96" s="64"/>
      <c r="U96" s="325" t="s">
        <v>530</v>
      </c>
      <c r="V96" s="208"/>
      <c r="W96" s="59"/>
      <c r="X96" s="210"/>
      <c r="Y96" s="64"/>
      <c r="Z96" s="210"/>
    </row>
    <row r="97" spans="1:26" s="27" customFormat="1" ht="14.25">
      <c r="A97" s="133"/>
      <c r="B97" s="41" t="s">
        <v>231</v>
      </c>
      <c r="C97" s="305" t="s">
        <v>530</v>
      </c>
      <c r="D97" s="210"/>
      <c r="E97" s="64" t="s">
        <v>530</v>
      </c>
      <c r="F97" s="210"/>
      <c r="G97" s="64" t="s">
        <v>530</v>
      </c>
      <c r="H97" s="210"/>
      <c r="I97" s="305" t="s">
        <v>530</v>
      </c>
      <c r="J97" s="210"/>
      <c r="K97" s="64" t="s">
        <v>530</v>
      </c>
      <c r="L97" s="210"/>
      <c r="M97" s="64" t="s">
        <v>530</v>
      </c>
      <c r="N97" s="210"/>
      <c r="O97" s="305" t="s">
        <v>530</v>
      </c>
      <c r="P97" s="64"/>
      <c r="Q97" s="64" t="s">
        <v>530</v>
      </c>
      <c r="R97" s="64"/>
      <c r="S97" s="64" t="s">
        <v>530</v>
      </c>
      <c r="T97" s="64"/>
      <c r="U97" s="325" t="s">
        <v>530</v>
      </c>
      <c r="V97" s="208"/>
      <c r="W97" s="59"/>
      <c r="X97" s="210"/>
      <c r="Y97" s="64"/>
      <c r="Z97" s="210"/>
    </row>
    <row r="98" spans="1:26" s="27" customFormat="1" ht="12.75">
      <c r="A98" s="155"/>
      <c r="B98" s="76"/>
      <c r="C98" s="313"/>
      <c r="D98" s="172"/>
      <c r="E98" s="172"/>
      <c r="F98" s="172"/>
      <c r="G98" s="172"/>
      <c r="H98" s="63"/>
      <c r="I98" s="313"/>
      <c r="J98" s="172"/>
      <c r="K98" s="172"/>
      <c r="L98" s="172"/>
      <c r="M98" s="172"/>
      <c r="N98" s="63"/>
      <c r="O98" s="313"/>
      <c r="P98" s="172"/>
      <c r="Q98" s="172"/>
      <c r="R98" s="172"/>
      <c r="S98" s="172"/>
      <c r="T98" s="172"/>
      <c r="U98" s="392"/>
      <c r="V98" s="63"/>
      <c r="W98" s="59"/>
      <c r="X98" s="64"/>
      <c r="Y98" s="64"/>
      <c r="Z98" s="64"/>
    </row>
    <row r="99" spans="1:26" s="27" customFormat="1" ht="12.75">
      <c r="A99" s="301"/>
      <c r="B99" s="33"/>
      <c r="C99" s="325"/>
      <c r="D99" s="64"/>
      <c r="E99" s="64"/>
      <c r="F99" s="64"/>
      <c r="G99" s="64"/>
      <c r="H99" s="64"/>
      <c r="I99" s="325"/>
      <c r="J99" s="64"/>
      <c r="K99" s="64"/>
      <c r="L99" s="64"/>
      <c r="M99" s="64"/>
      <c r="N99" s="64"/>
      <c r="O99" s="325"/>
      <c r="P99" s="64"/>
      <c r="Q99" s="64"/>
      <c r="R99" s="64"/>
      <c r="S99" s="64"/>
      <c r="T99" s="64"/>
      <c r="U99" s="325"/>
      <c r="W99" s="64"/>
      <c r="X99" s="64"/>
      <c r="Y99" s="64"/>
      <c r="Z99" s="64"/>
    </row>
    <row r="100" spans="1:26" s="27" customFormat="1" ht="12.75">
      <c r="A100" s="495" t="s">
        <v>524</v>
      </c>
      <c r="B100" s="481"/>
      <c r="C100" s="497">
        <v>90</v>
      </c>
      <c r="D100" s="496"/>
      <c r="E100" s="496" t="s">
        <v>530</v>
      </c>
      <c r="F100" s="496"/>
      <c r="G100" s="496">
        <v>90</v>
      </c>
      <c r="H100" s="503"/>
      <c r="I100" s="496" t="s">
        <v>530</v>
      </c>
      <c r="J100" s="496"/>
      <c r="K100" s="496" t="s">
        <v>530</v>
      </c>
      <c r="L100" s="496"/>
      <c r="M100" s="496" t="s">
        <v>530</v>
      </c>
      <c r="N100" s="503"/>
      <c r="O100" s="496">
        <v>90</v>
      </c>
      <c r="P100" s="496"/>
      <c r="Q100" s="496">
        <v>80</v>
      </c>
      <c r="R100" s="496"/>
      <c r="S100" s="496">
        <v>10</v>
      </c>
      <c r="T100" s="496"/>
      <c r="U100" s="496" t="s">
        <v>530</v>
      </c>
      <c r="V100" s="493"/>
      <c r="W100" s="64"/>
      <c r="X100" s="64"/>
      <c r="Y100" s="64"/>
      <c r="Z100" s="64"/>
    </row>
    <row r="101" spans="1:26" s="27" customFormat="1" ht="12.75">
      <c r="A101" s="301"/>
      <c r="B101" s="33"/>
      <c r="C101" s="325"/>
      <c r="D101" s="64"/>
      <c r="E101" s="64"/>
      <c r="F101" s="64"/>
      <c r="G101" s="64"/>
      <c r="H101" s="64"/>
      <c r="I101" s="325"/>
      <c r="J101" s="64"/>
      <c r="K101" s="64"/>
      <c r="L101" s="64"/>
      <c r="M101" s="64"/>
      <c r="N101" s="64"/>
      <c r="O101" s="325"/>
      <c r="P101" s="64"/>
      <c r="Q101" s="64"/>
      <c r="R101" s="64"/>
      <c r="S101" s="64"/>
      <c r="T101" s="64"/>
      <c r="U101" s="325"/>
      <c r="V101" s="154" t="s">
        <v>529</v>
      </c>
      <c r="W101" s="64"/>
      <c r="X101" s="64"/>
      <c r="Y101" s="64"/>
      <c r="Z101" s="64"/>
    </row>
  </sheetData>
  <mergeCells count="23">
    <mergeCell ref="S5:S6"/>
    <mergeCell ref="U5:U6"/>
    <mergeCell ref="O5:O6"/>
    <mergeCell ref="A1:V1"/>
    <mergeCell ref="A2:V2"/>
    <mergeCell ref="C4:G4"/>
    <mergeCell ref="I4:M4"/>
    <mergeCell ref="O4:U4"/>
    <mergeCell ref="Q5:Q6"/>
    <mergeCell ref="C5:C6"/>
    <mergeCell ref="E5:E6"/>
    <mergeCell ref="A75:B75"/>
    <mergeCell ref="A8:B8"/>
    <mergeCell ref="A23:B23"/>
    <mergeCell ref="K5:K6"/>
    <mergeCell ref="M5:M6"/>
    <mergeCell ref="G5:G6"/>
    <mergeCell ref="I5:I6"/>
    <mergeCell ref="A89:B89"/>
    <mergeCell ref="A30:B30"/>
    <mergeCell ref="A38:B38"/>
    <mergeCell ref="A52:B52"/>
    <mergeCell ref="A67:B67"/>
  </mergeCells>
  <printOptions horizontalCentered="1"/>
  <pageMargins left="0.2755905511811024" right="0.31496062992125984" top="0.51" bottom="0.4" header="0.37" footer="0.24"/>
  <pageSetup horizontalDpi="600" verticalDpi="600" orientation="portrait" paperSize="9" scale="55" r:id="rId1"/>
  <headerFooter alignWithMargins="0">
    <oddFooter>&amp;C22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/>
  <dimension ref="A1:AA100"/>
  <sheetViews>
    <sheetView view="pageBreakPreview" zoomScaleSheetLayoutView="100" workbookViewId="0" topLeftCell="A67">
      <selection activeCell="C8" sqref="C8:T98"/>
    </sheetView>
  </sheetViews>
  <sheetFormatPr defaultColWidth="9.140625" defaultRowHeight="12.75"/>
  <cols>
    <col min="2" max="2" width="25.00390625" style="0" customWidth="1"/>
    <col min="3" max="3" width="9.421875" style="0" bestFit="1" customWidth="1"/>
    <col min="4" max="4" width="1.8515625" style="0" customWidth="1"/>
    <col min="5" max="5" width="9.28125" style="0" bestFit="1" customWidth="1"/>
    <col min="6" max="6" width="1.8515625" style="0" customWidth="1"/>
    <col min="7" max="7" width="9.28125" style="0" bestFit="1" customWidth="1"/>
    <col min="8" max="8" width="1.8515625" style="0" customWidth="1"/>
    <col min="9" max="9" width="9.7109375" style="0" bestFit="1" customWidth="1"/>
    <col min="10" max="10" width="1.8515625" style="0" customWidth="1"/>
    <col min="11" max="11" width="9.28125" style="0" bestFit="1" customWidth="1"/>
    <col min="12" max="12" width="1.8515625" style="0" customWidth="1"/>
    <col min="13" max="13" width="9.28125" style="0" bestFit="1" customWidth="1"/>
    <col min="14" max="14" width="1.8515625" style="0" customWidth="1"/>
    <col min="15" max="15" width="9.28125" style="0" bestFit="1" customWidth="1"/>
    <col min="16" max="16" width="1.8515625" style="0" customWidth="1"/>
    <col min="17" max="17" width="9.28125" style="0" bestFit="1" customWidth="1"/>
    <col min="18" max="18" width="1.8515625" style="0" customWidth="1"/>
    <col min="19" max="19" width="9.28125" style="0" bestFit="1" customWidth="1"/>
    <col min="20" max="20" width="1.8515625" style="0" customWidth="1"/>
  </cols>
  <sheetData>
    <row r="1" spans="1:26" s="27" customFormat="1" ht="20.25">
      <c r="A1" s="591" t="s">
        <v>491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464"/>
      <c r="V1" s="464"/>
      <c r="W1" s="464"/>
      <c r="X1" s="464"/>
      <c r="Y1" s="464"/>
      <c r="Z1" s="166"/>
    </row>
    <row r="2" spans="1:26" s="27" customFormat="1" ht="20.25">
      <c r="A2" s="608" t="str">
        <f>"Table 3.8b South East: UK Regular Forces by local authority area as at "&amp;'Enter SITDATE'!B2</f>
        <v>Table 3.8b South East: UK Regular Forces by local authority area as at 1 January 2014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473"/>
      <c r="V2" s="473"/>
      <c r="W2" s="473"/>
      <c r="X2" s="473"/>
      <c r="Y2" s="473"/>
      <c r="Z2" s="167"/>
    </row>
    <row r="3" spans="1:26" s="27" customFormat="1" ht="12.75">
      <c r="A3" s="101"/>
      <c r="B3" s="102"/>
      <c r="C3" s="103"/>
      <c r="D3" s="103"/>
      <c r="E3" s="103"/>
      <c r="F3" s="103"/>
      <c r="G3" s="102"/>
      <c r="H3" s="102"/>
      <c r="I3" s="103"/>
      <c r="J3" s="102"/>
      <c r="K3" s="102"/>
      <c r="L3" s="102"/>
      <c r="M3" s="102"/>
      <c r="N3" s="102"/>
      <c r="O3" s="105"/>
      <c r="P3" s="174"/>
      <c r="Q3" s="3"/>
      <c r="R3" s="3"/>
      <c r="S3" s="32"/>
      <c r="T3" s="32"/>
      <c r="U3" s="103"/>
      <c r="V3" s="102"/>
      <c r="W3" s="102"/>
      <c r="X3" s="102"/>
      <c r="Y3" s="177"/>
      <c r="Z3" s="177"/>
    </row>
    <row r="4" spans="1:26" s="27" customFormat="1" ht="12.75" customHeight="1">
      <c r="A4" s="99" t="s">
        <v>74</v>
      </c>
      <c r="B4" s="98"/>
      <c r="C4" s="596" t="s">
        <v>450</v>
      </c>
      <c r="D4" s="597"/>
      <c r="E4" s="597"/>
      <c r="F4" s="597"/>
      <c r="G4" s="597"/>
      <c r="H4" s="165"/>
      <c r="I4" s="596" t="s">
        <v>83</v>
      </c>
      <c r="J4" s="597"/>
      <c r="K4" s="597"/>
      <c r="L4" s="597"/>
      <c r="M4" s="597"/>
      <c r="N4" s="164"/>
      <c r="O4" s="596" t="s">
        <v>84</v>
      </c>
      <c r="P4" s="597"/>
      <c r="Q4" s="597"/>
      <c r="R4" s="597"/>
      <c r="S4" s="597"/>
      <c r="T4" s="165"/>
      <c r="U4" s="355"/>
      <c r="V4" s="356"/>
      <c r="W4" s="356"/>
      <c r="X4" s="356"/>
      <c r="Y4" s="356"/>
      <c r="Z4" s="357"/>
    </row>
    <row r="5" spans="1:26" s="27" customFormat="1" ht="12.75" customHeight="1">
      <c r="A5" s="121"/>
      <c r="B5" s="48"/>
      <c r="C5" s="588" t="s">
        <v>50</v>
      </c>
      <c r="D5" s="374"/>
      <c r="E5" s="584" t="s">
        <v>79</v>
      </c>
      <c r="F5" s="374"/>
      <c r="G5" s="584" t="s">
        <v>91</v>
      </c>
      <c r="H5" s="375"/>
      <c r="I5" s="588" t="s">
        <v>50</v>
      </c>
      <c r="J5" s="374"/>
      <c r="K5" s="584" t="s">
        <v>79</v>
      </c>
      <c r="L5" s="374"/>
      <c r="M5" s="584" t="s">
        <v>91</v>
      </c>
      <c r="N5" s="374"/>
      <c r="O5" s="588" t="s">
        <v>50</v>
      </c>
      <c r="P5" s="374"/>
      <c r="Q5" s="584" t="s">
        <v>79</v>
      </c>
      <c r="R5" s="374"/>
      <c r="S5" s="584" t="s">
        <v>91</v>
      </c>
      <c r="T5" s="337"/>
      <c r="U5" s="358"/>
      <c r="V5" s="357"/>
      <c r="W5" s="357"/>
      <c r="X5" s="357"/>
      <c r="Y5" s="357"/>
      <c r="Z5" s="357"/>
    </row>
    <row r="6" spans="1:26" s="27" customFormat="1" ht="12.75">
      <c r="A6" s="131"/>
      <c r="B6" s="100" t="s">
        <v>19</v>
      </c>
      <c r="C6" s="587"/>
      <c r="D6" s="349"/>
      <c r="E6" s="585"/>
      <c r="F6" s="349"/>
      <c r="G6" s="585"/>
      <c r="H6" s="350"/>
      <c r="I6" s="587"/>
      <c r="J6" s="349"/>
      <c r="K6" s="585"/>
      <c r="L6" s="349"/>
      <c r="M6" s="585"/>
      <c r="N6" s="350"/>
      <c r="O6" s="587"/>
      <c r="P6" s="349"/>
      <c r="Q6" s="585"/>
      <c r="R6" s="349"/>
      <c r="S6" s="585"/>
      <c r="T6" s="334"/>
      <c r="U6" s="359"/>
      <c r="V6" s="360"/>
      <c r="W6" s="360"/>
      <c r="X6" s="360"/>
      <c r="Y6" s="360"/>
      <c r="Z6" s="360"/>
    </row>
    <row r="7" spans="1:26" s="27" customFormat="1" ht="12.75">
      <c r="A7" s="135"/>
      <c r="B7" s="41"/>
      <c r="C7" s="273"/>
      <c r="D7" s="226"/>
      <c r="E7" s="34"/>
      <c r="F7" s="34"/>
      <c r="G7" s="34"/>
      <c r="H7" s="40"/>
      <c r="I7" s="273"/>
      <c r="J7" s="226"/>
      <c r="K7" s="34"/>
      <c r="L7" s="34"/>
      <c r="M7" s="34"/>
      <c r="N7" s="40"/>
      <c r="O7" s="273"/>
      <c r="P7" s="226"/>
      <c r="Q7" s="34"/>
      <c r="R7" s="34"/>
      <c r="S7" s="34"/>
      <c r="T7" s="40"/>
      <c r="U7" s="314"/>
      <c r="V7" s="173"/>
      <c r="W7" s="282"/>
      <c r="X7" s="282"/>
      <c r="Y7" s="282"/>
      <c r="Z7" s="282"/>
    </row>
    <row r="8" spans="1:27" s="27" customFormat="1" ht="14.25">
      <c r="A8" s="609" t="s">
        <v>449</v>
      </c>
      <c r="B8" s="576"/>
      <c r="C8" s="286">
        <v>10010</v>
      </c>
      <c r="D8" s="290"/>
      <c r="E8" s="289">
        <v>2200</v>
      </c>
      <c r="F8" s="290"/>
      <c r="G8" s="289">
        <v>7810</v>
      </c>
      <c r="H8" s="290"/>
      <c r="I8" s="286">
        <v>18600</v>
      </c>
      <c r="J8" s="290"/>
      <c r="K8" s="289">
        <v>4200</v>
      </c>
      <c r="L8" s="290"/>
      <c r="M8" s="289">
        <v>14410</v>
      </c>
      <c r="N8" s="290"/>
      <c r="O8" s="286">
        <v>10480</v>
      </c>
      <c r="P8" s="289"/>
      <c r="Q8" s="289">
        <v>2400</v>
      </c>
      <c r="R8" s="289"/>
      <c r="S8" s="289">
        <v>8080</v>
      </c>
      <c r="T8" s="291"/>
      <c r="U8" s="363"/>
      <c r="V8" s="377"/>
      <c r="W8" s="365"/>
      <c r="X8" s="377"/>
      <c r="Y8" s="365"/>
      <c r="Z8" s="377"/>
      <c r="AA8" s="1"/>
    </row>
    <row r="9" spans="1:26" s="27" customFormat="1" ht="14.25">
      <c r="A9" s="108"/>
      <c r="B9" s="109"/>
      <c r="C9" s="304"/>
      <c r="D9" s="207"/>
      <c r="E9" s="112"/>
      <c r="F9" s="207"/>
      <c r="G9" s="112"/>
      <c r="H9" s="207"/>
      <c r="I9" s="304"/>
      <c r="J9" s="207"/>
      <c r="K9" s="112"/>
      <c r="L9" s="207"/>
      <c r="M9" s="112"/>
      <c r="N9" s="207"/>
      <c r="O9" s="304"/>
      <c r="P9" s="112"/>
      <c r="Q9" s="112"/>
      <c r="R9" s="112"/>
      <c r="S9" s="112"/>
      <c r="T9" s="113"/>
      <c r="U9" s="363"/>
      <c r="V9" s="378"/>
      <c r="W9" s="368"/>
      <c r="X9" s="378"/>
      <c r="Y9" s="368"/>
      <c r="Z9" s="378"/>
    </row>
    <row r="10" spans="1:26" s="1" customFormat="1" ht="14.25">
      <c r="A10" s="118"/>
      <c r="B10" s="145" t="s">
        <v>344</v>
      </c>
      <c r="C10" s="305" t="s">
        <v>530</v>
      </c>
      <c r="D10" s="210"/>
      <c r="E10" s="64" t="s">
        <v>530</v>
      </c>
      <c r="F10" s="210"/>
      <c r="G10" s="64" t="s">
        <v>530</v>
      </c>
      <c r="H10" s="210"/>
      <c r="I10" s="305">
        <v>910</v>
      </c>
      <c r="J10" s="210"/>
      <c r="K10" s="64">
        <v>630</v>
      </c>
      <c r="L10" s="210"/>
      <c r="M10" s="64">
        <v>280</v>
      </c>
      <c r="N10" s="210"/>
      <c r="O10" s="305" t="s">
        <v>530</v>
      </c>
      <c r="P10" s="64"/>
      <c r="Q10" s="64" t="s">
        <v>530</v>
      </c>
      <c r="R10" s="64"/>
      <c r="S10" s="64" t="s">
        <v>530</v>
      </c>
      <c r="T10" s="60"/>
      <c r="U10" s="305"/>
      <c r="V10" s="210"/>
      <c r="W10" s="64"/>
      <c r="X10" s="210"/>
      <c r="Y10" s="64"/>
      <c r="Z10" s="210"/>
    </row>
    <row r="11" spans="1:26" s="1" customFormat="1" ht="14.25">
      <c r="A11" s="118"/>
      <c r="B11" s="145" t="s">
        <v>29</v>
      </c>
      <c r="C11" s="305" t="s">
        <v>530</v>
      </c>
      <c r="D11" s="210"/>
      <c r="E11" s="64" t="s">
        <v>530</v>
      </c>
      <c r="F11" s="210"/>
      <c r="G11" s="64" t="s">
        <v>530</v>
      </c>
      <c r="H11" s="210"/>
      <c r="I11" s="305" t="s">
        <v>530</v>
      </c>
      <c r="J11" s="210"/>
      <c r="K11" s="64" t="s">
        <v>530</v>
      </c>
      <c r="L11" s="210"/>
      <c r="M11" s="64" t="s">
        <v>530</v>
      </c>
      <c r="N11" s="210"/>
      <c r="O11" s="305" t="s">
        <v>530</v>
      </c>
      <c r="P11" s="64"/>
      <c r="Q11" s="64" t="s">
        <v>530</v>
      </c>
      <c r="R11" s="64"/>
      <c r="S11" s="64" t="s">
        <v>530</v>
      </c>
      <c r="T11" s="60"/>
      <c r="U11" s="305"/>
      <c r="V11" s="210"/>
      <c r="W11" s="64"/>
      <c r="X11" s="210"/>
      <c r="Y11" s="64"/>
      <c r="Z11" s="210"/>
    </row>
    <row r="12" spans="1:26" s="27" customFormat="1" ht="14.25">
      <c r="A12" s="118"/>
      <c r="B12" s="145" t="s">
        <v>209</v>
      </c>
      <c r="C12" s="305" t="s">
        <v>530</v>
      </c>
      <c r="D12" s="210"/>
      <c r="E12" s="64" t="s">
        <v>530</v>
      </c>
      <c r="F12" s="210"/>
      <c r="G12" s="64" t="s">
        <v>530</v>
      </c>
      <c r="H12" s="210"/>
      <c r="I12" s="305" t="s">
        <v>530</v>
      </c>
      <c r="J12" s="210"/>
      <c r="K12" s="64" t="s">
        <v>530</v>
      </c>
      <c r="L12" s="210"/>
      <c r="M12" s="64" t="s">
        <v>530</v>
      </c>
      <c r="N12" s="210"/>
      <c r="O12" s="305" t="s">
        <v>530</v>
      </c>
      <c r="P12" s="64"/>
      <c r="Q12" s="64" t="s">
        <v>530</v>
      </c>
      <c r="R12" s="64"/>
      <c r="S12" s="64" t="s">
        <v>530</v>
      </c>
      <c r="T12" s="60"/>
      <c r="U12" s="305"/>
      <c r="V12" s="210"/>
      <c r="W12" s="64"/>
      <c r="X12" s="210"/>
      <c r="Y12" s="64"/>
      <c r="Z12" s="210"/>
    </row>
    <row r="13" spans="1:26" s="1" customFormat="1" ht="14.25">
      <c r="A13" s="118"/>
      <c r="B13" s="145" t="s">
        <v>73</v>
      </c>
      <c r="C13" s="305" t="s">
        <v>530</v>
      </c>
      <c r="D13" s="210"/>
      <c r="E13" s="64" t="s">
        <v>530</v>
      </c>
      <c r="F13" s="210"/>
      <c r="G13" s="64" t="s">
        <v>530</v>
      </c>
      <c r="H13" s="210"/>
      <c r="I13" s="305">
        <v>640</v>
      </c>
      <c r="J13" s="210"/>
      <c r="K13" s="64">
        <v>100</v>
      </c>
      <c r="L13" s="210"/>
      <c r="M13" s="64">
        <v>540</v>
      </c>
      <c r="N13" s="210"/>
      <c r="O13" s="305" t="s">
        <v>530</v>
      </c>
      <c r="P13" s="64"/>
      <c r="Q13" s="64" t="s">
        <v>530</v>
      </c>
      <c r="R13" s="64"/>
      <c r="S13" s="64" t="s">
        <v>530</v>
      </c>
      <c r="T13" s="60"/>
      <c r="U13" s="305"/>
      <c r="V13" s="210"/>
      <c r="W13" s="64"/>
      <c r="X13" s="210"/>
      <c r="Y13" s="64"/>
      <c r="Z13" s="210"/>
    </row>
    <row r="14" spans="1:26" s="1" customFormat="1" ht="14.25">
      <c r="A14" s="118"/>
      <c r="B14" s="145" t="s">
        <v>30</v>
      </c>
      <c r="C14" s="305" t="s">
        <v>530</v>
      </c>
      <c r="D14" s="210"/>
      <c r="E14" s="64" t="s">
        <v>530</v>
      </c>
      <c r="F14" s="210"/>
      <c r="G14" s="64" t="s">
        <v>530</v>
      </c>
      <c r="H14" s="210"/>
      <c r="I14" s="305">
        <v>70</v>
      </c>
      <c r="J14" s="210"/>
      <c r="K14" s="64" t="s">
        <v>530</v>
      </c>
      <c r="L14" s="210"/>
      <c r="M14" s="64">
        <v>60</v>
      </c>
      <c r="N14" s="210"/>
      <c r="O14" s="305" t="s">
        <v>530</v>
      </c>
      <c r="P14" s="64"/>
      <c r="Q14" s="64" t="s">
        <v>530</v>
      </c>
      <c r="R14" s="64"/>
      <c r="S14" s="64" t="s">
        <v>530</v>
      </c>
      <c r="T14" s="60"/>
      <c r="U14" s="305"/>
      <c r="V14" s="210"/>
      <c r="W14" s="64"/>
      <c r="X14" s="210"/>
      <c r="Y14" s="64"/>
      <c r="Z14" s="210"/>
    </row>
    <row r="15" spans="1:26" s="1" customFormat="1" ht="14.25">
      <c r="A15" s="118"/>
      <c r="B15" s="145" t="s">
        <v>31</v>
      </c>
      <c r="C15" s="305">
        <v>6450</v>
      </c>
      <c r="D15" s="210"/>
      <c r="E15" s="64">
        <v>1310</v>
      </c>
      <c r="F15" s="210"/>
      <c r="G15" s="64">
        <v>5140</v>
      </c>
      <c r="H15" s="210"/>
      <c r="I15" s="305">
        <v>170</v>
      </c>
      <c r="J15" s="210"/>
      <c r="K15" s="64">
        <v>50</v>
      </c>
      <c r="L15" s="210"/>
      <c r="M15" s="64">
        <v>120</v>
      </c>
      <c r="N15" s="210"/>
      <c r="O15" s="305">
        <v>70</v>
      </c>
      <c r="P15" s="64"/>
      <c r="Q15" s="64">
        <v>30</v>
      </c>
      <c r="R15" s="64"/>
      <c r="S15" s="64">
        <v>50</v>
      </c>
      <c r="T15" s="60"/>
      <c r="U15" s="305"/>
      <c r="V15" s="210"/>
      <c r="W15" s="64"/>
      <c r="X15" s="210"/>
      <c r="Y15" s="64"/>
      <c r="Z15" s="210"/>
    </row>
    <row r="16" spans="1:26" s="1" customFormat="1" ht="14.25">
      <c r="A16" s="118"/>
      <c r="B16" s="145" t="s">
        <v>345</v>
      </c>
      <c r="C16" s="305" t="s">
        <v>530</v>
      </c>
      <c r="D16" s="210"/>
      <c r="E16" s="64" t="s">
        <v>530</v>
      </c>
      <c r="F16" s="210"/>
      <c r="G16" s="64" t="s">
        <v>530</v>
      </c>
      <c r="H16" s="210"/>
      <c r="I16" s="305">
        <v>10</v>
      </c>
      <c r="J16" s="210"/>
      <c r="K16" s="64" t="s">
        <v>530</v>
      </c>
      <c r="L16" s="210"/>
      <c r="M16" s="64">
        <v>10</v>
      </c>
      <c r="N16" s="210"/>
      <c r="O16" s="305" t="s">
        <v>530</v>
      </c>
      <c r="P16" s="64"/>
      <c r="Q16" s="64" t="s">
        <v>530</v>
      </c>
      <c r="R16" s="64"/>
      <c r="S16" s="64" t="s">
        <v>530</v>
      </c>
      <c r="T16" s="60"/>
      <c r="U16" s="305"/>
      <c r="V16" s="210"/>
      <c r="W16" s="64"/>
      <c r="X16" s="210"/>
      <c r="Y16" s="64"/>
      <c r="Z16" s="210"/>
    </row>
    <row r="17" spans="1:26" s="27" customFormat="1" ht="14.25">
      <c r="A17" s="118"/>
      <c r="B17" s="145" t="s">
        <v>210</v>
      </c>
      <c r="C17" s="305" t="s">
        <v>530</v>
      </c>
      <c r="D17" s="210"/>
      <c r="E17" s="64" t="s">
        <v>530</v>
      </c>
      <c r="F17" s="210"/>
      <c r="G17" s="64" t="s">
        <v>530</v>
      </c>
      <c r="H17" s="210"/>
      <c r="I17" s="305" t="s">
        <v>530</v>
      </c>
      <c r="J17" s="210"/>
      <c r="K17" s="64" t="s">
        <v>530</v>
      </c>
      <c r="L17" s="210"/>
      <c r="M17" s="64" t="s">
        <v>530</v>
      </c>
      <c r="N17" s="210"/>
      <c r="O17" s="305" t="s">
        <v>530</v>
      </c>
      <c r="P17" s="64"/>
      <c r="Q17" s="64" t="s">
        <v>530</v>
      </c>
      <c r="R17" s="64"/>
      <c r="S17" s="64" t="s">
        <v>530</v>
      </c>
      <c r="T17" s="60"/>
      <c r="U17" s="305"/>
      <c r="V17" s="210"/>
      <c r="W17" s="64"/>
      <c r="X17" s="210"/>
      <c r="Y17" s="64"/>
      <c r="Z17" s="210"/>
    </row>
    <row r="18" spans="1:26" s="1" customFormat="1" ht="14.25">
      <c r="A18" s="118"/>
      <c r="B18" s="145" t="s">
        <v>32</v>
      </c>
      <c r="C18" s="305">
        <v>20</v>
      </c>
      <c r="D18" s="210"/>
      <c r="E18" s="64" t="s">
        <v>530</v>
      </c>
      <c r="F18" s="210"/>
      <c r="G18" s="64">
        <v>10</v>
      </c>
      <c r="H18" s="210"/>
      <c r="I18" s="305">
        <v>10</v>
      </c>
      <c r="J18" s="210"/>
      <c r="K18" s="64" t="s">
        <v>530</v>
      </c>
      <c r="L18" s="210"/>
      <c r="M18" s="64">
        <v>10</v>
      </c>
      <c r="N18" s="210"/>
      <c r="O18" s="305" t="s">
        <v>530</v>
      </c>
      <c r="P18" s="64"/>
      <c r="Q18" s="64" t="s">
        <v>530</v>
      </c>
      <c r="R18" s="64"/>
      <c r="S18" s="64" t="s">
        <v>530</v>
      </c>
      <c r="T18" s="60"/>
      <c r="U18" s="305"/>
      <c r="V18" s="210"/>
      <c r="W18" s="64"/>
      <c r="X18" s="210"/>
      <c r="Y18" s="64"/>
      <c r="Z18" s="210"/>
    </row>
    <row r="19" spans="1:26" s="1" customFormat="1" ht="14.25">
      <c r="A19" s="118"/>
      <c r="B19" s="145" t="s">
        <v>72</v>
      </c>
      <c r="C19" s="305" t="s">
        <v>530</v>
      </c>
      <c r="D19" s="210"/>
      <c r="E19" s="64" t="s">
        <v>530</v>
      </c>
      <c r="F19" s="210"/>
      <c r="G19" s="64" t="s">
        <v>530</v>
      </c>
      <c r="H19" s="210"/>
      <c r="I19" s="305">
        <v>270</v>
      </c>
      <c r="J19" s="210"/>
      <c r="K19" s="64">
        <v>30</v>
      </c>
      <c r="L19" s="210"/>
      <c r="M19" s="64">
        <v>240</v>
      </c>
      <c r="N19" s="210"/>
      <c r="O19" s="305" t="s">
        <v>530</v>
      </c>
      <c r="P19" s="64"/>
      <c r="Q19" s="64" t="s">
        <v>530</v>
      </c>
      <c r="R19" s="64"/>
      <c r="S19" s="64" t="s">
        <v>530</v>
      </c>
      <c r="T19" s="60"/>
      <c r="U19" s="305"/>
      <c r="V19" s="210"/>
      <c r="W19" s="64"/>
      <c r="X19" s="210"/>
      <c r="Y19" s="64"/>
      <c r="Z19" s="210"/>
    </row>
    <row r="20" spans="1:26" s="1" customFormat="1" ht="14.25">
      <c r="A20" s="118"/>
      <c r="B20" s="145" t="s">
        <v>346</v>
      </c>
      <c r="C20" s="305" t="s">
        <v>530</v>
      </c>
      <c r="D20" s="210"/>
      <c r="E20" s="64" t="s">
        <v>530</v>
      </c>
      <c r="F20" s="210"/>
      <c r="G20" s="64" t="s">
        <v>530</v>
      </c>
      <c r="H20" s="210"/>
      <c r="I20" s="305">
        <v>1020</v>
      </c>
      <c r="J20" s="210"/>
      <c r="K20" s="64">
        <v>90</v>
      </c>
      <c r="L20" s="210"/>
      <c r="M20" s="64">
        <v>930</v>
      </c>
      <c r="N20" s="210"/>
      <c r="O20" s="305" t="s">
        <v>530</v>
      </c>
      <c r="P20" s="64"/>
      <c r="Q20" s="64" t="s">
        <v>530</v>
      </c>
      <c r="R20" s="64"/>
      <c r="S20" s="64" t="s">
        <v>530</v>
      </c>
      <c r="T20" s="60"/>
      <c r="U20" s="305"/>
      <c r="V20" s="210"/>
      <c r="W20" s="64"/>
      <c r="X20" s="210"/>
      <c r="Y20" s="64"/>
      <c r="Z20" s="210"/>
    </row>
    <row r="21" spans="1:26" s="1" customFormat="1" ht="14.25">
      <c r="A21" s="118"/>
      <c r="B21" s="145" t="s">
        <v>347</v>
      </c>
      <c r="C21" s="305">
        <v>10</v>
      </c>
      <c r="D21" s="210"/>
      <c r="E21" s="64" t="s">
        <v>530</v>
      </c>
      <c r="F21" s="210"/>
      <c r="G21" s="64">
        <v>10</v>
      </c>
      <c r="H21" s="210"/>
      <c r="I21" s="305">
        <v>600</v>
      </c>
      <c r="J21" s="210"/>
      <c r="K21" s="64">
        <v>100</v>
      </c>
      <c r="L21" s="210"/>
      <c r="M21" s="64">
        <v>500</v>
      </c>
      <c r="N21" s="210"/>
      <c r="O21" s="305" t="s">
        <v>530</v>
      </c>
      <c r="P21" s="64"/>
      <c r="Q21" s="64" t="s">
        <v>530</v>
      </c>
      <c r="R21" s="64"/>
      <c r="S21" s="64" t="s">
        <v>530</v>
      </c>
      <c r="T21" s="60"/>
      <c r="U21" s="305"/>
      <c r="V21" s="210"/>
      <c r="W21" s="64"/>
      <c r="X21" s="210"/>
      <c r="Y21" s="64"/>
      <c r="Z21" s="210"/>
    </row>
    <row r="22" spans="1:26" s="27" customFormat="1" ht="14.25">
      <c r="A22" s="134"/>
      <c r="B22" s="41"/>
      <c r="C22" s="305"/>
      <c r="D22" s="210"/>
      <c r="E22" s="64"/>
      <c r="F22" s="210"/>
      <c r="G22" s="64"/>
      <c r="H22" s="210"/>
      <c r="I22" s="305"/>
      <c r="J22" s="210"/>
      <c r="K22" s="64"/>
      <c r="L22" s="210"/>
      <c r="M22" s="64"/>
      <c r="N22" s="210"/>
      <c r="O22" s="305"/>
      <c r="P22" s="64"/>
      <c r="Q22" s="64"/>
      <c r="R22" s="64"/>
      <c r="S22" s="64"/>
      <c r="T22" s="60"/>
      <c r="U22" s="305"/>
      <c r="V22" s="210"/>
      <c r="W22" s="64"/>
      <c r="X22" s="210"/>
      <c r="Y22" s="64"/>
      <c r="Z22" s="210"/>
    </row>
    <row r="23" spans="1:26" s="1" customFormat="1" ht="14.25">
      <c r="A23" s="606" t="s">
        <v>0</v>
      </c>
      <c r="B23" s="607"/>
      <c r="C23" s="65">
        <v>50</v>
      </c>
      <c r="D23" s="232"/>
      <c r="E23" s="55">
        <v>30</v>
      </c>
      <c r="F23" s="232"/>
      <c r="G23" s="55">
        <v>20</v>
      </c>
      <c r="H23" s="232"/>
      <c r="I23" s="65">
        <v>80</v>
      </c>
      <c r="J23" s="232"/>
      <c r="K23" s="55">
        <v>50</v>
      </c>
      <c r="L23" s="232"/>
      <c r="M23" s="55">
        <v>30</v>
      </c>
      <c r="N23" s="232"/>
      <c r="O23" s="65">
        <v>2180</v>
      </c>
      <c r="P23" s="55"/>
      <c r="Q23" s="55">
        <v>910</v>
      </c>
      <c r="R23" s="55"/>
      <c r="S23" s="55">
        <v>1280</v>
      </c>
      <c r="T23" s="56"/>
      <c r="U23" s="305"/>
      <c r="V23" s="379"/>
      <c r="W23" s="325"/>
      <c r="X23" s="379"/>
      <c r="Y23" s="325"/>
      <c r="Z23" s="379"/>
    </row>
    <row r="24" spans="1:26" s="27" customFormat="1" ht="14.25">
      <c r="A24" s="134"/>
      <c r="B24" s="41"/>
      <c r="C24" s="305"/>
      <c r="D24" s="210"/>
      <c r="E24" s="64"/>
      <c r="F24" s="210"/>
      <c r="G24" s="64"/>
      <c r="H24" s="210"/>
      <c r="I24" s="305"/>
      <c r="J24" s="210"/>
      <c r="K24" s="64"/>
      <c r="L24" s="210"/>
      <c r="M24" s="64"/>
      <c r="N24" s="210"/>
      <c r="O24" s="305"/>
      <c r="P24" s="64"/>
      <c r="Q24" s="64"/>
      <c r="R24" s="64"/>
      <c r="S24" s="64"/>
      <c r="T24" s="60"/>
      <c r="U24" s="305"/>
      <c r="V24" s="210"/>
      <c r="W24" s="64"/>
      <c r="X24" s="210"/>
      <c r="Y24" s="64"/>
      <c r="Z24" s="210"/>
    </row>
    <row r="25" spans="1:26" s="27" customFormat="1" ht="14.25">
      <c r="A25" s="133"/>
      <c r="B25" s="41" t="s">
        <v>358</v>
      </c>
      <c r="C25" s="305">
        <v>30</v>
      </c>
      <c r="D25" s="210"/>
      <c r="E25" s="64">
        <v>20</v>
      </c>
      <c r="F25" s="210"/>
      <c r="G25" s="64">
        <v>10</v>
      </c>
      <c r="H25" s="210"/>
      <c r="I25" s="305">
        <v>10</v>
      </c>
      <c r="J25" s="210"/>
      <c r="K25" s="64">
        <v>10</v>
      </c>
      <c r="L25" s="210"/>
      <c r="M25" s="64">
        <v>10</v>
      </c>
      <c r="N25" s="210"/>
      <c r="O25" s="305">
        <v>900</v>
      </c>
      <c r="P25" s="64"/>
      <c r="Q25" s="64">
        <v>90</v>
      </c>
      <c r="R25" s="64"/>
      <c r="S25" s="64">
        <v>820</v>
      </c>
      <c r="T25" s="60"/>
      <c r="U25" s="305"/>
      <c r="V25" s="210"/>
      <c r="W25" s="64"/>
      <c r="X25" s="210"/>
      <c r="Y25" s="64"/>
      <c r="Z25" s="210"/>
    </row>
    <row r="26" spans="1:26" s="27" customFormat="1" ht="14.25">
      <c r="A26" s="133"/>
      <c r="B26" s="41" t="s">
        <v>96</v>
      </c>
      <c r="C26" s="305" t="s">
        <v>530</v>
      </c>
      <c r="D26" s="210"/>
      <c r="E26" s="64" t="s">
        <v>530</v>
      </c>
      <c r="F26" s="210"/>
      <c r="G26" s="64" t="s">
        <v>530</v>
      </c>
      <c r="H26" s="210"/>
      <c r="I26" s="305" t="s">
        <v>530</v>
      </c>
      <c r="J26" s="210"/>
      <c r="K26" s="64" t="s">
        <v>530</v>
      </c>
      <c r="L26" s="210"/>
      <c r="M26" s="64" t="s">
        <v>530</v>
      </c>
      <c r="N26" s="210"/>
      <c r="O26" s="305" t="s">
        <v>530</v>
      </c>
      <c r="P26" s="64"/>
      <c r="Q26" s="64" t="s">
        <v>530</v>
      </c>
      <c r="R26" s="64"/>
      <c r="S26" s="64" t="s">
        <v>530</v>
      </c>
      <c r="T26" s="60"/>
      <c r="U26" s="305"/>
      <c r="V26" s="210"/>
      <c r="W26" s="64"/>
      <c r="X26" s="210"/>
      <c r="Y26" s="64"/>
      <c r="Z26" s="210"/>
    </row>
    <row r="27" spans="1:26" s="27" customFormat="1" ht="14.25">
      <c r="A27" s="133"/>
      <c r="B27" s="41" t="s">
        <v>359</v>
      </c>
      <c r="C27" s="305">
        <v>20</v>
      </c>
      <c r="D27" s="210"/>
      <c r="E27" s="64">
        <v>10</v>
      </c>
      <c r="F27" s="210"/>
      <c r="G27" s="64">
        <v>10</v>
      </c>
      <c r="H27" s="210"/>
      <c r="I27" s="305">
        <v>40</v>
      </c>
      <c r="J27" s="210"/>
      <c r="K27" s="64">
        <v>20</v>
      </c>
      <c r="L27" s="210"/>
      <c r="M27" s="64">
        <v>20</v>
      </c>
      <c r="N27" s="210"/>
      <c r="O27" s="305">
        <v>30</v>
      </c>
      <c r="P27" s="64"/>
      <c r="Q27" s="64">
        <v>10</v>
      </c>
      <c r="R27" s="64"/>
      <c r="S27" s="64">
        <v>10</v>
      </c>
      <c r="T27" s="60"/>
      <c r="U27" s="305"/>
      <c r="V27" s="210"/>
      <c r="W27" s="64"/>
      <c r="X27" s="210"/>
      <c r="Y27" s="64"/>
      <c r="Z27" s="210"/>
    </row>
    <row r="28" spans="1:26" s="27" customFormat="1" ht="14.25">
      <c r="A28" s="133"/>
      <c r="B28" s="41" t="s">
        <v>360</v>
      </c>
      <c r="C28" s="305">
        <v>10</v>
      </c>
      <c r="D28" s="210"/>
      <c r="E28" s="64">
        <v>10</v>
      </c>
      <c r="F28" s="210"/>
      <c r="G28" s="64" t="s">
        <v>530</v>
      </c>
      <c r="H28" s="210"/>
      <c r="I28" s="305">
        <v>30</v>
      </c>
      <c r="J28" s="210"/>
      <c r="K28" s="64">
        <v>20</v>
      </c>
      <c r="L28" s="210"/>
      <c r="M28" s="64">
        <v>10</v>
      </c>
      <c r="N28" s="210"/>
      <c r="O28" s="305">
        <v>1250</v>
      </c>
      <c r="P28" s="64"/>
      <c r="Q28" s="64">
        <v>810</v>
      </c>
      <c r="R28" s="64"/>
      <c r="S28" s="64">
        <v>440</v>
      </c>
      <c r="T28" s="60"/>
      <c r="U28" s="305"/>
      <c r="V28" s="210"/>
      <c r="W28" s="64"/>
      <c r="X28" s="210"/>
      <c r="Y28" s="64"/>
      <c r="Z28" s="210"/>
    </row>
    <row r="29" spans="1:26" s="27" customFormat="1" ht="14.25">
      <c r="A29" s="134"/>
      <c r="B29" s="41"/>
      <c r="C29" s="305"/>
      <c r="D29" s="210"/>
      <c r="E29" s="64"/>
      <c r="F29" s="210"/>
      <c r="G29" s="64"/>
      <c r="H29" s="210"/>
      <c r="I29" s="305"/>
      <c r="J29" s="210"/>
      <c r="K29" s="64"/>
      <c r="L29" s="210"/>
      <c r="M29" s="64"/>
      <c r="N29" s="210"/>
      <c r="O29" s="305"/>
      <c r="P29" s="64"/>
      <c r="Q29" s="64"/>
      <c r="R29" s="64"/>
      <c r="S29" s="64"/>
      <c r="T29" s="60"/>
      <c r="U29" s="305"/>
      <c r="V29" s="210"/>
      <c r="W29" s="64"/>
      <c r="X29" s="210"/>
      <c r="Y29" s="64"/>
      <c r="Z29" s="210"/>
    </row>
    <row r="30" spans="1:27" s="27" customFormat="1" ht="14.25">
      <c r="A30" s="606" t="s">
        <v>211</v>
      </c>
      <c r="B30" s="607"/>
      <c r="C30" s="65" t="s">
        <v>530</v>
      </c>
      <c r="D30" s="232"/>
      <c r="E30" s="55" t="s">
        <v>530</v>
      </c>
      <c r="F30" s="232"/>
      <c r="G30" s="55" t="s">
        <v>530</v>
      </c>
      <c r="H30" s="232"/>
      <c r="I30" s="65" t="s">
        <v>530</v>
      </c>
      <c r="J30" s="232"/>
      <c r="K30" s="55" t="s">
        <v>530</v>
      </c>
      <c r="L30" s="232"/>
      <c r="M30" s="55" t="s">
        <v>530</v>
      </c>
      <c r="N30" s="232"/>
      <c r="O30" s="65" t="s">
        <v>530</v>
      </c>
      <c r="P30" s="55"/>
      <c r="Q30" s="55" t="s">
        <v>530</v>
      </c>
      <c r="R30" s="55"/>
      <c r="S30" s="55" t="s">
        <v>530</v>
      </c>
      <c r="T30" s="56"/>
      <c r="U30" s="305"/>
      <c r="V30" s="379"/>
      <c r="W30" s="325"/>
      <c r="X30" s="379"/>
      <c r="Y30" s="325"/>
      <c r="Z30" s="379"/>
      <c r="AA30" s="1"/>
    </row>
    <row r="31" spans="1:26" s="27" customFormat="1" ht="14.25">
      <c r="A31" s="134"/>
      <c r="B31" s="41"/>
      <c r="C31" s="305"/>
      <c r="D31" s="210"/>
      <c r="E31" s="64"/>
      <c r="F31" s="210"/>
      <c r="G31" s="64"/>
      <c r="H31" s="210"/>
      <c r="I31" s="305"/>
      <c r="J31" s="210"/>
      <c r="K31" s="64"/>
      <c r="L31" s="210"/>
      <c r="M31" s="64"/>
      <c r="N31" s="210"/>
      <c r="O31" s="305"/>
      <c r="P31" s="64"/>
      <c r="Q31" s="64"/>
      <c r="R31" s="64"/>
      <c r="S31" s="64"/>
      <c r="T31" s="60"/>
      <c r="U31" s="305"/>
      <c r="V31" s="210"/>
      <c r="W31" s="64"/>
      <c r="X31" s="210"/>
      <c r="Y31" s="64"/>
      <c r="Z31" s="210"/>
    </row>
    <row r="32" spans="1:26" s="27" customFormat="1" ht="14.25">
      <c r="A32" s="133"/>
      <c r="B32" s="41" t="s">
        <v>212</v>
      </c>
      <c r="C32" s="305" t="s">
        <v>530</v>
      </c>
      <c r="D32" s="210"/>
      <c r="E32" s="64" t="s">
        <v>530</v>
      </c>
      <c r="F32" s="210"/>
      <c r="G32" s="64" t="s">
        <v>530</v>
      </c>
      <c r="H32" s="210"/>
      <c r="I32" s="305" t="s">
        <v>530</v>
      </c>
      <c r="J32" s="210"/>
      <c r="K32" s="64" t="s">
        <v>530</v>
      </c>
      <c r="L32" s="210"/>
      <c r="M32" s="64" t="s">
        <v>530</v>
      </c>
      <c r="N32" s="210"/>
      <c r="O32" s="305" t="s">
        <v>530</v>
      </c>
      <c r="P32" s="64"/>
      <c r="Q32" s="64" t="s">
        <v>530</v>
      </c>
      <c r="R32" s="64"/>
      <c r="S32" s="64" t="s">
        <v>530</v>
      </c>
      <c r="T32" s="60"/>
      <c r="U32" s="305"/>
      <c r="V32" s="210"/>
      <c r="W32" s="64"/>
      <c r="X32" s="210"/>
      <c r="Y32" s="64"/>
      <c r="Z32" s="210"/>
    </row>
    <row r="33" spans="1:26" s="27" customFormat="1" ht="14.25">
      <c r="A33" s="133"/>
      <c r="B33" s="41" t="s">
        <v>213</v>
      </c>
      <c r="C33" s="305" t="s">
        <v>530</v>
      </c>
      <c r="D33" s="210"/>
      <c r="E33" s="64" t="s">
        <v>530</v>
      </c>
      <c r="F33" s="210"/>
      <c r="G33" s="64" t="s">
        <v>530</v>
      </c>
      <c r="H33" s="210"/>
      <c r="I33" s="305" t="s">
        <v>530</v>
      </c>
      <c r="J33" s="210"/>
      <c r="K33" s="64" t="s">
        <v>530</v>
      </c>
      <c r="L33" s="210"/>
      <c r="M33" s="64" t="s">
        <v>530</v>
      </c>
      <c r="N33" s="210"/>
      <c r="O33" s="305" t="s">
        <v>530</v>
      </c>
      <c r="P33" s="64"/>
      <c r="Q33" s="64" t="s">
        <v>530</v>
      </c>
      <c r="R33" s="64"/>
      <c r="S33" s="64" t="s">
        <v>530</v>
      </c>
      <c r="T33" s="60"/>
      <c r="U33" s="305"/>
      <c r="V33" s="210"/>
      <c r="W33" s="64"/>
      <c r="X33" s="210"/>
      <c r="Y33" s="64"/>
      <c r="Z33" s="210"/>
    </row>
    <row r="34" spans="1:26" s="27" customFormat="1" ht="14.25">
      <c r="A34" s="133"/>
      <c r="B34" s="41" t="s">
        <v>214</v>
      </c>
      <c r="C34" s="305" t="s">
        <v>530</v>
      </c>
      <c r="D34" s="210"/>
      <c r="E34" s="64" t="s">
        <v>530</v>
      </c>
      <c r="F34" s="210"/>
      <c r="G34" s="64" t="s">
        <v>530</v>
      </c>
      <c r="H34" s="210"/>
      <c r="I34" s="305" t="s">
        <v>530</v>
      </c>
      <c r="J34" s="210"/>
      <c r="K34" s="64" t="s">
        <v>530</v>
      </c>
      <c r="L34" s="210"/>
      <c r="M34" s="64" t="s">
        <v>530</v>
      </c>
      <c r="N34" s="210"/>
      <c r="O34" s="305" t="s">
        <v>530</v>
      </c>
      <c r="P34" s="64"/>
      <c r="Q34" s="64" t="s">
        <v>530</v>
      </c>
      <c r="R34" s="64"/>
      <c r="S34" s="64" t="s">
        <v>530</v>
      </c>
      <c r="T34" s="60"/>
      <c r="U34" s="305"/>
      <c r="V34" s="210"/>
      <c r="W34" s="64"/>
      <c r="X34" s="210"/>
      <c r="Y34" s="64"/>
      <c r="Z34" s="210"/>
    </row>
    <row r="35" spans="1:26" s="27" customFormat="1" ht="14.25">
      <c r="A35" s="133"/>
      <c r="B35" s="41" t="s">
        <v>215</v>
      </c>
      <c r="C35" s="305" t="s">
        <v>530</v>
      </c>
      <c r="D35" s="210"/>
      <c r="E35" s="64" t="s">
        <v>530</v>
      </c>
      <c r="F35" s="210"/>
      <c r="G35" s="64" t="s">
        <v>530</v>
      </c>
      <c r="H35" s="210"/>
      <c r="I35" s="305" t="s">
        <v>530</v>
      </c>
      <c r="J35" s="210"/>
      <c r="K35" s="64" t="s">
        <v>530</v>
      </c>
      <c r="L35" s="210"/>
      <c r="M35" s="64" t="s">
        <v>530</v>
      </c>
      <c r="N35" s="210"/>
      <c r="O35" s="305" t="s">
        <v>530</v>
      </c>
      <c r="P35" s="64"/>
      <c r="Q35" s="64" t="s">
        <v>530</v>
      </c>
      <c r="R35" s="64"/>
      <c r="S35" s="64" t="s">
        <v>530</v>
      </c>
      <c r="T35" s="60"/>
      <c r="U35" s="305"/>
      <c r="V35" s="210"/>
      <c r="W35" s="64"/>
      <c r="X35" s="210"/>
      <c r="Y35" s="64"/>
      <c r="Z35" s="210"/>
    </row>
    <row r="36" spans="1:26" s="27" customFormat="1" ht="14.25">
      <c r="A36" s="133"/>
      <c r="B36" s="41" t="s">
        <v>216</v>
      </c>
      <c r="C36" s="305" t="s">
        <v>530</v>
      </c>
      <c r="D36" s="210"/>
      <c r="E36" s="64" t="s">
        <v>530</v>
      </c>
      <c r="F36" s="210"/>
      <c r="G36" s="64" t="s">
        <v>530</v>
      </c>
      <c r="H36" s="210"/>
      <c r="I36" s="305" t="s">
        <v>530</v>
      </c>
      <c r="J36" s="210"/>
      <c r="K36" s="64" t="s">
        <v>530</v>
      </c>
      <c r="L36" s="210"/>
      <c r="M36" s="64" t="s">
        <v>530</v>
      </c>
      <c r="N36" s="210"/>
      <c r="O36" s="305" t="s">
        <v>530</v>
      </c>
      <c r="P36" s="64"/>
      <c r="Q36" s="64" t="s">
        <v>530</v>
      </c>
      <c r="R36" s="64"/>
      <c r="S36" s="64" t="s">
        <v>530</v>
      </c>
      <c r="T36" s="60"/>
      <c r="U36" s="305"/>
      <c r="V36" s="210"/>
      <c r="W36" s="64"/>
      <c r="X36" s="210"/>
      <c r="Y36" s="64"/>
      <c r="Z36" s="210"/>
    </row>
    <row r="37" spans="1:26" s="27" customFormat="1" ht="14.25">
      <c r="A37" s="134"/>
      <c r="B37" s="41"/>
      <c r="C37" s="305"/>
      <c r="D37" s="210"/>
      <c r="E37" s="64"/>
      <c r="F37" s="210"/>
      <c r="G37" s="64"/>
      <c r="H37" s="210"/>
      <c r="I37" s="305"/>
      <c r="J37" s="210"/>
      <c r="K37" s="64"/>
      <c r="L37" s="210"/>
      <c r="M37" s="64"/>
      <c r="N37" s="210"/>
      <c r="O37" s="305"/>
      <c r="P37" s="64"/>
      <c r="Q37" s="64"/>
      <c r="R37" s="64"/>
      <c r="S37" s="64"/>
      <c r="T37" s="60"/>
      <c r="U37" s="305"/>
      <c r="V37" s="210"/>
      <c r="W37" s="64"/>
      <c r="X37" s="210"/>
      <c r="Y37" s="64"/>
      <c r="Z37" s="210"/>
    </row>
    <row r="38" spans="1:26" s="30" customFormat="1" ht="14.25">
      <c r="A38" s="606" t="s">
        <v>2</v>
      </c>
      <c r="B38" s="607"/>
      <c r="C38" s="65">
        <v>2920</v>
      </c>
      <c r="D38" s="232"/>
      <c r="E38" s="55">
        <v>640</v>
      </c>
      <c r="F38" s="232"/>
      <c r="G38" s="55">
        <v>2280</v>
      </c>
      <c r="H38" s="232"/>
      <c r="I38" s="65">
        <v>7830</v>
      </c>
      <c r="J38" s="232"/>
      <c r="K38" s="55">
        <v>1590</v>
      </c>
      <c r="L38" s="232"/>
      <c r="M38" s="55">
        <v>6240</v>
      </c>
      <c r="N38" s="232"/>
      <c r="O38" s="65">
        <v>2150</v>
      </c>
      <c r="P38" s="55"/>
      <c r="Q38" s="55">
        <v>440</v>
      </c>
      <c r="R38" s="55"/>
      <c r="S38" s="55">
        <v>1720</v>
      </c>
      <c r="T38" s="56"/>
      <c r="U38" s="305"/>
      <c r="V38" s="379"/>
      <c r="W38" s="325"/>
      <c r="X38" s="379"/>
      <c r="Y38" s="325"/>
      <c r="Z38" s="379"/>
    </row>
    <row r="39" spans="1:26" s="27" customFormat="1" ht="14.25">
      <c r="A39" s="134"/>
      <c r="B39" s="41"/>
      <c r="C39" s="305"/>
      <c r="D39" s="210"/>
      <c r="E39" s="64"/>
      <c r="F39" s="210"/>
      <c r="G39" s="64"/>
      <c r="H39" s="210"/>
      <c r="I39" s="305"/>
      <c r="J39" s="210"/>
      <c r="K39" s="64"/>
      <c r="L39" s="210"/>
      <c r="M39" s="64"/>
      <c r="N39" s="210"/>
      <c r="O39" s="305"/>
      <c r="P39" s="64"/>
      <c r="Q39" s="64"/>
      <c r="R39" s="64"/>
      <c r="S39" s="64"/>
      <c r="T39" s="60"/>
      <c r="U39" s="305"/>
      <c r="V39" s="210"/>
      <c r="W39" s="64"/>
      <c r="X39" s="210"/>
      <c r="Y39" s="64"/>
      <c r="Z39" s="210"/>
    </row>
    <row r="40" spans="1:26" s="27" customFormat="1" ht="14.25">
      <c r="A40" s="133"/>
      <c r="B40" s="80" t="s">
        <v>381</v>
      </c>
      <c r="C40" s="305" t="s">
        <v>530</v>
      </c>
      <c r="D40" s="210"/>
      <c r="E40" s="64" t="s">
        <v>530</v>
      </c>
      <c r="F40" s="210"/>
      <c r="G40" s="64" t="s">
        <v>530</v>
      </c>
      <c r="H40" s="210"/>
      <c r="I40" s="305" t="s">
        <v>530</v>
      </c>
      <c r="J40" s="210"/>
      <c r="K40" s="64" t="s">
        <v>530</v>
      </c>
      <c r="L40" s="210"/>
      <c r="M40" s="64" t="s">
        <v>530</v>
      </c>
      <c r="N40" s="210"/>
      <c r="O40" s="305" t="s">
        <v>530</v>
      </c>
      <c r="P40" s="64"/>
      <c r="Q40" s="64" t="s">
        <v>530</v>
      </c>
      <c r="R40" s="64"/>
      <c r="S40" s="64" t="s">
        <v>530</v>
      </c>
      <c r="T40" s="60"/>
      <c r="U40" s="305"/>
      <c r="V40" s="210"/>
      <c r="W40" s="64"/>
      <c r="X40" s="210"/>
      <c r="Y40" s="64"/>
      <c r="Z40" s="210"/>
    </row>
    <row r="41" spans="1:26" s="27" customFormat="1" ht="14.25">
      <c r="A41" s="133"/>
      <c r="B41" s="41" t="s">
        <v>382</v>
      </c>
      <c r="C41" s="305">
        <v>60</v>
      </c>
      <c r="D41" s="210"/>
      <c r="E41" s="64" t="s">
        <v>530</v>
      </c>
      <c r="F41" s="210"/>
      <c r="G41" s="64">
        <v>60</v>
      </c>
      <c r="H41" s="210"/>
      <c r="I41" s="305">
        <v>1080</v>
      </c>
      <c r="J41" s="210"/>
      <c r="K41" s="64">
        <v>40</v>
      </c>
      <c r="L41" s="210"/>
      <c r="M41" s="64">
        <v>1040</v>
      </c>
      <c r="N41" s="210"/>
      <c r="O41" s="305">
        <v>20</v>
      </c>
      <c r="P41" s="64"/>
      <c r="Q41" s="64" t="s">
        <v>530</v>
      </c>
      <c r="R41" s="64"/>
      <c r="S41" s="64">
        <v>20</v>
      </c>
      <c r="T41" s="60"/>
      <c r="U41" s="305"/>
      <c r="V41" s="210"/>
      <c r="W41" s="64"/>
      <c r="X41" s="210"/>
      <c r="Y41" s="64"/>
      <c r="Z41" s="210"/>
    </row>
    <row r="42" spans="1:26" s="27" customFormat="1" ht="14.25">
      <c r="A42" s="133"/>
      <c r="B42" s="41" t="s">
        <v>217</v>
      </c>
      <c r="C42" s="305" t="s">
        <v>530</v>
      </c>
      <c r="D42" s="210"/>
      <c r="E42" s="64" t="s">
        <v>530</v>
      </c>
      <c r="F42" s="210"/>
      <c r="G42" s="64" t="s">
        <v>530</v>
      </c>
      <c r="H42" s="210"/>
      <c r="I42" s="305" t="s">
        <v>530</v>
      </c>
      <c r="J42" s="210"/>
      <c r="K42" s="64" t="s">
        <v>530</v>
      </c>
      <c r="L42" s="210"/>
      <c r="M42" s="64" t="s">
        <v>530</v>
      </c>
      <c r="N42" s="210"/>
      <c r="O42" s="305" t="s">
        <v>530</v>
      </c>
      <c r="P42" s="64"/>
      <c r="Q42" s="64" t="s">
        <v>530</v>
      </c>
      <c r="R42" s="64"/>
      <c r="S42" s="64" t="s">
        <v>530</v>
      </c>
      <c r="T42" s="60"/>
      <c r="U42" s="305"/>
      <c r="V42" s="210"/>
      <c r="W42" s="64"/>
      <c r="X42" s="210"/>
      <c r="Y42" s="64"/>
      <c r="Z42" s="210"/>
    </row>
    <row r="43" spans="1:26" s="27" customFormat="1" ht="14.25">
      <c r="A43" s="133"/>
      <c r="B43" s="41" t="s">
        <v>383</v>
      </c>
      <c r="C43" s="305">
        <v>1370</v>
      </c>
      <c r="D43" s="210"/>
      <c r="E43" s="64">
        <v>330</v>
      </c>
      <c r="F43" s="210"/>
      <c r="G43" s="64">
        <v>1050</v>
      </c>
      <c r="H43" s="210"/>
      <c r="I43" s="305" t="s">
        <v>530</v>
      </c>
      <c r="J43" s="210"/>
      <c r="K43" s="64" t="s">
        <v>530</v>
      </c>
      <c r="L43" s="210"/>
      <c r="M43" s="64" t="s">
        <v>530</v>
      </c>
      <c r="N43" s="210"/>
      <c r="O43" s="305">
        <v>150</v>
      </c>
      <c r="P43" s="64"/>
      <c r="Q43" s="64">
        <v>60</v>
      </c>
      <c r="R43" s="64"/>
      <c r="S43" s="64">
        <v>90</v>
      </c>
      <c r="T43" s="60"/>
      <c r="U43" s="305"/>
      <c r="V43" s="210"/>
      <c r="W43" s="64"/>
      <c r="X43" s="210"/>
      <c r="Y43" s="64"/>
      <c r="Z43" s="210"/>
    </row>
    <row r="44" spans="1:26" s="27" customFormat="1" ht="14.25">
      <c r="A44" s="133"/>
      <c r="B44" s="41" t="s">
        <v>384</v>
      </c>
      <c r="C44" s="305">
        <v>1340</v>
      </c>
      <c r="D44" s="210"/>
      <c r="E44" s="64">
        <v>240</v>
      </c>
      <c r="F44" s="210"/>
      <c r="G44" s="64">
        <v>1100</v>
      </c>
      <c r="H44" s="210"/>
      <c r="I44" s="305">
        <v>140</v>
      </c>
      <c r="J44" s="210"/>
      <c r="K44" s="64">
        <v>40</v>
      </c>
      <c r="L44" s="210"/>
      <c r="M44" s="64">
        <v>100</v>
      </c>
      <c r="N44" s="210"/>
      <c r="O44" s="305">
        <v>20</v>
      </c>
      <c r="P44" s="64"/>
      <c r="Q44" s="64">
        <v>10</v>
      </c>
      <c r="R44" s="64"/>
      <c r="S44" s="64">
        <v>10</v>
      </c>
      <c r="T44" s="60"/>
      <c r="U44" s="305"/>
      <c r="V44" s="210"/>
      <c r="W44" s="64"/>
      <c r="X44" s="210"/>
      <c r="Y44" s="64"/>
      <c r="Z44" s="210"/>
    </row>
    <row r="45" spans="1:26" s="27" customFormat="1" ht="14.25">
      <c r="A45" s="133"/>
      <c r="B45" s="41" t="s">
        <v>385</v>
      </c>
      <c r="C45" s="305" t="s">
        <v>530</v>
      </c>
      <c r="D45" s="210"/>
      <c r="E45" s="64" t="s">
        <v>530</v>
      </c>
      <c r="F45" s="210"/>
      <c r="G45" s="64" t="s">
        <v>530</v>
      </c>
      <c r="H45" s="210"/>
      <c r="I45" s="305">
        <v>850</v>
      </c>
      <c r="J45" s="210"/>
      <c r="K45" s="64">
        <v>90</v>
      </c>
      <c r="L45" s="210"/>
      <c r="M45" s="64">
        <v>760</v>
      </c>
      <c r="N45" s="210"/>
      <c r="O45" s="305">
        <v>1680</v>
      </c>
      <c r="P45" s="64"/>
      <c r="Q45" s="64">
        <v>250</v>
      </c>
      <c r="R45" s="64"/>
      <c r="S45" s="64">
        <v>1430</v>
      </c>
      <c r="T45" s="60"/>
      <c r="U45" s="305"/>
      <c r="V45" s="210"/>
      <c r="W45" s="64"/>
      <c r="X45" s="210"/>
      <c r="Y45" s="64"/>
      <c r="Z45" s="210"/>
    </row>
    <row r="46" spans="1:26" s="27" customFormat="1" ht="14.25">
      <c r="A46" s="133"/>
      <c r="B46" s="41" t="s">
        <v>218</v>
      </c>
      <c r="C46" s="305" t="s">
        <v>530</v>
      </c>
      <c r="D46" s="210"/>
      <c r="E46" s="64" t="s">
        <v>530</v>
      </c>
      <c r="F46" s="210"/>
      <c r="G46" s="64" t="s">
        <v>530</v>
      </c>
      <c r="H46" s="210"/>
      <c r="I46" s="305" t="s">
        <v>530</v>
      </c>
      <c r="J46" s="210"/>
      <c r="K46" s="64" t="s">
        <v>530</v>
      </c>
      <c r="L46" s="210"/>
      <c r="M46" s="64" t="s">
        <v>530</v>
      </c>
      <c r="N46" s="210"/>
      <c r="O46" s="305" t="s">
        <v>530</v>
      </c>
      <c r="P46" s="64"/>
      <c r="Q46" s="64" t="s">
        <v>530</v>
      </c>
      <c r="R46" s="64"/>
      <c r="S46" s="64" t="s">
        <v>530</v>
      </c>
      <c r="T46" s="60"/>
      <c r="U46" s="305"/>
      <c r="V46" s="210"/>
      <c r="W46" s="64"/>
      <c r="X46" s="210"/>
      <c r="Y46" s="64"/>
      <c r="Z46" s="210"/>
    </row>
    <row r="47" spans="1:26" s="27" customFormat="1" ht="14.25">
      <c r="A47" s="133"/>
      <c r="B47" s="41" t="s">
        <v>386</v>
      </c>
      <c r="C47" s="305" t="s">
        <v>530</v>
      </c>
      <c r="D47" s="210"/>
      <c r="E47" s="64" t="s">
        <v>530</v>
      </c>
      <c r="F47" s="210"/>
      <c r="G47" s="64" t="s">
        <v>530</v>
      </c>
      <c r="H47" s="210"/>
      <c r="I47" s="305">
        <v>630</v>
      </c>
      <c r="J47" s="210"/>
      <c r="K47" s="64">
        <v>40</v>
      </c>
      <c r="L47" s="210"/>
      <c r="M47" s="64">
        <v>590</v>
      </c>
      <c r="N47" s="210"/>
      <c r="O47" s="305" t="s">
        <v>530</v>
      </c>
      <c r="P47" s="64"/>
      <c r="Q47" s="64" t="s">
        <v>530</v>
      </c>
      <c r="R47" s="64"/>
      <c r="S47" s="64" t="s">
        <v>530</v>
      </c>
      <c r="T47" s="60"/>
      <c r="U47" s="305"/>
      <c r="V47" s="210"/>
      <c r="W47" s="64"/>
      <c r="X47" s="210"/>
      <c r="Y47" s="64"/>
      <c r="Z47" s="210"/>
    </row>
    <row r="48" spans="1:26" s="27" customFormat="1" ht="14.25">
      <c r="A48" s="133"/>
      <c r="B48" s="41" t="s">
        <v>387</v>
      </c>
      <c r="C48" s="305">
        <v>20</v>
      </c>
      <c r="D48" s="210"/>
      <c r="E48" s="64">
        <v>10</v>
      </c>
      <c r="F48" s="210"/>
      <c r="G48" s="64">
        <v>10</v>
      </c>
      <c r="H48" s="210"/>
      <c r="I48" s="305">
        <v>2840</v>
      </c>
      <c r="J48" s="210"/>
      <c r="K48" s="64">
        <v>400</v>
      </c>
      <c r="L48" s="210"/>
      <c r="M48" s="64">
        <v>2430</v>
      </c>
      <c r="N48" s="210"/>
      <c r="O48" s="305">
        <v>50</v>
      </c>
      <c r="P48" s="64"/>
      <c r="Q48" s="64">
        <v>20</v>
      </c>
      <c r="R48" s="64"/>
      <c r="S48" s="64">
        <v>20</v>
      </c>
      <c r="T48" s="60"/>
      <c r="U48" s="305"/>
      <c r="V48" s="210"/>
      <c r="W48" s="64"/>
      <c r="X48" s="210"/>
      <c r="Y48" s="64"/>
      <c r="Z48" s="210"/>
    </row>
    <row r="49" spans="1:26" s="27" customFormat="1" ht="14.25">
      <c r="A49" s="133"/>
      <c r="B49" s="41" t="s">
        <v>388</v>
      </c>
      <c r="C49" s="305">
        <v>30</v>
      </c>
      <c r="D49" s="210"/>
      <c r="E49" s="64">
        <v>30</v>
      </c>
      <c r="F49" s="210"/>
      <c r="G49" s="64" t="s">
        <v>530</v>
      </c>
      <c r="H49" s="210"/>
      <c r="I49" s="305">
        <v>1370</v>
      </c>
      <c r="J49" s="210"/>
      <c r="K49" s="64">
        <v>850</v>
      </c>
      <c r="L49" s="210"/>
      <c r="M49" s="64">
        <v>520</v>
      </c>
      <c r="N49" s="210"/>
      <c r="O49" s="305">
        <v>60</v>
      </c>
      <c r="P49" s="64"/>
      <c r="Q49" s="64">
        <v>50</v>
      </c>
      <c r="R49" s="64"/>
      <c r="S49" s="64">
        <v>10</v>
      </c>
      <c r="T49" s="60"/>
      <c r="U49" s="305"/>
      <c r="V49" s="210"/>
      <c r="W49" s="64"/>
      <c r="X49" s="210"/>
      <c r="Y49" s="64"/>
      <c r="Z49" s="210"/>
    </row>
    <row r="50" spans="1:26" s="27" customFormat="1" ht="14.25">
      <c r="A50" s="133"/>
      <c r="B50" s="41" t="s">
        <v>389</v>
      </c>
      <c r="C50" s="305">
        <v>90</v>
      </c>
      <c r="D50" s="210"/>
      <c r="E50" s="64">
        <v>30</v>
      </c>
      <c r="F50" s="210"/>
      <c r="G50" s="64">
        <v>60</v>
      </c>
      <c r="H50" s="210"/>
      <c r="I50" s="305">
        <v>930</v>
      </c>
      <c r="J50" s="210"/>
      <c r="K50" s="64">
        <v>130</v>
      </c>
      <c r="L50" s="210"/>
      <c r="M50" s="64">
        <v>790</v>
      </c>
      <c r="N50" s="210"/>
      <c r="O50" s="305">
        <v>180</v>
      </c>
      <c r="P50" s="64"/>
      <c r="Q50" s="64">
        <v>40</v>
      </c>
      <c r="R50" s="64"/>
      <c r="S50" s="64">
        <v>140</v>
      </c>
      <c r="T50" s="60"/>
      <c r="U50" s="305"/>
      <c r="V50" s="210"/>
      <c r="W50" s="64"/>
      <c r="X50" s="210"/>
      <c r="Y50" s="64"/>
      <c r="Z50" s="210"/>
    </row>
    <row r="51" spans="1:26" s="27" customFormat="1" ht="14.25">
      <c r="A51" s="134"/>
      <c r="B51" s="41"/>
      <c r="C51" s="305"/>
      <c r="D51" s="210"/>
      <c r="E51" s="64"/>
      <c r="F51" s="210"/>
      <c r="G51" s="64"/>
      <c r="H51" s="210"/>
      <c r="I51" s="305"/>
      <c r="J51" s="210"/>
      <c r="K51" s="64"/>
      <c r="L51" s="210"/>
      <c r="M51" s="64"/>
      <c r="N51" s="210"/>
      <c r="O51" s="305"/>
      <c r="P51" s="64"/>
      <c r="Q51" s="64"/>
      <c r="R51" s="64"/>
      <c r="S51" s="64"/>
      <c r="T51" s="60"/>
      <c r="U51" s="305"/>
      <c r="V51" s="210"/>
      <c r="W51" s="64"/>
      <c r="X51" s="210"/>
      <c r="Y51" s="64"/>
      <c r="Z51" s="210"/>
    </row>
    <row r="52" spans="1:26" s="1" customFormat="1" ht="14.25">
      <c r="A52" s="606" t="s">
        <v>4</v>
      </c>
      <c r="B52" s="607"/>
      <c r="C52" s="65">
        <v>20</v>
      </c>
      <c r="D52" s="232"/>
      <c r="E52" s="55" t="s">
        <v>530</v>
      </c>
      <c r="F52" s="232"/>
      <c r="G52" s="55">
        <v>10</v>
      </c>
      <c r="H52" s="232"/>
      <c r="I52" s="65">
        <v>880</v>
      </c>
      <c r="J52" s="232"/>
      <c r="K52" s="55">
        <v>130</v>
      </c>
      <c r="L52" s="232"/>
      <c r="M52" s="55">
        <v>750</v>
      </c>
      <c r="N52" s="232"/>
      <c r="O52" s="65">
        <v>70</v>
      </c>
      <c r="P52" s="55"/>
      <c r="Q52" s="55">
        <v>10</v>
      </c>
      <c r="R52" s="55"/>
      <c r="S52" s="55">
        <v>60</v>
      </c>
      <c r="T52" s="56"/>
      <c r="U52" s="305"/>
      <c r="V52" s="379"/>
      <c r="W52" s="325"/>
      <c r="X52" s="379"/>
      <c r="Y52" s="325"/>
      <c r="Z52" s="379"/>
    </row>
    <row r="53" spans="1:26" s="27" customFormat="1" ht="14.25">
      <c r="A53" s="134"/>
      <c r="B53" s="41"/>
      <c r="C53" s="305"/>
      <c r="D53" s="210"/>
      <c r="E53" s="64"/>
      <c r="F53" s="210"/>
      <c r="G53" s="64"/>
      <c r="H53" s="210"/>
      <c r="I53" s="305"/>
      <c r="J53" s="210"/>
      <c r="K53" s="64"/>
      <c r="L53" s="210"/>
      <c r="M53" s="64"/>
      <c r="N53" s="210"/>
      <c r="O53" s="305"/>
      <c r="P53" s="64"/>
      <c r="Q53" s="64"/>
      <c r="R53" s="64"/>
      <c r="S53" s="64"/>
      <c r="T53" s="60"/>
      <c r="U53" s="305"/>
      <c r="V53" s="210"/>
      <c r="W53" s="64"/>
      <c r="X53" s="210"/>
      <c r="Y53" s="64"/>
      <c r="Z53" s="210"/>
    </row>
    <row r="54" spans="1:26" s="27" customFormat="1" ht="14.25">
      <c r="A54" s="133"/>
      <c r="B54" s="41" t="s">
        <v>391</v>
      </c>
      <c r="C54" s="305" t="s">
        <v>530</v>
      </c>
      <c r="D54" s="210"/>
      <c r="E54" s="64" t="s">
        <v>530</v>
      </c>
      <c r="F54" s="210"/>
      <c r="G54" s="64" t="s">
        <v>530</v>
      </c>
      <c r="H54" s="210"/>
      <c r="I54" s="305" t="s">
        <v>530</v>
      </c>
      <c r="J54" s="210"/>
      <c r="K54" s="64" t="s">
        <v>530</v>
      </c>
      <c r="L54" s="210"/>
      <c r="M54" s="64" t="s">
        <v>530</v>
      </c>
      <c r="N54" s="210"/>
      <c r="O54" s="305" t="s">
        <v>530</v>
      </c>
      <c r="P54" s="64"/>
      <c r="Q54" s="64" t="s">
        <v>530</v>
      </c>
      <c r="R54" s="64"/>
      <c r="S54" s="64" t="s">
        <v>530</v>
      </c>
      <c r="T54" s="60"/>
      <c r="U54" s="305"/>
      <c r="V54" s="210"/>
      <c r="W54" s="64"/>
      <c r="X54" s="210"/>
      <c r="Y54" s="64"/>
      <c r="Z54" s="210"/>
    </row>
    <row r="55" spans="1:26" s="27" customFormat="1" ht="14.25">
      <c r="A55" s="133"/>
      <c r="B55" s="41" t="s">
        <v>392</v>
      </c>
      <c r="C55" s="305" t="s">
        <v>530</v>
      </c>
      <c r="D55" s="210"/>
      <c r="E55" s="64" t="s">
        <v>530</v>
      </c>
      <c r="F55" s="210"/>
      <c r="G55" s="64" t="s">
        <v>530</v>
      </c>
      <c r="H55" s="210"/>
      <c r="I55" s="305">
        <v>200</v>
      </c>
      <c r="J55" s="210"/>
      <c r="K55" s="64">
        <v>20</v>
      </c>
      <c r="L55" s="210"/>
      <c r="M55" s="64">
        <v>180</v>
      </c>
      <c r="N55" s="210"/>
      <c r="O55" s="305" t="s">
        <v>530</v>
      </c>
      <c r="P55" s="64"/>
      <c r="Q55" s="64" t="s">
        <v>530</v>
      </c>
      <c r="R55" s="64"/>
      <c r="S55" s="64" t="s">
        <v>530</v>
      </c>
      <c r="T55" s="60"/>
      <c r="U55" s="305"/>
      <c r="V55" s="210"/>
      <c r="W55" s="64"/>
      <c r="X55" s="210"/>
      <c r="Y55" s="64"/>
      <c r="Z55" s="210"/>
    </row>
    <row r="56" spans="1:26" s="27" customFormat="1" ht="14.25">
      <c r="A56" s="133"/>
      <c r="B56" s="41" t="s">
        <v>219</v>
      </c>
      <c r="C56" s="305" t="s">
        <v>530</v>
      </c>
      <c r="D56" s="210"/>
      <c r="E56" s="64" t="s">
        <v>530</v>
      </c>
      <c r="F56" s="210"/>
      <c r="G56" s="64" t="s">
        <v>530</v>
      </c>
      <c r="H56" s="210"/>
      <c r="I56" s="305" t="s">
        <v>530</v>
      </c>
      <c r="J56" s="210"/>
      <c r="K56" s="64" t="s">
        <v>530</v>
      </c>
      <c r="L56" s="210"/>
      <c r="M56" s="64" t="s">
        <v>530</v>
      </c>
      <c r="N56" s="210"/>
      <c r="O56" s="305" t="s">
        <v>530</v>
      </c>
      <c r="P56" s="64"/>
      <c r="Q56" s="64" t="s">
        <v>530</v>
      </c>
      <c r="R56" s="64"/>
      <c r="S56" s="64" t="s">
        <v>530</v>
      </c>
      <c r="T56" s="60"/>
      <c r="U56" s="305"/>
      <c r="V56" s="210"/>
      <c r="W56" s="64"/>
      <c r="X56" s="210"/>
      <c r="Y56" s="64"/>
      <c r="Z56" s="210"/>
    </row>
    <row r="57" spans="1:26" s="27" customFormat="1" ht="14.25">
      <c r="A57" s="133"/>
      <c r="B57" s="41" t="s">
        <v>393</v>
      </c>
      <c r="C57" s="305" t="s">
        <v>530</v>
      </c>
      <c r="D57" s="210"/>
      <c r="E57" s="64" t="s">
        <v>530</v>
      </c>
      <c r="F57" s="210"/>
      <c r="G57" s="64" t="s">
        <v>530</v>
      </c>
      <c r="H57" s="210"/>
      <c r="I57" s="305" t="s">
        <v>530</v>
      </c>
      <c r="J57" s="210"/>
      <c r="K57" s="64" t="s">
        <v>530</v>
      </c>
      <c r="L57" s="210"/>
      <c r="M57" s="64" t="s">
        <v>530</v>
      </c>
      <c r="N57" s="210"/>
      <c r="O57" s="305" t="s">
        <v>530</v>
      </c>
      <c r="P57" s="64"/>
      <c r="Q57" s="64" t="s">
        <v>530</v>
      </c>
      <c r="R57" s="64"/>
      <c r="S57" s="64" t="s">
        <v>530</v>
      </c>
      <c r="T57" s="60"/>
      <c r="U57" s="305"/>
      <c r="V57" s="210"/>
      <c r="W57" s="64"/>
      <c r="X57" s="210"/>
      <c r="Y57" s="64"/>
      <c r="Z57" s="210"/>
    </row>
    <row r="58" spans="1:26" s="27" customFormat="1" ht="14.25">
      <c r="A58" s="133"/>
      <c r="B58" s="41" t="s">
        <v>220</v>
      </c>
      <c r="C58" s="305" t="s">
        <v>530</v>
      </c>
      <c r="D58" s="210"/>
      <c r="E58" s="64" t="s">
        <v>530</v>
      </c>
      <c r="F58" s="210"/>
      <c r="G58" s="64" t="s">
        <v>530</v>
      </c>
      <c r="H58" s="210"/>
      <c r="I58" s="305" t="s">
        <v>530</v>
      </c>
      <c r="J58" s="210"/>
      <c r="K58" s="64" t="s">
        <v>530</v>
      </c>
      <c r="L58" s="210"/>
      <c r="M58" s="64" t="s">
        <v>530</v>
      </c>
      <c r="N58" s="210"/>
      <c r="O58" s="305" t="s">
        <v>530</v>
      </c>
      <c r="P58" s="64"/>
      <c r="Q58" s="64" t="s">
        <v>530</v>
      </c>
      <c r="R58" s="64"/>
      <c r="S58" s="64" t="s">
        <v>530</v>
      </c>
      <c r="T58" s="60"/>
      <c r="U58" s="305"/>
      <c r="V58" s="210"/>
      <c r="W58" s="64"/>
      <c r="X58" s="210"/>
      <c r="Y58" s="64"/>
      <c r="Z58" s="210"/>
    </row>
    <row r="59" spans="1:26" s="27" customFormat="1" ht="14.25">
      <c r="A59" s="133"/>
      <c r="B59" s="41" t="s">
        <v>394</v>
      </c>
      <c r="C59" s="305" t="s">
        <v>530</v>
      </c>
      <c r="D59" s="210"/>
      <c r="E59" s="64" t="s">
        <v>530</v>
      </c>
      <c r="F59" s="210"/>
      <c r="G59" s="64" t="s">
        <v>530</v>
      </c>
      <c r="H59" s="210"/>
      <c r="I59" s="305">
        <v>420</v>
      </c>
      <c r="J59" s="210"/>
      <c r="K59" s="64">
        <v>40</v>
      </c>
      <c r="L59" s="210"/>
      <c r="M59" s="64">
        <v>380</v>
      </c>
      <c r="N59" s="210"/>
      <c r="O59" s="305" t="s">
        <v>530</v>
      </c>
      <c r="P59" s="64"/>
      <c r="Q59" s="64" t="s">
        <v>530</v>
      </c>
      <c r="R59" s="64"/>
      <c r="S59" s="64" t="s">
        <v>530</v>
      </c>
      <c r="T59" s="60"/>
      <c r="U59" s="305"/>
      <c r="V59" s="210"/>
      <c r="W59" s="64"/>
      <c r="X59" s="210"/>
      <c r="Y59" s="64"/>
      <c r="Z59" s="210"/>
    </row>
    <row r="60" spans="1:26" s="27" customFormat="1" ht="14.25">
      <c r="A60" s="133"/>
      <c r="B60" s="41" t="s">
        <v>395</v>
      </c>
      <c r="C60" s="305" t="s">
        <v>530</v>
      </c>
      <c r="D60" s="210"/>
      <c r="E60" s="64" t="s">
        <v>530</v>
      </c>
      <c r="F60" s="210"/>
      <c r="G60" s="64" t="s">
        <v>530</v>
      </c>
      <c r="H60" s="210"/>
      <c r="I60" s="305">
        <v>10</v>
      </c>
      <c r="J60" s="210"/>
      <c r="K60" s="64">
        <v>10</v>
      </c>
      <c r="L60" s="210"/>
      <c r="M60" s="64" t="s">
        <v>530</v>
      </c>
      <c r="N60" s="210"/>
      <c r="O60" s="305" t="s">
        <v>530</v>
      </c>
      <c r="P60" s="64"/>
      <c r="Q60" s="64" t="s">
        <v>530</v>
      </c>
      <c r="R60" s="64"/>
      <c r="S60" s="64" t="s">
        <v>530</v>
      </c>
      <c r="T60" s="60"/>
      <c r="U60" s="305"/>
      <c r="V60" s="210"/>
      <c r="W60" s="64"/>
      <c r="X60" s="210"/>
      <c r="Y60" s="64"/>
      <c r="Z60" s="210"/>
    </row>
    <row r="61" spans="1:26" s="27" customFormat="1" ht="14.25">
      <c r="A61" s="133"/>
      <c r="B61" s="41" t="s">
        <v>396</v>
      </c>
      <c r="C61" s="305">
        <v>20</v>
      </c>
      <c r="D61" s="210"/>
      <c r="E61" s="64" t="s">
        <v>530</v>
      </c>
      <c r="F61" s="210"/>
      <c r="G61" s="64">
        <v>10</v>
      </c>
      <c r="H61" s="210"/>
      <c r="I61" s="305">
        <v>250</v>
      </c>
      <c r="J61" s="210"/>
      <c r="K61" s="64">
        <v>60</v>
      </c>
      <c r="L61" s="210"/>
      <c r="M61" s="64">
        <v>190</v>
      </c>
      <c r="N61" s="210"/>
      <c r="O61" s="305">
        <v>10</v>
      </c>
      <c r="P61" s="64"/>
      <c r="Q61" s="64" t="s">
        <v>530</v>
      </c>
      <c r="R61" s="64"/>
      <c r="S61" s="64">
        <v>10</v>
      </c>
      <c r="T61" s="60"/>
      <c r="U61" s="305"/>
      <c r="V61" s="210"/>
      <c r="W61" s="64"/>
      <c r="X61" s="210"/>
      <c r="Y61" s="64"/>
      <c r="Z61" s="210"/>
    </row>
    <row r="62" spans="1:26" s="27" customFormat="1" ht="14.25">
      <c r="A62" s="133"/>
      <c r="B62" s="41" t="s">
        <v>221</v>
      </c>
      <c r="C62" s="305" t="s">
        <v>530</v>
      </c>
      <c r="D62" s="210"/>
      <c r="E62" s="64" t="s">
        <v>530</v>
      </c>
      <c r="F62" s="210"/>
      <c r="G62" s="64" t="s">
        <v>530</v>
      </c>
      <c r="H62" s="210"/>
      <c r="I62" s="305" t="s">
        <v>530</v>
      </c>
      <c r="J62" s="210"/>
      <c r="K62" s="64" t="s">
        <v>530</v>
      </c>
      <c r="L62" s="210"/>
      <c r="M62" s="64" t="s">
        <v>530</v>
      </c>
      <c r="N62" s="210"/>
      <c r="O62" s="305" t="s">
        <v>530</v>
      </c>
      <c r="P62" s="64"/>
      <c r="Q62" s="64" t="s">
        <v>530</v>
      </c>
      <c r="R62" s="64"/>
      <c r="S62" s="64" t="s">
        <v>530</v>
      </c>
      <c r="T62" s="60"/>
      <c r="U62" s="305"/>
      <c r="V62" s="210"/>
      <c r="W62" s="64"/>
      <c r="X62" s="210"/>
      <c r="Y62" s="64"/>
      <c r="Z62" s="210"/>
    </row>
    <row r="63" spans="1:26" s="27" customFormat="1" ht="14.25">
      <c r="A63" s="133"/>
      <c r="B63" s="41" t="s">
        <v>397</v>
      </c>
      <c r="C63" s="305" t="s">
        <v>530</v>
      </c>
      <c r="D63" s="210"/>
      <c r="E63" s="64" t="s">
        <v>530</v>
      </c>
      <c r="F63" s="210"/>
      <c r="G63" s="64" t="s">
        <v>530</v>
      </c>
      <c r="H63" s="210"/>
      <c r="I63" s="305" t="s">
        <v>530</v>
      </c>
      <c r="J63" s="210"/>
      <c r="K63" s="64" t="s">
        <v>530</v>
      </c>
      <c r="L63" s="210"/>
      <c r="M63" s="64" t="s">
        <v>530</v>
      </c>
      <c r="N63" s="210"/>
      <c r="O63" s="305">
        <v>60</v>
      </c>
      <c r="P63" s="64"/>
      <c r="Q63" s="64" t="s">
        <v>530</v>
      </c>
      <c r="R63" s="64"/>
      <c r="S63" s="64">
        <v>60</v>
      </c>
      <c r="T63" s="60"/>
      <c r="U63" s="305"/>
      <c r="V63" s="210"/>
      <c r="W63" s="64"/>
      <c r="X63" s="210"/>
      <c r="Y63" s="64"/>
      <c r="Z63" s="210"/>
    </row>
    <row r="64" spans="1:26" s="27" customFormat="1" ht="14.25">
      <c r="A64" s="133"/>
      <c r="B64" s="41" t="s">
        <v>398</v>
      </c>
      <c r="C64" s="305" t="s">
        <v>530</v>
      </c>
      <c r="D64" s="210"/>
      <c r="E64" s="64" t="s">
        <v>530</v>
      </c>
      <c r="F64" s="210"/>
      <c r="G64" s="64" t="s">
        <v>530</v>
      </c>
      <c r="H64" s="210"/>
      <c r="I64" s="305" t="s">
        <v>530</v>
      </c>
      <c r="J64" s="210"/>
      <c r="K64" s="64" t="s">
        <v>530</v>
      </c>
      <c r="L64" s="210"/>
      <c r="M64" s="64" t="s">
        <v>530</v>
      </c>
      <c r="N64" s="210"/>
      <c r="O64" s="305" t="s">
        <v>530</v>
      </c>
      <c r="P64" s="64"/>
      <c r="Q64" s="64" t="s">
        <v>530</v>
      </c>
      <c r="R64" s="64"/>
      <c r="S64" s="64" t="s">
        <v>530</v>
      </c>
      <c r="T64" s="60"/>
      <c r="U64" s="305"/>
      <c r="V64" s="210"/>
      <c r="W64" s="64"/>
      <c r="X64" s="210"/>
      <c r="Y64" s="64"/>
      <c r="Z64" s="210"/>
    </row>
    <row r="65" spans="1:26" s="27" customFormat="1" ht="14.25">
      <c r="A65" s="133"/>
      <c r="B65" s="41" t="s">
        <v>86</v>
      </c>
      <c r="C65" s="305" t="s">
        <v>530</v>
      </c>
      <c r="D65" s="210"/>
      <c r="E65" s="64" t="s">
        <v>530</v>
      </c>
      <c r="F65" s="210"/>
      <c r="G65" s="64" t="s">
        <v>530</v>
      </c>
      <c r="H65" s="210"/>
      <c r="I65" s="305" t="s">
        <v>530</v>
      </c>
      <c r="J65" s="210"/>
      <c r="K65" s="64" t="s">
        <v>530</v>
      </c>
      <c r="L65" s="210"/>
      <c r="M65" s="64" t="s">
        <v>530</v>
      </c>
      <c r="N65" s="210"/>
      <c r="O65" s="305" t="s">
        <v>530</v>
      </c>
      <c r="P65" s="64"/>
      <c r="Q65" s="64" t="s">
        <v>530</v>
      </c>
      <c r="R65" s="64"/>
      <c r="S65" s="64" t="s">
        <v>530</v>
      </c>
      <c r="T65" s="60"/>
      <c r="U65" s="305"/>
      <c r="V65" s="210"/>
      <c r="W65" s="64"/>
      <c r="X65" s="210"/>
      <c r="Y65" s="64"/>
      <c r="Z65" s="210"/>
    </row>
    <row r="66" spans="1:26" s="27" customFormat="1" ht="14.25">
      <c r="A66" s="134"/>
      <c r="B66" s="41"/>
      <c r="C66" s="305"/>
      <c r="D66" s="210"/>
      <c r="E66" s="64"/>
      <c r="F66" s="210"/>
      <c r="G66" s="64"/>
      <c r="H66" s="210"/>
      <c r="I66" s="305"/>
      <c r="J66" s="210"/>
      <c r="K66" s="64"/>
      <c r="L66" s="210"/>
      <c r="M66" s="64"/>
      <c r="N66" s="210"/>
      <c r="O66" s="305"/>
      <c r="P66" s="64"/>
      <c r="Q66" s="64"/>
      <c r="R66" s="64"/>
      <c r="S66" s="64"/>
      <c r="T66" s="60"/>
      <c r="U66" s="305"/>
      <c r="V66" s="210"/>
      <c r="W66" s="64"/>
      <c r="X66" s="210"/>
      <c r="Y66" s="64"/>
      <c r="Z66" s="210"/>
    </row>
    <row r="67" spans="1:26" s="1" customFormat="1" ht="14.25">
      <c r="A67" s="606" t="s">
        <v>5</v>
      </c>
      <c r="B67" s="607"/>
      <c r="C67" s="65">
        <v>410</v>
      </c>
      <c r="D67" s="232"/>
      <c r="E67" s="55">
        <v>190</v>
      </c>
      <c r="F67" s="232"/>
      <c r="G67" s="55">
        <v>220</v>
      </c>
      <c r="H67" s="232"/>
      <c r="I67" s="65">
        <v>2510</v>
      </c>
      <c r="J67" s="232"/>
      <c r="K67" s="55">
        <v>600</v>
      </c>
      <c r="L67" s="232"/>
      <c r="M67" s="55">
        <v>1900</v>
      </c>
      <c r="N67" s="232"/>
      <c r="O67" s="65">
        <v>5840</v>
      </c>
      <c r="P67" s="55"/>
      <c r="Q67" s="55">
        <v>980</v>
      </c>
      <c r="R67" s="55"/>
      <c r="S67" s="55">
        <v>4860</v>
      </c>
      <c r="T67" s="56"/>
      <c r="U67" s="305"/>
      <c r="V67" s="379"/>
      <c r="W67" s="325"/>
      <c r="X67" s="379"/>
      <c r="Y67" s="325"/>
      <c r="Z67" s="379"/>
    </row>
    <row r="68" spans="1:26" s="27" customFormat="1" ht="14.25">
      <c r="A68" s="134"/>
      <c r="B68" s="41"/>
      <c r="C68" s="305"/>
      <c r="D68" s="210"/>
      <c r="E68" s="64"/>
      <c r="F68" s="210"/>
      <c r="G68" s="64"/>
      <c r="H68" s="210"/>
      <c r="I68" s="305"/>
      <c r="J68" s="210"/>
      <c r="K68" s="64"/>
      <c r="L68" s="210"/>
      <c r="M68" s="64"/>
      <c r="N68" s="210"/>
      <c r="O68" s="305"/>
      <c r="P68" s="64"/>
      <c r="Q68" s="64"/>
      <c r="R68" s="64"/>
      <c r="S68" s="64"/>
      <c r="T68" s="60"/>
      <c r="U68" s="305"/>
      <c r="V68" s="210"/>
      <c r="W68" s="64"/>
      <c r="X68" s="210"/>
      <c r="Y68" s="64"/>
      <c r="Z68" s="210"/>
    </row>
    <row r="69" spans="1:26" s="27" customFormat="1" ht="14.25">
      <c r="A69" s="133"/>
      <c r="B69" s="41" t="s">
        <v>421</v>
      </c>
      <c r="C69" s="305">
        <v>10</v>
      </c>
      <c r="D69" s="210"/>
      <c r="E69" s="64" t="s">
        <v>530</v>
      </c>
      <c r="F69" s="210"/>
      <c r="G69" s="64">
        <v>10</v>
      </c>
      <c r="H69" s="210"/>
      <c r="I69" s="305">
        <v>440</v>
      </c>
      <c r="J69" s="210"/>
      <c r="K69" s="64">
        <v>60</v>
      </c>
      <c r="L69" s="210"/>
      <c r="M69" s="64">
        <v>380</v>
      </c>
      <c r="N69" s="210"/>
      <c r="O69" s="305">
        <v>30</v>
      </c>
      <c r="P69" s="64"/>
      <c r="Q69" s="64">
        <v>10</v>
      </c>
      <c r="R69" s="64"/>
      <c r="S69" s="64">
        <v>20</v>
      </c>
      <c r="T69" s="60"/>
      <c r="U69" s="305"/>
      <c r="V69" s="210"/>
      <c r="W69" s="64"/>
      <c r="X69" s="210"/>
      <c r="Y69" s="64"/>
      <c r="Z69" s="210"/>
    </row>
    <row r="70" spans="1:26" s="27" customFormat="1" ht="14.25">
      <c r="A70" s="133"/>
      <c r="B70" s="41" t="s">
        <v>422</v>
      </c>
      <c r="C70" s="305" t="s">
        <v>530</v>
      </c>
      <c r="D70" s="210"/>
      <c r="E70" s="64" t="s">
        <v>530</v>
      </c>
      <c r="F70" s="210"/>
      <c r="G70" s="64" t="s">
        <v>530</v>
      </c>
      <c r="H70" s="210"/>
      <c r="I70" s="305">
        <v>10</v>
      </c>
      <c r="J70" s="210"/>
      <c r="K70" s="64" t="s">
        <v>530</v>
      </c>
      <c r="L70" s="210"/>
      <c r="M70" s="64">
        <v>10</v>
      </c>
      <c r="N70" s="210"/>
      <c r="O70" s="305">
        <v>20</v>
      </c>
      <c r="P70" s="64"/>
      <c r="Q70" s="64">
        <v>10</v>
      </c>
      <c r="R70" s="64"/>
      <c r="S70" s="64">
        <v>20</v>
      </c>
      <c r="T70" s="60"/>
      <c r="U70" s="305"/>
      <c r="V70" s="210"/>
      <c r="W70" s="64"/>
      <c r="X70" s="210"/>
      <c r="Y70" s="64"/>
      <c r="Z70" s="210"/>
    </row>
    <row r="71" spans="1:26" s="27" customFormat="1" ht="14.25">
      <c r="A71" s="133"/>
      <c r="B71" s="41" t="s">
        <v>423</v>
      </c>
      <c r="C71" s="305">
        <v>240</v>
      </c>
      <c r="D71" s="210"/>
      <c r="E71" s="64">
        <v>30</v>
      </c>
      <c r="F71" s="210"/>
      <c r="G71" s="64">
        <v>200</v>
      </c>
      <c r="H71" s="210"/>
      <c r="I71" s="305">
        <v>270</v>
      </c>
      <c r="J71" s="210"/>
      <c r="K71" s="64">
        <v>30</v>
      </c>
      <c r="L71" s="210"/>
      <c r="M71" s="64">
        <v>240</v>
      </c>
      <c r="N71" s="210"/>
      <c r="O71" s="305">
        <v>1400</v>
      </c>
      <c r="P71" s="64"/>
      <c r="Q71" s="64">
        <v>220</v>
      </c>
      <c r="R71" s="64"/>
      <c r="S71" s="64">
        <v>1180</v>
      </c>
      <c r="T71" s="60"/>
      <c r="U71" s="305"/>
      <c r="V71" s="210"/>
      <c r="W71" s="64"/>
      <c r="X71" s="210"/>
      <c r="Y71" s="64"/>
      <c r="Z71" s="210"/>
    </row>
    <row r="72" spans="1:26" s="27" customFormat="1" ht="14.25">
      <c r="A72" s="133"/>
      <c r="B72" s="41" t="s">
        <v>424</v>
      </c>
      <c r="C72" s="305">
        <v>160</v>
      </c>
      <c r="D72" s="210"/>
      <c r="E72" s="64">
        <v>150</v>
      </c>
      <c r="F72" s="210"/>
      <c r="G72" s="64" t="s">
        <v>530</v>
      </c>
      <c r="H72" s="210"/>
      <c r="I72" s="305">
        <v>1610</v>
      </c>
      <c r="J72" s="210"/>
      <c r="K72" s="64">
        <v>490</v>
      </c>
      <c r="L72" s="210"/>
      <c r="M72" s="64">
        <v>1120</v>
      </c>
      <c r="N72" s="210"/>
      <c r="O72" s="305">
        <v>160</v>
      </c>
      <c r="P72" s="64"/>
      <c r="Q72" s="64">
        <v>150</v>
      </c>
      <c r="R72" s="64"/>
      <c r="S72" s="64">
        <v>10</v>
      </c>
      <c r="T72" s="60"/>
      <c r="U72" s="305"/>
      <c r="V72" s="210"/>
      <c r="W72" s="64"/>
      <c r="X72" s="210"/>
      <c r="Y72" s="64"/>
      <c r="Z72" s="210"/>
    </row>
    <row r="73" spans="1:26" s="27" customFormat="1" ht="14.25">
      <c r="A73" s="133"/>
      <c r="B73" s="41" t="s">
        <v>425</v>
      </c>
      <c r="C73" s="305" t="s">
        <v>530</v>
      </c>
      <c r="D73" s="210"/>
      <c r="E73" s="64" t="s">
        <v>530</v>
      </c>
      <c r="F73" s="210"/>
      <c r="G73" s="64" t="s">
        <v>530</v>
      </c>
      <c r="H73" s="210"/>
      <c r="I73" s="305">
        <v>180</v>
      </c>
      <c r="J73" s="210"/>
      <c r="K73" s="64">
        <v>20</v>
      </c>
      <c r="L73" s="210"/>
      <c r="M73" s="64">
        <v>160</v>
      </c>
      <c r="N73" s="210"/>
      <c r="O73" s="305">
        <v>4230</v>
      </c>
      <c r="P73" s="64"/>
      <c r="Q73" s="64">
        <v>600</v>
      </c>
      <c r="R73" s="64"/>
      <c r="S73" s="64">
        <v>3630</v>
      </c>
      <c r="T73" s="60"/>
      <c r="U73" s="305"/>
      <c r="V73" s="210"/>
      <c r="W73" s="64"/>
      <c r="X73" s="210"/>
      <c r="Y73" s="64"/>
      <c r="Z73" s="210"/>
    </row>
    <row r="74" spans="1:26" s="27" customFormat="1" ht="14.25">
      <c r="A74" s="135"/>
      <c r="B74" s="77"/>
      <c r="C74" s="312"/>
      <c r="D74" s="230"/>
      <c r="E74" s="28"/>
      <c r="F74" s="230"/>
      <c r="G74" s="28"/>
      <c r="H74" s="230"/>
      <c r="I74" s="312"/>
      <c r="J74" s="230"/>
      <c r="K74" s="28"/>
      <c r="L74" s="230"/>
      <c r="M74" s="28"/>
      <c r="N74" s="230"/>
      <c r="O74" s="312"/>
      <c r="P74" s="28"/>
      <c r="Q74" s="28"/>
      <c r="R74" s="28"/>
      <c r="S74" s="28"/>
      <c r="T74" s="48"/>
      <c r="U74" s="397"/>
      <c r="V74" s="394"/>
      <c r="W74" s="395"/>
      <c r="X74" s="394"/>
      <c r="Y74" s="395"/>
      <c r="Z74" s="394"/>
    </row>
    <row r="75" spans="1:26" s="1" customFormat="1" ht="14.25">
      <c r="A75" s="606" t="s">
        <v>6</v>
      </c>
      <c r="B75" s="607"/>
      <c r="C75" s="65">
        <v>130</v>
      </c>
      <c r="D75" s="232"/>
      <c r="E75" s="55">
        <v>20</v>
      </c>
      <c r="F75" s="232"/>
      <c r="G75" s="55">
        <v>110</v>
      </c>
      <c r="H75" s="232"/>
      <c r="I75" s="65">
        <v>2800</v>
      </c>
      <c r="J75" s="232"/>
      <c r="K75" s="55">
        <v>740</v>
      </c>
      <c r="L75" s="232"/>
      <c r="M75" s="55">
        <v>2060</v>
      </c>
      <c r="N75" s="232"/>
      <c r="O75" s="65">
        <v>140</v>
      </c>
      <c r="P75" s="55"/>
      <c r="Q75" s="55">
        <v>40</v>
      </c>
      <c r="R75" s="55"/>
      <c r="S75" s="55">
        <v>110</v>
      </c>
      <c r="T75" s="56"/>
      <c r="U75" s="305"/>
      <c r="V75" s="379"/>
      <c r="W75" s="325"/>
      <c r="X75" s="379"/>
      <c r="Y75" s="325"/>
      <c r="Z75" s="379"/>
    </row>
    <row r="76" spans="1:26" s="27" customFormat="1" ht="14.25">
      <c r="A76" s="134"/>
      <c r="B76" s="41"/>
      <c r="C76" s="311"/>
      <c r="D76" s="227"/>
      <c r="E76" s="35"/>
      <c r="F76" s="227"/>
      <c r="G76" s="35"/>
      <c r="H76" s="227"/>
      <c r="I76" s="311"/>
      <c r="J76" s="227"/>
      <c r="K76" s="35"/>
      <c r="L76" s="227"/>
      <c r="M76" s="35"/>
      <c r="N76" s="227"/>
      <c r="O76" s="311"/>
      <c r="P76" s="35"/>
      <c r="Q76" s="35"/>
      <c r="R76" s="35"/>
      <c r="S76" s="35"/>
      <c r="T76" s="44"/>
      <c r="U76" s="305"/>
      <c r="V76" s="210"/>
      <c r="W76" s="64"/>
      <c r="X76" s="210"/>
      <c r="Y76" s="64"/>
      <c r="Z76" s="210"/>
    </row>
    <row r="77" spans="1:26" s="27" customFormat="1" ht="14.25">
      <c r="A77" s="133"/>
      <c r="B77" s="41" t="s">
        <v>222</v>
      </c>
      <c r="C77" s="305" t="s">
        <v>530</v>
      </c>
      <c r="D77" s="210"/>
      <c r="E77" s="64" t="s">
        <v>530</v>
      </c>
      <c r="F77" s="210"/>
      <c r="G77" s="64" t="s">
        <v>530</v>
      </c>
      <c r="H77" s="210"/>
      <c r="I77" s="305" t="s">
        <v>530</v>
      </c>
      <c r="J77" s="210"/>
      <c r="K77" s="64" t="s">
        <v>530</v>
      </c>
      <c r="L77" s="210"/>
      <c r="M77" s="64" t="s">
        <v>530</v>
      </c>
      <c r="N77" s="210"/>
      <c r="O77" s="305" t="s">
        <v>530</v>
      </c>
      <c r="P77" s="64"/>
      <c r="Q77" s="64" t="s">
        <v>530</v>
      </c>
      <c r="R77" s="64"/>
      <c r="S77" s="64" t="s">
        <v>530</v>
      </c>
      <c r="T77" s="60"/>
      <c r="U77" s="305"/>
      <c r="V77" s="210"/>
      <c r="W77" s="64"/>
      <c r="X77" s="210"/>
      <c r="Y77" s="64"/>
      <c r="Z77" s="210"/>
    </row>
    <row r="78" spans="1:26" s="27" customFormat="1" ht="14.25">
      <c r="A78" s="133"/>
      <c r="B78" s="41" t="s">
        <v>432</v>
      </c>
      <c r="C78" s="305" t="s">
        <v>530</v>
      </c>
      <c r="D78" s="210"/>
      <c r="E78" s="64" t="s">
        <v>530</v>
      </c>
      <c r="F78" s="210"/>
      <c r="G78" s="64" t="s">
        <v>530</v>
      </c>
      <c r="H78" s="210"/>
      <c r="I78" s="305" t="s">
        <v>530</v>
      </c>
      <c r="J78" s="210"/>
      <c r="K78" s="64" t="s">
        <v>530</v>
      </c>
      <c r="L78" s="210"/>
      <c r="M78" s="64" t="s">
        <v>530</v>
      </c>
      <c r="N78" s="210"/>
      <c r="O78" s="305" t="s">
        <v>530</v>
      </c>
      <c r="P78" s="64"/>
      <c r="Q78" s="64" t="s">
        <v>530</v>
      </c>
      <c r="R78" s="64"/>
      <c r="S78" s="64" t="s">
        <v>530</v>
      </c>
      <c r="T78" s="60"/>
      <c r="U78" s="305"/>
      <c r="V78" s="210"/>
      <c r="W78" s="64"/>
      <c r="X78" s="210"/>
      <c r="Y78" s="64"/>
      <c r="Z78" s="210"/>
    </row>
    <row r="79" spans="1:26" s="27" customFormat="1" ht="14.25">
      <c r="A79" s="133"/>
      <c r="B79" s="41" t="s">
        <v>433</v>
      </c>
      <c r="C79" s="305">
        <v>100</v>
      </c>
      <c r="D79" s="210"/>
      <c r="E79" s="64">
        <v>10</v>
      </c>
      <c r="F79" s="210"/>
      <c r="G79" s="64">
        <v>90</v>
      </c>
      <c r="H79" s="210"/>
      <c r="I79" s="305">
        <v>1560</v>
      </c>
      <c r="J79" s="210"/>
      <c r="K79" s="64">
        <v>140</v>
      </c>
      <c r="L79" s="210"/>
      <c r="M79" s="64">
        <v>1420</v>
      </c>
      <c r="N79" s="210"/>
      <c r="O79" s="305">
        <v>60</v>
      </c>
      <c r="P79" s="64"/>
      <c r="Q79" s="64" t="s">
        <v>530</v>
      </c>
      <c r="R79" s="64"/>
      <c r="S79" s="64">
        <v>60</v>
      </c>
      <c r="T79" s="60"/>
      <c r="U79" s="305"/>
      <c r="V79" s="210"/>
      <c r="W79" s="64"/>
      <c r="X79" s="210"/>
      <c r="Y79" s="64"/>
      <c r="Z79" s="210"/>
    </row>
    <row r="80" spans="1:26" s="27" customFormat="1" ht="14.25">
      <c r="A80" s="133"/>
      <c r="B80" s="41" t="s">
        <v>97</v>
      </c>
      <c r="C80" s="305">
        <v>10</v>
      </c>
      <c r="D80" s="210"/>
      <c r="E80" s="64" t="s">
        <v>530</v>
      </c>
      <c r="F80" s="210"/>
      <c r="G80" s="64">
        <v>10</v>
      </c>
      <c r="H80" s="210"/>
      <c r="I80" s="305">
        <v>70</v>
      </c>
      <c r="J80" s="210"/>
      <c r="K80" s="64">
        <v>30</v>
      </c>
      <c r="L80" s="210"/>
      <c r="M80" s="64">
        <v>40</v>
      </c>
      <c r="N80" s="210"/>
      <c r="O80" s="305">
        <v>60</v>
      </c>
      <c r="P80" s="64"/>
      <c r="Q80" s="64">
        <v>20</v>
      </c>
      <c r="R80" s="64"/>
      <c r="S80" s="64">
        <v>40</v>
      </c>
      <c r="T80" s="60"/>
      <c r="U80" s="305"/>
      <c r="V80" s="210"/>
      <c r="W80" s="64"/>
      <c r="X80" s="210"/>
      <c r="Y80" s="64"/>
      <c r="Z80" s="210"/>
    </row>
    <row r="81" spans="1:26" s="27" customFormat="1" ht="14.25">
      <c r="A81" s="133"/>
      <c r="B81" s="80" t="s">
        <v>434</v>
      </c>
      <c r="C81" s="305" t="s">
        <v>530</v>
      </c>
      <c r="D81" s="210"/>
      <c r="E81" s="64" t="s">
        <v>530</v>
      </c>
      <c r="F81" s="210"/>
      <c r="G81" s="64" t="s">
        <v>530</v>
      </c>
      <c r="H81" s="210"/>
      <c r="I81" s="305" t="s">
        <v>530</v>
      </c>
      <c r="J81" s="210"/>
      <c r="K81" s="64" t="s">
        <v>530</v>
      </c>
      <c r="L81" s="210"/>
      <c r="M81" s="64" t="s">
        <v>530</v>
      </c>
      <c r="N81" s="210"/>
      <c r="O81" s="305" t="s">
        <v>530</v>
      </c>
      <c r="P81" s="64"/>
      <c r="Q81" s="64" t="s">
        <v>530</v>
      </c>
      <c r="R81" s="64"/>
      <c r="S81" s="64" t="s">
        <v>530</v>
      </c>
      <c r="T81" s="60"/>
      <c r="U81" s="305"/>
      <c r="V81" s="210"/>
      <c r="W81" s="64"/>
      <c r="X81" s="210"/>
      <c r="Y81" s="64"/>
      <c r="Z81" s="210"/>
    </row>
    <row r="82" spans="1:26" s="27" customFormat="1" ht="14.25">
      <c r="A82" s="133"/>
      <c r="B82" s="41" t="s">
        <v>435</v>
      </c>
      <c r="C82" s="305" t="s">
        <v>530</v>
      </c>
      <c r="D82" s="210"/>
      <c r="E82" s="64" t="s">
        <v>530</v>
      </c>
      <c r="F82" s="210"/>
      <c r="G82" s="64" t="s">
        <v>530</v>
      </c>
      <c r="H82" s="210"/>
      <c r="I82" s="305" t="s">
        <v>530</v>
      </c>
      <c r="J82" s="210"/>
      <c r="K82" s="64" t="s">
        <v>530</v>
      </c>
      <c r="L82" s="210"/>
      <c r="M82" s="64" t="s">
        <v>530</v>
      </c>
      <c r="N82" s="210"/>
      <c r="O82" s="305" t="s">
        <v>530</v>
      </c>
      <c r="P82" s="64"/>
      <c r="Q82" s="64" t="s">
        <v>530</v>
      </c>
      <c r="R82" s="64"/>
      <c r="S82" s="64" t="s">
        <v>530</v>
      </c>
      <c r="T82" s="60"/>
      <c r="U82" s="305"/>
      <c r="V82" s="210"/>
      <c r="W82" s="64"/>
      <c r="X82" s="210"/>
      <c r="Y82" s="64"/>
      <c r="Z82" s="210"/>
    </row>
    <row r="83" spans="1:26" s="27" customFormat="1" ht="14.25">
      <c r="A83" s="133"/>
      <c r="B83" s="41" t="s">
        <v>223</v>
      </c>
      <c r="C83" s="305" t="s">
        <v>530</v>
      </c>
      <c r="D83" s="210"/>
      <c r="E83" s="64" t="s">
        <v>530</v>
      </c>
      <c r="F83" s="210"/>
      <c r="G83" s="64" t="s">
        <v>530</v>
      </c>
      <c r="H83" s="210"/>
      <c r="I83" s="305" t="s">
        <v>530</v>
      </c>
      <c r="J83" s="210"/>
      <c r="K83" s="64" t="s">
        <v>530</v>
      </c>
      <c r="L83" s="210"/>
      <c r="M83" s="64" t="s">
        <v>530</v>
      </c>
      <c r="N83" s="210"/>
      <c r="O83" s="305" t="s">
        <v>530</v>
      </c>
      <c r="P83" s="64"/>
      <c r="Q83" s="64" t="s">
        <v>530</v>
      </c>
      <c r="R83" s="64"/>
      <c r="S83" s="64" t="s">
        <v>530</v>
      </c>
      <c r="T83" s="60"/>
      <c r="U83" s="305"/>
      <c r="V83" s="210"/>
      <c r="W83" s="64"/>
      <c r="X83" s="210"/>
      <c r="Y83" s="64"/>
      <c r="Z83" s="210"/>
    </row>
    <row r="84" spans="1:26" s="27" customFormat="1" ht="14.25">
      <c r="A84" s="133"/>
      <c r="B84" s="41" t="s">
        <v>436</v>
      </c>
      <c r="C84" s="305">
        <v>10</v>
      </c>
      <c r="D84" s="210"/>
      <c r="E84" s="64">
        <v>10</v>
      </c>
      <c r="F84" s="210"/>
      <c r="G84" s="64" t="s">
        <v>530</v>
      </c>
      <c r="H84" s="210"/>
      <c r="I84" s="305">
        <v>1160</v>
      </c>
      <c r="J84" s="210"/>
      <c r="K84" s="64">
        <v>570</v>
      </c>
      <c r="L84" s="210"/>
      <c r="M84" s="64">
        <v>590</v>
      </c>
      <c r="N84" s="210"/>
      <c r="O84" s="305">
        <v>20</v>
      </c>
      <c r="P84" s="64"/>
      <c r="Q84" s="64">
        <v>10</v>
      </c>
      <c r="R84" s="64"/>
      <c r="S84" s="64" t="s">
        <v>530</v>
      </c>
      <c r="T84" s="60"/>
      <c r="U84" s="305"/>
      <c r="V84" s="210"/>
      <c r="W84" s="64"/>
      <c r="X84" s="210"/>
      <c r="Y84" s="64"/>
      <c r="Z84" s="210"/>
    </row>
    <row r="85" spans="1:26" s="27" customFormat="1" ht="14.25">
      <c r="A85" s="133"/>
      <c r="B85" s="41" t="s">
        <v>224</v>
      </c>
      <c r="C85" s="305" t="s">
        <v>530</v>
      </c>
      <c r="D85" s="210"/>
      <c r="E85" s="64" t="s">
        <v>530</v>
      </c>
      <c r="F85" s="210"/>
      <c r="G85" s="64" t="s">
        <v>530</v>
      </c>
      <c r="H85" s="210"/>
      <c r="I85" s="305" t="s">
        <v>530</v>
      </c>
      <c r="J85" s="210"/>
      <c r="K85" s="64" t="s">
        <v>530</v>
      </c>
      <c r="L85" s="210"/>
      <c r="M85" s="64" t="s">
        <v>530</v>
      </c>
      <c r="N85" s="210"/>
      <c r="O85" s="305" t="s">
        <v>530</v>
      </c>
      <c r="P85" s="64"/>
      <c r="Q85" s="64" t="s">
        <v>530</v>
      </c>
      <c r="R85" s="64"/>
      <c r="S85" s="64" t="s">
        <v>530</v>
      </c>
      <c r="T85" s="60"/>
      <c r="U85" s="305"/>
      <c r="V85" s="210"/>
      <c r="W85" s="64"/>
      <c r="X85" s="210"/>
      <c r="Y85" s="64"/>
      <c r="Z85" s="210"/>
    </row>
    <row r="86" spans="1:26" s="27" customFormat="1" ht="14.25">
      <c r="A86" s="133"/>
      <c r="B86" s="41" t="s">
        <v>225</v>
      </c>
      <c r="C86" s="305" t="s">
        <v>530</v>
      </c>
      <c r="D86" s="210"/>
      <c r="E86" s="64" t="s">
        <v>530</v>
      </c>
      <c r="F86" s="210"/>
      <c r="G86" s="64" t="s">
        <v>530</v>
      </c>
      <c r="H86" s="210"/>
      <c r="I86" s="305" t="s">
        <v>530</v>
      </c>
      <c r="J86" s="210"/>
      <c r="K86" s="64" t="s">
        <v>530</v>
      </c>
      <c r="L86" s="210"/>
      <c r="M86" s="64" t="s">
        <v>530</v>
      </c>
      <c r="N86" s="210"/>
      <c r="O86" s="305" t="s">
        <v>530</v>
      </c>
      <c r="P86" s="64"/>
      <c r="Q86" s="64" t="s">
        <v>530</v>
      </c>
      <c r="R86" s="64"/>
      <c r="S86" s="64" t="s">
        <v>530</v>
      </c>
      <c r="T86" s="60"/>
      <c r="U86" s="305"/>
      <c r="V86" s="210"/>
      <c r="W86" s="64"/>
      <c r="X86" s="210"/>
      <c r="Y86" s="64"/>
      <c r="Z86" s="210"/>
    </row>
    <row r="87" spans="1:26" s="27" customFormat="1" ht="14.25">
      <c r="A87" s="133"/>
      <c r="B87" s="41" t="s">
        <v>226</v>
      </c>
      <c r="C87" s="305" t="s">
        <v>530</v>
      </c>
      <c r="D87" s="210"/>
      <c r="E87" s="64" t="s">
        <v>530</v>
      </c>
      <c r="F87" s="210"/>
      <c r="G87" s="64" t="s">
        <v>530</v>
      </c>
      <c r="H87" s="210"/>
      <c r="I87" s="305" t="s">
        <v>530</v>
      </c>
      <c r="J87" s="210"/>
      <c r="K87" s="64" t="s">
        <v>530</v>
      </c>
      <c r="L87" s="210"/>
      <c r="M87" s="64" t="s">
        <v>530</v>
      </c>
      <c r="N87" s="210"/>
      <c r="O87" s="305" t="s">
        <v>530</v>
      </c>
      <c r="P87" s="64"/>
      <c r="Q87" s="64" t="s">
        <v>530</v>
      </c>
      <c r="R87" s="64"/>
      <c r="S87" s="64" t="s">
        <v>530</v>
      </c>
      <c r="T87" s="60"/>
      <c r="U87" s="305"/>
      <c r="V87" s="210"/>
      <c r="W87" s="64"/>
      <c r="X87" s="210"/>
      <c r="Y87" s="64"/>
      <c r="Z87" s="210"/>
    </row>
    <row r="88" spans="1:26" s="27" customFormat="1" ht="14.25">
      <c r="A88" s="134"/>
      <c r="B88" s="41"/>
      <c r="C88" s="305"/>
      <c r="D88" s="210"/>
      <c r="E88" s="64"/>
      <c r="F88" s="210"/>
      <c r="G88" s="64"/>
      <c r="H88" s="210"/>
      <c r="I88" s="305"/>
      <c r="J88" s="210"/>
      <c r="K88" s="64"/>
      <c r="L88" s="210"/>
      <c r="M88" s="64"/>
      <c r="N88" s="210"/>
      <c r="O88" s="305"/>
      <c r="P88" s="64"/>
      <c r="Q88" s="64"/>
      <c r="R88" s="64"/>
      <c r="S88" s="64"/>
      <c r="T88" s="60"/>
      <c r="U88" s="305"/>
      <c r="V88" s="210"/>
      <c r="W88" s="64"/>
      <c r="X88" s="210"/>
      <c r="Y88" s="64"/>
      <c r="Z88" s="210"/>
    </row>
    <row r="89" spans="1:26" s="1" customFormat="1" ht="14.25">
      <c r="A89" s="606" t="s">
        <v>42</v>
      </c>
      <c r="B89" s="607"/>
      <c r="C89" s="65" t="s">
        <v>530</v>
      </c>
      <c r="D89" s="232"/>
      <c r="E89" s="55" t="s">
        <v>530</v>
      </c>
      <c r="F89" s="232"/>
      <c r="G89" s="55" t="s">
        <v>530</v>
      </c>
      <c r="H89" s="232"/>
      <c r="I89" s="65">
        <v>790</v>
      </c>
      <c r="J89" s="232"/>
      <c r="K89" s="55">
        <v>70</v>
      </c>
      <c r="L89" s="232"/>
      <c r="M89" s="55">
        <v>720</v>
      </c>
      <c r="N89" s="232"/>
      <c r="O89" s="65" t="s">
        <v>530</v>
      </c>
      <c r="P89" s="55"/>
      <c r="Q89" s="55" t="s">
        <v>530</v>
      </c>
      <c r="R89" s="55"/>
      <c r="S89" s="55" t="s">
        <v>530</v>
      </c>
      <c r="T89" s="56"/>
      <c r="U89" s="305"/>
      <c r="V89" s="379"/>
      <c r="W89" s="325"/>
      <c r="X89" s="379"/>
      <c r="Y89" s="325"/>
      <c r="Z89" s="379"/>
    </row>
    <row r="90" spans="1:26" s="27" customFormat="1" ht="14.25">
      <c r="A90" s="134"/>
      <c r="B90" s="41"/>
      <c r="C90" s="305"/>
      <c r="D90" s="210"/>
      <c r="E90" s="64"/>
      <c r="F90" s="210"/>
      <c r="G90" s="64"/>
      <c r="H90" s="210"/>
      <c r="I90" s="305"/>
      <c r="J90" s="210"/>
      <c r="K90" s="64"/>
      <c r="L90" s="210"/>
      <c r="M90" s="64"/>
      <c r="N90" s="210"/>
      <c r="O90" s="305"/>
      <c r="P90" s="64"/>
      <c r="Q90" s="64"/>
      <c r="R90" s="64"/>
      <c r="S90" s="64"/>
      <c r="T90" s="60"/>
      <c r="U90" s="305"/>
      <c r="V90" s="210"/>
      <c r="W90" s="64"/>
      <c r="X90" s="210"/>
      <c r="Y90" s="64"/>
      <c r="Z90" s="210"/>
    </row>
    <row r="91" spans="1:26" s="27" customFormat="1" ht="14.25">
      <c r="A91" s="133"/>
      <c r="B91" s="41" t="s">
        <v>227</v>
      </c>
      <c r="C91" s="305" t="s">
        <v>530</v>
      </c>
      <c r="D91" s="210"/>
      <c r="E91" s="64" t="s">
        <v>530</v>
      </c>
      <c r="F91" s="210"/>
      <c r="G91" s="64" t="s">
        <v>530</v>
      </c>
      <c r="H91" s="210"/>
      <c r="I91" s="305" t="s">
        <v>530</v>
      </c>
      <c r="J91" s="210"/>
      <c r="K91" s="64" t="s">
        <v>530</v>
      </c>
      <c r="L91" s="210"/>
      <c r="M91" s="64" t="s">
        <v>530</v>
      </c>
      <c r="N91" s="210"/>
      <c r="O91" s="305" t="s">
        <v>530</v>
      </c>
      <c r="P91" s="64"/>
      <c r="Q91" s="64" t="s">
        <v>530</v>
      </c>
      <c r="R91" s="64"/>
      <c r="S91" s="64" t="s">
        <v>530</v>
      </c>
      <c r="T91" s="60"/>
      <c r="U91" s="305"/>
      <c r="V91" s="210"/>
      <c r="W91" s="64"/>
      <c r="X91" s="210"/>
      <c r="Y91" s="64"/>
      <c r="Z91" s="210"/>
    </row>
    <row r="92" spans="1:26" s="27" customFormat="1" ht="14.25">
      <c r="A92" s="133"/>
      <c r="B92" s="41" t="s">
        <v>228</v>
      </c>
      <c r="C92" s="305" t="s">
        <v>530</v>
      </c>
      <c r="D92" s="210"/>
      <c r="E92" s="64" t="s">
        <v>530</v>
      </c>
      <c r="F92" s="210"/>
      <c r="G92" s="64" t="s">
        <v>530</v>
      </c>
      <c r="H92" s="210"/>
      <c r="I92" s="305" t="s">
        <v>530</v>
      </c>
      <c r="J92" s="210"/>
      <c r="K92" s="64" t="s">
        <v>530</v>
      </c>
      <c r="L92" s="210"/>
      <c r="M92" s="64" t="s">
        <v>530</v>
      </c>
      <c r="N92" s="210"/>
      <c r="O92" s="305" t="s">
        <v>530</v>
      </c>
      <c r="P92" s="64"/>
      <c r="Q92" s="64" t="s">
        <v>530</v>
      </c>
      <c r="R92" s="64"/>
      <c r="S92" s="64" t="s">
        <v>530</v>
      </c>
      <c r="T92" s="60"/>
      <c r="U92" s="305"/>
      <c r="V92" s="210"/>
      <c r="W92" s="64"/>
      <c r="X92" s="210"/>
      <c r="Y92" s="64"/>
      <c r="Z92" s="210"/>
    </row>
    <row r="93" spans="1:26" s="27" customFormat="1" ht="14.25">
      <c r="A93" s="133"/>
      <c r="B93" s="41" t="s">
        <v>440</v>
      </c>
      <c r="C93" s="305" t="s">
        <v>530</v>
      </c>
      <c r="D93" s="210"/>
      <c r="E93" s="64" t="s">
        <v>530</v>
      </c>
      <c r="F93" s="210"/>
      <c r="G93" s="64" t="s">
        <v>530</v>
      </c>
      <c r="H93" s="210"/>
      <c r="I93" s="305">
        <v>780</v>
      </c>
      <c r="J93" s="210"/>
      <c r="K93" s="64">
        <v>70</v>
      </c>
      <c r="L93" s="210"/>
      <c r="M93" s="64">
        <v>710</v>
      </c>
      <c r="N93" s="210"/>
      <c r="O93" s="305" t="s">
        <v>530</v>
      </c>
      <c r="P93" s="64"/>
      <c r="Q93" s="64" t="s">
        <v>530</v>
      </c>
      <c r="R93" s="64"/>
      <c r="S93" s="64" t="s">
        <v>530</v>
      </c>
      <c r="T93" s="60"/>
      <c r="U93" s="305"/>
      <c r="V93" s="210"/>
      <c r="W93" s="64"/>
      <c r="X93" s="210"/>
      <c r="Y93" s="64"/>
      <c r="Z93" s="210"/>
    </row>
    <row r="94" spans="1:26" s="27" customFormat="1" ht="14.25">
      <c r="A94" s="133"/>
      <c r="B94" s="41" t="s">
        <v>441</v>
      </c>
      <c r="C94" s="305" t="s">
        <v>530</v>
      </c>
      <c r="D94" s="210"/>
      <c r="E94" s="64" t="s">
        <v>530</v>
      </c>
      <c r="F94" s="210"/>
      <c r="G94" s="64" t="s">
        <v>530</v>
      </c>
      <c r="H94" s="210"/>
      <c r="I94" s="305">
        <v>10</v>
      </c>
      <c r="J94" s="210"/>
      <c r="K94" s="64" t="s">
        <v>530</v>
      </c>
      <c r="L94" s="210"/>
      <c r="M94" s="64">
        <v>10</v>
      </c>
      <c r="N94" s="210"/>
      <c r="O94" s="305" t="s">
        <v>530</v>
      </c>
      <c r="P94" s="64"/>
      <c r="Q94" s="64" t="s">
        <v>530</v>
      </c>
      <c r="R94" s="64"/>
      <c r="S94" s="64" t="s">
        <v>530</v>
      </c>
      <c r="T94" s="60"/>
      <c r="U94" s="305"/>
      <c r="V94" s="210"/>
      <c r="W94" s="64"/>
      <c r="X94" s="210"/>
      <c r="Y94" s="64"/>
      <c r="Z94" s="210"/>
    </row>
    <row r="95" spans="1:26" s="27" customFormat="1" ht="14.25">
      <c r="A95" s="133"/>
      <c r="B95" s="41" t="s">
        <v>229</v>
      </c>
      <c r="C95" s="305" t="s">
        <v>530</v>
      </c>
      <c r="D95" s="210"/>
      <c r="E95" s="64" t="s">
        <v>530</v>
      </c>
      <c r="F95" s="210"/>
      <c r="G95" s="64" t="s">
        <v>530</v>
      </c>
      <c r="H95" s="210"/>
      <c r="I95" s="305" t="s">
        <v>530</v>
      </c>
      <c r="J95" s="210"/>
      <c r="K95" s="64" t="s">
        <v>530</v>
      </c>
      <c r="L95" s="210"/>
      <c r="M95" s="64" t="s">
        <v>530</v>
      </c>
      <c r="N95" s="210"/>
      <c r="O95" s="305" t="s">
        <v>530</v>
      </c>
      <c r="P95" s="64"/>
      <c r="Q95" s="64" t="s">
        <v>530</v>
      </c>
      <c r="R95" s="64"/>
      <c r="S95" s="64" t="s">
        <v>530</v>
      </c>
      <c r="T95" s="60"/>
      <c r="U95" s="305"/>
      <c r="V95" s="210"/>
      <c r="W95" s="64"/>
      <c r="X95" s="210"/>
      <c r="Y95" s="64"/>
      <c r="Z95" s="210"/>
    </row>
    <row r="96" spans="1:26" s="27" customFormat="1" ht="14.25">
      <c r="A96" s="133"/>
      <c r="B96" s="41" t="s">
        <v>230</v>
      </c>
      <c r="C96" s="305" t="s">
        <v>530</v>
      </c>
      <c r="D96" s="210"/>
      <c r="E96" s="64" t="s">
        <v>530</v>
      </c>
      <c r="F96" s="210"/>
      <c r="G96" s="64" t="s">
        <v>530</v>
      </c>
      <c r="H96" s="210"/>
      <c r="I96" s="305" t="s">
        <v>530</v>
      </c>
      <c r="J96" s="210"/>
      <c r="K96" s="64" t="s">
        <v>530</v>
      </c>
      <c r="L96" s="210"/>
      <c r="M96" s="64" t="s">
        <v>530</v>
      </c>
      <c r="N96" s="210"/>
      <c r="O96" s="305" t="s">
        <v>530</v>
      </c>
      <c r="P96" s="64"/>
      <c r="Q96" s="64" t="s">
        <v>530</v>
      </c>
      <c r="R96" s="64"/>
      <c r="S96" s="64" t="s">
        <v>530</v>
      </c>
      <c r="T96" s="60"/>
      <c r="U96" s="305"/>
      <c r="V96" s="210"/>
      <c r="W96" s="64"/>
      <c r="X96" s="210"/>
      <c r="Y96" s="64"/>
      <c r="Z96" s="210"/>
    </row>
    <row r="97" spans="1:26" s="27" customFormat="1" ht="14.25">
      <c r="A97" s="133"/>
      <c r="B97" s="41" t="s">
        <v>231</v>
      </c>
      <c r="C97" s="305" t="s">
        <v>530</v>
      </c>
      <c r="D97" s="210"/>
      <c r="E97" s="64" t="s">
        <v>530</v>
      </c>
      <c r="F97" s="210"/>
      <c r="G97" s="64" t="s">
        <v>530</v>
      </c>
      <c r="H97" s="210"/>
      <c r="I97" s="305" t="s">
        <v>530</v>
      </c>
      <c r="J97" s="210"/>
      <c r="K97" s="64" t="s">
        <v>530</v>
      </c>
      <c r="L97" s="210"/>
      <c r="M97" s="64" t="s">
        <v>530</v>
      </c>
      <c r="N97" s="210"/>
      <c r="O97" s="305" t="s">
        <v>530</v>
      </c>
      <c r="P97" s="64"/>
      <c r="Q97" s="64" t="s">
        <v>530</v>
      </c>
      <c r="R97" s="64"/>
      <c r="S97" s="64" t="s">
        <v>530</v>
      </c>
      <c r="T97" s="60"/>
      <c r="U97" s="305"/>
      <c r="V97" s="210"/>
      <c r="W97" s="64"/>
      <c r="X97" s="210"/>
      <c r="Y97" s="64"/>
      <c r="Z97" s="210"/>
    </row>
    <row r="98" spans="1:26" s="27" customFormat="1" ht="12.75">
      <c r="A98" s="155"/>
      <c r="B98" s="76"/>
      <c r="C98" s="313"/>
      <c r="D98" s="172"/>
      <c r="E98" s="172"/>
      <c r="F98" s="172"/>
      <c r="G98" s="172"/>
      <c r="H98" s="63"/>
      <c r="I98" s="313"/>
      <c r="J98" s="172"/>
      <c r="K98" s="172"/>
      <c r="L98" s="172"/>
      <c r="M98" s="172"/>
      <c r="N98" s="63"/>
      <c r="O98" s="313"/>
      <c r="P98" s="172"/>
      <c r="Q98" s="172"/>
      <c r="R98" s="172"/>
      <c r="S98" s="172"/>
      <c r="T98" s="63"/>
      <c r="U98" s="305"/>
      <c r="V98" s="64"/>
      <c r="W98" s="64"/>
      <c r="X98" s="64"/>
      <c r="Y98" s="64"/>
      <c r="Z98" s="64"/>
    </row>
    <row r="99" spans="1:26" s="27" customFormat="1" ht="12.75">
      <c r="A99" s="141"/>
      <c r="B99" s="447"/>
      <c r="C99" s="447"/>
      <c r="D99" s="447"/>
      <c r="E99" s="447"/>
      <c r="F99" s="447"/>
      <c r="G99" s="447"/>
      <c r="H99" s="447"/>
      <c r="I99" s="447"/>
      <c r="J99" s="447"/>
      <c r="K99" s="447"/>
      <c r="L99" s="447"/>
      <c r="M99" s="447"/>
      <c r="N99" s="447"/>
      <c r="O99" s="447"/>
      <c r="P99" s="447"/>
      <c r="Q99" s="447"/>
      <c r="R99" s="447"/>
      <c r="S99" s="447"/>
      <c r="T99" s="154" t="s">
        <v>529</v>
      </c>
      <c r="U99" s="447"/>
      <c r="V99" s="447"/>
      <c r="W99" s="447"/>
      <c r="X99" s="447"/>
      <c r="Y99" s="447"/>
      <c r="Z99" s="154"/>
    </row>
    <row r="100" spans="1:26" s="27" customFormat="1" ht="12.75" customHeight="1">
      <c r="A100" s="583"/>
      <c r="B100" s="583"/>
      <c r="C100" s="583"/>
      <c r="D100" s="583"/>
      <c r="E100" s="583"/>
      <c r="F100" s="583"/>
      <c r="G100" s="583"/>
      <c r="H100" s="583"/>
      <c r="I100" s="583"/>
      <c r="J100" s="583"/>
      <c r="K100" s="583"/>
      <c r="L100" s="583"/>
      <c r="M100" s="583"/>
      <c r="N100" s="583"/>
      <c r="O100" s="583"/>
      <c r="P100" s="583"/>
      <c r="Q100" s="583"/>
      <c r="R100" s="583"/>
      <c r="S100" s="583"/>
      <c r="T100" s="583"/>
      <c r="U100" s="474"/>
      <c r="V100" s="474"/>
      <c r="W100" s="474"/>
      <c r="X100" s="474"/>
      <c r="Y100" s="474"/>
      <c r="Z100" s="474"/>
    </row>
  </sheetData>
  <mergeCells count="23">
    <mergeCell ref="A1:T1"/>
    <mergeCell ref="A2:T2"/>
    <mergeCell ref="A52:B52"/>
    <mergeCell ref="A67:B67"/>
    <mergeCell ref="K5:K6"/>
    <mergeCell ref="C4:G4"/>
    <mergeCell ref="I4:M4"/>
    <mergeCell ref="O4:S4"/>
    <mergeCell ref="I5:I6"/>
    <mergeCell ref="A75:B75"/>
    <mergeCell ref="A89:B89"/>
    <mergeCell ref="A30:B30"/>
    <mergeCell ref="A38:B38"/>
    <mergeCell ref="A100:T100"/>
    <mergeCell ref="M5:M6"/>
    <mergeCell ref="O5:O6"/>
    <mergeCell ref="Q5:Q6"/>
    <mergeCell ref="S5:S6"/>
    <mergeCell ref="A8:B8"/>
    <mergeCell ref="C5:C6"/>
    <mergeCell ref="E5:E6"/>
    <mergeCell ref="G5:G6"/>
    <mergeCell ref="A23:B23"/>
  </mergeCells>
  <printOptions horizontalCentered="1"/>
  <pageMargins left="0.28" right="0.36" top="0.45" bottom="0.47" header="0.29" footer="0.29"/>
  <pageSetup horizontalDpi="600" verticalDpi="600" orientation="portrait" paperSize="9" scale="55" r:id="rId1"/>
  <headerFooter alignWithMargins="0">
    <oddFooter>&amp;C23</oddFooter>
  </headerFooter>
  <colBreaks count="1" manualBreakCount="1">
    <brk id="20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/>
  <dimension ref="A1:AA62"/>
  <sheetViews>
    <sheetView workbookViewId="0" topLeftCell="A1">
      <selection activeCell="C8" sqref="C8:V61"/>
    </sheetView>
  </sheetViews>
  <sheetFormatPr defaultColWidth="9.140625" defaultRowHeight="12.75"/>
  <cols>
    <col min="2" max="2" width="28.57421875" style="0" customWidth="1"/>
    <col min="3" max="3" width="9.7109375" style="0" bestFit="1" customWidth="1"/>
    <col min="4" max="4" width="2.140625" style="0" customWidth="1"/>
    <col min="5" max="5" width="9.28125" style="0" bestFit="1" customWidth="1"/>
    <col min="6" max="6" width="2.140625" style="0" customWidth="1"/>
    <col min="7" max="7" width="9.28125" style="0" bestFit="1" customWidth="1"/>
    <col min="8" max="8" width="2.140625" style="0" customWidth="1"/>
    <col min="9" max="9" width="9.28125" style="0" bestFit="1" customWidth="1"/>
    <col min="10" max="10" width="2.140625" style="0" customWidth="1"/>
    <col min="11" max="11" width="9.28125" style="0" bestFit="1" customWidth="1"/>
    <col min="12" max="12" width="2.140625" style="0" customWidth="1"/>
    <col min="13" max="13" width="9.7109375" style="0" bestFit="1" customWidth="1"/>
    <col min="14" max="14" width="2.140625" style="0" customWidth="1"/>
    <col min="15" max="15" width="9.28125" style="0" bestFit="1" customWidth="1"/>
    <col min="16" max="16" width="2.140625" style="0" customWidth="1"/>
    <col min="17" max="17" width="9.28125" style="0" bestFit="1" customWidth="1"/>
    <col min="18" max="18" width="2.140625" style="0" customWidth="1"/>
    <col min="19" max="19" width="9.28125" style="0" bestFit="1" customWidth="1"/>
    <col min="20" max="20" width="2.140625" style="0" customWidth="1"/>
    <col min="22" max="22" width="2.140625" style="0" customWidth="1"/>
  </cols>
  <sheetData>
    <row r="1" spans="1:26" s="27" customFormat="1" ht="20.25">
      <c r="A1" s="591" t="s">
        <v>491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464"/>
      <c r="X1" s="464"/>
      <c r="Y1" s="464"/>
      <c r="Z1" s="166"/>
    </row>
    <row r="2" spans="1:26" s="27" customFormat="1" ht="20.25">
      <c r="A2" s="608" t="str">
        <f>"Table 3.9a South West: MOD Personnel by local authority area as at "&amp;'Enter SITDATE'!B2</f>
        <v>Table 3.9a South West: MOD Personnel by local authority area as at 1 January 2014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608"/>
      <c r="V2" s="608"/>
      <c r="W2" s="464"/>
      <c r="X2" s="464"/>
      <c r="Y2" s="464"/>
      <c r="Z2" s="166"/>
    </row>
    <row r="3" spans="1:26" s="27" customFormat="1" ht="12.75">
      <c r="A3" s="101"/>
      <c r="B3" s="102"/>
      <c r="C3" s="103"/>
      <c r="D3" s="103"/>
      <c r="E3" s="103"/>
      <c r="F3" s="103"/>
      <c r="G3" s="102"/>
      <c r="H3" s="102"/>
      <c r="I3" s="103"/>
      <c r="J3" s="102"/>
      <c r="K3" s="102"/>
      <c r="L3" s="102"/>
      <c r="M3" s="102"/>
      <c r="N3" s="102"/>
      <c r="O3" s="114"/>
      <c r="P3" s="114"/>
      <c r="Q3" s="38"/>
      <c r="R3" s="3"/>
      <c r="S3" s="32"/>
      <c r="T3" s="32"/>
      <c r="U3" s="103"/>
      <c r="V3" s="102"/>
      <c r="W3" s="102"/>
      <c r="X3" s="102"/>
      <c r="Y3" s="177"/>
      <c r="Z3" s="177"/>
    </row>
    <row r="4" spans="1:26" s="27" customFormat="1" ht="12.75" customHeight="1">
      <c r="A4" s="99" t="s">
        <v>74</v>
      </c>
      <c r="B4" s="98"/>
      <c r="C4" s="596" t="s">
        <v>517</v>
      </c>
      <c r="D4" s="597"/>
      <c r="E4" s="597"/>
      <c r="F4" s="597"/>
      <c r="G4" s="597"/>
      <c r="H4" s="165"/>
      <c r="I4" s="596" t="s">
        <v>518</v>
      </c>
      <c r="J4" s="597"/>
      <c r="K4" s="597"/>
      <c r="L4" s="597"/>
      <c r="M4" s="597"/>
      <c r="N4" s="164"/>
      <c r="O4" s="596" t="s">
        <v>519</v>
      </c>
      <c r="P4" s="597"/>
      <c r="Q4" s="597"/>
      <c r="R4" s="597"/>
      <c r="S4" s="597"/>
      <c r="T4" s="597"/>
      <c r="U4" s="597"/>
      <c r="V4" s="353"/>
      <c r="W4" s="355"/>
      <c r="X4" s="356"/>
      <c r="Y4" s="356"/>
      <c r="Z4" s="357"/>
    </row>
    <row r="5" spans="1:26" s="27" customFormat="1" ht="12.75" customHeight="1">
      <c r="A5" s="121"/>
      <c r="B5" s="48"/>
      <c r="C5" s="588" t="s">
        <v>50</v>
      </c>
      <c r="D5" s="374"/>
      <c r="E5" s="584" t="s">
        <v>518</v>
      </c>
      <c r="F5" s="374"/>
      <c r="G5" s="584" t="s">
        <v>519</v>
      </c>
      <c r="H5" s="375"/>
      <c r="I5" s="588" t="s">
        <v>50</v>
      </c>
      <c r="J5" s="374"/>
      <c r="K5" s="584" t="s">
        <v>79</v>
      </c>
      <c r="L5" s="374"/>
      <c r="M5" s="584" t="s">
        <v>91</v>
      </c>
      <c r="N5" s="374"/>
      <c r="O5" s="588" t="s">
        <v>50</v>
      </c>
      <c r="P5" s="374"/>
      <c r="Q5" s="584" t="s">
        <v>523</v>
      </c>
      <c r="R5" s="374"/>
      <c r="S5" s="584" t="s">
        <v>522</v>
      </c>
      <c r="T5" s="374"/>
      <c r="U5" s="584" t="s">
        <v>521</v>
      </c>
      <c r="V5" s="337"/>
      <c r="W5" s="358"/>
      <c r="X5" s="357"/>
      <c r="Y5" s="357"/>
      <c r="Z5" s="357"/>
    </row>
    <row r="6" spans="1:26" s="27" customFormat="1" ht="12.75">
      <c r="A6" s="131"/>
      <c r="B6" s="100" t="s">
        <v>19</v>
      </c>
      <c r="C6" s="587"/>
      <c r="D6" s="349"/>
      <c r="E6" s="585"/>
      <c r="F6" s="349"/>
      <c r="G6" s="585"/>
      <c r="H6" s="350"/>
      <c r="I6" s="587"/>
      <c r="J6" s="349"/>
      <c r="K6" s="585"/>
      <c r="L6" s="349"/>
      <c r="M6" s="585"/>
      <c r="N6" s="350"/>
      <c r="O6" s="587"/>
      <c r="P6" s="349"/>
      <c r="Q6" s="585"/>
      <c r="R6" s="349"/>
      <c r="S6" s="585"/>
      <c r="T6" s="349"/>
      <c r="U6" s="585"/>
      <c r="V6" s="334"/>
      <c r="W6" s="359"/>
      <c r="X6" s="360"/>
      <c r="Y6" s="360"/>
      <c r="Z6" s="360"/>
    </row>
    <row r="7" spans="1:26" s="27" customFormat="1" ht="12.75">
      <c r="A7" s="108"/>
      <c r="B7" s="109"/>
      <c r="C7" s="306"/>
      <c r="D7" s="203"/>
      <c r="E7" s="203"/>
      <c r="F7" s="203"/>
      <c r="G7" s="203"/>
      <c r="H7" s="216"/>
      <c r="I7" s="306"/>
      <c r="J7" s="203"/>
      <c r="K7" s="203"/>
      <c r="L7" s="203"/>
      <c r="M7" s="203"/>
      <c r="N7" s="216"/>
      <c r="O7" s="306"/>
      <c r="P7" s="203"/>
      <c r="Q7" s="203"/>
      <c r="R7" s="203"/>
      <c r="S7" s="203"/>
      <c r="T7" s="203"/>
      <c r="U7" s="323"/>
      <c r="V7" s="216"/>
      <c r="W7" s="361"/>
      <c r="X7" s="362"/>
      <c r="Y7" s="362"/>
      <c r="Z7" s="362"/>
    </row>
    <row r="8" spans="1:27" s="27" customFormat="1" ht="17.25" customHeight="1">
      <c r="A8" s="609" t="s">
        <v>449</v>
      </c>
      <c r="B8" s="576"/>
      <c r="C8" s="286">
        <v>53610</v>
      </c>
      <c r="D8" s="290"/>
      <c r="E8" s="289">
        <v>36550</v>
      </c>
      <c r="F8" s="290"/>
      <c r="G8" s="289">
        <v>17060</v>
      </c>
      <c r="H8" s="290"/>
      <c r="I8" s="286">
        <v>36550</v>
      </c>
      <c r="J8" s="290"/>
      <c r="K8" s="289">
        <v>6100</v>
      </c>
      <c r="L8" s="290"/>
      <c r="M8" s="289">
        <v>30450</v>
      </c>
      <c r="N8" s="290"/>
      <c r="O8" s="286">
        <v>17060</v>
      </c>
      <c r="P8" s="289"/>
      <c r="Q8" s="289">
        <v>12700</v>
      </c>
      <c r="R8" s="289"/>
      <c r="S8" s="289">
        <v>1090</v>
      </c>
      <c r="T8" s="289"/>
      <c r="U8" s="289">
        <v>3270</v>
      </c>
      <c r="V8" s="287"/>
      <c r="W8" s="363"/>
      <c r="X8" s="377"/>
      <c r="Y8" s="365"/>
      <c r="Z8" s="377"/>
      <c r="AA8" s="1"/>
    </row>
    <row r="9" spans="1:26" s="27" customFormat="1" ht="17.25" customHeight="1">
      <c r="A9" s="108"/>
      <c r="B9" s="109"/>
      <c r="C9" s="304"/>
      <c r="D9" s="207"/>
      <c r="E9" s="112"/>
      <c r="F9" s="207"/>
      <c r="G9" s="112"/>
      <c r="H9" s="207"/>
      <c r="I9" s="304"/>
      <c r="J9" s="207"/>
      <c r="K9" s="112"/>
      <c r="L9" s="207"/>
      <c r="M9" s="112"/>
      <c r="N9" s="207"/>
      <c r="O9" s="304"/>
      <c r="P9" s="112"/>
      <c r="Q9" s="112"/>
      <c r="R9" s="112"/>
      <c r="S9" s="112"/>
      <c r="T9" s="112"/>
      <c r="U9" s="324"/>
      <c r="V9" s="205"/>
      <c r="W9" s="366"/>
      <c r="X9" s="378"/>
      <c r="Y9" s="368"/>
      <c r="Z9" s="378"/>
    </row>
    <row r="10" spans="1:26" s="27" customFormat="1" ht="17.25" customHeight="1">
      <c r="A10" s="118"/>
      <c r="B10" s="145" t="s">
        <v>13</v>
      </c>
      <c r="C10" s="305">
        <v>60</v>
      </c>
      <c r="D10" s="210"/>
      <c r="E10" s="64">
        <v>20</v>
      </c>
      <c r="F10" s="210"/>
      <c r="G10" s="64">
        <v>40</v>
      </c>
      <c r="H10" s="210"/>
      <c r="I10" s="305">
        <v>20</v>
      </c>
      <c r="J10" s="210"/>
      <c r="K10" s="64" t="s">
        <v>530</v>
      </c>
      <c r="L10" s="210"/>
      <c r="M10" s="64">
        <v>20</v>
      </c>
      <c r="N10" s="210"/>
      <c r="O10" s="305">
        <v>40</v>
      </c>
      <c r="P10" s="64"/>
      <c r="Q10" s="64">
        <v>40</v>
      </c>
      <c r="R10" s="64"/>
      <c r="S10" s="64">
        <v>10</v>
      </c>
      <c r="T10" s="64"/>
      <c r="U10" s="64" t="s">
        <v>530</v>
      </c>
      <c r="V10" s="208"/>
      <c r="W10" s="59"/>
      <c r="X10" s="210"/>
      <c r="Y10" s="64"/>
      <c r="Z10" s="210"/>
    </row>
    <row r="11" spans="1:26" s="27" customFormat="1" ht="17.25" customHeight="1">
      <c r="A11" s="118"/>
      <c r="B11" s="145" t="s">
        <v>34</v>
      </c>
      <c r="C11" s="305" t="s">
        <v>530</v>
      </c>
      <c r="D11" s="210"/>
      <c r="E11" s="64" t="s">
        <v>530</v>
      </c>
      <c r="F11" s="210"/>
      <c r="G11" s="64" t="s">
        <v>530</v>
      </c>
      <c r="H11" s="210"/>
      <c r="I11" s="305" t="s">
        <v>530</v>
      </c>
      <c r="J11" s="210"/>
      <c r="K11" s="64" t="s">
        <v>530</v>
      </c>
      <c r="L11" s="210"/>
      <c r="M11" s="64" t="s">
        <v>530</v>
      </c>
      <c r="N11" s="210"/>
      <c r="O11" s="305" t="s">
        <v>530</v>
      </c>
      <c r="P11" s="64"/>
      <c r="Q11" s="64" t="s">
        <v>530</v>
      </c>
      <c r="R11" s="64"/>
      <c r="S11" s="64" t="s">
        <v>530</v>
      </c>
      <c r="T11" s="64"/>
      <c r="U11" s="64" t="s">
        <v>530</v>
      </c>
      <c r="V11" s="208"/>
      <c r="W11" s="59"/>
      <c r="X11" s="210"/>
      <c r="Y11" s="64"/>
      <c r="Z11" s="210"/>
    </row>
    <row r="12" spans="1:26" s="27" customFormat="1" ht="17.25" customHeight="1">
      <c r="A12" s="118"/>
      <c r="B12" s="145" t="s">
        <v>512</v>
      </c>
      <c r="C12" s="305">
        <v>90</v>
      </c>
      <c r="D12" s="210"/>
      <c r="E12" s="64">
        <v>50</v>
      </c>
      <c r="F12" s="210"/>
      <c r="G12" s="64">
        <v>40</v>
      </c>
      <c r="H12" s="210"/>
      <c r="I12" s="305">
        <v>50</v>
      </c>
      <c r="J12" s="210"/>
      <c r="K12" s="64">
        <v>10</v>
      </c>
      <c r="L12" s="210"/>
      <c r="M12" s="64">
        <v>40</v>
      </c>
      <c r="N12" s="210"/>
      <c r="O12" s="305">
        <v>40</v>
      </c>
      <c r="P12" s="64"/>
      <c r="Q12" s="64">
        <v>20</v>
      </c>
      <c r="R12" s="64"/>
      <c r="S12" s="64">
        <v>20</v>
      </c>
      <c r="T12" s="64"/>
      <c r="U12" s="64" t="s">
        <v>530</v>
      </c>
      <c r="V12" s="208"/>
      <c r="W12" s="59"/>
      <c r="X12" s="210"/>
      <c r="Y12" s="64"/>
      <c r="Z12" s="210"/>
    </row>
    <row r="13" spans="1:26" s="27" customFormat="1" ht="17.25" customHeight="1">
      <c r="A13" s="118"/>
      <c r="B13" s="145" t="s">
        <v>503</v>
      </c>
      <c r="C13" s="305">
        <v>3780</v>
      </c>
      <c r="D13" s="210"/>
      <c r="E13" s="64">
        <v>3340</v>
      </c>
      <c r="F13" s="210"/>
      <c r="G13" s="64">
        <v>440</v>
      </c>
      <c r="H13" s="210"/>
      <c r="I13" s="305">
        <v>3340</v>
      </c>
      <c r="J13" s="210"/>
      <c r="K13" s="64">
        <v>510</v>
      </c>
      <c r="L13" s="210"/>
      <c r="M13" s="64">
        <v>2830</v>
      </c>
      <c r="N13" s="210"/>
      <c r="O13" s="305">
        <v>440</v>
      </c>
      <c r="P13" s="64"/>
      <c r="Q13" s="64">
        <v>280</v>
      </c>
      <c r="R13" s="64"/>
      <c r="S13" s="64">
        <v>160</v>
      </c>
      <c r="T13" s="64"/>
      <c r="U13" s="64" t="s">
        <v>530</v>
      </c>
      <c r="V13" s="208"/>
      <c r="W13" s="59"/>
      <c r="X13" s="210"/>
      <c r="Y13" s="64"/>
      <c r="Z13" s="210"/>
    </row>
    <row r="14" spans="1:26" s="27" customFormat="1" ht="17.25" customHeight="1">
      <c r="A14" s="118"/>
      <c r="B14" s="145" t="s">
        <v>508</v>
      </c>
      <c r="C14" s="305" t="s">
        <v>530</v>
      </c>
      <c r="D14" s="210"/>
      <c r="E14" s="64" t="s">
        <v>530</v>
      </c>
      <c r="F14" s="210"/>
      <c r="G14" s="64" t="s">
        <v>530</v>
      </c>
      <c r="H14" s="210"/>
      <c r="I14" s="305" t="s">
        <v>530</v>
      </c>
      <c r="J14" s="210"/>
      <c r="K14" s="64" t="s">
        <v>530</v>
      </c>
      <c r="L14" s="210"/>
      <c r="M14" s="64" t="s">
        <v>530</v>
      </c>
      <c r="N14" s="210"/>
      <c r="O14" s="305" t="s">
        <v>530</v>
      </c>
      <c r="P14" s="64"/>
      <c r="Q14" s="64" t="s">
        <v>530</v>
      </c>
      <c r="R14" s="64"/>
      <c r="S14" s="64" t="s">
        <v>530</v>
      </c>
      <c r="T14" s="64"/>
      <c r="U14" s="64" t="s">
        <v>530</v>
      </c>
      <c r="V14" s="208"/>
      <c r="W14" s="59"/>
      <c r="X14" s="210"/>
      <c r="Y14" s="64"/>
      <c r="Z14" s="210"/>
    </row>
    <row r="15" spans="1:26" s="27" customFormat="1" ht="17.25" customHeight="1">
      <c r="A15" s="118"/>
      <c r="B15" s="145" t="s">
        <v>43</v>
      </c>
      <c r="C15" s="305" t="s">
        <v>530</v>
      </c>
      <c r="D15" s="210"/>
      <c r="E15" s="64" t="s">
        <v>530</v>
      </c>
      <c r="F15" s="210"/>
      <c r="G15" s="64" t="s">
        <v>530</v>
      </c>
      <c r="H15" s="210"/>
      <c r="I15" s="305" t="s">
        <v>530</v>
      </c>
      <c r="J15" s="210"/>
      <c r="K15" s="64" t="s">
        <v>530</v>
      </c>
      <c r="L15" s="210"/>
      <c r="M15" s="64" t="s">
        <v>530</v>
      </c>
      <c r="N15" s="210"/>
      <c r="O15" s="305" t="s">
        <v>530</v>
      </c>
      <c r="P15" s="64"/>
      <c r="Q15" s="64" t="s">
        <v>530</v>
      </c>
      <c r="R15" s="64"/>
      <c r="S15" s="64" t="s">
        <v>530</v>
      </c>
      <c r="T15" s="64"/>
      <c r="U15" s="64" t="s">
        <v>530</v>
      </c>
      <c r="V15" s="208"/>
      <c r="W15" s="59"/>
      <c r="X15" s="210"/>
      <c r="Y15" s="64"/>
      <c r="Z15" s="210"/>
    </row>
    <row r="16" spans="1:26" s="27" customFormat="1" ht="17.25" customHeight="1">
      <c r="A16" s="118"/>
      <c r="B16" s="145" t="s">
        <v>343</v>
      </c>
      <c r="C16" s="305">
        <v>6660</v>
      </c>
      <c r="D16" s="210"/>
      <c r="E16" s="64">
        <v>5790</v>
      </c>
      <c r="F16" s="210"/>
      <c r="G16" s="64">
        <v>870</v>
      </c>
      <c r="H16" s="210"/>
      <c r="I16" s="305">
        <v>5790</v>
      </c>
      <c r="J16" s="210"/>
      <c r="K16" s="64">
        <v>790</v>
      </c>
      <c r="L16" s="210"/>
      <c r="M16" s="64">
        <v>5000</v>
      </c>
      <c r="N16" s="210"/>
      <c r="O16" s="305">
        <v>870</v>
      </c>
      <c r="P16" s="64"/>
      <c r="Q16" s="64">
        <v>740</v>
      </c>
      <c r="R16" s="64"/>
      <c r="S16" s="64">
        <v>130</v>
      </c>
      <c r="T16" s="64"/>
      <c r="U16" s="64" t="s">
        <v>530</v>
      </c>
      <c r="V16" s="208"/>
      <c r="W16" s="59"/>
      <c r="X16" s="210"/>
      <c r="Y16" s="64"/>
      <c r="Z16" s="210"/>
    </row>
    <row r="17" spans="1:26" s="27" customFormat="1" ht="17.25" customHeight="1">
      <c r="A17" s="118"/>
      <c r="B17" s="145" t="s">
        <v>35</v>
      </c>
      <c r="C17" s="305">
        <v>1030</v>
      </c>
      <c r="D17" s="210"/>
      <c r="E17" s="64">
        <v>940</v>
      </c>
      <c r="F17" s="210"/>
      <c r="G17" s="64">
        <v>90</v>
      </c>
      <c r="H17" s="210"/>
      <c r="I17" s="305">
        <v>940</v>
      </c>
      <c r="J17" s="210"/>
      <c r="K17" s="64">
        <v>110</v>
      </c>
      <c r="L17" s="210"/>
      <c r="M17" s="64">
        <v>830</v>
      </c>
      <c r="N17" s="210"/>
      <c r="O17" s="305">
        <v>90</v>
      </c>
      <c r="P17" s="64"/>
      <c r="Q17" s="64">
        <v>40</v>
      </c>
      <c r="R17" s="64"/>
      <c r="S17" s="64">
        <v>40</v>
      </c>
      <c r="T17" s="64"/>
      <c r="U17" s="64" t="s">
        <v>530</v>
      </c>
      <c r="V17" s="208"/>
      <c r="W17" s="59"/>
      <c r="X17" s="210"/>
      <c r="Y17" s="64"/>
      <c r="Z17" s="210"/>
    </row>
    <row r="18" spans="1:26" s="27" customFormat="1" ht="17.25" customHeight="1">
      <c r="A18" s="118"/>
      <c r="B18" s="145" t="s">
        <v>46</v>
      </c>
      <c r="C18" s="305">
        <v>9150</v>
      </c>
      <c r="D18" s="210"/>
      <c r="E18" s="64">
        <v>1390</v>
      </c>
      <c r="F18" s="210"/>
      <c r="G18" s="64">
        <v>7770</v>
      </c>
      <c r="H18" s="210"/>
      <c r="I18" s="305">
        <v>1390</v>
      </c>
      <c r="J18" s="210"/>
      <c r="K18" s="64">
        <v>970</v>
      </c>
      <c r="L18" s="210"/>
      <c r="M18" s="64">
        <v>420</v>
      </c>
      <c r="N18" s="210"/>
      <c r="O18" s="305">
        <v>7770</v>
      </c>
      <c r="P18" s="64"/>
      <c r="Q18" s="64">
        <v>7660</v>
      </c>
      <c r="R18" s="64"/>
      <c r="S18" s="64">
        <v>100</v>
      </c>
      <c r="T18" s="64"/>
      <c r="U18" s="64" t="s">
        <v>530</v>
      </c>
      <c r="V18" s="208"/>
      <c r="W18" s="59"/>
      <c r="X18" s="210"/>
      <c r="Y18" s="64"/>
      <c r="Z18" s="210"/>
    </row>
    <row r="19" spans="1:26" s="27" customFormat="1" ht="17.25" customHeight="1">
      <c r="A19" s="118"/>
      <c r="B19" s="145" t="s">
        <v>25</v>
      </c>
      <c r="C19" s="305">
        <v>20</v>
      </c>
      <c r="D19" s="210"/>
      <c r="E19" s="64">
        <v>10</v>
      </c>
      <c r="F19" s="210"/>
      <c r="G19" s="64">
        <v>10</v>
      </c>
      <c r="H19" s="210"/>
      <c r="I19" s="305">
        <v>10</v>
      </c>
      <c r="J19" s="210"/>
      <c r="K19" s="64" t="s">
        <v>530</v>
      </c>
      <c r="L19" s="210"/>
      <c r="M19" s="64">
        <v>10</v>
      </c>
      <c r="N19" s="210"/>
      <c r="O19" s="305">
        <v>10</v>
      </c>
      <c r="P19" s="64"/>
      <c r="Q19" s="64">
        <v>10</v>
      </c>
      <c r="R19" s="64"/>
      <c r="S19" s="64" t="s">
        <v>530</v>
      </c>
      <c r="T19" s="64"/>
      <c r="U19" s="64" t="s">
        <v>530</v>
      </c>
      <c r="V19" s="208"/>
      <c r="W19" s="59"/>
      <c r="X19" s="210"/>
      <c r="Y19" s="64"/>
      <c r="Z19" s="210"/>
    </row>
    <row r="20" spans="1:26" s="27" customFormat="1" ht="17.25" customHeight="1">
      <c r="A20" s="118"/>
      <c r="B20" s="145" t="s">
        <v>232</v>
      </c>
      <c r="C20" s="305" t="s">
        <v>530</v>
      </c>
      <c r="D20" s="210"/>
      <c r="E20" s="64" t="s">
        <v>530</v>
      </c>
      <c r="F20" s="210"/>
      <c r="G20" s="64" t="s">
        <v>530</v>
      </c>
      <c r="H20" s="210"/>
      <c r="I20" s="305" t="s">
        <v>530</v>
      </c>
      <c r="J20" s="210"/>
      <c r="K20" s="64" t="s">
        <v>530</v>
      </c>
      <c r="L20" s="210"/>
      <c r="M20" s="64" t="s">
        <v>530</v>
      </c>
      <c r="N20" s="210"/>
      <c r="O20" s="305" t="s">
        <v>530</v>
      </c>
      <c r="P20" s="64"/>
      <c r="Q20" s="64" t="s">
        <v>530</v>
      </c>
      <c r="R20" s="64"/>
      <c r="S20" s="64" t="s">
        <v>530</v>
      </c>
      <c r="T20" s="64"/>
      <c r="U20" s="64" t="s">
        <v>530</v>
      </c>
      <c r="V20" s="208"/>
      <c r="W20" s="59"/>
      <c r="X20" s="210"/>
      <c r="Y20" s="64"/>
      <c r="Z20" s="210"/>
    </row>
    <row r="21" spans="1:26" s="27" customFormat="1" ht="17.25" customHeight="1">
      <c r="A21" s="118"/>
      <c r="B21" s="145" t="s">
        <v>504</v>
      </c>
      <c r="C21" s="305">
        <v>18680</v>
      </c>
      <c r="D21" s="210"/>
      <c r="E21" s="64">
        <v>14260</v>
      </c>
      <c r="F21" s="210"/>
      <c r="G21" s="64">
        <v>4430</v>
      </c>
      <c r="H21" s="210"/>
      <c r="I21" s="305">
        <v>14260</v>
      </c>
      <c r="J21" s="210"/>
      <c r="K21" s="64">
        <v>1900</v>
      </c>
      <c r="L21" s="210"/>
      <c r="M21" s="64">
        <v>12350</v>
      </c>
      <c r="N21" s="210"/>
      <c r="O21" s="305">
        <v>4430</v>
      </c>
      <c r="P21" s="64"/>
      <c r="Q21" s="64">
        <v>2320</v>
      </c>
      <c r="R21" s="64"/>
      <c r="S21" s="64">
        <v>210</v>
      </c>
      <c r="T21" s="64"/>
      <c r="U21" s="64">
        <v>1890</v>
      </c>
      <c r="V21" s="208"/>
      <c r="W21" s="59"/>
      <c r="X21" s="210"/>
      <c r="Y21" s="64"/>
      <c r="Z21" s="210"/>
    </row>
    <row r="22" spans="1:26" s="27" customFormat="1" ht="17.25" customHeight="1">
      <c r="A22" s="134"/>
      <c r="B22" s="81"/>
      <c r="C22" s="305"/>
      <c r="D22" s="210"/>
      <c r="E22" s="64"/>
      <c r="F22" s="210"/>
      <c r="G22" s="64"/>
      <c r="H22" s="210"/>
      <c r="I22" s="305"/>
      <c r="J22" s="210"/>
      <c r="K22" s="64"/>
      <c r="L22" s="210"/>
      <c r="M22" s="64"/>
      <c r="N22" s="210"/>
      <c r="O22" s="305"/>
      <c r="P22" s="64"/>
      <c r="Q22" s="64"/>
      <c r="R22" s="64"/>
      <c r="S22" s="64"/>
      <c r="T22" s="64"/>
      <c r="U22" s="325"/>
      <c r="V22" s="208"/>
      <c r="W22" s="59"/>
      <c r="X22" s="210"/>
      <c r="Y22" s="64"/>
      <c r="Z22" s="210"/>
    </row>
    <row r="23" spans="1:26" s="1" customFormat="1" ht="17.25" customHeight="1">
      <c r="A23" s="606" t="s">
        <v>7</v>
      </c>
      <c r="B23" s="607"/>
      <c r="C23" s="65">
        <v>4100</v>
      </c>
      <c r="D23" s="232"/>
      <c r="E23" s="55">
        <v>3770</v>
      </c>
      <c r="F23" s="232"/>
      <c r="G23" s="55">
        <v>330</v>
      </c>
      <c r="H23" s="232"/>
      <c r="I23" s="65">
        <v>3770</v>
      </c>
      <c r="J23" s="232"/>
      <c r="K23" s="55">
        <v>710</v>
      </c>
      <c r="L23" s="232"/>
      <c r="M23" s="55">
        <v>3050</v>
      </c>
      <c r="N23" s="232"/>
      <c r="O23" s="65">
        <v>330</v>
      </c>
      <c r="P23" s="55"/>
      <c r="Q23" s="55">
        <v>200</v>
      </c>
      <c r="R23" s="55"/>
      <c r="S23" s="55">
        <v>130</v>
      </c>
      <c r="T23" s="55"/>
      <c r="U23" s="55" t="s">
        <v>530</v>
      </c>
      <c r="V23" s="233"/>
      <c r="W23" s="305"/>
      <c r="X23" s="379"/>
      <c r="Y23" s="325"/>
      <c r="Z23" s="379"/>
    </row>
    <row r="24" spans="1:26" s="27" customFormat="1" ht="17.25" customHeight="1">
      <c r="A24" s="134"/>
      <c r="B24" s="41"/>
      <c r="C24" s="305"/>
      <c r="D24" s="210"/>
      <c r="E24" s="64"/>
      <c r="F24" s="210"/>
      <c r="G24" s="64"/>
      <c r="H24" s="210"/>
      <c r="I24" s="305"/>
      <c r="J24" s="210"/>
      <c r="K24" s="64"/>
      <c r="L24" s="210"/>
      <c r="M24" s="64"/>
      <c r="N24" s="210"/>
      <c r="O24" s="305"/>
      <c r="P24" s="64"/>
      <c r="Q24" s="64"/>
      <c r="R24" s="64"/>
      <c r="S24" s="64"/>
      <c r="T24" s="64"/>
      <c r="U24" s="325"/>
      <c r="V24" s="208"/>
      <c r="W24" s="59"/>
      <c r="X24" s="210"/>
      <c r="Y24" s="64"/>
      <c r="Z24" s="210"/>
    </row>
    <row r="25" spans="1:26" s="27" customFormat="1" ht="17.25" customHeight="1">
      <c r="A25" s="133"/>
      <c r="B25" s="156" t="s">
        <v>366</v>
      </c>
      <c r="C25" s="305">
        <v>1670</v>
      </c>
      <c r="D25" s="210"/>
      <c r="E25" s="64">
        <v>1580</v>
      </c>
      <c r="F25" s="210"/>
      <c r="G25" s="64">
        <v>90</v>
      </c>
      <c r="H25" s="210"/>
      <c r="I25" s="305">
        <v>1580</v>
      </c>
      <c r="J25" s="210"/>
      <c r="K25" s="64">
        <v>160</v>
      </c>
      <c r="L25" s="210"/>
      <c r="M25" s="64">
        <v>1430</v>
      </c>
      <c r="N25" s="210"/>
      <c r="O25" s="305">
        <v>90</v>
      </c>
      <c r="P25" s="64"/>
      <c r="Q25" s="64">
        <v>60</v>
      </c>
      <c r="R25" s="64"/>
      <c r="S25" s="64">
        <v>20</v>
      </c>
      <c r="T25" s="64"/>
      <c r="U25" s="64" t="s">
        <v>530</v>
      </c>
      <c r="V25" s="208"/>
      <c r="W25" s="59"/>
      <c r="X25" s="210"/>
      <c r="Y25" s="64"/>
      <c r="Z25" s="210"/>
    </row>
    <row r="26" spans="1:26" s="27" customFormat="1" ht="17.25" customHeight="1">
      <c r="A26" s="133"/>
      <c r="B26" s="156" t="s">
        <v>367</v>
      </c>
      <c r="C26" s="305">
        <v>110</v>
      </c>
      <c r="D26" s="210"/>
      <c r="E26" s="64">
        <v>60</v>
      </c>
      <c r="F26" s="210"/>
      <c r="G26" s="64">
        <v>50</v>
      </c>
      <c r="H26" s="210"/>
      <c r="I26" s="305">
        <v>60</v>
      </c>
      <c r="J26" s="210"/>
      <c r="K26" s="64">
        <v>10</v>
      </c>
      <c r="L26" s="210"/>
      <c r="M26" s="64">
        <v>50</v>
      </c>
      <c r="N26" s="210"/>
      <c r="O26" s="305">
        <v>50</v>
      </c>
      <c r="P26" s="64"/>
      <c r="Q26" s="64">
        <v>40</v>
      </c>
      <c r="R26" s="64"/>
      <c r="S26" s="64">
        <v>10</v>
      </c>
      <c r="T26" s="64"/>
      <c r="U26" s="64" t="s">
        <v>530</v>
      </c>
      <c r="V26" s="208"/>
      <c r="W26" s="59"/>
      <c r="X26" s="210"/>
      <c r="Y26" s="64"/>
      <c r="Z26" s="210"/>
    </row>
    <row r="27" spans="1:26" s="27" customFormat="1" ht="17.25" customHeight="1">
      <c r="A27" s="133"/>
      <c r="B27" s="156" t="s">
        <v>233</v>
      </c>
      <c r="C27" s="305" t="s">
        <v>530</v>
      </c>
      <c r="D27" s="210"/>
      <c r="E27" s="64" t="s">
        <v>530</v>
      </c>
      <c r="F27" s="210"/>
      <c r="G27" s="64" t="s">
        <v>530</v>
      </c>
      <c r="H27" s="210"/>
      <c r="I27" s="305" t="s">
        <v>530</v>
      </c>
      <c r="J27" s="210"/>
      <c r="K27" s="64" t="s">
        <v>530</v>
      </c>
      <c r="L27" s="210"/>
      <c r="M27" s="64" t="s">
        <v>530</v>
      </c>
      <c r="N27" s="210"/>
      <c r="O27" s="305" t="s">
        <v>530</v>
      </c>
      <c r="P27" s="64"/>
      <c r="Q27" s="64" t="s">
        <v>530</v>
      </c>
      <c r="R27" s="64"/>
      <c r="S27" s="64" t="s">
        <v>530</v>
      </c>
      <c r="T27" s="64"/>
      <c r="U27" s="64" t="s">
        <v>530</v>
      </c>
      <c r="V27" s="208"/>
      <c r="W27" s="59"/>
      <c r="X27" s="210"/>
      <c r="Y27" s="64"/>
      <c r="Z27" s="210"/>
    </row>
    <row r="28" spans="1:26" s="27" customFormat="1" ht="17.25" customHeight="1">
      <c r="A28" s="133"/>
      <c r="B28" s="156" t="s">
        <v>368</v>
      </c>
      <c r="C28" s="305">
        <v>1040</v>
      </c>
      <c r="D28" s="210"/>
      <c r="E28" s="64">
        <v>930</v>
      </c>
      <c r="F28" s="210"/>
      <c r="G28" s="64">
        <v>100</v>
      </c>
      <c r="H28" s="210"/>
      <c r="I28" s="305">
        <v>930</v>
      </c>
      <c r="J28" s="210"/>
      <c r="K28" s="64">
        <v>90</v>
      </c>
      <c r="L28" s="210"/>
      <c r="M28" s="64">
        <v>850</v>
      </c>
      <c r="N28" s="210"/>
      <c r="O28" s="305">
        <v>100</v>
      </c>
      <c r="P28" s="64"/>
      <c r="Q28" s="64">
        <v>50</v>
      </c>
      <c r="R28" s="64"/>
      <c r="S28" s="64">
        <v>50</v>
      </c>
      <c r="T28" s="64"/>
      <c r="U28" s="64" t="s">
        <v>530</v>
      </c>
      <c r="V28" s="208"/>
      <c r="W28" s="59"/>
      <c r="X28" s="210"/>
      <c r="Y28" s="64"/>
      <c r="Z28" s="210"/>
    </row>
    <row r="29" spans="1:26" s="27" customFormat="1" ht="17.25" customHeight="1">
      <c r="A29" s="133"/>
      <c r="B29" s="156" t="s">
        <v>369</v>
      </c>
      <c r="C29" s="305">
        <v>1210</v>
      </c>
      <c r="D29" s="210"/>
      <c r="E29" s="64">
        <v>1190</v>
      </c>
      <c r="F29" s="210"/>
      <c r="G29" s="64">
        <v>20</v>
      </c>
      <c r="H29" s="210"/>
      <c r="I29" s="305">
        <v>1190</v>
      </c>
      <c r="J29" s="210"/>
      <c r="K29" s="64">
        <v>460</v>
      </c>
      <c r="L29" s="210"/>
      <c r="M29" s="64">
        <v>730</v>
      </c>
      <c r="N29" s="210"/>
      <c r="O29" s="305">
        <v>20</v>
      </c>
      <c r="P29" s="64"/>
      <c r="Q29" s="64">
        <v>20</v>
      </c>
      <c r="R29" s="64"/>
      <c r="S29" s="64" t="s">
        <v>530</v>
      </c>
      <c r="T29" s="64"/>
      <c r="U29" s="64" t="s">
        <v>530</v>
      </c>
      <c r="V29" s="208"/>
      <c r="W29" s="59"/>
      <c r="X29" s="210"/>
      <c r="Y29" s="64"/>
      <c r="Z29" s="210"/>
    </row>
    <row r="30" spans="1:26" s="27" customFormat="1" ht="17.25" customHeight="1">
      <c r="A30" s="133"/>
      <c r="B30" s="156" t="s">
        <v>234</v>
      </c>
      <c r="C30" s="305">
        <v>60</v>
      </c>
      <c r="D30" s="210"/>
      <c r="E30" s="64" t="s">
        <v>530</v>
      </c>
      <c r="F30" s="210"/>
      <c r="G30" s="64">
        <v>60</v>
      </c>
      <c r="H30" s="210"/>
      <c r="I30" s="305" t="s">
        <v>530</v>
      </c>
      <c r="J30" s="210"/>
      <c r="K30" s="64" t="s">
        <v>530</v>
      </c>
      <c r="L30" s="210"/>
      <c r="M30" s="64" t="s">
        <v>530</v>
      </c>
      <c r="N30" s="210"/>
      <c r="O30" s="305">
        <v>60</v>
      </c>
      <c r="P30" s="64"/>
      <c r="Q30" s="64">
        <v>20</v>
      </c>
      <c r="R30" s="64"/>
      <c r="S30" s="64">
        <v>40</v>
      </c>
      <c r="T30" s="64"/>
      <c r="U30" s="64" t="s">
        <v>530</v>
      </c>
      <c r="V30" s="208"/>
      <c r="W30" s="59"/>
      <c r="X30" s="210"/>
      <c r="Y30" s="64"/>
      <c r="Z30" s="210"/>
    </row>
    <row r="31" spans="1:26" s="27" customFormat="1" ht="17.25" customHeight="1">
      <c r="A31" s="133"/>
      <c r="B31" s="156" t="s">
        <v>98</v>
      </c>
      <c r="C31" s="305" t="s">
        <v>530</v>
      </c>
      <c r="D31" s="210"/>
      <c r="E31" s="64" t="s">
        <v>530</v>
      </c>
      <c r="F31" s="210"/>
      <c r="G31" s="64" t="s">
        <v>530</v>
      </c>
      <c r="H31" s="210"/>
      <c r="I31" s="305" t="s">
        <v>530</v>
      </c>
      <c r="J31" s="210"/>
      <c r="K31" s="64" t="s">
        <v>530</v>
      </c>
      <c r="L31" s="210"/>
      <c r="M31" s="64" t="s">
        <v>530</v>
      </c>
      <c r="N31" s="210"/>
      <c r="O31" s="305" t="s">
        <v>530</v>
      </c>
      <c r="P31" s="64"/>
      <c r="Q31" s="64" t="s">
        <v>530</v>
      </c>
      <c r="R31" s="64"/>
      <c r="S31" s="64" t="s">
        <v>530</v>
      </c>
      <c r="T31" s="64"/>
      <c r="U31" s="325" t="s">
        <v>530</v>
      </c>
      <c r="V31" s="208"/>
      <c r="W31" s="59"/>
      <c r="X31" s="210"/>
      <c r="Y31" s="64"/>
      <c r="Z31" s="210"/>
    </row>
    <row r="32" spans="1:26" s="27" customFormat="1" ht="17.25" customHeight="1">
      <c r="A32" s="133"/>
      <c r="B32" s="156" t="s">
        <v>69</v>
      </c>
      <c r="C32" s="305" t="s">
        <v>530</v>
      </c>
      <c r="D32" s="210"/>
      <c r="E32" s="64" t="s">
        <v>530</v>
      </c>
      <c r="F32" s="210"/>
      <c r="G32" s="64" t="s">
        <v>530</v>
      </c>
      <c r="H32" s="210"/>
      <c r="I32" s="305" t="s">
        <v>530</v>
      </c>
      <c r="J32" s="210"/>
      <c r="K32" s="64" t="s">
        <v>530</v>
      </c>
      <c r="L32" s="210"/>
      <c r="M32" s="64" t="s">
        <v>530</v>
      </c>
      <c r="N32" s="210"/>
      <c r="O32" s="305" t="s">
        <v>530</v>
      </c>
      <c r="P32" s="64"/>
      <c r="Q32" s="64" t="s">
        <v>530</v>
      </c>
      <c r="R32" s="64"/>
      <c r="S32" s="64" t="s">
        <v>530</v>
      </c>
      <c r="T32" s="64"/>
      <c r="U32" s="325" t="s">
        <v>530</v>
      </c>
      <c r="V32" s="208"/>
      <c r="W32" s="59"/>
      <c r="X32" s="210"/>
      <c r="Y32" s="64"/>
      <c r="Z32" s="210"/>
    </row>
    <row r="33" spans="1:26" s="27" customFormat="1" ht="17.25" customHeight="1">
      <c r="A33" s="134"/>
      <c r="B33" s="41"/>
      <c r="C33" s="305"/>
      <c r="D33" s="210"/>
      <c r="E33" s="64"/>
      <c r="F33" s="210"/>
      <c r="G33" s="64"/>
      <c r="H33" s="210"/>
      <c r="I33" s="305"/>
      <c r="J33" s="210"/>
      <c r="K33" s="64"/>
      <c r="L33" s="210"/>
      <c r="M33" s="64"/>
      <c r="N33" s="210"/>
      <c r="O33" s="305"/>
      <c r="P33" s="64"/>
      <c r="Q33" s="64"/>
      <c r="R33" s="64"/>
      <c r="S33" s="64"/>
      <c r="T33" s="64"/>
      <c r="U33" s="325"/>
      <c r="V33" s="208"/>
      <c r="W33" s="59"/>
      <c r="X33" s="210"/>
      <c r="Y33" s="64"/>
      <c r="Z33" s="210"/>
    </row>
    <row r="34" spans="1:26" s="1" customFormat="1" ht="17.25" customHeight="1">
      <c r="A34" s="606" t="s">
        <v>8</v>
      </c>
      <c r="B34" s="607"/>
      <c r="C34" s="65">
        <v>3000</v>
      </c>
      <c r="D34" s="232"/>
      <c r="E34" s="55">
        <v>2000</v>
      </c>
      <c r="F34" s="232"/>
      <c r="G34" s="55">
        <v>1000</v>
      </c>
      <c r="H34" s="232"/>
      <c r="I34" s="65">
        <v>2000</v>
      </c>
      <c r="J34" s="232"/>
      <c r="K34" s="55">
        <v>240</v>
      </c>
      <c r="L34" s="232"/>
      <c r="M34" s="55">
        <v>1760</v>
      </c>
      <c r="N34" s="232"/>
      <c r="O34" s="65">
        <v>1000</v>
      </c>
      <c r="P34" s="55"/>
      <c r="Q34" s="55">
        <v>540</v>
      </c>
      <c r="R34" s="55"/>
      <c r="S34" s="55">
        <v>110</v>
      </c>
      <c r="T34" s="55"/>
      <c r="U34" s="55">
        <v>350</v>
      </c>
      <c r="V34" s="233"/>
      <c r="W34" s="305"/>
      <c r="X34" s="379"/>
      <c r="Y34" s="325"/>
      <c r="Z34" s="379"/>
    </row>
    <row r="35" spans="1:26" s="27" customFormat="1" ht="17.25" customHeight="1">
      <c r="A35" s="134"/>
      <c r="B35" s="41"/>
      <c r="C35" s="305"/>
      <c r="D35" s="210"/>
      <c r="E35" s="64"/>
      <c r="F35" s="210"/>
      <c r="G35" s="64"/>
      <c r="H35" s="210"/>
      <c r="I35" s="305"/>
      <c r="J35" s="210"/>
      <c r="K35" s="64"/>
      <c r="L35" s="210"/>
      <c r="M35" s="64"/>
      <c r="N35" s="210"/>
      <c r="O35" s="305"/>
      <c r="P35" s="64"/>
      <c r="Q35" s="64"/>
      <c r="R35" s="64"/>
      <c r="S35" s="64"/>
      <c r="T35" s="64"/>
      <c r="U35" s="325"/>
      <c r="V35" s="208"/>
      <c r="W35" s="59"/>
      <c r="X35" s="210"/>
      <c r="Y35" s="64"/>
      <c r="Z35" s="210"/>
    </row>
    <row r="36" spans="1:26" s="27" customFormat="1" ht="17.25" customHeight="1">
      <c r="A36" s="133"/>
      <c r="B36" s="156" t="s">
        <v>235</v>
      </c>
      <c r="C36" s="305" t="s">
        <v>530</v>
      </c>
      <c r="D36" s="210"/>
      <c r="E36" s="64" t="s">
        <v>530</v>
      </c>
      <c r="F36" s="210"/>
      <c r="G36" s="64" t="s">
        <v>530</v>
      </c>
      <c r="H36" s="210"/>
      <c r="I36" s="305" t="s">
        <v>530</v>
      </c>
      <c r="J36" s="210"/>
      <c r="K36" s="64" t="s">
        <v>530</v>
      </c>
      <c r="L36" s="210"/>
      <c r="M36" s="64" t="s">
        <v>530</v>
      </c>
      <c r="N36" s="210"/>
      <c r="O36" s="305" t="s">
        <v>530</v>
      </c>
      <c r="P36" s="64"/>
      <c r="Q36" s="64" t="s">
        <v>530</v>
      </c>
      <c r="R36" s="64"/>
      <c r="S36" s="64" t="s">
        <v>530</v>
      </c>
      <c r="T36" s="64"/>
      <c r="U36" s="64" t="s">
        <v>530</v>
      </c>
      <c r="V36" s="208"/>
      <c r="W36" s="59"/>
      <c r="X36" s="210"/>
      <c r="Y36" s="64"/>
      <c r="Z36" s="210"/>
    </row>
    <row r="37" spans="1:26" s="27" customFormat="1" ht="17.25" customHeight="1">
      <c r="A37" s="133"/>
      <c r="B37" s="156" t="s">
        <v>370</v>
      </c>
      <c r="C37" s="305">
        <v>80</v>
      </c>
      <c r="D37" s="210"/>
      <c r="E37" s="64">
        <v>10</v>
      </c>
      <c r="F37" s="210"/>
      <c r="G37" s="64">
        <v>60</v>
      </c>
      <c r="H37" s="210"/>
      <c r="I37" s="305">
        <v>10</v>
      </c>
      <c r="J37" s="210"/>
      <c r="K37" s="64" t="s">
        <v>530</v>
      </c>
      <c r="L37" s="210"/>
      <c r="M37" s="64">
        <v>10</v>
      </c>
      <c r="N37" s="210"/>
      <c r="O37" s="305">
        <v>60</v>
      </c>
      <c r="P37" s="64"/>
      <c r="Q37" s="64">
        <v>30</v>
      </c>
      <c r="R37" s="64"/>
      <c r="S37" s="64">
        <v>30</v>
      </c>
      <c r="T37" s="64"/>
      <c r="U37" s="64" t="s">
        <v>530</v>
      </c>
      <c r="V37" s="208"/>
      <c r="W37" s="59"/>
      <c r="X37" s="210"/>
      <c r="Y37" s="64"/>
      <c r="Z37" s="210"/>
    </row>
    <row r="38" spans="1:26" s="27" customFormat="1" ht="17.25" customHeight="1">
      <c r="A38" s="133"/>
      <c r="B38" s="156" t="s">
        <v>371</v>
      </c>
      <c r="C38" s="305">
        <v>1720</v>
      </c>
      <c r="D38" s="210"/>
      <c r="E38" s="64">
        <v>1320</v>
      </c>
      <c r="F38" s="210"/>
      <c r="G38" s="64">
        <v>390</v>
      </c>
      <c r="H38" s="210"/>
      <c r="I38" s="305">
        <v>1320</v>
      </c>
      <c r="J38" s="210"/>
      <c r="K38" s="64">
        <v>150</v>
      </c>
      <c r="L38" s="210"/>
      <c r="M38" s="64">
        <v>1170</v>
      </c>
      <c r="N38" s="210"/>
      <c r="O38" s="305">
        <v>390</v>
      </c>
      <c r="P38" s="64"/>
      <c r="Q38" s="64">
        <v>350</v>
      </c>
      <c r="R38" s="64"/>
      <c r="S38" s="64">
        <v>40</v>
      </c>
      <c r="T38" s="64"/>
      <c r="U38" s="64" t="s">
        <v>530</v>
      </c>
      <c r="V38" s="208"/>
      <c r="W38" s="59"/>
      <c r="X38" s="210"/>
      <c r="Y38" s="64"/>
      <c r="Z38" s="210"/>
    </row>
    <row r="39" spans="1:26" s="27" customFormat="1" ht="17.25" customHeight="1">
      <c r="A39" s="133"/>
      <c r="B39" s="156" t="s">
        <v>372</v>
      </c>
      <c r="C39" s="305">
        <v>1180</v>
      </c>
      <c r="D39" s="210"/>
      <c r="E39" s="64">
        <v>650</v>
      </c>
      <c r="F39" s="210"/>
      <c r="G39" s="64">
        <v>520</v>
      </c>
      <c r="H39" s="210"/>
      <c r="I39" s="305">
        <v>650</v>
      </c>
      <c r="J39" s="210"/>
      <c r="K39" s="64">
        <v>90</v>
      </c>
      <c r="L39" s="210"/>
      <c r="M39" s="64">
        <v>570</v>
      </c>
      <c r="N39" s="210"/>
      <c r="O39" s="305">
        <v>520</v>
      </c>
      <c r="P39" s="64"/>
      <c r="Q39" s="64">
        <v>150</v>
      </c>
      <c r="R39" s="64"/>
      <c r="S39" s="64">
        <v>20</v>
      </c>
      <c r="T39" s="64"/>
      <c r="U39" s="64">
        <v>350</v>
      </c>
      <c r="V39" s="208"/>
      <c r="W39" s="59"/>
      <c r="X39" s="210"/>
      <c r="Y39" s="64"/>
      <c r="Z39" s="210"/>
    </row>
    <row r="40" spans="1:26" s="27" customFormat="1" ht="17.25" customHeight="1">
      <c r="A40" s="133"/>
      <c r="B40" s="156" t="s">
        <v>102</v>
      </c>
      <c r="C40" s="305">
        <v>30</v>
      </c>
      <c r="D40" s="210"/>
      <c r="E40" s="64" t="s">
        <v>530</v>
      </c>
      <c r="F40" s="210"/>
      <c r="G40" s="64">
        <v>20</v>
      </c>
      <c r="H40" s="210"/>
      <c r="I40" s="305" t="s">
        <v>530</v>
      </c>
      <c r="J40" s="210"/>
      <c r="K40" s="64" t="s">
        <v>530</v>
      </c>
      <c r="L40" s="210"/>
      <c r="M40" s="64" t="s">
        <v>530</v>
      </c>
      <c r="N40" s="210"/>
      <c r="O40" s="305">
        <v>20</v>
      </c>
      <c r="P40" s="64"/>
      <c r="Q40" s="64" t="s">
        <v>530</v>
      </c>
      <c r="R40" s="64"/>
      <c r="S40" s="64">
        <v>20</v>
      </c>
      <c r="T40" s="64"/>
      <c r="U40" s="64" t="s">
        <v>530</v>
      </c>
      <c r="V40" s="208"/>
      <c r="W40" s="59"/>
      <c r="X40" s="210"/>
      <c r="Y40" s="64"/>
      <c r="Z40" s="210"/>
    </row>
    <row r="41" spans="1:26" s="27" customFormat="1" ht="17.25" customHeight="1">
      <c r="A41" s="133"/>
      <c r="B41" s="156" t="s">
        <v>373</v>
      </c>
      <c r="C41" s="305" t="s">
        <v>530</v>
      </c>
      <c r="D41" s="210"/>
      <c r="E41" s="64" t="s">
        <v>530</v>
      </c>
      <c r="F41" s="210"/>
      <c r="G41" s="64" t="s">
        <v>530</v>
      </c>
      <c r="H41" s="210"/>
      <c r="I41" s="305" t="s">
        <v>530</v>
      </c>
      <c r="J41" s="210"/>
      <c r="K41" s="64" t="s">
        <v>530</v>
      </c>
      <c r="L41" s="210"/>
      <c r="M41" s="64" t="s">
        <v>530</v>
      </c>
      <c r="N41" s="210"/>
      <c r="O41" s="305" t="s">
        <v>530</v>
      </c>
      <c r="P41" s="64"/>
      <c r="Q41" s="64" t="s">
        <v>530</v>
      </c>
      <c r="R41" s="64"/>
      <c r="S41" s="64" t="s">
        <v>530</v>
      </c>
      <c r="T41" s="64"/>
      <c r="U41" s="64" t="s">
        <v>530</v>
      </c>
      <c r="V41" s="208"/>
      <c r="W41" s="59"/>
      <c r="X41" s="210"/>
      <c r="Y41" s="64"/>
      <c r="Z41" s="210"/>
    </row>
    <row r="42" spans="1:26" s="27" customFormat="1" ht="17.25" customHeight="1">
      <c r="A42" s="134"/>
      <c r="B42" s="41"/>
      <c r="C42" s="305"/>
      <c r="D42" s="210"/>
      <c r="E42" s="64"/>
      <c r="F42" s="210"/>
      <c r="G42" s="64"/>
      <c r="H42" s="210"/>
      <c r="I42" s="305"/>
      <c r="J42" s="210"/>
      <c r="K42" s="64"/>
      <c r="L42" s="210"/>
      <c r="M42" s="64"/>
      <c r="N42" s="210"/>
      <c r="O42" s="305"/>
      <c r="P42" s="64"/>
      <c r="Q42" s="64"/>
      <c r="R42" s="64"/>
      <c r="S42" s="64"/>
      <c r="T42" s="64"/>
      <c r="U42" s="325"/>
      <c r="V42" s="208"/>
      <c r="W42" s="59"/>
      <c r="X42" s="210"/>
      <c r="Y42" s="64"/>
      <c r="Z42" s="210"/>
    </row>
    <row r="43" spans="1:26" s="1" customFormat="1" ht="17.25" customHeight="1">
      <c r="A43" s="606" t="s">
        <v>9</v>
      </c>
      <c r="B43" s="607"/>
      <c r="C43" s="65">
        <v>2280</v>
      </c>
      <c r="D43" s="232"/>
      <c r="E43" s="55">
        <v>1890</v>
      </c>
      <c r="F43" s="232"/>
      <c r="G43" s="55">
        <v>390</v>
      </c>
      <c r="H43" s="232"/>
      <c r="I43" s="65">
        <v>1890</v>
      </c>
      <c r="J43" s="232"/>
      <c r="K43" s="55">
        <v>300</v>
      </c>
      <c r="L43" s="232"/>
      <c r="M43" s="55">
        <v>1580</v>
      </c>
      <c r="N43" s="232"/>
      <c r="O43" s="65">
        <v>390</v>
      </c>
      <c r="P43" s="55"/>
      <c r="Q43" s="55">
        <v>310</v>
      </c>
      <c r="R43" s="55"/>
      <c r="S43" s="55">
        <v>80</v>
      </c>
      <c r="T43" s="55"/>
      <c r="U43" s="55" t="s">
        <v>530</v>
      </c>
      <c r="V43" s="233"/>
      <c r="W43" s="305"/>
      <c r="X43" s="379"/>
      <c r="Y43" s="325"/>
      <c r="Z43" s="379"/>
    </row>
    <row r="44" spans="1:26" s="27" customFormat="1" ht="17.25" customHeight="1">
      <c r="A44" s="134"/>
      <c r="B44" s="41"/>
      <c r="C44" s="305"/>
      <c r="D44" s="210"/>
      <c r="E44" s="64"/>
      <c r="F44" s="210"/>
      <c r="G44" s="64"/>
      <c r="H44" s="210"/>
      <c r="I44" s="305"/>
      <c r="J44" s="210"/>
      <c r="K44" s="64"/>
      <c r="L44" s="210"/>
      <c r="M44" s="64"/>
      <c r="N44" s="210"/>
      <c r="O44" s="305"/>
      <c r="P44" s="64"/>
      <c r="Q44" s="64"/>
      <c r="R44" s="64"/>
      <c r="S44" s="64"/>
      <c r="T44" s="64"/>
      <c r="U44" s="325"/>
      <c r="V44" s="208"/>
      <c r="W44" s="59"/>
      <c r="X44" s="210"/>
      <c r="Y44" s="64"/>
      <c r="Z44" s="210"/>
    </row>
    <row r="45" spans="1:26" s="27" customFormat="1" ht="17.25" customHeight="1">
      <c r="A45" s="133"/>
      <c r="B45" s="156" t="s">
        <v>376</v>
      </c>
      <c r="C45" s="305">
        <v>270</v>
      </c>
      <c r="D45" s="210"/>
      <c r="E45" s="64">
        <v>260</v>
      </c>
      <c r="F45" s="210"/>
      <c r="G45" s="64">
        <v>10</v>
      </c>
      <c r="H45" s="210"/>
      <c r="I45" s="305">
        <v>260</v>
      </c>
      <c r="J45" s="210"/>
      <c r="K45" s="64">
        <v>40</v>
      </c>
      <c r="L45" s="210"/>
      <c r="M45" s="64">
        <v>220</v>
      </c>
      <c r="N45" s="210"/>
      <c r="O45" s="305">
        <v>10</v>
      </c>
      <c r="P45" s="64"/>
      <c r="Q45" s="64">
        <v>10</v>
      </c>
      <c r="R45" s="64"/>
      <c r="S45" s="64" t="s">
        <v>530</v>
      </c>
      <c r="T45" s="64"/>
      <c r="U45" s="325" t="s">
        <v>530</v>
      </c>
      <c r="V45" s="208"/>
      <c r="W45" s="59"/>
      <c r="X45" s="210"/>
      <c r="Y45" s="64"/>
      <c r="Z45" s="210"/>
    </row>
    <row r="46" spans="1:26" s="27" customFormat="1" ht="17.25" customHeight="1">
      <c r="A46" s="133"/>
      <c r="B46" s="156" t="s">
        <v>377</v>
      </c>
      <c r="C46" s="305">
        <v>490</v>
      </c>
      <c r="D46" s="210"/>
      <c r="E46" s="64">
        <v>330</v>
      </c>
      <c r="F46" s="210"/>
      <c r="G46" s="64">
        <v>160</v>
      </c>
      <c r="H46" s="210"/>
      <c r="I46" s="305">
        <v>330</v>
      </c>
      <c r="J46" s="210"/>
      <c r="K46" s="64">
        <v>40</v>
      </c>
      <c r="L46" s="210"/>
      <c r="M46" s="64">
        <v>300</v>
      </c>
      <c r="N46" s="210"/>
      <c r="O46" s="305">
        <v>160</v>
      </c>
      <c r="P46" s="64"/>
      <c r="Q46" s="64">
        <v>80</v>
      </c>
      <c r="R46" s="64"/>
      <c r="S46" s="64">
        <v>80</v>
      </c>
      <c r="T46" s="64"/>
      <c r="U46" s="325" t="s">
        <v>530</v>
      </c>
      <c r="V46" s="208"/>
      <c r="W46" s="59"/>
      <c r="X46" s="210"/>
      <c r="Y46" s="64"/>
      <c r="Z46" s="210"/>
    </row>
    <row r="47" spans="1:26" s="27" customFormat="1" ht="17.25" customHeight="1">
      <c r="A47" s="133"/>
      <c r="B47" s="156" t="s">
        <v>378</v>
      </c>
      <c r="C47" s="305">
        <v>580</v>
      </c>
      <c r="D47" s="210"/>
      <c r="E47" s="64">
        <v>570</v>
      </c>
      <c r="F47" s="210"/>
      <c r="G47" s="64">
        <v>10</v>
      </c>
      <c r="H47" s="210"/>
      <c r="I47" s="305">
        <v>570</v>
      </c>
      <c r="J47" s="210"/>
      <c r="K47" s="64">
        <v>40</v>
      </c>
      <c r="L47" s="210"/>
      <c r="M47" s="64">
        <v>530</v>
      </c>
      <c r="N47" s="210"/>
      <c r="O47" s="305">
        <v>10</v>
      </c>
      <c r="P47" s="64"/>
      <c r="Q47" s="64">
        <v>10</v>
      </c>
      <c r="R47" s="64"/>
      <c r="S47" s="64" t="s">
        <v>530</v>
      </c>
      <c r="T47" s="64"/>
      <c r="U47" s="325" t="s">
        <v>530</v>
      </c>
      <c r="V47" s="208"/>
      <c r="W47" s="59"/>
      <c r="X47" s="210"/>
      <c r="Y47" s="64"/>
      <c r="Z47" s="210"/>
    </row>
    <row r="48" spans="1:26" s="27" customFormat="1" ht="17.25" customHeight="1">
      <c r="A48" s="133"/>
      <c r="B48" s="156" t="s">
        <v>379</v>
      </c>
      <c r="C48" s="305">
        <v>40</v>
      </c>
      <c r="D48" s="210"/>
      <c r="E48" s="64">
        <v>20</v>
      </c>
      <c r="F48" s="210"/>
      <c r="G48" s="64">
        <v>20</v>
      </c>
      <c r="H48" s="210"/>
      <c r="I48" s="305">
        <v>20</v>
      </c>
      <c r="J48" s="210"/>
      <c r="K48" s="64" t="s">
        <v>530</v>
      </c>
      <c r="L48" s="210"/>
      <c r="M48" s="64">
        <v>10</v>
      </c>
      <c r="N48" s="210"/>
      <c r="O48" s="305">
        <v>20</v>
      </c>
      <c r="P48" s="64"/>
      <c r="Q48" s="64">
        <v>20</v>
      </c>
      <c r="R48" s="64"/>
      <c r="S48" s="64" t="s">
        <v>530</v>
      </c>
      <c r="T48" s="64"/>
      <c r="U48" s="325" t="s">
        <v>530</v>
      </c>
      <c r="V48" s="208"/>
      <c r="W48" s="59"/>
      <c r="X48" s="210"/>
      <c r="Y48" s="64"/>
      <c r="Z48" s="210"/>
    </row>
    <row r="49" spans="1:26" s="27" customFormat="1" ht="17.25" customHeight="1">
      <c r="A49" s="133"/>
      <c r="B49" s="156" t="s">
        <v>236</v>
      </c>
      <c r="C49" s="305" t="s">
        <v>530</v>
      </c>
      <c r="D49" s="210"/>
      <c r="E49" s="64" t="s">
        <v>530</v>
      </c>
      <c r="F49" s="210"/>
      <c r="G49" s="64" t="s">
        <v>530</v>
      </c>
      <c r="H49" s="210"/>
      <c r="I49" s="305" t="s">
        <v>530</v>
      </c>
      <c r="J49" s="210"/>
      <c r="K49" s="64" t="s">
        <v>530</v>
      </c>
      <c r="L49" s="210"/>
      <c r="M49" s="64" t="s">
        <v>530</v>
      </c>
      <c r="N49" s="210"/>
      <c r="O49" s="305" t="s">
        <v>530</v>
      </c>
      <c r="P49" s="64"/>
      <c r="Q49" s="64" t="s">
        <v>530</v>
      </c>
      <c r="R49" s="64"/>
      <c r="S49" s="64" t="s">
        <v>530</v>
      </c>
      <c r="T49" s="64"/>
      <c r="U49" s="325" t="s">
        <v>530</v>
      </c>
      <c r="V49" s="208"/>
      <c r="W49" s="59"/>
      <c r="X49" s="210"/>
      <c r="Y49" s="64"/>
      <c r="Z49" s="210"/>
    </row>
    <row r="50" spans="1:26" s="27" customFormat="1" ht="17.25" customHeight="1">
      <c r="A50" s="133"/>
      <c r="B50" s="156" t="s">
        <v>380</v>
      </c>
      <c r="C50" s="305">
        <v>910</v>
      </c>
      <c r="D50" s="210"/>
      <c r="E50" s="64">
        <v>710</v>
      </c>
      <c r="F50" s="210"/>
      <c r="G50" s="64">
        <v>200</v>
      </c>
      <c r="H50" s="210"/>
      <c r="I50" s="305">
        <v>710</v>
      </c>
      <c r="J50" s="210"/>
      <c r="K50" s="64">
        <v>190</v>
      </c>
      <c r="L50" s="210"/>
      <c r="M50" s="64">
        <v>520</v>
      </c>
      <c r="N50" s="210"/>
      <c r="O50" s="305">
        <v>200</v>
      </c>
      <c r="P50" s="64"/>
      <c r="Q50" s="64">
        <v>190</v>
      </c>
      <c r="R50" s="64"/>
      <c r="S50" s="64" t="s">
        <v>530</v>
      </c>
      <c r="T50" s="64"/>
      <c r="U50" s="325" t="s">
        <v>530</v>
      </c>
      <c r="V50" s="208"/>
      <c r="W50" s="59"/>
      <c r="X50" s="210"/>
      <c r="Y50" s="64"/>
      <c r="Z50" s="210"/>
    </row>
    <row r="51" spans="1:26" s="27" customFormat="1" ht="17.25" customHeight="1">
      <c r="A51" s="134"/>
      <c r="B51" s="41"/>
      <c r="C51" s="314"/>
      <c r="D51" s="210"/>
      <c r="E51" s="173"/>
      <c r="F51" s="210"/>
      <c r="G51" s="173"/>
      <c r="H51" s="210"/>
      <c r="I51" s="314"/>
      <c r="J51" s="210"/>
      <c r="K51" s="173"/>
      <c r="L51" s="210"/>
      <c r="M51" s="173"/>
      <c r="N51" s="210"/>
      <c r="O51" s="314"/>
      <c r="P51" s="173"/>
      <c r="Q51" s="173"/>
      <c r="R51" s="173"/>
      <c r="S51" s="173"/>
      <c r="T51" s="173"/>
      <c r="U51" s="398"/>
      <c r="V51" s="208"/>
      <c r="W51" s="68"/>
      <c r="X51" s="210"/>
      <c r="Y51" s="173"/>
      <c r="Z51" s="210"/>
    </row>
    <row r="52" spans="1:26" s="1" customFormat="1" ht="17.25" customHeight="1">
      <c r="A52" s="606" t="s">
        <v>10</v>
      </c>
      <c r="B52" s="607"/>
      <c r="C52" s="315">
        <v>4750</v>
      </c>
      <c r="D52" s="232"/>
      <c r="E52" s="330">
        <v>3110</v>
      </c>
      <c r="F52" s="232"/>
      <c r="G52" s="330">
        <v>1640</v>
      </c>
      <c r="H52" s="232"/>
      <c r="I52" s="315">
        <v>3110</v>
      </c>
      <c r="J52" s="232"/>
      <c r="K52" s="330">
        <v>550</v>
      </c>
      <c r="L52" s="232"/>
      <c r="M52" s="330">
        <v>2550</v>
      </c>
      <c r="N52" s="232"/>
      <c r="O52" s="315">
        <v>1640</v>
      </c>
      <c r="P52" s="330"/>
      <c r="Q52" s="330">
        <v>520</v>
      </c>
      <c r="R52" s="330"/>
      <c r="S52" s="330">
        <v>100</v>
      </c>
      <c r="T52" s="330"/>
      <c r="U52" s="330">
        <v>1020</v>
      </c>
      <c r="V52" s="233"/>
      <c r="W52" s="314"/>
      <c r="X52" s="379"/>
      <c r="Y52" s="398"/>
      <c r="Z52" s="379"/>
    </row>
    <row r="53" spans="1:26" s="27" customFormat="1" ht="17.25" customHeight="1">
      <c r="A53" s="134"/>
      <c r="B53" s="41"/>
      <c r="C53" s="314"/>
      <c r="D53" s="210"/>
      <c r="E53" s="173"/>
      <c r="F53" s="210"/>
      <c r="G53" s="173"/>
      <c r="H53" s="210"/>
      <c r="I53" s="314"/>
      <c r="J53" s="210"/>
      <c r="K53" s="173"/>
      <c r="L53" s="210"/>
      <c r="M53" s="173"/>
      <c r="N53" s="210"/>
      <c r="O53" s="314"/>
      <c r="P53" s="173"/>
      <c r="Q53" s="173"/>
      <c r="R53" s="173"/>
      <c r="S53" s="173"/>
      <c r="T53" s="173"/>
      <c r="U53" s="398"/>
      <c r="V53" s="208"/>
      <c r="W53" s="68"/>
      <c r="X53" s="210"/>
      <c r="Y53" s="173"/>
      <c r="Z53" s="210"/>
    </row>
    <row r="54" spans="1:27" s="27" customFormat="1" ht="17.25" customHeight="1">
      <c r="A54" s="133"/>
      <c r="B54" s="156" t="s">
        <v>237</v>
      </c>
      <c r="C54" s="305" t="s">
        <v>530</v>
      </c>
      <c r="D54" s="224"/>
      <c r="E54" s="64" t="s">
        <v>530</v>
      </c>
      <c r="F54" s="224"/>
      <c r="G54" s="64" t="s">
        <v>530</v>
      </c>
      <c r="H54" s="224"/>
      <c r="I54" s="305" t="s">
        <v>530</v>
      </c>
      <c r="J54" s="224"/>
      <c r="K54" s="64" t="s">
        <v>530</v>
      </c>
      <c r="L54" s="224"/>
      <c r="M54" s="64" t="s">
        <v>530</v>
      </c>
      <c r="N54" s="224"/>
      <c r="O54" s="305" t="s">
        <v>530</v>
      </c>
      <c r="P54" s="64"/>
      <c r="Q54" s="64" t="s">
        <v>530</v>
      </c>
      <c r="R54" s="64"/>
      <c r="S54" s="64" t="s">
        <v>530</v>
      </c>
      <c r="T54" s="64"/>
      <c r="U54" s="325" t="s">
        <v>530</v>
      </c>
      <c r="V54" s="225"/>
      <c r="W54" s="59"/>
      <c r="X54" s="224"/>
      <c r="Y54" s="64"/>
      <c r="Z54" s="224"/>
      <c r="AA54" s="332"/>
    </row>
    <row r="55" spans="1:27" s="27" customFormat="1" ht="17.25" customHeight="1">
      <c r="A55" s="133"/>
      <c r="B55" s="156" t="s">
        <v>238</v>
      </c>
      <c r="C55" s="305" t="s">
        <v>530</v>
      </c>
      <c r="D55" s="224"/>
      <c r="E55" s="64" t="s">
        <v>530</v>
      </c>
      <c r="F55" s="224"/>
      <c r="G55" s="64" t="s">
        <v>530</v>
      </c>
      <c r="H55" s="224"/>
      <c r="I55" s="305" t="s">
        <v>530</v>
      </c>
      <c r="J55" s="224"/>
      <c r="K55" s="64" t="s">
        <v>530</v>
      </c>
      <c r="L55" s="224"/>
      <c r="M55" s="64" t="s">
        <v>530</v>
      </c>
      <c r="N55" s="224"/>
      <c r="O55" s="305" t="s">
        <v>530</v>
      </c>
      <c r="P55" s="64"/>
      <c r="Q55" s="64" t="s">
        <v>530</v>
      </c>
      <c r="R55" s="64"/>
      <c r="S55" s="64" t="s">
        <v>530</v>
      </c>
      <c r="T55" s="64"/>
      <c r="U55" s="325" t="s">
        <v>530</v>
      </c>
      <c r="V55" s="225"/>
      <c r="W55" s="59"/>
      <c r="X55" s="224"/>
      <c r="Y55" s="64"/>
      <c r="Z55" s="224"/>
      <c r="AA55" s="332"/>
    </row>
    <row r="56" spans="1:27" s="27" customFormat="1" ht="17.25" customHeight="1">
      <c r="A56" s="133"/>
      <c r="B56" s="156" t="s">
        <v>426</v>
      </c>
      <c r="C56" s="305">
        <v>2960</v>
      </c>
      <c r="D56" s="224"/>
      <c r="E56" s="64">
        <v>2390</v>
      </c>
      <c r="F56" s="224"/>
      <c r="G56" s="64">
        <v>580</v>
      </c>
      <c r="H56" s="224"/>
      <c r="I56" s="305">
        <v>2390</v>
      </c>
      <c r="J56" s="224"/>
      <c r="K56" s="64">
        <v>500</v>
      </c>
      <c r="L56" s="224"/>
      <c r="M56" s="64">
        <v>1890</v>
      </c>
      <c r="N56" s="224"/>
      <c r="O56" s="305">
        <v>580</v>
      </c>
      <c r="P56" s="64"/>
      <c r="Q56" s="64">
        <v>490</v>
      </c>
      <c r="R56" s="64"/>
      <c r="S56" s="64">
        <v>80</v>
      </c>
      <c r="T56" s="64"/>
      <c r="U56" s="325" t="s">
        <v>530</v>
      </c>
      <c r="V56" s="225"/>
      <c r="W56" s="59"/>
      <c r="X56" s="224"/>
      <c r="Y56" s="64"/>
      <c r="Z56" s="224"/>
      <c r="AA56" s="332"/>
    </row>
    <row r="57" spans="1:27" s="27" customFormat="1" ht="17.25" customHeight="1">
      <c r="A57" s="133"/>
      <c r="B57" s="156" t="s">
        <v>427</v>
      </c>
      <c r="C57" s="305">
        <v>1780</v>
      </c>
      <c r="D57" s="224"/>
      <c r="E57" s="64">
        <v>720</v>
      </c>
      <c r="F57" s="224"/>
      <c r="G57" s="64">
        <v>1060</v>
      </c>
      <c r="H57" s="224"/>
      <c r="I57" s="305">
        <v>720</v>
      </c>
      <c r="J57" s="224"/>
      <c r="K57" s="64">
        <v>50</v>
      </c>
      <c r="L57" s="224"/>
      <c r="M57" s="64">
        <v>670</v>
      </c>
      <c r="N57" s="224"/>
      <c r="O57" s="305">
        <v>1060</v>
      </c>
      <c r="P57" s="64"/>
      <c r="Q57" s="64">
        <v>30</v>
      </c>
      <c r="R57" s="64"/>
      <c r="S57" s="64">
        <v>10</v>
      </c>
      <c r="T57" s="64"/>
      <c r="U57" s="64">
        <v>1020</v>
      </c>
      <c r="V57" s="225"/>
      <c r="W57" s="59"/>
      <c r="X57" s="224"/>
      <c r="Y57" s="64"/>
      <c r="Z57" s="224"/>
      <c r="AA57" s="332"/>
    </row>
    <row r="58" spans="1:27" s="27" customFormat="1" ht="17.25" customHeight="1">
      <c r="A58" s="133"/>
      <c r="B58" s="156" t="s">
        <v>239</v>
      </c>
      <c r="C58" s="305" t="s">
        <v>530</v>
      </c>
      <c r="D58" s="224"/>
      <c r="E58" s="64" t="s">
        <v>530</v>
      </c>
      <c r="F58" s="224"/>
      <c r="G58" s="64" t="s">
        <v>530</v>
      </c>
      <c r="H58" s="224"/>
      <c r="I58" s="305" t="s">
        <v>530</v>
      </c>
      <c r="J58" s="224"/>
      <c r="K58" s="64" t="s">
        <v>530</v>
      </c>
      <c r="L58" s="224"/>
      <c r="M58" s="64" t="s">
        <v>530</v>
      </c>
      <c r="N58" s="224"/>
      <c r="O58" s="305" t="s">
        <v>530</v>
      </c>
      <c r="P58" s="64"/>
      <c r="Q58" s="64" t="s">
        <v>530</v>
      </c>
      <c r="R58" s="64"/>
      <c r="S58" s="64" t="s">
        <v>530</v>
      </c>
      <c r="T58" s="64"/>
      <c r="U58" s="325" t="s">
        <v>530</v>
      </c>
      <c r="V58" s="225"/>
      <c r="W58" s="59"/>
      <c r="X58" s="224"/>
      <c r="Y58" s="64"/>
      <c r="Z58" s="224"/>
      <c r="AA58" s="332"/>
    </row>
    <row r="59" spans="1:27" s="27" customFormat="1" ht="17.25" customHeight="1">
      <c r="A59" s="139"/>
      <c r="B59" s="72"/>
      <c r="C59" s="316"/>
      <c r="D59" s="31"/>
      <c r="E59" s="31"/>
      <c r="F59" s="234"/>
      <c r="G59" s="31"/>
      <c r="H59" s="46"/>
      <c r="I59" s="316"/>
      <c r="J59" s="31"/>
      <c r="K59" s="31"/>
      <c r="L59" s="234"/>
      <c r="M59" s="31"/>
      <c r="N59" s="46"/>
      <c r="O59" s="316"/>
      <c r="P59" s="31"/>
      <c r="Q59" s="31"/>
      <c r="R59" s="31"/>
      <c r="S59" s="31"/>
      <c r="T59" s="31"/>
      <c r="U59" s="399"/>
      <c r="V59" s="46"/>
      <c r="W59" s="401"/>
      <c r="X59" s="402"/>
      <c r="Y59" s="403"/>
      <c r="Z59" s="403"/>
      <c r="AA59" s="28"/>
    </row>
    <row r="60" spans="1:27" s="27" customFormat="1" ht="17.25" customHeight="1">
      <c r="A60" s="451"/>
      <c r="B60" s="452"/>
      <c r="C60" s="453"/>
      <c r="D60" s="400"/>
      <c r="E60" s="400"/>
      <c r="F60" s="454"/>
      <c r="G60" s="400"/>
      <c r="H60" s="400"/>
      <c r="I60" s="453"/>
      <c r="J60" s="400"/>
      <c r="K60" s="400"/>
      <c r="L60" s="454"/>
      <c r="M60" s="400"/>
      <c r="N60" s="400"/>
      <c r="O60" s="453"/>
      <c r="P60" s="400"/>
      <c r="Q60" s="400"/>
      <c r="R60" s="400"/>
      <c r="S60" s="400"/>
      <c r="T60" s="400"/>
      <c r="U60" s="453"/>
      <c r="W60" s="403"/>
      <c r="X60" s="402"/>
      <c r="Y60" s="403"/>
      <c r="Z60" s="403"/>
      <c r="AA60" s="28"/>
    </row>
    <row r="61" spans="1:27" s="27" customFormat="1" ht="17.25" customHeight="1">
      <c r="A61" s="492" t="s">
        <v>524</v>
      </c>
      <c r="B61" s="498"/>
      <c r="C61" s="511">
        <v>10</v>
      </c>
      <c r="D61" s="512"/>
      <c r="E61" s="512" t="s">
        <v>530</v>
      </c>
      <c r="F61" s="513"/>
      <c r="G61" s="512">
        <v>10</v>
      </c>
      <c r="H61" s="514"/>
      <c r="I61" s="512" t="s">
        <v>530</v>
      </c>
      <c r="J61" s="512"/>
      <c r="K61" s="512" t="s">
        <v>530</v>
      </c>
      <c r="L61" s="513"/>
      <c r="M61" s="512" t="s">
        <v>530</v>
      </c>
      <c r="N61" s="514"/>
      <c r="O61" s="512">
        <v>10</v>
      </c>
      <c r="P61" s="512"/>
      <c r="Q61" s="512" t="s">
        <v>530</v>
      </c>
      <c r="R61" s="512"/>
      <c r="S61" s="512" t="s">
        <v>530</v>
      </c>
      <c r="T61" s="512"/>
      <c r="U61" s="512" t="s">
        <v>530</v>
      </c>
      <c r="V61" s="493"/>
      <c r="W61" s="403"/>
      <c r="X61" s="402"/>
      <c r="Y61" s="403"/>
      <c r="Z61" s="403"/>
      <c r="AA61" s="28"/>
    </row>
    <row r="62" spans="1:27" s="27" customFormat="1" ht="12.75">
      <c r="A62" s="451"/>
      <c r="B62" s="452"/>
      <c r="C62" s="453"/>
      <c r="D62" s="400"/>
      <c r="E62" s="400"/>
      <c r="F62" s="454"/>
      <c r="G62" s="400"/>
      <c r="H62" s="400"/>
      <c r="I62" s="453"/>
      <c r="J62" s="400"/>
      <c r="K62" s="400"/>
      <c r="L62" s="454"/>
      <c r="M62" s="400"/>
      <c r="N62" s="400"/>
      <c r="O62" s="453"/>
      <c r="P62" s="400"/>
      <c r="Q62" s="400"/>
      <c r="R62" s="400"/>
      <c r="S62" s="400"/>
      <c r="T62" s="400"/>
      <c r="U62" s="453"/>
      <c r="V62" s="154" t="s">
        <v>529</v>
      </c>
      <c r="W62" s="403"/>
      <c r="X62" s="402"/>
      <c r="Y62" s="403"/>
      <c r="Z62" s="403"/>
      <c r="AA62" s="28"/>
    </row>
  </sheetData>
  <mergeCells count="20">
    <mergeCell ref="A1:V1"/>
    <mergeCell ref="C5:C6"/>
    <mergeCell ref="K5:K6"/>
    <mergeCell ref="M5:M6"/>
    <mergeCell ref="C4:G4"/>
    <mergeCell ref="I4:M4"/>
    <mergeCell ref="A2:V2"/>
    <mergeCell ref="I5:I6"/>
    <mergeCell ref="O4:U4"/>
    <mergeCell ref="A8:B8"/>
    <mergeCell ref="G5:G6"/>
    <mergeCell ref="U5:U6"/>
    <mergeCell ref="E5:E6"/>
    <mergeCell ref="O5:O6"/>
    <mergeCell ref="Q5:Q6"/>
    <mergeCell ref="S5:S6"/>
    <mergeCell ref="A52:B52"/>
    <mergeCell ref="A43:B43"/>
    <mergeCell ref="A34:B34"/>
    <mergeCell ref="A23:B23"/>
  </mergeCells>
  <printOptions horizontalCentered="1"/>
  <pageMargins left="0.26" right="0.19" top="0.984251968503937" bottom="0.984251968503937" header="0.5118110236220472" footer="0.5118110236220472"/>
  <pageSetup horizontalDpi="600" verticalDpi="600" orientation="portrait" paperSize="9" scale="65" r:id="rId1"/>
  <headerFooter alignWithMargins="0">
    <oddFooter>&amp;C24</oddFooter>
  </headerFooter>
  <colBreaks count="1" manualBreakCount="1">
    <brk id="22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/>
  <dimension ref="A1:AA60"/>
  <sheetViews>
    <sheetView view="pageBreakPreview" zoomScaleSheetLayoutView="100" workbookViewId="0" topLeftCell="A1">
      <selection activeCell="C8" sqref="C8:T59"/>
    </sheetView>
  </sheetViews>
  <sheetFormatPr defaultColWidth="9.140625" defaultRowHeight="12.75"/>
  <cols>
    <col min="2" max="2" width="28.28125" style="0" customWidth="1"/>
    <col min="3" max="3" width="9.421875" style="0" bestFit="1" customWidth="1"/>
    <col min="4" max="4" width="1.7109375" style="0" customWidth="1"/>
    <col min="5" max="5" width="9.28125" style="0" bestFit="1" customWidth="1"/>
    <col min="6" max="6" width="1.7109375" style="0" customWidth="1"/>
    <col min="7" max="7" width="9.28125" style="0" bestFit="1" customWidth="1"/>
    <col min="8" max="8" width="1.7109375" style="0" customWidth="1"/>
    <col min="9" max="9" width="9.421875" style="0" bestFit="1" customWidth="1"/>
    <col min="10" max="10" width="1.7109375" style="0" customWidth="1"/>
    <col min="11" max="11" width="9.28125" style="0" bestFit="1" customWidth="1"/>
    <col min="12" max="12" width="1.7109375" style="0" customWidth="1"/>
    <col min="13" max="13" width="9.28125" style="0" bestFit="1" customWidth="1"/>
    <col min="14" max="14" width="1.7109375" style="0" customWidth="1"/>
    <col min="15" max="15" width="9.28125" style="0" bestFit="1" customWidth="1"/>
    <col min="16" max="16" width="1.7109375" style="0" customWidth="1"/>
    <col min="17" max="17" width="9.28125" style="0" bestFit="1" customWidth="1"/>
    <col min="18" max="18" width="1.7109375" style="0" customWidth="1"/>
    <col min="19" max="19" width="9.57421875" style="0" customWidth="1"/>
    <col min="20" max="20" width="1.7109375" style="0" customWidth="1"/>
  </cols>
  <sheetData>
    <row r="1" spans="1:26" s="27" customFormat="1" ht="20.25">
      <c r="A1" s="591" t="s">
        <v>491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464"/>
      <c r="V1" s="464"/>
      <c r="W1" s="464"/>
      <c r="X1" s="464"/>
      <c r="Y1" s="464"/>
      <c r="Z1" s="166"/>
    </row>
    <row r="2" spans="1:26" s="27" customFormat="1" ht="20.25">
      <c r="A2" s="608" t="str">
        <f>"Table 3.9b South West: UK Regular Forces by local authority area as at "&amp;'Enter SITDATE'!B2</f>
        <v>Table 3.9b South West: UK Regular Forces by local authority area as at 1 January 2014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464"/>
      <c r="V2" s="464"/>
      <c r="W2" s="464"/>
      <c r="X2" s="464"/>
      <c r="Y2" s="464"/>
      <c r="Z2" s="166"/>
    </row>
    <row r="3" spans="1:26" s="27" customFormat="1" ht="12.75">
      <c r="A3" s="101"/>
      <c r="B3" s="102"/>
      <c r="C3" s="103"/>
      <c r="D3" s="103"/>
      <c r="E3" s="103"/>
      <c r="F3" s="103"/>
      <c r="G3" s="102"/>
      <c r="H3" s="102"/>
      <c r="I3" s="103"/>
      <c r="J3" s="102"/>
      <c r="K3" s="102"/>
      <c r="L3" s="102"/>
      <c r="M3" s="102"/>
      <c r="N3" s="102"/>
      <c r="O3" s="114"/>
      <c r="P3" s="114"/>
      <c r="Q3" s="38"/>
      <c r="R3" s="3"/>
      <c r="S3" s="32"/>
      <c r="T3" s="32"/>
      <c r="U3" s="103"/>
      <c r="V3" s="102"/>
      <c r="W3" s="102"/>
      <c r="X3" s="102"/>
      <c r="Y3" s="177"/>
      <c r="Z3" s="177"/>
    </row>
    <row r="4" spans="1:26" s="27" customFormat="1" ht="12.75" customHeight="1">
      <c r="A4" s="99" t="s">
        <v>74</v>
      </c>
      <c r="B4" s="98"/>
      <c r="C4" s="596" t="s">
        <v>450</v>
      </c>
      <c r="D4" s="597"/>
      <c r="E4" s="597"/>
      <c r="F4" s="597"/>
      <c r="G4" s="597"/>
      <c r="H4" s="165"/>
      <c r="I4" s="596" t="s">
        <v>83</v>
      </c>
      <c r="J4" s="597"/>
      <c r="K4" s="597"/>
      <c r="L4" s="597"/>
      <c r="M4" s="597"/>
      <c r="N4" s="164"/>
      <c r="O4" s="596" t="s">
        <v>84</v>
      </c>
      <c r="P4" s="597"/>
      <c r="Q4" s="597"/>
      <c r="R4" s="597"/>
      <c r="S4" s="597"/>
      <c r="T4" s="165"/>
      <c r="U4" s="355"/>
      <c r="V4" s="356"/>
      <c r="W4" s="356"/>
      <c r="X4" s="356"/>
      <c r="Y4" s="356"/>
      <c r="Z4" s="357"/>
    </row>
    <row r="5" spans="1:26" s="27" customFormat="1" ht="12.75" customHeight="1">
      <c r="A5" s="121"/>
      <c r="B5" s="48"/>
      <c r="C5" s="588" t="s">
        <v>50</v>
      </c>
      <c r="D5" s="374"/>
      <c r="E5" s="584" t="s">
        <v>79</v>
      </c>
      <c r="F5" s="374"/>
      <c r="G5" s="584" t="s">
        <v>91</v>
      </c>
      <c r="H5" s="375"/>
      <c r="I5" s="588" t="s">
        <v>50</v>
      </c>
      <c r="J5" s="374"/>
      <c r="K5" s="584" t="s">
        <v>79</v>
      </c>
      <c r="L5" s="374"/>
      <c r="M5" s="584" t="s">
        <v>91</v>
      </c>
      <c r="N5" s="374"/>
      <c r="O5" s="588" t="s">
        <v>50</v>
      </c>
      <c r="P5" s="374"/>
      <c r="Q5" s="584" t="s">
        <v>79</v>
      </c>
      <c r="R5" s="374"/>
      <c r="S5" s="584" t="s">
        <v>91</v>
      </c>
      <c r="T5" s="337"/>
      <c r="U5" s="358"/>
      <c r="V5" s="357"/>
      <c r="W5" s="357"/>
      <c r="X5" s="357"/>
      <c r="Y5" s="357"/>
      <c r="Z5" s="357"/>
    </row>
    <row r="6" spans="1:26" s="27" customFormat="1" ht="12.75">
      <c r="A6" s="131"/>
      <c r="B6" s="100" t="s">
        <v>19</v>
      </c>
      <c r="C6" s="587"/>
      <c r="D6" s="349"/>
      <c r="E6" s="585"/>
      <c r="F6" s="349"/>
      <c r="G6" s="585"/>
      <c r="H6" s="350"/>
      <c r="I6" s="587"/>
      <c r="J6" s="349"/>
      <c r="K6" s="585"/>
      <c r="L6" s="349"/>
      <c r="M6" s="585"/>
      <c r="N6" s="350"/>
      <c r="O6" s="587"/>
      <c r="P6" s="349"/>
      <c r="Q6" s="585"/>
      <c r="R6" s="349"/>
      <c r="S6" s="585"/>
      <c r="T6" s="334"/>
      <c r="U6" s="359"/>
      <c r="V6" s="360"/>
      <c r="W6" s="360"/>
      <c r="X6" s="360"/>
      <c r="Y6" s="360"/>
      <c r="Z6" s="360"/>
    </row>
    <row r="7" spans="1:26" s="27" customFormat="1" ht="12.75">
      <c r="A7" s="108"/>
      <c r="B7" s="109"/>
      <c r="C7" s="306"/>
      <c r="D7" s="203"/>
      <c r="E7" s="203"/>
      <c r="F7" s="203"/>
      <c r="G7" s="203"/>
      <c r="H7" s="216"/>
      <c r="I7" s="306"/>
      <c r="J7" s="203"/>
      <c r="K7" s="203"/>
      <c r="L7" s="203"/>
      <c r="M7" s="203"/>
      <c r="N7" s="216"/>
      <c r="O7" s="306"/>
      <c r="P7" s="203"/>
      <c r="Q7" s="203"/>
      <c r="R7" s="203"/>
      <c r="S7" s="203"/>
      <c r="T7" s="216"/>
      <c r="U7" s="372"/>
      <c r="V7" s="362"/>
      <c r="W7" s="362"/>
      <c r="X7" s="362"/>
      <c r="Y7" s="362"/>
      <c r="Z7" s="362"/>
    </row>
    <row r="8" spans="1:27" s="27" customFormat="1" ht="17.25" customHeight="1">
      <c r="A8" s="609" t="s">
        <v>449</v>
      </c>
      <c r="B8" s="576"/>
      <c r="C8" s="286">
        <v>16320</v>
      </c>
      <c r="D8" s="290"/>
      <c r="E8" s="289">
        <v>2870</v>
      </c>
      <c r="F8" s="290"/>
      <c r="G8" s="289">
        <v>13460</v>
      </c>
      <c r="H8" s="290"/>
      <c r="I8" s="286">
        <v>18680</v>
      </c>
      <c r="J8" s="290"/>
      <c r="K8" s="289">
        <v>2530</v>
      </c>
      <c r="L8" s="290"/>
      <c r="M8" s="289">
        <v>16160</v>
      </c>
      <c r="N8" s="290"/>
      <c r="O8" s="286">
        <v>1540</v>
      </c>
      <c r="P8" s="289"/>
      <c r="Q8" s="289">
        <v>710</v>
      </c>
      <c r="R8" s="289"/>
      <c r="S8" s="289">
        <v>830</v>
      </c>
      <c r="T8" s="291"/>
      <c r="U8" s="363"/>
      <c r="V8" s="377"/>
      <c r="W8" s="365"/>
      <c r="X8" s="377"/>
      <c r="Y8" s="365"/>
      <c r="Z8" s="377"/>
      <c r="AA8" s="1"/>
    </row>
    <row r="9" spans="1:26" s="27" customFormat="1" ht="17.25" customHeight="1">
      <c r="A9" s="108"/>
      <c r="B9" s="109"/>
      <c r="C9" s="304"/>
      <c r="D9" s="207"/>
      <c r="E9" s="112"/>
      <c r="F9" s="207"/>
      <c r="G9" s="112"/>
      <c r="H9" s="207"/>
      <c r="I9" s="304"/>
      <c r="J9" s="207"/>
      <c r="K9" s="112"/>
      <c r="L9" s="207"/>
      <c r="M9" s="112"/>
      <c r="N9" s="207"/>
      <c r="O9" s="304"/>
      <c r="P9" s="112"/>
      <c r="Q9" s="112"/>
      <c r="R9" s="112"/>
      <c r="S9" s="112"/>
      <c r="T9" s="113"/>
      <c r="U9" s="363"/>
      <c r="V9" s="378"/>
      <c r="W9" s="368"/>
      <c r="X9" s="378"/>
      <c r="Y9" s="368"/>
      <c r="Z9" s="378"/>
    </row>
    <row r="10" spans="1:26" s="27" customFormat="1" ht="17.25" customHeight="1">
      <c r="A10" s="118"/>
      <c r="B10" s="145" t="s">
        <v>13</v>
      </c>
      <c r="C10" s="305">
        <v>10</v>
      </c>
      <c r="D10" s="210"/>
      <c r="E10" s="64" t="s">
        <v>530</v>
      </c>
      <c r="F10" s="210"/>
      <c r="G10" s="64">
        <v>10</v>
      </c>
      <c r="H10" s="210"/>
      <c r="I10" s="305">
        <v>10</v>
      </c>
      <c r="J10" s="210"/>
      <c r="K10" s="64" t="s">
        <v>530</v>
      </c>
      <c r="L10" s="210"/>
      <c r="M10" s="64">
        <v>10</v>
      </c>
      <c r="N10" s="210"/>
      <c r="O10" s="305" t="s">
        <v>530</v>
      </c>
      <c r="P10" s="64"/>
      <c r="Q10" s="64" t="s">
        <v>530</v>
      </c>
      <c r="R10" s="64"/>
      <c r="S10" s="64" t="s">
        <v>530</v>
      </c>
      <c r="T10" s="60"/>
      <c r="U10" s="305"/>
      <c r="V10" s="210"/>
      <c r="W10" s="64"/>
      <c r="X10" s="210"/>
      <c r="Y10" s="64"/>
      <c r="Z10" s="210"/>
    </row>
    <row r="11" spans="1:26" s="27" customFormat="1" ht="17.25" customHeight="1">
      <c r="A11" s="118"/>
      <c r="B11" s="145" t="s">
        <v>34</v>
      </c>
      <c r="C11" s="305" t="s">
        <v>530</v>
      </c>
      <c r="D11" s="210"/>
      <c r="E11" s="64" t="s">
        <v>530</v>
      </c>
      <c r="F11" s="210"/>
      <c r="G11" s="64" t="s">
        <v>530</v>
      </c>
      <c r="H11" s="210"/>
      <c r="I11" s="305" t="s">
        <v>530</v>
      </c>
      <c r="J11" s="210"/>
      <c r="K11" s="64" t="s">
        <v>530</v>
      </c>
      <c r="L11" s="210"/>
      <c r="M11" s="64" t="s">
        <v>530</v>
      </c>
      <c r="N11" s="210"/>
      <c r="O11" s="305" t="s">
        <v>530</v>
      </c>
      <c r="P11" s="64"/>
      <c r="Q11" s="64" t="s">
        <v>530</v>
      </c>
      <c r="R11" s="64"/>
      <c r="S11" s="64" t="s">
        <v>530</v>
      </c>
      <c r="T11" s="60"/>
      <c r="U11" s="305"/>
      <c r="V11" s="210"/>
      <c r="W11" s="64"/>
      <c r="X11" s="210"/>
      <c r="Y11" s="64"/>
      <c r="Z11" s="210"/>
    </row>
    <row r="12" spans="1:26" s="27" customFormat="1" ht="17.25" customHeight="1">
      <c r="A12" s="118"/>
      <c r="B12" s="145" t="s">
        <v>512</v>
      </c>
      <c r="C12" s="305">
        <v>30</v>
      </c>
      <c r="D12" s="210"/>
      <c r="E12" s="64">
        <v>10</v>
      </c>
      <c r="F12" s="210"/>
      <c r="G12" s="64">
        <v>20</v>
      </c>
      <c r="H12" s="210"/>
      <c r="I12" s="305">
        <v>20</v>
      </c>
      <c r="J12" s="210"/>
      <c r="K12" s="64" t="s">
        <v>530</v>
      </c>
      <c r="L12" s="210"/>
      <c r="M12" s="64">
        <v>20</v>
      </c>
      <c r="N12" s="210"/>
      <c r="O12" s="305" t="s">
        <v>530</v>
      </c>
      <c r="P12" s="64"/>
      <c r="Q12" s="64" t="s">
        <v>530</v>
      </c>
      <c r="R12" s="64"/>
      <c r="S12" s="64" t="s">
        <v>530</v>
      </c>
      <c r="T12" s="60"/>
      <c r="U12" s="305"/>
      <c r="V12" s="210"/>
      <c r="W12" s="64"/>
      <c r="X12" s="210"/>
      <c r="Y12" s="64"/>
      <c r="Z12" s="210"/>
    </row>
    <row r="13" spans="1:26" s="27" customFormat="1" ht="17.25" customHeight="1">
      <c r="A13" s="118"/>
      <c r="B13" s="145" t="s">
        <v>503</v>
      </c>
      <c r="C13" s="305">
        <v>3130</v>
      </c>
      <c r="D13" s="210"/>
      <c r="E13" s="64">
        <v>490</v>
      </c>
      <c r="F13" s="210"/>
      <c r="G13" s="64">
        <v>2650</v>
      </c>
      <c r="H13" s="210"/>
      <c r="I13" s="305">
        <v>30</v>
      </c>
      <c r="J13" s="210"/>
      <c r="K13" s="64" t="s">
        <v>530</v>
      </c>
      <c r="L13" s="210"/>
      <c r="M13" s="64">
        <v>30</v>
      </c>
      <c r="N13" s="210"/>
      <c r="O13" s="305">
        <v>170</v>
      </c>
      <c r="P13" s="64"/>
      <c r="Q13" s="64">
        <v>20</v>
      </c>
      <c r="R13" s="64"/>
      <c r="S13" s="64">
        <v>150</v>
      </c>
      <c r="T13" s="60"/>
      <c r="U13" s="305"/>
      <c r="V13" s="210"/>
      <c r="W13" s="64"/>
      <c r="X13" s="210"/>
      <c r="Y13" s="64"/>
      <c r="Z13" s="210"/>
    </row>
    <row r="14" spans="1:26" s="27" customFormat="1" ht="17.25" customHeight="1">
      <c r="A14" s="118"/>
      <c r="B14" s="145" t="s">
        <v>508</v>
      </c>
      <c r="C14" s="305" t="s">
        <v>530</v>
      </c>
      <c r="D14" s="210"/>
      <c r="E14" s="64" t="s">
        <v>530</v>
      </c>
      <c r="F14" s="210"/>
      <c r="G14" s="64" t="s">
        <v>530</v>
      </c>
      <c r="H14" s="210"/>
      <c r="I14" s="305" t="s">
        <v>530</v>
      </c>
      <c r="J14" s="210"/>
      <c r="K14" s="64" t="s">
        <v>530</v>
      </c>
      <c r="L14" s="210"/>
      <c r="M14" s="64" t="s">
        <v>530</v>
      </c>
      <c r="N14" s="210"/>
      <c r="O14" s="305" t="s">
        <v>530</v>
      </c>
      <c r="P14" s="64"/>
      <c r="Q14" s="64" t="s">
        <v>530</v>
      </c>
      <c r="R14" s="64"/>
      <c r="S14" s="64" t="s">
        <v>530</v>
      </c>
      <c r="T14" s="60"/>
      <c r="U14" s="305"/>
      <c r="V14" s="210"/>
      <c r="W14" s="64"/>
      <c r="X14" s="210"/>
      <c r="Y14" s="64"/>
      <c r="Z14" s="210"/>
    </row>
    <row r="15" spans="1:26" s="27" customFormat="1" ht="17.25" customHeight="1">
      <c r="A15" s="118"/>
      <c r="B15" s="145" t="s">
        <v>43</v>
      </c>
      <c r="C15" s="305" t="s">
        <v>530</v>
      </c>
      <c r="D15" s="210"/>
      <c r="E15" s="64" t="s">
        <v>530</v>
      </c>
      <c r="F15" s="210"/>
      <c r="G15" s="64" t="s">
        <v>530</v>
      </c>
      <c r="H15" s="210"/>
      <c r="I15" s="305" t="s">
        <v>530</v>
      </c>
      <c r="J15" s="210"/>
      <c r="K15" s="64" t="s">
        <v>530</v>
      </c>
      <c r="L15" s="210"/>
      <c r="M15" s="64" t="s">
        <v>530</v>
      </c>
      <c r="N15" s="210"/>
      <c r="O15" s="305" t="s">
        <v>530</v>
      </c>
      <c r="P15" s="64"/>
      <c r="Q15" s="64" t="s">
        <v>530</v>
      </c>
      <c r="R15" s="64"/>
      <c r="S15" s="64" t="s">
        <v>530</v>
      </c>
      <c r="T15" s="60"/>
      <c r="U15" s="305"/>
      <c r="V15" s="210"/>
      <c r="W15" s="64"/>
      <c r="X15" s="210"/>
      <c r="Y15" s="64"/>
      <c r="Z15" s="210"/>
    </row>
    <row r="16" spans="1:26" s="27" customFormat="1" ht="17.25" customHeight="1">
      <c r="A16" s="118"/>
      <c r="B16" s="145" t="s">
        <v>343</v>
      </c>
      <c r="C16" s="305">
        <v>5380</v>
      </c>
      <c r="D16" s="210"/>
      <c r="E16" s="64">
        <v>720</v>
      </c>
      <c r="F16" s="210"/>
      <c r="G16" s="64">
        <v>4660</v>
      </c>
      <c r="H16" s="210"/>
      <c r="I16" s="305">
        <v>370</v>
      </c>
      <c r="J16" s="210"/>
      <c r="K16" s="64">
        <v>50</v>
      </c>
      <c r="L16" s="210"/>
      <c r="M16" s="64">
        <v>320</v>
      </c>
      <c r="N16" s="210"/>
      <c r="O16" s="305">
        <v>40</v>
      </c>
      <c r="P16" s="64"/>
      <c r="Q16" s="64">
        <v>20</v>
      </c>
      <c r="R16" s="64"/>
      <c r="S16" s="64">
        <v>20</v>
      </c>
      <c r="T16" s="60"/>
      <c r="U16" s="305"/>
      <c r="V16" s="210"/>
      <c r="W16" s="64"/>
      <c r="X16" s="210"/>
      <c r="Y16" s="64"/>
      <c r="Z16" s="210"/>
    </row>
    <row r="17" spans="1:26" s="27" customFormat="1" ht="17.25" customHeight="1">
      <c r="A17" s="118"/>
      <c r="B17" s="145" t="s">
        <v>35</v>
      </c>
      <c r="C17" s="305">
        <v>800</v>
      </c>
      <c r="D17" s="210"/>
      <c r="E17" s="64">
        <v>80</v>
      </c>
      <c r="F17" s="210"/>
      <c r="G17" s="64">
        <v>720</v>
      </c>
      <c r="H17" s="210"/>
      <c r="I17" s="305">
        <v>130</v>
      </c>
      <c r="J17" s="210"/>
      <c r="K17" s="64">
        <v>20</v>
      </c>
      <c r="L17" s="210"/>
      <c r="M17" s="64">
        <v>110</v>
      </c>
      <c r="N17" s="210"/>
      <c r="O17" s="305">
        <v>10</v>
      </c>
      <c r="P17" s="64"/>
      <c r="Q17" s="64" t="s">
        <v>530</v>
      </c>
      <c r="R17" s="64"/>
      <c r="S17" s="64">
        <v>10</v>
      </c>
      <c r="T17" s="60"/>
      <c r="U17" s="305"/>
      <c r="V17" s="210"/>
      <c r="W17" s="64"/>
      <c r="X17" s="210"/>
      <c r="Y17" s="64"/>
      <c r="Z17" s="210"/>
    </row>
    <row r="18" spans="1:26" s="27" customFormat="1" ht="17.25" customHeight="1">
      <c r="A18" s="118"/>
      <c r="B18" s="145" t="s">
        <v>46</v>
      </c>
      <c r="C18" s="305">
        <v>460</v>
      </c>
      <c r="D18" s="210"/>
      <c r="E18" s="64">
        <v>330</v>
      </c>
      <c r="F18" s="210"/>
      <c r="G18" s="64">
        <v>130</v>
      </c>
      <c r="H18" s="210"/>
      <c r="I18" s="305">
        <v>410</v>
      </c>
      <c r="J18" s="210"/>
      <c r="K18" s="64">
        <v>270</v>
      </c>
      <c r="L18" s="210"/>
      <c r="M18" s="64">
        <v>140</v>
      </c>
      <c r="N18" s="210"/>
      <c r="O18" s="305">
        <v>510</v>
      </c>
      <c r="P18" s="64"/>
      <c r="Q18" s="64">
        <v>360</v>
      </c>
      <c r="R18" s="64"/>
      <c r="S18" s="64">
        <v>150</v>
      </c>
      <c r="T18" s="60"/>
      <c r="U18" s="305"/>
      <c r="V18" s="210"/>
      <c r="W18" s="64"/>
      <c r="X18" s="210"/>
      <c r="Y18" s="64"/>
      <c r="Z18" s="210"/>
    </row>
    <row r="19" spans="1:26" s="27" customFormat="1" ht="17.25" customHeight="1">
      <c r="A19" s="118"/>
      <c r="B19" s="145" t="s">
        <v>25</v>
      </c>
      <c r="C19" s="305" t="s">
        <v>530</v>
      </c>
      <c r="D19" s="210"/>
      <c r="E19" s="64" t="s">
        <v>530</v>
      </c>
      <c r="F19" s="210"/>
      <c r="G19" s="64" t="s">
        <v>530</v>
      </c>
      <c r="H19" s="210"/>
      <c r="I19" s="305" t="s">
        <v>530</v>
      </c>
      <c r="J19" s="210"/>
      <c r="K19" s="64" t="s">
        <v>530</v>
      </c>
      <c r="L19" s="210"/>
      <c r="M19" s="64" t="s">
        <v>530</v>
      </c>
      <c r="N19" s="210"/>
      <c r="O19" s="305" t="s">
        <v>530</v>
      </c>
      <c r="P19" s="64"/>
      <c r="Q19" s="64" t="s">
        <v>530</v>
      </c>
      <c r="R19" s="64"/>
      <c r="S19" s="64" t="s">
        <v>530</v>
      </c>
      <c r="T19" s="60"/>
      <c r="U19" s="305"/>
      <c r="V19" s="210"/>
      <c r="W19" s="64"/>
      <c r="X19" s="210"/>
      <c r="Y19" s="64"/>
      <c r="Z19" s="210"/>
    </row>
    <row r="20" spans="1:26" s="27" customFormat="1" ht="17.25" customHeight="1">
      <c r="A20" s="118"/>
      <c r="B20" s="145" t="s">
        <v>232</v>
      </c>
      <c r="C20" s="305" t="s">
        <v>530</v>
      </c>
      <c r="D20" s="210"/>
      <c r="E20" s="64" t="s">
        <v>530</v>
      </c>
      <c r="F20" s="210"/>
      <c r="G20" s="64" t="s">
        <v>530</v>
      </c>
      <c r="H20" s="210"/>
      <c r="I20" s="305" t="s">
        <v>530</v>
      </c>
      <c r="J20" s="210"/>
      <c r="K20" s="64" t="s">
        <v>530</v>
      </c>
      <c r="L20" s="210"/>
      <c r="M20" s="64" t="s">
        <v>530</v>
      </c>
      <c r="N20" s="210"/>
      <c r="O20" s="305" t="s">
        <v>530</v>
      </c>
      <c r="P20" s="64"/>
      <c r="Q20" s="64" t="s">
        <v>530</v>
      </c>
      <c r="R20" s="64"/>
      <c r="S20" s="64" t="s">
        <v>530</v>
      </c>
      <c r="T20" s="60"/>
      <c r="U20" s="305"/>
      <c r="V20" s="210"/>
      <c r="W20" s="64"/>
      <c r="X20" s="210"/>
      <c r="Y20" s="64"/>
      <c r="Z20" s="210"/>
    </row>
    <row r="21" spans="1:26" s="27" customFormat="1" ht="17.25" customHeight="1">
      <c r="A21" s="118"/>
      <c r="B21" s="145" t="s">
        <v>504</v>
      </c>
      <c r="C21" s="305">
        <v>150</v>
      </c>
      <c r="D21" s="210"/>
      <c r="E21" s="64">
        <v>80</v>
      </c>
      <c r="F21" s="210"/>
      <c r="G21" s="64">
        <v>70</v>
      </c>
      <c r="H21" s="210"/>
      <c r="I21" s="305">
        <v>13530</v>
      </c>
      <c r="J21" s="210"/>
      <c r="K21" s="64">
        <v>1600</v>
      </c>
      <c r="L21" s="210"/>
      <c r="M21" s="64">
        <v>11930</v>
      </c>
      <c r="N21" s="210"/>
      <c r="O21" s="305">
        <v>580</v>
      </c>
      <c r="P21" s="64"/>
      <c r="Q21" s="64">
        <v>220</v>
      </c>
      <c r="R21" s="64"/>
      <c r="S21" s="64">
        <v>350</v>
      </c>
      <c r="T21" s="60"/>
      <c r="U21" s="305"/>
      <c r="V21" s="210"/>
      <c r="W21" s="64"/>
      <c r="X21" s="210"/>
      <c r="Y21" s="64"/>
      <c r="Z21" s="210"/>
    </row>
    <row r="22" spans="1:26" s="27" customFormat="1" ht="17.25" customHeight="1">
      <c r="A22" s="134"/>
      <c r="B22" s="81"/>
      <c r="C22" s="305"/>
      <c r="D22" s="210"/>
      <c r="E22" s="64"/>
      <c r="F22" s="210"/>
      <c r="G22" s="64"/>
      <c r="H22" s="210"/>
      <c r="I22" s="305"/>
      <c r="J22" s="210"/>
      <c r="K22" s="64"/>
      <c r="L22" s="210"/>
      <c r="M22" s="64"/>
      <c r="N22" s="210"/>
      <c r="O22" s="305"/>
      <c r="P22" s="64"/>
      <c r="Q22" s="64"/>
      <c r="R22" s="64"/>
      <c r="S22" s="64"/>
      <c r="T22" s="60"/>
      <c r="U22" s="305"/>
      <c r="V22" s="210"/>
      <c r="W22" s="64"/>
      <c r="X22" s="210"/>
      <c r="Y22" s="64"/>
      <c r="Z22" s="210"/>
    </row>
    <row r="23" spans="1:26" s="1" customFormat="1" ht="17.25" customHeight="1">
      <c r="A23" s="606" t="s">
        <v>7</v>
      </c>
      <c r="B23" s="607"/>
      <c r="C23" s="65">
        <v>3250</v>
      </c>
      <c r="D23" s="232"/>
      <c r="E23" s="55">
        <v>640</v>
      </c>
      <c r="F23" s="232"/>
      <c r="G23" s="55">
        <v>2610</v>
      </c>
      <c r="H23" s="232"/>
      <c r="I23" s="65">
        <v>480</v>
      </c>
      <c r="J23" s="232"/>
      <c r="K23" s="55">
        <v>60</v>
      </c>
      <c r="L23" s="232"/>
      <c r="M23" s="55">
        <v>430</v>
      </c>
      <c r="N23" s="232"/>
      <c r="O23" s="65">
        <v>30</v>
      </c>
      <c r="P23" s="55"/>
      <c r="Q23" s="55">
        <v>10</v>
      </c>
      <c r="R23" s="55"/>
      <c r="S23" s="55">
        <v>20</v>
      </c>
      <c r="T23" s="56"/>
      <c r="U23" s="305"/>
      <c r="V23" s="379"/>
      <c r="W23" s="325"/>
      <c r="X23" s="379"/>
      <c r="Y23" s="325"/>
      <c r="Z23" s="379"/>
    </row>
    <row r="24" spans="1:26" s="27" customFormat="1" ht="17.25" customHeight="1">
      <c r="A24" s="134"/>
      <c r="B24" s="41"/>
      <c r="C24" s="305"/>
      <c r="D24" s="210"/>
      <c r="E24" s="64"/>
      <c r="F24" s="210"/>
      <c r="G24" s="64"/>
      <c r="H24" s="210"/>
      <c r="I24" s="305"/>
      <c r="J24" s="210"/>
      <c r="K24" s="64"/>
      <c r="L24" s="210"/>
      <c r="M24" s="64"/>
      <c r="N24" s="210"/>
      <c r="O24" s="305"/>
      <c r="P24" s="64"/>
      <c r="Q24" s="64"/>
      <c r="R24" s="64"/>
      <c r="S24" s="64"/>
      <c r="T24" s="60"/>
      <c r="U24" s="305"/>
      <c r="V24" s="210"/>
      <c r="W24" s="64"/>
      <c r="X24" s="210"/>
      <c r="Y24" s="64"/>
      <c r="Z24" s="210"/>
    </row>
    <row r="25" spans="1:26" s="27" customFormat="1" ht="17.25" customHeight="1">
      <c r="A25" s="133"/>
      <c r="B25" s="156" t="s">
        <v>366</v>
      </c>
      <c r="C25" s="305">
        <v>1580</v>
      </c>
      <c r="D25" s="210"/>
      <c r="E25" s="64">
        <v>160</v>
      </c>
      <c r="F25" s="210"/>
      <c r="G25" s="64">
        <v>1420</v>
      </c>
      <c r="H25" s="210"/>
      <c r="I25" s="305">
        <v>10</v>
      </c>
      <c r="J25" s="210"/>
      <c r="K25" s="64" t="s">
        <v>530</v>
      </c>
      <c r="L25" s="210"/>
      <c r="M25" s="64" t="s">
        <v>530</v>
      </c>
      <c r="N25" s="210"/>
      <c r="O25" s="305" t="s">
        <v>530</v>
      </c>
      <c r="P25" s="64"/>
      <c r="Q25" s="64" t="s">
        <v>530</v>
      </c>
      <c r="R25" s="64"/>
      <c r="S25" s="64" t="s">
        <v>530</v>
      </c>
      <c r="T25" s="60"/>
      <c r="U25" s="305"/>
      <c r="V25" s="210"/>
      <c r="W25" s="64"/>
      <c r="X25" s="210"/>
      <c r="Y25" s="64"/>
      <c r="Z25" s="210"/>
    </row>
    <row r="26" spans="1:26" s="27" customFormat="1" ht="17.25" customHeight="1">
      <c r="A26" s="133"/>
      <c r="B26" s="156" t="s">
        <v>367</v>
      </c>
      <c r="C26" s="305" t="s">
        <v>530</v>
      </c>
      <c r="D26" s="210"/>
      <c r="E26" s="64" t="s">
        <v>530</v>
      </c>
      <c r="F26" s="210"/>
      <c r="G26" s="64" t="s">
        <v>530</v>
      </c>
      <c r="H26" s="210"/>
      <c r="I26" s="305">
        <v>50</v>
      </c>
      <c r="J26" s="210"/>
      <c r="K26" s="64">
        <v>10</v>
      </c>
      <c r="L26" s="210"/>
      <c r="M26" s="64">
        <v>40</v>
      </c>
      <c r="N26" s="210"/>
      <c r="O26" s="305" t="s">
        <v>530</v>
      </c>
      <c r="P26" s="64"/>
      <c r="Q26" s="64" t="s">
        <v>530</v>
      </c>
      <c r="R26" s="64"/>
      <c r="S26" s="64" t="s">
        <v>530</v>
      </c>
      <c r="T26" s="60"/>
      <c r="U26" s="305"/>
      <c r="V26" s="210"/>
      <c r="W26" s="64"/>
      <c r="X26" s="210"/>
      <c r="Y26" s="64"/>
      <c r="Z26" s="210"/>
    </row>
    <row r="27" spans="1:26" s="27" customFormat="1" ht="17.25" customHeight="1">
      <c r="A27" s="133"/>
      <c r="B27" s="156" t="s">
        <v>233</v>
      </c>
      <c r="C27" s="305" t="s">
        <v>530</v>
      </c>
      <c r="D27" s="210"/>
      <c r="E27" s="64" t="s">
        <v>530</v>
      </c>
      <c r="F27" s="210"/>
      <c r="G27" s="64" t="s">
        <v>530</v>
      </c>
      <c r="H27" s="210"/>
      <c r="I27" s="305" t="s">
        <v>530</v>
      </c>
      <c r="J27" s="210"/>
      <c r="K27" s="64" t="s">
        <v>530</v>
      </c>
      <c r="L27" s="210"/>
      <c r="M27" s="64" t="s">
        <v>530</v>
      </c>
      <c r="N27" s="210"/>
      <c r="O27" s="305" t="s">
        <v>530</v>
      </c>
      <c r="P27" s="64"/>
      <c r="Q27" s="64" t="s">
        <v>530</v>
      </c>
      <c r="R27" s="64"/>
      <c r="S27" s="64" t="s">
        <v>530</v>
      </c>
      <c r="T27" s="60"/>
      <c r="U27" s="305"/>
      <c r="V27" s="210"/>
      <c r="W27" s="64"/>
      <c r="X27" s="210"/>
      <c r="Y27" s="64"/>
      <c r="Z27" s="210"/>
    </row>
    <row r="28" spans="1:26" s="27" customFormat="1" ht="17.25" customHeight="1">
      <c r="A28" s="133"/>
      <c r="B28" s="156" t="s">
        <v>368</v>
      </c>
      <c r="C28" s="305">
        <v>490</v>
      </c>
      <c r="D28" s="210"/>
      <c r="E28" s="64">
        <v>30</v>
      </c>
      <c r="F28" s="210"/>
      <c r="G28" s="64">
        <v>450</v>
      </c>
      <c r="H28" s="210"/>
      <c r="I28" s="305">
        <v>420</v>
      </c>
      <c r="J28" s="210"/>
      <c r="K28" s="64">
        <v>40</v>
      </c>
      <c r="L28" s="210"/>
      <c r="M28" s="64">
        <v>380</v>
      </c>
      <c r="N28" s="210"/>
      <c r="O28" s="305">
        <v>30</v>
      </c>
      <c r="P28" s="64"/>
      <c r="Q28" s="64">
        <v>10</v>
      </c>
      <c r="R28" s="64"/>
      <c r="S28" s="64">
        <v>20</v>
      </c>
      <c r="T28" s="60"/>
      <c r="U28" s="305"/>
      <c r="V28" s="210"/>
      <c r="W28" s="64"/>
      <c r="X28" s="210"/>
      <c r="Y28" s="64"/>
      <c r="Z28" s="210"/>
    </row>
    <row r="29" spans="1:26" s="27" customFormat="1" ht="17.25" customHeight="1">
      <c r="A29" s="133"/>
      <c r="B29" s="156" t="s">
        <v>369</v>
      </c>
      <c r="C29" s="305">
        <v>1180</v>
      </c>
      <c r="D29" s="210"/>
      <c r="E29" s="64">
        <v>450</v>
      </c>
      <c r="F29" s="210"/>
      <c r="G29" s="64">
        <v>730</v>
      </c>
      <c r="H29" s="210"/>
      <c r="I29" s="305" t="s">
        <v>530</v>
      </c>
      <c r="J29" s="210"/>
      <c r="K29" s="64" t="s">
        <v>530</v>
      </c>
      <c r="L29" s="210"/>
      <c r="M29" s="64" t="s">
        <v>530</v>
      </c>
      <c r="N29" s="210"/>
      <c r="O29" s="305" t="s">
        <v>530</v>
      </c>
      <c r="P29" s="64"/>
      <c r="Q29" s="64" t="s">
        <v>530</v>
      </c>
      <c r="R29" s="64"/>
      <c r="S29" s="64" t="s">
        <v>530</v>
      </c>
      <c r="T29" s="60"/>
      <c r="U29" s="305"/>
      <c r="V29" s="210"/>
      <c r="W29" s="64"/>
      <c r="X29" s="210"/>
      <c r="Y29" s="64"/>
      <c r="Z29" s="210"/>
    </row>
    <row r="30" spans="1:26" s="27" customFormat="1" ht="17.25" customHeight="1">
      <c r="A30" s="133"/>
      <c r="B30" s="156" t="s">
        <v>234</v>
      </c>
      <c r="C30" s="305" t="s">
        <v>530</v>
      </c>
      <c r="D30" s="210"/>
      <c r="E30" s="64" t="s">
        <v>530</v>
      </c>
      <c r="F30" s="210"/>
      <c r="G30" s="64" t="s">
        <v>530</v>
      </c>
      <c r="H30" s="210"/>
      <c r="I30" s="305" t="s">
        <v>530</v>
      </c>
      <c r="J30" s="210"/>
      <c r="K30" s="64" t="s">
        <v>530</v>
      </c>
      <c r="L30" s="210"/>
      <c r="M30" s="64" t="s">
        <v>530</v>
      </c>
      <c r="N30" s="210"/>
      <c r="O30" s="305" t="s">
        <v>530</v>
      </c>
      <c r="P30" s="64"/>
      <c r="Q30" s="64" t="s">
        <v>530</v>
      </c>
      <c r="R30" s="64"/>
      <c r="S30" s="64" t="s">
        <v>530</v>
      </c>
      <c r="T30" s="60"/>
      <c r="U30" s="305"/>
      <c r="V30" s="210"/>
      <c r="W30" s="64"/>
      <c r="X30" s="210"/>
      <c r="Y30" s="64"/>
      <c r="Z30" s="210"/>
    </row>
    <row r="31" spans="1:26" s="27" customFormat="1" ht="17.25" customHeight="1">
      <c r="A31" s="133"/>
      <c r="B31" s="156" t="s">
        <v>98</v>
      </c>
      <c r="C31" s="305" t="s">
        <v>530</v>
      </c>
      <c r="D31" s="210"/>
      <c r="E31" s="64" t="s">
        <v>530</v>
      </c>
      <c r="F31" s="210"/>
      <c r="G31" s="64" t="s">
        <v>530</v>
      </c>
      <c r="H31" s="210"/>
      <c r="I31" s="305" t="s">
        <v>530</v>
      </c>
      <c r="J31" s="210"/>
      <c r="K31" s="64" t="s">
        <v>530</v>
      </c>
      <c r="L31" s="210"/>
      <c r="M31" s="64" t="s">
        <v>530</v>
      </c>
      <c r="N31" s="210"/>
      <c r="O31" s="305" t="s">
        <v>530</v>
      </c>
      <c r="P31" s="64"/>
      <c r="Q31" s="64" t="s">
        <v>530</v>
      </c>
      <c r="R31" s="64"/>
      <c r="S31" s="64" t="s">
        <v>530</v>
      </c>
      <c r="T31" s="60"/>
      <c r="U31" s="305"/>
      <c r="V31" s="210"/>
      <c r="W31" s="64"/>
      <c r="X31" s="210"/>
      <c r="Y31" s="64"/>
      <c r="Z31" s="210"/>
    </row>
    <row r="32" spans="1:26" s="27" customFormat="1" ht="17.25" customHeight="1">
      <c r="A32" s="133"/>
      <c r="B32" s="156" t="s">
        <v>69</v>
      </c>
      <c r="C32" s="305" t="s">
        <v>530</v>
      </c>
      <c r="D32" s="210"/>
      <c r="E32" s="64" t="s">
        <v>530</v>
      </c>
      <c r="F32" s="210"/>
      <c r="G32" s="64" t="s">
        <v>530</v>
      </c>
      <c r="H32" s="210"/>
      <c r="I32" s="305" t="s">
        <v>530</v>
      </c>
      <c r="J32" s="210"/>
      <c r="K32" s="64" t="s">
        <v>530</v>
      </c>
      <c r="L32" s="210"/>
      <c r="M32" s="64" t="s">
        <v>530</v>
      </c>
      <c r="N32" s="210"/>
      <c r="O32" s="305" t="s">
        <v>530</v>
      </c>
      <c r="P32" s="64"/>
      <c r="Q32" s="64" t="s">
        <v>530</v>
      </c>
      <c r="R32" s="64"/>
      <c r="S32" s="64" t="s">
        <v>530</v>
      </c>
      <c r="T32" s="60"/>
      <c r="U32" s="305"/>
      <c r="V32" s="210"/>
      <c r="W32" s="64"/>
      <c r="X32" s="210"/>
      <c r="Y32" s="64"/>
      <c r="Z32" s="210"/>
    </row>
    <row r="33" spans="1:26" s="27" customFormat="1" ht="17.25" customHeight="1">
      <c r="A33" s="134"/>
      <c r="B33" s="41"/>
      <c r="C33" s="305"/>
      <c r="D33" s="210"/>
      <c r="E33" s="64"/>
      <c r="F33" s="210"/>
      <c r="G33" s="64"/>
      <c r="H33" s="210"/>
      <c r="I33" s="305"/>
      <c r="J33" s="210"/>
      <c r="K33" s="64"/>
      <c r="L33" s="210"/>
      <c r="M33" s="64"/>
      <c r="N33" s="210"/>
      <c r="O33" s="305"/>
      <c r="P33" s="64"/>
      <c r="Q33" s="64"/>
      <c r="R33" s="64"/>
      <c r="S33" s="64"/>
      <c r="T33" s="60"/>
      <c r="U33" s="305"/>
      <c r="V33" s="210"/>
      <c r="W33" s="64"/>
      <c r="X33" s="210"/>
      <c r="Y33" s="64"/>
      <c r="Z33" s="210"/>
    </row>
    <row r="34" spans="1:26" s="1" customFormat="1" ht="17.25" customHeight="1">
      <c r="A34" s="606" t="s">
        <v>8</v>
      </c>
      <c r="B34" s="607"/>
      <c r="C34" s="65">
        <v>50</v>
      </c>
      <c r="D34" s="232"/>
      <c r="E34" s="55" t="s">
        <v>530</v>
      </c>
      <c r="F34" s="232"/>
      <c r="G34" s="55">
        <v>50</v>
      </c>
      <c r="H34" s="232"/>
      <c r="I34" s="65">
        <v>1930</v>
      </c>
      <c r="J34" s="232"/>
      <c r="K34" s="55">
        <v>230</v>
      </c>
      <c r="L34" s="232"/>
      <c r="M34" s="55">
        <v>1690</v>
      </c>
      <c r="N34" s="232"/>
      <c r="O34" s="65">
        <v>20</v>
      </c>
      <c r="P34" s="55"/>
      <c r="Q34" s="55" t="s">
        <v>530</v>
      </c>
      <c r="R34" s="55"/>
      <c r="S34" s="55">
        <v>20</v>
      </c>
      <c r="T34" s="56"/>
      <c r="U34" s="305"/>
      <c r="V34" s="379"/>
      <c r="W34" s="325"/>
      <c r="X34" s="379"/>
      <c r="Y34" s="325"/>
      <c r="Z34" s="379"/>
    </row>
    <row r="35" spans="1:26" s="27" customFormat="1" ht="17.25" customHeight="1">
      <c r="A35" s="134"/>
      <c r="B35" s="41"/>
      <c r="C35" s="305"/>
      <c r="D35" s="210"/>
      <c r="E35" s="64"/>
      <c r="F35" s="210"/>
      <c r="G35" s="64"/>
      <c r="H35" s="210"/>
      <c r="I35" s="305"/>
      <c r="J35" s="210"/>
      <c r="K35" s="64"/>
      <c r="L35" s="210"/>
      <c r="M35" s="64"/>
      <c r="N35" s="210"/>
      <c r="O35" s="305"/>
      <c r="P35" s="64"/>
      <c r="Q35" s="64"/>
      <c r="R35" s="64"/>
      <c r="S35" s="64"/>
      <c r="T35" s="60"/>
      <c r="U35" s="305"/>
      <c r="V35" s="210"/>
      <c r="W35" s="64"/>
      <c r="X35" s="210"/>
      <c r="Y35" s="64"/>
      <c r="Z35" s="210"/>
    </row>
    <row r="36" spans="1:26" s="27" customFormat="1" ht="17.25" customHeight="1">
      <c r="A36" s="133"/>
      <c r="B36" s="156" t="s">
        <v>235</v>
      </c>
      <c r="C36" s="305" t="s">
        <v>530</v>
      </c>
      <c r="D36" s="210"/>
      <c r="E36" s="64" t="s">
        <v>530</v>
      </c>
      <c r="F36" s="210"/>
      <c r="G36" s="64" t="s">
        <v>530</v>
      </c>
      <c r="H36" s="210"/>
      <c r="I36" s="305" t="s">
        <v>530</v>
      </c>
      <c r="J36" s="210"/>
      <c r="K36" s="64" t="s">
        <v>530</v>
      </c>
      <c r="L36" s="210"/>
      <c r="M36" s="64" t="s">
        <v>530</v>
      </c>
      <c r="N36" s="210"/>
      <c r="O36" s="305" t="s">
        <v>530</v>
      </c>
      <c r="P36" s="64"/>
      <c r="Q36" s="64" t="s">
        <v>530</v>
      </c>
      <c r="R36" s="64"/>
      <c r="S36" s="64" t="s">
        <v>530</v>
      </c>
      <c r="T36" s="60"/>
      <c r="U36" s="305"/>
      <c r="V36" s="210"/>
      <c r="W36" s="64"/>
      <c r="X36" s="210"/>
      <c r="Y36" s="64"/>
      <c r="Z36" s="210"/>
    </row>
    <row r="37" spans="1:26" s="27" customFormat="1" ht="17.25" customHeight="1">
      <c r="A37" s="133"/>
      <c r="B37" s="156" t="s">
        <v>370</v>
      </c>
      <c r="C37" s="305" t="s">
        <v>530</v>
      </c>
      <c r="D37" s="210"/>
      <c r="E37" s="64" t="s">
        <v>530</v>
      </c>
      <c r="F37" s="210"/>
      <c r="G37" s="64" t="s">
        <v>530</v>
      </c>
      <c r="H37" s="210"/>
      <c r="I37" s="305">
        <v>10</v>
      </c>
      <c r="J37" s="210"/>
      <c r="K37" s="64" t="s">
        <v>530</v>
      </c>
      <c r="L37" s="210"/>
      <c r="M37" s="64">
        <v>10</v>
      </c>
      <c r="N37" s="210"/>
      <c r="O37" s="305" t="s">
        <v>530</v>
      </c>
      <c r="P37" s="64"/>
      <c r="Q37" s="64" t="s">
        <v>530</v>
      </c>
      <c r="R37" s="64"/>
      <c r="S37" s="64" t="s">
        <v>530</v>
      </c>
      <c r="T37" s="60"/>
      <c r="U37" s="305"/>
      <c r="V37" s="210"/>
      <c r="W37" s="64"/>
      <c r="X37" s="210"/>
      <c r="Y37" s="64"/>
      <c r="Z37" s="210"/>
    </row>
    <row r="38" spans="1:26" s="27" customFormat="1" ht="17.25" customHeight="1">
      <c r="A38" s="133"/>
      <c r="B38" s="156" t="s">
        <v>371</v>
      </c>
      <c r="C38" s="305">
        <v>20</v>
      </c>
      <c r="D38" s="210"/>
      <c r="E38" s="64" t="s">
        <v>530</v>
      </c>
      <c r="F38" s="210"/>
      <c r="G38" s="64">
        <v>20</v>
      </c>
      <c r="H38" s="210"/>
      <c r="I38" s="305">
        <v>1290</v>
      </c>
      <c r="J38" s="210"/>
      <c r="K38" s="64">
        <v>150</v>
      </c>
      <c r="L38" s="210"/>
      <c r="M38" s="64">
        <v>1140</v>
      </c>
      <c r="N38" s="210"/>
      <c r="O38" s="305">
        <v>20</v>
      </c>
      <c r="P38" s="64"/>
      <c r="Q38" s="64" t="s">
        <v>530</v>
      </c>
      <c r="R38" s="64"/>
      <c r="S38" s="64">
        <v>20</v>
      </c>
      <c r="T38" s="60"/>
      <c r="U38" s="305"/>
      <c r="V38" s="210"/>
      <c r="W38" s="64"/>
      <c r="X38" s="210"/>
      <c r="Y38" s="64"/>
      <c r="Z38" s="210"/>
    </row>
    <row r="39" spans="1:26" s="27" customFormat="1" ht="17.25" customHeight="1">
      <c r="A39" s="133"/>
      <c r="B39" s="156" t="s">
        <v>372</v>
      </c>
      <c r="C39" s="305">
        <v>30</v>
      </c>
      <c r="D39" s="210"/>
      <c r="E39" s="64" t="s">
        <v>530</v>
      </c>
      <c r="F39" s="210"/>
      <c r="G39" s="64">
        <v>30</v>
      </c>
      <c r="H39" s="210"/>
      <c r="I39" s="305">
        <v>620</v>
      </c>
      <c r="J39" s="210"/>
      <c r="K39" s="64">
        <v>80</v>
      </c>
      <c r="L39" s="210"/>
      <c r="M39" s="64">
        <v>540</v>
      </c>
      <c r="N39" s="210"/>
      <c r="O39" s="305" t="s">
        <v>530</v>
      </c>
      <c r="P39" s="64"/>
      <c r="Q39" s="64" t="s">
        <v>530</v>
      </c>
      <c r="R39" s="64"/>
      <c r="S39" s="64" t="s">
        <v>530</v>
      </c>
      <c r="T39" s="60"/>
      <c r="U39" s="305"/>
      <c r="V39" s="210"/>
      <c r="W39" s="64"/>
      <c r="X39" s="210"/>
      <c r="Y39" s="64"/>
      <c r="Z39" s="210"/>
    </row>
    <row r="40" spans="1:26" s="27" customFormat="1" ht="17.25" customHeight="1">
      <c r="A40" s="133"/>
      <c r="B40" s="156" t="s">
        <v>102</v>
      </c>
      <c r="C40" s="305" t="s">
        <v>530</v>
      </c>
      <c r="D40" s="210"/>
      <c r="E40" s="64" t="s">
        <v>530</v>
      </c>
      <c r="F40" s="210"/>
      <c r="G40" s="64" t="s">
        <v>530</v>
      </c>
      <c r="H40" s="210"/>
      <c r="I40" s="305" t="s">
        <v>530</v>
      </c>
      <c r="J40" s="210"/>
      <c r="K40" s="64" t="s">
        <v>530</v>
      </c>
      <c r="L40" s="210"/>
      <c r="M40" s="64" t="s">
        <v>530</v>
      </c>
      <c r="N40" s="210"/>
      <c r="O40" s="305" t="s">
        <v>530</v>
      </c>
      <c r="P40" s="64"/>
      <c r="Q40" s="64" t="s">
        <v>530</v>
      </c>
      <c r="R40" s="64"/>
      <c r="S40" s="64" t="s">
        <v>530</v>
      </c>
      <c r="T40" s="60"/>
      <c r="U40" s="305"/>
      <c r="V40" s="210"/>
      <c r="W40" s="64"/>
      <c r="X40" s="210"/>
      <c r="Y40" s="64"/>
      <c r="Z40" s="210"/>
    </row>
    <row r="41" spans="1:26" s="27" customFormat="1" ht="17.25" customHeight="1">
      <c r="A41" s="133"/>
      <c r="B41" s="156" t="s">
        <v>373</v>
      </c>
      <c r="C41" s="305" t="s">
        <v>530</v>
      </c>
      <c r="D41" s="210"/>
      <c r="E41" s="64" t="s">
        <v>530</v>
      </c>
      <c r="F41" s="210"/>
      <c r="G41" s="64" t="s">
        <v>530</v>
      </c>
      <c r="H41" s="210"/>
      <c r="I41" s="305" t="s">
        <v>530</v>
      </c>
      <c r="J41" s="210"/>
      <c r="K41" s="64" t="s">
        <v>530</v>
      </c>
      <c r="L41" s="210"/>
      <c r="M41" s="64" t="s">
        <v>530</v>
      </c>
      <c r="N41" s="210"/>
      <c r="O41" s="305" t="s">
        <v>530</v>
      </c>
      <c r="P41" s="64"/>
      <c r="Q41" s="64" t="s">
        <v>530</v>
      </c>
      <c r="R41" s="64"/>
      <c r="S41" s="64" t="s">
        <v>530</v>
      </c>
      <c r="T41" s="60"/>
      <c r="U41" s="305"/>
      <c r="V41" s="210"/>
      <c r="W41" s="64"/>
      <c r="X41" s="210"/>
      <c r="Y41" s="64"/>
      <c r="Z41" s="210"/>
    </row>
    <row r="42" spans="1:26" s="27" customFormat="1" ht="17.25" customHeight="1">
      <c r="A42" s="134"/>
      <c r="B42" s="41"/>
      <c r="C42" s="305"/>
      <c r="D42" s="210"/>
      <c r="E42" s="64"/>
      <c r="F42" s="210"/>
      <c r="G42" s="64"/>
      <c r="H42" s="210"/>
      <c r="I42" s="305"/>
      <c r="J42" s="210"/>
      <c r="K42" s="64"/>
      <c r="L42" s="210"/>
      <c r="M42" s="64"/>
      <c r="N42" s="210"/>
      <c r="O42" s="305"/>
      <c r="P42" s="64"/>
      <c r="Q42" s="64"/>
      <c r="R42" s="64"/>
      <c r="S42" s="64"/>
      <c r="T42" s="60"/>
      <c r="U42" s="305"/>
      <c r="V42" s="210"/>
      <c r="W42" s="64"/>
      <c r="X42" s="210"/>
      <c r="Y42" s="64"/>
      <c r="Z42" s="210"/>
    </row>
    <row r="43" spans="1:26" s="1" customFormat="1" ht="17.25" customHeight="1">
      <c r="A43" s="606" t="s">
        <v>9</v>
      </c>
      <c r="B43" s="607"/>
      <c r="C43" s="65">
        <v>70</v>
      </c>
      <c r="D43" s="232"/>
      <c r="E43" s="55">
        <v>10</v>
      </c>
      <c r="F43" s="232"/>
      <c r="G43" s="55">
        <v>60</v>
      </c>
      <c r="H43" s="232"/>
      <c r="I43" s="65">
        <v>1680</v>
      </c>
      <c r="J43" s="232"/>
      <c r="K43" s="55">
        <v>250</v>
      </c>
      <c r="L43" s="232"/>
      <c r="M43" s="55">
        <v>1430</v>
      </c>
      <c r="N43" s="232"/>
      <c r="O43" s="65">
        <v>140</v>
      </c>
      <c r="P43" s="55"/>
      <c r="Q43" s="55">
        <v>40</v>
      </c>
      <c r="R43" s="55"/>
      <c r="S43" s="55">
        <v>100</v>
      </c>
      <c r="T43" s="56"/>
      <c r="U43" s="305"/>
      <c r="V43" s="379"/>
      <c r="W43" s="325"/>
      <c r="X43" s="379"/>
      <c r="Y43" s="325"/>
      <c r="Z43" s="379"/>
    </row>
    <row r="44" spans="1:26" s="27" customFormat="1" ht="17.25" customHeight="1">
      <c r="A44" s="134"/>
      <c r="B44" s="41"/>
      <c r="C44" s="305"/>
      <c r="D44" s="210"/>
      <c r="E44" s="64"/>
      <c r="F44" s="210"/>
      <c r="G44" s="64"/>
      <c r="H44" s="210"/>
      <c r="I44" s="305"/>
      <c r="J44" s="210"/>
      <c r="K44" s="64"/>
      <c r="L44" s="210"/>
      <c r="M44" s="64"/>
      <c r="N44" s="210"/>
      <c r="O44" s="305"/>
      <c r="P44" s="64"/>
      <c r="Q44" s="64"/>
      <c r="R44" s="64"/>
      <c r="S44" s="64"/>
      <c r="T44" s="60"/>
      <c r="U44" s="305"/>
      <c r="V44" s="210"/>
      <c r="W44" s="64"/>
      <c r="X44" s="210"/>
      <c r="Y44" s="64"/>
      <c r="Z44" s="210"/>
    </row>
    <row r="45" spans="1:26" s="27" customFormat="1" ht="17.25" customHeight="1">
      <c r="A45" s="133"/>
      <c r="B45" s="156" t="s">
        <v>376</v>
      </c>
      <c r="C45" s="305">
        <v>60</v>
      </c>
      <c r="D45" s="210"/>
      <c r="E45" s="64">
        <v>10</v>
      </c>
      <c r="F45" s="210"/>
      <c r="G45" s="64">
        <v>60</v>
      </c>
      <c r="H45" s="210"/>
      <c r="I45" s="305">
        <v>100</v>
      </c>
      <c r="J45" s="210"/>
      <c r="K45" s="64">
        <v>10</v>
      </c>
      <c r="L45" s="210"/>
      <c r="M45" s="64">
        <v>90</v>
      </c>
      <c r="N45" s="210"/>
      <c r="O45" s="305">
        <v>100</v>
      </c>
      <c r="P45" s="64"/>
      <c r="Q45" s="64">
        <v>20</v>
      </c>
      <c r="R45" s="64"/>
      <c r="S45" s="64">
        <v>80</v>
      </c>
      <c r="T45" s="60"/>
      <c r="U45" s="305"/>
      <c r="V45" s="210"/>
      <c r="W45" s="64"/>
      <c r="X45" s="210"/>
      <c r="Y45" s="64"/>
      <c r="Z45" s="210"/>
    </row>
    <row r="46" spans="1:26" s="27" customFormat="1" ht="17.25" customHeight="1">
      <c r="A46" s="133"/>
      <c r="B46" s="156" t="s">
        <v>377</v>
      </c>
      <c r="C46" s="305" t="s">
        <v>530</v>
      </c>
      <c r="D46" s="210"/>
      <c r="E46" s="64" t="s">
        <v>530</v>
      </c>
      <c r="F46" s="210"/>
      <c r="G46" s="64" t="s">
        <v>530</v>
      </c>
      <c r="H46" s="210"/>
      <c r="I46" s="305">
        <v>330</v>
      </c>
      <c r="J46" s="210"/>
      <c r="K46" s="64">
        <v>40</v>
      </c>
      <c r="L46" s="210"/>
      <c r="M46" s="64">
        <v>300</v>
      </c>
      <c r="N46" s="210"/>
      <c r="O46" s="305" t="s">
        <v>530</v>
      </c>
      <c r="P46" s="64"/>
      <c r="Q46" s="64" t="s">
        <v>530</v>
      </c>
      <c r="R46" s="64"/>
      <c r="S46" s="64" t="s">
        <v>530</v>
      </c>
      <c r="T46" s="60"/>
      <c r="U46" s="305"/>
      <c r="V46" s="210"/>
      <c r="W46" s="64"/>
      <c r="X46" s="210"/>
      <c r="Y46" s="64"/>
      <c r="Z46" s="210"/>
    </row>
    <row r="47" spans="1:26" s="27" customFormat="1" ht="17.25" customHeight="1">
      <c r="A47" s="133"/>
      <c r="B47" s="156" t="s">
        <v>378</v>
      </c>
      <c r="C47" s="305" t="s">
        <v>530</v>
      </c>
      <c r="D47" s="210"/>
      <c r="E47" s="64" t="s">
        <v>530</v>
      </c>
      <c r="F47" s="210"/>
      <c r="G47" s="64" t="s">
        <v>530</v>
      </c>
      <c r="H47" s="210"/>
      <c r="I47" s="305">
        <v>570</v>
      </c>
      <c r="J47" s="210"/>
      <c r="K47" s="64">
        <v>40</v>
      </c>
      <c r="L47" s="210"/>
      <c r="M47" s="64">
        <v>530</v>
      </c>
      <c r="N47" s="210"/>
      <c r="O47" s="305" t="s">
        <v>530</v>
      </c>
      <c r="P47" s="64"/>
      <c r="Q47" s="64" t="s">
        <v>530</v>
      </c>
      <c r="R47" s="64"/>
      <c r="S47" s="64" t="s">
        <v>530</v>
      </c>
      <c r="T47" s="60"/>
      <c r="U47" s="305"/>
      <c r="V47" s="210"/>
      <c r="W47" s="64"/>
      <c r="X47" s="210"/>
      <c r="Y47" s="64"/>
      <c r="Z47" s="210"/>
    </row>
    <row r="48" spans="1:26" s="27" customFormat="1" ht="17.25" customHeight="1">
      <c r="A48" s="133"/>
      <c r="B48" s="156" t="s">
        <v>379</v>
      </c>
      <c r="C48" s="305" t="s">
        <v>530</v>
      </c>
      <c r="D48" s="210"/>
      <c r="E48" s="64" t="s">
        <v>530</v>
      </c>
      <c r="F48" s="210"/>
      <c r="G48" s="64" t="s">
        <v>530</v>
      </c>
      <c r="H48" s="210"/>
      <c r="I48" s="305" t="s">
        <v>530</v>
      </c>
      <c r="J48" s="210"/>
      <c r="K48" s="64" t="s">
        <v>530</v>
      </c>
      <c r="L48" s="210"/>
      <c r="M48" s="64" t="s">
        <v>530</v>
      </c>
      <c r="N48" s="210"/>
      <c r="O48" s="305">
        <v>10</v>
      </c>
      <c r="P48" s="64"/>
      <c r="Q48" s="64" t="s">
        <v>530</v>
      </c>
      <c r="R48" s="64"/>
      <c r="S48" s="64">
        <v>10</v>
      </c>
      <c r="T48" s="60"/>
      <c r="U48" s="305"/>
      <c r="V48" s="210"/>
      <c r="W48" s="64"/>
      <c r="X48" s="210"/>
      <c r="Y48" s="64"/>
      <c r="Z48" s="210"/>
    </row>
    <row r="49" spans="1:26" s="27" customFormat="1" ht="17.25" customHeight="1">
      <c r="A49" s="133"/>
      <c r="B49" s="156" t="s">
        <v>236</v>
      </c>
      <c r="C49" s="305" t="s">
        <v>530</v>
      </c>
      <c r="D49" s="210"/>
      <c r="E49" s="64" t="s">
        <v>530</v>
      </c>
      <c r="F49" s="210"/>
      <c r="G49" s="64" t="s">
        <v>530</v>
      </c>
      <c r="H49" s="210"/>
      <c r="I49" s="305" t="s">
        <v>530</v>
      </c>
      <c r="J49" s="210"/>
      <c r="K49" s="64" t="s">
        <v>530</v>
      </c>
      <c r="L49" s="210"/>
      <c r="M49" s="64" t="s">
        <v>530</v>
      </c>
      <c r="N49" s="210"/>
      <c r="O49" s="305" t="s">
        <v>530</v>
      </c>
      <c r="P49" s="64"/>
      <c r="Q49" s="64" t="s">
        <v>530</v>
      </c>
      <c r="R49" s="64"/>
      <c r="S49" s="64" t="s">
        <v>530</v>
      </c>
      <c r="T49" s="60"/>
      <c r="U49" s="305"/>
      <c r="V49" s="210"/>
      <c r="W49" s="64"/>
      <c r="X49" s="210"/>
      <c r="Y49" s="64"/>
      <c r="Z49" s="210"/>
    </row>
    <row r="50" spans="1:26" s="27" customFormat="1" ht="17.25" customHeight="1">
      <c r="A50" s="133"/>
      <c r="B50" s="156" t="s">
        <v>380</v>
      </c>
      <c r="C50" s="305">
        <v>10</v>
      </c>
      <c r="D50" s="210"/>
      <c r="E50" s="64" t="s">
        <v>530</v>
      </c>
      <c r="F50" s="210"/>
      <c r="G50" s="64" t="s">
        <v>530</v>
      </c>
      <c r="H50" s="210"/>
      <c r="I50" s="305">
        <v>680</v>
      </c>
      <c r="J50" s="210"/>
      <c r="K50" s="64">
        <v>170</v>
      </c>
      <c r="L50" s="210"/>
      <c r="M50" s="64">
        <v>510</v>
      </c>
      <c r="N50" s="210"/>
      <c r="O50" s="305">
        <v>30</v>
      </c>
      <c r="P50" s="64"/>
      <c r="Q50" s="64">
        <v>20</v>
      </c>
      <c r="R50" s="64"/>
      <c r="S50" s="64">
        <v>10</v>
      </c>
      <c r="T50" s="60"/>
      <c r="U50" s="305"/>
      <c r="V50" s="210"/>
      <c r="W50" s="64"/>
      <c r="X50" s="210"/>
      <c r="Y50" s="64"/>
      <c r="Z50" s="210"/>
    </row>
    <row r="51" spans="1:26" s="27" customFormat="1" ht="17.25" customHeight="1">
      <c r="A51" s="134"/>
      <c r="B51" s="41"/>
      <c r="C51" s="314"/>
      <c r="D51" s="210"/>
      <c r="E51" s="173"/>
      <c r="F51" s="210"/>
      <c r="G51" s="173"/>
      <c r="H51" s="210"/>
      <c r="I51" s="314"/>
      <c r="J51" s="210"/>
      <c r="K51" s="173"/>
      <c r="L51" s="210"/>
      <c r="M51" s="173"/>
      <c r="N51" s="210"/>
      <c r="O51" s="314"/>
      <c r="P51" s="173"/>
      <c r="Q51" s="173"/>
      <c r="R51" s="173"/>
      <c r="S51" s="173"/>
      <c r="T51" s="69"/>
      <c r="U51" s="314"/>
      <c r="V51" s="210"/>
      <c r="W51" s="173"/>
      <c r="X51" s="210"/>
      <c r="Y51" s="173"/>
      <c r="Z51" s="210"/>
    </row>
    <row r="52" spans="1:26" s="1" customFormat="1" ht="17.25" customHeight="1">
      <c r="A52" s="606" t="s">
        <v>10</v>
      </c>
      <c r="B52" s="607"/>
      <c r="C52" s="315">
        <v>2980</v>
      </c>
      <c r="D52" s="232"/>
      <c r="E52" s="330">
        <v>500</v>
      </c>
      <c r="F52" s="232"/>
      <c r="G52" s="330">
        <v>2480</v>
      </c>
      <c r="H52" s="232"/>
      <c r="I52" s="315">
        <v>90</v>
      </c>
      <c r="J52" s="232"/>
      <c r="K52" s="330">
        <v>30</v>
      </c>
      <c r="L52" s="232"/>
      <c r="M52" s="330">
        <v>60</v>
      </c>
      <c r="N52" s="232"/>
      <c r="O52" s="315">
        <v>40</v>
      </c>
      <c r="P52" s="330"/>
      <c r="Q52" s="330">
        <v>20</v>
      </c>
      <c r="R52" s="330"/>
      <c r="S52" s="330">
        <v>20</v>
      </c>
      <c r="T52" s="331"/>
      <c r="U52" s="314"/>
      <c r="V52" s="379"/>
      <c r="W52" s="398"/>
      <c r="X52" s="379"/>
      <c r="Y52" s="398"/>
      <c r="Z52" s="379"/>
    </row>
    <row r="53" spans="1:26" s="27" customFormat="1" ht="17.25" customHeight="1">
      <c r="A53" s="134"/>
      <c r="B53" s="41"/>
      <c r="C53" s="314"/>
      <c r="D53" s="210"/>
      <c r="E53" s="173"/>
      <c r="F53" s="210"/>
      <c r="G53" s="173"/>
      <c r="H53" s="210"/>
      <c r="I53" s="314"/>
      <c r="J53" s="210"/>
      <c r="K53" s="173"/>
      <c r="L53" s="210"/>
      <c r="M53" s="173"/>
      <c r="N53" s="210"/>
      <c r="O53" s="314"/>
      <c r="P53" s="173"/>
      <c r="Q53" s="173"/>
      <c r="R53" s="173"/>
      <c r="S53" s="173"/>
      <c r="T53" s="69"/>
      <c r="U53" s="314"/>
      <c r="V53" s="210"/>
      <c r="W53" s="173"/>
      <c r="X53" s="210"/>
      <c r="Y53" s="173"/>
      <c r="Z53" s="210"/>
    </row>
    <row r="54" spans="1:27" s="27" customFormat="1" ht="17.25" customHeight="1">
      <c r="A54" s="133"/>
      <c r="B54" s="156" t="s">
        <v>237</v>
      </c>
      <c r="C54" s="305" t="s">
        <v>530</v>
      </c>
      <c r="D54" s="224"/>
      <c r="E54" s="64" t="s">
        <v>530</v>
      </c>
      <c r="F54" s="224"/>
      <c r="G54" s="64" t="s">
        <v>530</v>
      </c>
      <c r="H54" s="224"/>
      <c r="I54" s="305" t="s">
        <v>530</v>
      </c>
      <c r="J54" s="224"/>
      <c r="K54" s="64" t="s">
        <v>530</v>
      </c>
      <c r="L54" s="224"/>
      <c r="M54" s="64" t="s">
        <v>530</v>
      </c>
      <c r="N54" s="224"/>
      <c r="O54" s="305" t="s">
        <v>530</v>
      </c>
      <c r="P54" s="64"/>
      <c r="Q54" s="64" t="s">
        <v>530</v>
      </c>
      <c r="R54" s="64"/>
      <c r="S54" s="64" t="s">
        <v>530</v>
      </c>
      <c r="T54" s="60"/>
      <c r="U54" s="305"/>
      <c r="V54" s="224"/>
      <c r="W54" s="64"/>
      <c r="X54" s="224"/>
      <c r="Y54" s="64"/>
      <c r="Z54" s="224"/>
      <c r="AA54" s="332"/>
    </row>
    <row r="55" spans="1:27" s="27" customFormat="1" ht="17.25" customHeight="1">
      <c r="A55" s="133"/>
      <c r="B55" s="156" t="s">
        <v>238</v>
      </c>
      <c r="C55" s="305" t="s">
        <v>530</v>
      </c>
      <c r="D55" s="224"/>
      <c r="E55" s="64" t="s">
        <v>530</v>
      </c>
      <c r="F55" s="224"/>
      <c r="G55" s="64" t="s">
        <v>530</v>
      </c>
      <c r="H55" s="224"/>
      <c r="I55" s="305" t="s">
        <v>530</v>
      </c>
      <c r="J55" s="224"/>
      <c r="K55" s="64" t="s">
        <v>530</v>
      </c>
      <c r="L55" s="224"/>
      <c r="M55" s="64" t="s">
        <v>530</v>
      </c>
      <c r="N55" s="224"/>
      <c r="O55" s="305" t="s">
        <v>530</v>
      </c>
      <c r="P55" s="64"/>
      <c r="Q55" s="64" t="s">
        <v>530</v>
      </c>
      <c r="R55" s="64"/>
      <c r="S55" s="64" t="s">
        <v>530</v>
      </c>
      <c r="T55" s="60"/>
      <c r="U55" s="305"/>
      <c r="V55" s="224"/>
      <c r="W55" s="64"/>
      <c r="X55" s="224"/>
      <c r="Y55" s="64"/>
      <c r="Z55" s="224"/>
      <c r="AA55" s="332"/>
    </row>
    <row r="56" spans="1:27" s="27" customFormat="1" ht="17.25" customHeight="1">
      <c r="A56" s="133"/>
      <c r="B56" s="156" t="s">
        <v>426</v>
      </c>
      <c r="C56" s="305">
        <v>2260</v>
      </c>
      <c r="D56" s="224"/>
      <c r="E56" s="64">
        <v>440</v>
      </c>
      <c r="F56" s="224"/>
      <c r="G56" s="64">
        <v>1820</v>
      </c>
      <c r="H56" s="224"/>
      <c r="I56" s="305">
        <v>80</v>
      </c>
      <c r="J56" s="224"/>
      <c r="K56" s="64">
        <v>30</v>
      </c>
      <c r="L56" s="224"/>
      <c r="M56" s="64">
        <v>50</v>
      </c>
      <c r="N56" s="224"/>
      <c r="O56" s="305">
        <v>40</v>
      </c>
      <c r="P56" s="64"/>
      <c r="Q56" s="64">
        <v>20</v>
      </c>
      <c r="R56" s="64"/>
      <c r="S56" s="64">
        <v>20</v>
      </c>
      <c r="T56" s="60"/>
      <c r="U56" s="305"/>
      <c r="V56" s="224"/>
      <c r="W56" s="64"/>
      <c r="X56" s="224"/>
      <c r="Y56" s="64"/>
      <c r="Z56" s="224"/>
      <c r="AA56" s="332"/>
    </row>
    <row r="57" spans="1:27" s="27" customFormat="1" ht="17.25" customHeight="1">
      <c r="A57" s="133"/>
      <c r="B57" s="156" t="s">
        <v>427</v>
      </c>
      <c r="C57" s="305">
        <v>720</v>
      </c>
      <c r="D57" s="224"/>
      <c r="E57" s="64">
        <v>50</v>
      </c>
      <c r="F57" s="224"/>
      <c r="G57" s="64">
        <v>660</v>
      </c>
      <c r="H57" s="224"/>
      <c r="I57" s="305" t="s">
        <v>530</v>
      </c>
      <c r="J57" s="224"/>
      <c r="K57" s="64" t="s">
        <v>530</v>
      </c>
      <c r="L57" s="224"/>
      <c r="M57" s="64" t="s">
        <v>530</v>
      </c>
      <c r="N57" s="224"/>
      <c r="O57" s="305" t="s">
        <v>530</v>
      </c>
      <c r="P57" s="64"/>
      <c r="Q57" s="64" t="s">
        <v>530</v>
      </c>
      <c r="R57" s="64"/>
      <c r="S57" s="64" t="s">
        <v>530</v>
      </c>
      <c r="T57" s="60"/>
      <c r="U57" s="305"/>
      <c r="V57" s="224"/>
      <c r="W57" s="64"/>
      <c r="X57" s="224"/>
      <c r="Y57" s="64"/>
      <c r="Z57" s="224"/>
      <c r="AA57" s="332"/>
    </row>
    <row r="58" spans="1:27" s="27" customFormat="1" ht="17.25" customHeight="1">
      <c r="A58" s="133"/>
      <c r="B58" s="156" t="s">
        <v>239</v>
      </c>
      <c r="C58" s="305" t="s">
        <v>530</v>
      </c>
      <c r="D58" s="224"/>
      <c r="E58" s="64" t="s">
        <v>530</v>
      </c>
      <c r="F58" s="224"/>
      <c r="G58" s="64" t="s">
        <v>530</v>
      </c>
      <c r="H58" s="224"/>
      <c r="I58" s="305" t="s">
        <v>530</v>
      </c>
      <c r="J58" s="224"/>
      <c r="K58" s="64" t="s">
        <v>530</v>
      </c>
      <c r="L58" s="224"/>
      <c r="M58" s="64" t="s">
        <v>530</v>
      </c>
      <c r="N58" s="224"/>
      <c r="O58" s="305" t="s">
        <v>530</v>
      </c>
      <c r="P58" s="64"/>
      <c r="Q58" s="64" t="s">
        <v>530</v>
      </c>
      <c r="R58" s="64"/>
      <c r="S58" s="64" t="s">
        <v>530</v>
      </c>
      <c r="T58" s="60"/>
      <c r="U58" s="305"/>
      <c r="V58" s="224"/>
      <c r="W58" s="64"/>
      <c r="X58" s="224"/>
      <c r="Y58" s="64"/>
      <c r="Z58" s="224"/>
      <c r="AA58" s="332"/>
    </row>
    <row r="59" spans="1:27" s="27" customFormat="1" ht="12.75">
      <c r="A59" s="139"/>
      <c r="B59" s="72"/>
      <c r="C59" s="316"/>
      <c r="D59" s="31"/>
      <c r="E59" s="31"/>
      <c r="F59" s="234"/>
      <c r="G59" s="31"/>
      <c r="H59" s="46"/>
      <c r="I59" s="316"/>
      <c r="J59" s="31"/>
      <c r="K59" s="31"/>
      <c r="L59" s="234"/>
      <c r="M59" s="31"/>
      <c r="N59" s="46"/>
      <c r="O59" s="316"/>
      <c r="P59" s="31"/>
      <c r="Q59" s="31"/>
      <c r="R59" s="31"/>
      <c r="S59" s="31"/>
      <c r="T59" s="46"/>
      <c r="U59" s="404"/>
      <c r="V59" s="403"/>
      <c r="W59" s="403"/>
      <c r="X59" s="402"/>
      <c r="Y59" s="403"/>
      <c r="Z59" s="403"/>
      <c r="AA59" s="28"/>
    </row>
    <row r="60" spans="1:27" s="27" customFormat="1" ht="12.75">
      <c r="A60" s="141"/>
      <c r="B60" s="447"/>
      <c r="C60" s="447"/>
      <c r="D60" s="447"/>
      <c r="E60" s="447"/>
      <c r="F60" s="447"/>
      <c r="G60" s="447"/>
      <c r="H60" s="447"/>
      <c r="I60" s="447"/>
      <c r="J60" s="447"/>
      <c r="K60" s="447"/>
      <c r="L60" s="447"/>
      <c r="M60" s="447"/>
      <c r="N60" s="447"/>
      <c r="O60" s="447"/>
      <c r="P60" s="447"/>
      <c r="Q60" s="447"/>
      <c r="R60" s="447"/>
      <c r="S60" s="447"/>
      <c r="T60" s="154" t="s">
        <v>529</v>
      </c>
      <c r="U60" s="447"/>
      <c r="V60" s="447"/>
      <c r="W60" s="447"/>
      <c r="X60" s="447"/>
      <c r="Y60" s="447"/>
      <c r="Z60" s="154"/>
      <c r="AA60" s="28"/>
    </row>
  </sheetData>
  <mergeCells count="19">
    <mergeCell ref="A34:B34"/>
    <mergeCell ref="I4:M4"/>
    <mergeCell ref="O4:S4"/>
    <mergeCell ref="A8:B8"/>
    <mergeCell ref="C5:C6"/>
    <mergeCell ref="S5:S6"/>
    <mergeCell ref="I5:I6"/>
    <mergeCell ref="C4:G4"/>
    <mergeCell ref="G5:G6"/>
    <mergeCell ref="A1:T1"/>
    <mergeCell ref="A2:T2"/>
    <mergeCell ref="O5:O6"/>
    <mergeCell ref="A52:B52"/>
    <mergeCell ref="A43:B43"/>
    <mergeCell ref="E5:E6"/>
    <mergeCell ref="K5:K6"/>
    <mergeCell ref="M5:M6"/>
    <mergeCell ref="A23:B23"/>
    <mergeCell ref="Q5:Q6"/>
  </mergeCells>
  <printOptions horizontalCentered="1"/>
  <pageMargins left="0.3" right="0.28" top="0.984251968503937" bottom="0.984251968503937" header="0.5118110236220472" footer="0.5118110236220472"/>
  <pageSetup horizontalDpi="600" verticalDpi="600" orientation="portrait" paperSize="9" scale="70" r:id="rId1"/>
  <headerFooter alignWithMargins="0">
    <oddFooter>&amp;C25</oddFooter>
  </headerFooter>
  <colBreaks count="1" manualBreakCount="1">
    <brk id="20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5"/>
  <dimension ref="A1:AA71"/>
  <sheetViews>
    <sheetView workbookViewId="0" topLeftCell="A1">
      <selection activeCell="C46" sqref="C46:T70"/>
    </sheetView>
  </sheetViews>
  <sheetFormatPr defaultColWidth="9.140625" defaultRowHeight="12.75"/>
  <cols>
    <col min="2" max="2" width="22.140625" style="0" customWidth="1"/>
    <col min="4" max="4" width="1.8515625" style="0" customWidth="1"/>
    <col min="6" max="6" width="1.8515625" style="0" customWidth="1"/>
    <col min="8" max="8" width="1.8515625" style="0" customWidth="1"/>
    <col min="10" max="10" width="1.8515625" style="0" customWidth="1"/>
    <col min="12" max="12" width="1.8515625" style="0" customWidth="1"/>
    <col min="14" max="14" width="1.8515625" style="0" customWidth="1"/>
    <col min="16" max="16" width="1.8515625" style="0" customWidth="1"/>
    <col min="18" max="18" width="1.8515625" style="0" customWidth="1"/>
    <col min="20" max="20" width="1.8515625" style="0" customWidth="1"/>
    <col min="22" max="22" width="1.8515625" style="0" customWidth="1"/>
  </cols>
  <sheetData>
    <row r="1" spans="1:27" s="27" customFormat="1" ht="20.25">
      <c r="A1" s="591" t="s">
        <v>492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464"/>
      <c r="X1" s="464"/>
      <c r="Y1" s="464"/>
      <c r="Z1" s="166"/>
      <c r="AA1" s="28"/>
    </row>
    <row r="2" spans="1:27" s="27" customFormat="1" ht="20.25">
      <c r="A2" s="581" t="str">
        <f>"'Table 4.1a MOD Personnel by local authority area as at "&amp;'Enter SITDATE'!B2</f>
        <v>'Table 4.1a MOD Personnel by local authority area as at 1 January 2014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464"/>
      <c r="X2" s="464"/>
      <c r="Y2" s="464"/>
      <c r="Z2" s="166"/>
      <c r="AA2" s="28"/>
    </row>
    <row r="3" spans="1:27" s="27" customFormat="1" ht="12.75">
      <c r="A3" s="101"/>
      <c r="B3" s="102"/>
      <c r="C3" s="103"/>
      <c r="D3" s="103"/>
      <c r="E3" s="103"/>
      <c r="F3" s="103"/>
      <c r="G3" s="102"/>
      <c r="H3" s="102"/>
      <c r="I3" s="103"/>
      <c r="J3" s="102"/>
      <c r="K3" s="102"/>
      <c r="L3" s="102"/>
      <c r="M3" s="102"/>
      <c r="N3" s="102"/>
      <c r="O3" s="104"/>
      <c r="P3" s="101"/>
      <c r="Q3" s="3"/>
      <c r="R3" s="3"/>
      <c r="S3" s="32"/>
      <c r="T3" s="32"/>
      <c r="U3" s="103"/>
      <c r="V3" s="102"/>
      <c r="W3" s="102"/>
      <c r="X3" s="102"/>
      <c r="Y3" s="177"/>
      <c r="Z3" s="177"/>
      <c r="AA3" s="28"/>
    </row>
    <row r="4" spans="1:26" s="27" customFormat="1" ht="12.75" customHeight="1">
      <c r="A4" s="99"/>
      <c r="B4" s="98"/>
      <c r="C4" s="596" t="s">
        <v>517</v>
      </c>
      <c r="D4" s="597"/>
      <c r="E4" s="597"/>
      <c r="F4" s="597"/>
      <c r="G4" s="597"/>
      <c r="H4" s="165"/>
      <c r="I4" s="596" t="s">
        <v>518</v>
      </c>
      <c r="J4" s="597"/>
      <c r="K4" s="597"/>
      <c r="L4" s="597"/>
      <c r="M4" s="597"/>
      <c r="N4" s="164"/>
      <c r="O4" s="596" t="s">
        <v>519</v>
      </c>
      <c r="P4" s="597"/>
      <c r="Q4" s="597"/>
      <c r="R4" s="597"/>
      <c r="S4" s="597"/>
      <c r="T4" s="164"/>
      <c r="U4" s="351"/>
      <c r="V4" s="448"/>
      <c r="W4" s="356"/>
      <c r="X4" s="356"/>
      <c r="Y4" s="356"/>
      <c r="Z4" s="357"/>
    </row>
    <row r="5" spans="1:26" s="27" customFormat="1" ht="12.75" customHeight="1">
      <c r="A5" s="121"/>
      <c r="B5" s="48"/>
      <c r="C5" s="588" t="s">
        <v>50</v>
      </c>
      <c r="D5" s="374"/>
      <c r="E5" s="584" t="s">
        <v>518</v>
      </c>
      <c r="F5" s="374"/>
      <c r="G5" s="584" t="s">
        <v>519</v>
      </c>
      <c r="H5" s="375"/>
      <c r="I5" s="588" t="s">
        <v>50</v>
      </c>
      <c r="J5" s="374"/>
      <c r="K5" s="584" t="s">
        <v>79</v>
      </c>
      <c r="L5" s="374"/>
      <c r="M5" s="584" t="s">
        <v>91</v>
      </c>
      <c r="N5" s="374"/>
      <c r="O5" s="588" t="s">
        <v>50</v>
      </c>
      <c r="P5" s="374"/>
      <c r="Q5" s="584" t="s">
        <v>523</v>
      </c>
      <c r="R5" s="374"/>
      <c r="S5" s="584" t="s">
        <v>522</v>
      </c>
      <c r="T5" s="374"/>
      <c r="U5" s="584" t="s">
        <v>521</v>
      </c>
      <c r="V5" s="449"/>
      <c r="W5" s="357"/>
      <c r="X5" s="357"/>
      <c r="Y5" s="357"/>
      <c r="Z5" s="357"/>
    </row>
    <row r="6" spans="1:26" s="27" customFormat="1" ht="12.75">
      <c r="A6" s="131"/>
      <c r="B6" s="100" t="s">
        <v>497</v>
      </c>
      <c r="C6" s="587"/>
      <c r="D6" s="349"/>
      <c r="E6" s="585"/>
      <c r="F6" s="349"/>
      <c r="G6" s="585"/>
      <c r="H6" s="350"/>
      <c r="I6" s="587"/>
      <c r="J6" s="349"/>
      <c r="K6" s="585"/>
      <c r="L6" s="349"/>
      <c r="M6" s="585"/>
      <c r="N6" s="350"/>
      <c r="O6" s="587"/>
      <c r="P6" s="349"/>
      <c r="Q6" s="585"/>
      <c r="R6" s="349"/>
      <c r="S6" s="585"/>
      <c r="T6" s="349"/>
      <c r="U6" s="585"/>
      <c r="V6" s="446"/>
      <c r="W6" s="360"/>
      <c r="X6" s="360"/>
      <c r="Y6" s="360"/>
      <c r="Z6" s="360"/>
    </row>
    <row r="7" spans="1:26" s="27" customFormat="1" ht="12.75">
      <c r="A7" s="134"/>
      <c r="B7" s="41"/>
      <c r="C7" s="311"/>
      <c r="D7" s="162"/>
      <c r="E7" s="162"/>
      <c r="F7" s="162"/>
      <c r="G7" s="162"/>
      <c r="H7" s="163"/>
      <c r="I7" s="311"/>
      <c r="J7" s="162"/>
      <c r="K7" s="162"/>
      <c r="L7" s="162"/>
      <c r="M7" s="162"/>
      <c r="N7" s="163"/>
      <c r="O7" s="311"/>
      <c r="P7" s="162"/>
      <c r="Q7" s="162"/>
      <c r="R7" s="162"/>
      <c r="S7" s="162"/>
      <c r="T7" s="162"/>
      <c r="U7" s="322"/>
      <c r="V7" s="60"/>
      <c r="W7" s="64"/>
      <c r="X7" s="64"/>
      <c r="Y7" s="64"/>
      <c r="Z7" s="64"/>
    </row>
    <row r="8" spans="1:27" s="27" customFormat="1" ht="14.25">
      <c r="A8" s="606" t="s">
        <v>37</v>
      </c>
      <c r="B8" s="607"/>
      <c r="C8" s="65">
        <v>3810</v>
      </c>
      <c r="D8" s="232"/>
      <c r="E8" s="55">
        <v>2570</v>
      </c>
      <c r="F8" s="232"/>
      <c r="G8" s="55">
        <v>1250</v>
      </c>
      <c r="H8" s="232"/>
      <c r="I8" s="65">
        <v>2570</v>
      </c>
      <c r="J8" s="232"/>
      <c r="K8" s="55">
        <v>420</v>
      </c>
      <c r="L8" s="232"/>
      <c r="M8" s="55">
        <v>2140</v>
      </c>
      <c r="N8" s="232"/>
      <c r="O8" s="65">
        <v>1250</v>
      </c>
      <c r="P8" s="55"/>
      <c r="Q8" s="55">
        <v>650</v>
      </c>
      <c r="R8" s="55"/>
      <c r="S8" s="55">
        <v>250</v>
      </c>
      <c r="T8" s="55"/>
      <c r="U8" s="55">
        <v>350</v>
      </c>
      <c r="V8" s="233"/>
      <c r="W8" s="325"/>
      <c r="X8" s="379"/>
      <c r="Y8" s="325"/>
      <c r="Z8" s="379"/>
      <c r="AA8" s="1"/>
    </row>
    <row r="9" spans="1:26" s="27" customFormat="1" ht="14.25">
      <c r="A9" s="134"/>
      <c r="B9" s="41"/>
      <c r="C9" s="311"/>
      <c r="D9" s="227"/>
      <c r="E9" s="35"/>
      <c r="F9" s="227"/>
      <c r="G9" s="35"/>
      <c r="H9" s="227"/>
      <c r="I9" s="311"/>
      <c r="J9" s="227"/>
      <c r="K9" s="35"/>
      <c r="L9" s="227"/>
      <c r="M9" s="35"/>
      <c r="N9" s="227"/>
      <c r="O9" s="311"/>
      <c r="P9" s="35"/>
      <c r="Q9" s="35"/>
      <c r="R9" s="35"/>
      <c r="S9" s="35"/>
      <c r="T9" s="35"/>
      <c r="U9" s="322"/>
      <c r="V9" s="208"/>
      <c r="W9" s="64"/>
      <c r="X9" s="210"/>
      <c r="Y9" s="64"/>
      <c r="Z9" s="210"/>
    </row>
    <row r="10" spans="1:26" s="27" customFormat="1" ht="15.75" customHeight="1">
      <c r="A10" s="133"/>
      <c r="B10" s="41" t="s">
        <v>275</v>
      </c>
      <c r="C10" s="305" t="s">
        <v>530</v>
      </c>
      <c r="D10" s="210"/>
      <c r="E10" s="64" t="s">
        <v>530</v>
      </c>
      <c r="F10" s="210"/>
      <c r="G10" s="64" t="s">
        <v>530</v>
      </c>
      <c r="H10" s="210"/>
      <c r="I10" s="305" t="s">
        <v>530</v>
      </c>
      <c r="J10" s="210"/>
      <c r="K10" s="64" t="s">
        <v>530</v>
      </c>
      <c r="L10" s="210"/>
      <c r="M10" s="64" t="s">
        <v>530</v>
      </c>
      <c r="N10" s="210"/>
      <c r="O10" s="305" t="s">
        <v>530</v>
      </c>
      <c r="P10" s="64"/>
      <c r="Q10" s="64" t="s">
        <v>530</v>
      </c>
      <c r="R10" s="64"/>
      <c r="S10" s="64" t="s">
        <v>530</v>
      </c>
      <c r="T10" s="64"/>
      <c r="U10" s="325" t="s">
        <v>530</v>
      </c>
      <c r="V10" s="208"/>
      <c r="W10" s="64"/>
      <c r="X10" s="210"/>
      <c r="Y10" s="64"/>
      <c r="Z10" s="210"/>
    </row>
    <row r="11" spans="1:26" s="27" customFormat="1" ht="15.75" customHeight="1">
      <c r="A11" s="133"/>
      <c r="B11" s="41" t="s">
        <v>271</v>
      </c>
      <c r="C11" s="305" t="s">
        <v>530</v>
      </c>
      <c r="D11" s="210"/>
      <c r="E11" s="64" t="s">
        <v>530</v>
      </c>
      <c r="F11" s="210"/>
      <c r="G11" s="64" t="s">
        <v>530</v>
      </c>
      <c r="H11" s="210"/>
      <c r="I11" s="305" t="s">
        <v>530</v>
      </c>
      <c r="J11" s="210"/>
      <c r="K11" s="64" t="s">
        <v>530</v>
      </c>
      <c r="L11" s="210"/>
      <c r="M11" s="64" t="s">
        <v>530</v>
      </c>
      <c r="N11" s="210"/>
      <c r="O11" s="305" t="s">
        <v>530</v>
      </c>
      <c r="P11" s="64"/>
      <c r="Q11" s="64" t="s">
        <v>530</v>
      </c>
      <c r="R11" s="64"/>
      <c r="S11" s="64" t="s">
        <v>530</v>
      </c>
      <c r="T11" s="64"/>
      <c r="U11" s="64" t="s">
        <v>530</v>
      </c>
      <c r="V11" s="208"/>
      <c r="W11" s="64"/>
      <c r="X11" s="210"/>
      <c r="Y11" s="64"/>
      <c r="Z11" s="210"/>
    </row>
    <row r="12" spans="1:26" s="27" customFormat="1" ht="15.75" customHeight="1">
      <c r="A12" s="133"/>
      <c r="B12" s="41" t="s">
        <v>274</v>
      </c>
      <c r="C12" s="305" t="s">
        <v>530</v>
      </c>
      <c r="D12" s="210"/>
      <c r="E12" s="64" t="s">
        <v>530</v>
      </c>
      <c r="F12" s="210"/>
      <c r="G12" s="64" t="s">
        <v>530</v>
      </c>
      <c r="H12" s="210"/>
      <c r="I12" s="305" t="s">
        <v>530</v>
      </c>
      <c r="J12" s="210"/>
      <c r="K12" s="64" t="s">
        <v>530</v>
      </c>
      <c r="L12" s="210"/>
      <c r="M12" s="64" t="s">
        <v>530</v>
      </c>
      <c r="N12" s="210"/>
      <c r="O12" s="305" t="s">
        <v>530</v>
      </c>
      <c r="P12" s="64"/>
      <c r="Q12" s="64" t="s">
        <v>530</v>
      </c>
      <c r="R12" s="64"/>
      <c r="S12" s="64" t="s">
        <v>530</v>
      </c>
      <c r="T12" s="64"/>
      <c r="U12" s="64" t="s">
        <v>530</v>
      </c>
      <c r="V12" s="208"/>
      <c r="W12" s="64"/>
      <c r="X12" s="210"/>
      <c r="Y12" s="64"/>
      <c r="Z12" s="210"/>
    </row>
    <row r="13" spans="1:26" s="27" customFormat="1" ht="15.75" customHeight="1">
      <c r="A13" s="133"/>
      <c r="B13" s="41" t="s">
        <v>278</v>
      </c>
      <c r="C13" s="305">
        <v>110</v>
      </c>
      <c r="D13" s="210"/>
      <c r="E13" s="64">
        <v>50</v>
      </c>
      <c r="F13" s="210"/>
      <c r="G13" s="64">
        <v>60</v>
      </c>
      <c r="H13" s="210"/>
      <c r="I13" s="305">
        <v>50</v>
      </c>
      <c r="J13" s="210"/>
      <c r="K13" s="64">
        <v>20</v>
      </c>
      <c r="L13" s="210"/>
      <c r="M13" s="64">
        <v>30</v>
      </c>
      <c r="N13" s="210"/>
      <c r="O13" s="305">
        <v>60</v>
      </c>
      <c r="P13" s="64"/>
      <c r="Q13" s="64">
        <v>40</v>
      </c>
      <c r="R13" s="64"/>
      <c r="S13" s="64">
        <v>20</v>
      </c>
      <c r="T13" s="64"/>
      <c r="U13" s="64" t="s">
        <v>530</v>
      </c>
      <c r="V13" s="208"/>
      <c r="W13" s="64"/>
      <c r="X13" s="210"/>
      <c r="Y13" s="64"/>
      <c r="Z13" s="210"/>
    </row>
    <row r="14" spans="1:26" s="27" customFormat="1" ht="15.75" customHeight="1">
      <c r="A14" s="133"/>
      <c r="B14" s="41" t="s">
        <v>349</v>
      </c>
      <c r="C14" s="305">
        <v>30</v>
      </c>
      <c r="D14" s="210"/>
      <c r="E14" s="64">
        <v>10</v>
      </c>
      <c r="F14" s="210"/>
      <c r="G14" s="64">
        <v>20</v>
      </c>
      <c r="H14" s="210"/>
      <c r="I14" s="305">
        <v>10</v>
      </c>
      <c r="J14" s="210"/>
      <c r="K14" s="64" t="s">
        <v>530</v>
      </c>
      <c r="L14" s="210"/>
      <c r="M14" s="64">
        <v>10</v>
      </c>
      <c r="N14" s="210"/>
      <c r="O14" s="305">
        <v>20</v>
      </c>
      <c r="P14" s="64"/>
      <c r="Q14" s="64">
        <v>10</v>
      </c>
      <c r="R14" s="64"/>
      <c r="S14" s="64">
        <v>10</v>
      </c>
      <c r="T14" s="64"/>
      <c r="U14" s="64" t="s">
        <v>530</v>
      </c>
      <c r="V14" s="208"/>
      <c r="W14" s="64"/>
      <c r="X14" s="210"/>
      <c r="Y14" s="64"/>
      <c r="Z14" s="210"/>
    </row>
    <row r="15" spans="1:26" s="27" customFormat="1" ht="15.75" customHeight="1">
      <c r="A15" s="133"/>
      <c r="B15" s="41" t="s">
        <v>267</v>
      </c>
      <c r="C15" s="305" t="s">
        <v>530</v>
      </c>
      <c r="D15" s="210"/>
      <c r="E15" s="64" t="s">
        <v>530</v>
      </c>
      <c r="F15" s="210"/>
      <c r="G15" s="64" t="s">
        <v>530</v>
      </c>
      <c r="H15" s="210"/>
      <c r="I15" s="305" t="s">
        <v>530</v>
      </c>
      <c r="J15" s="210"/>
      <c r="K15" s="64" t="s">
        <v>530</v>
      </c>
      <c r="L15" s="210"/>
      <c r="M15" s="64" t="s">
        <v>530</v>
      </c>
      <c r="N15" s="210"/>
      <c r="O15" s="305" t="s">
        <v>530</v>
      </c>
      <c r="P15" s="64"/>
      <c r="Q15" s="64" t="s">
        <v>530</v>
      </c>
      <c r="R15" s="64"/>
      <c r="S15" s="64" t="s">
        <v>530</v>
      </c>
      <c r="T15" s="64"/>
      <c r="U15" s="64" t="s">
        <v>530</v>
      </c>
      <c r="V15" s="208"/>
      <c r="W15" s="64"/>
      <c r="X15" s="210"/>
      <c r="Y15" s="64"/>
      <c r="Z15" s="210"/>
    </row>
    <row r="16" spans="1:26" s="27" customFormat="1" ht="15.75" customHeight="1">
      <c r="A16" s="133"/>
      <c r="B16" s="41" t="s">
        <v>24</v>
      </c>
      <c r="C16" s="305">
        <v>30</v>
      </c>
      <c r="D16" s="210"/>
      <c r="E16" s="64">
        <v>10</v>
      </c>
      <c r="F16" s="210"/>
      <c r="G16" s="64">
        <v>20</v>
      </c>
      <c r="H16" s="210"/>
      <c r="I16" s="305">
        <v>10</v>
      </c>
      <c r="J16" s="210"/>
      <c r="K16" s="64" t="s">
        <v>530</v>
      </c>
      <c r="L16" s="210"/>
      <c r="M16" s="64">
        <v>10</v>
      </c>
      <c r="N16" s="210"/>
      <c r="O16" s="305">
        <v>20</v>
      </c>
      <c r="P16" s="64"/>
      <c r="Q16" s="64">
        <v>10</v>
      </c>
      <c r="R16" s="64"/>
      <c r="S16" s="64">
        <v>10</v>
      </c>
      <c r="T16" s="64"/>
      <c r="U16" s="64" t="s">
        <v>530</v>
      </c>
      <c r="V16" s="208"/>
      <c r="W16" s="64"/>
      <c r="X16" s="210"/>
      <c r="Y16" s="64"/>
      <c r="Z16" s="210"/>
    </row>
    <row r="17" spans="1:26" s="27" customFormat="1" ht="15.75" customHeight="1">
      <c r="A17" s="133"/>
      <c r="B17" s="41" t="s">
        <v>348</v>
      </c>
      <c r="C17" s="305">
        <v>10</v>
      </c>
      <c r="D17" s="210"/>
      <c r="E17" s="64" t="s">
        <v>530</v>
      </c>
      <c r="F17" s="210"/>
      <c r="G17" s="64">
        <v>10</v>
      </c>
      <c r="H17" s="210"/>
      <c r="I17" s="305" t="s">
        <v>530</v>
      </c>
      <c r="J17" s="210"/>
      <c r="K17" s="64" t="s">
        <v>530</v>
      </c>
      <c r="L17" s="210"/>
      <c r="M17" s="64" t="s">
        <v>530</v>
      </c>
      <c r="N17" s="210"/>
      <c r="O17" s="305">
        <v>10</v>
      </c>
      <c r="P17" s="64"/>
      <c r="Q17" s="64" t="s">
        <v>530</v>
      </c>
      <c r="R17" s="64"/>
      <c r="S17" s="64">
        <v>10</v>
      </c>
      <c r="T17" s="64"/>
      <c r="U17" s="64" t="s">
        <v>530</v>
      </c>
      <c r="V17" s="208"/>
      <c r="W17" s="64"/>
      <c r="X17" s="210"/>
      <c r="Y17" s="64"/>
      <c r="Z17" s="210"/>
    </row>
    <row r="18" spans="1:26" s="1" customFormat="1" ht="15.75" customHeight="1">
      <c r="A18" s="133"/>
      <c r="B18" s="41" t="s">
        <v>264</v>
      </c>
      <c r="C18" s="305">
        <v>370</v>
      </c>
      <c r="D18" s="210"/>
      <c r="E18" s="64" t="s">
        <v>530</v>
      </c>
      <c r="F18" s="210"/>
      <c r="G18" s="64">
        <v>370</v>
      </c>
      <c r="H18" s="210"/>
      <c r="I18" s="305" t="s">
        <v>530</v>
      </c>
      <c r="J18" s="210"/>
      <c r="K18" s="64" t="s">
        <v>530</v>
      </c>
      <c r="L18" s="210"/>
      <c r="M18" s="64" t="s">
        <v>530</v>
      </c>
      <c r="N18" s="210"/>
      <c r="O18" s="305">
        <v>370</v>
      </c>
      <c r="P18" s="64"/>
      <c r="Q18" s="64">
        <v>40</v>
      </c>
      <c r="R18" s="64"/>
      <c r="S18" s="64" t="s">
        <v>530</v>
      </c>
      <c r="T18" s="64"/>
      <c r="U18" s="64">
        <v>330</v>
      </c>
      <c r="V18" s="208"/>
      <c r="W18" s="64"/>
      <c r="X18" s="210"/>
      <c r="Y18" s="64"/>
      <c r="Z18" s="210"/>
    </row>
    <row r="19" spans="1:26" s="1" customFormat="1" ht="15.75" customHeight="1">
      <c r="A19" s="133"/>
      <c r="B19" s="41" t="s">
        <v>263</v>
      </c>
      <c r="C19" s="305">
        <v>30</v>
      </c>
      <c r="D19" s="210"/>
      <c r="E19" s="64">
        <v>20</v>
      </c>
      <c r="F19" s="210"/>
      <c r="G19" s="64">
        <v>10</v>
      </c>
      <c r="H19" s="210"/>
      <c r="I19" s="305">
        <v>20</v>
      </c>
      <c r="J19" s="210"/>
      <c r="K19" s="64" t="s">
        <v>530</v>
      </c>
      <c r="L19" s="210"/>
      <c r="M19" s="64">
        <v>20</v>
      </c>
      <c r="N19" s="210"/>
      <c r="O19" s="305">
        <v>10</v>
      </c>
      <c r="P19" s="64"/>
      <c r="Q19" s="64" t="s">
        <v>530</v>
      </c>
      <c r="R19" s="64"/>
      <c r="S19" s="64" t="s">
        <v>530</v>
      </c>
      <c r="T19" s="64"/>
      <c r="U19" s="64" t="s">
        <v>530</v>
      </c>
      <c r="V19" s="208"/>
      <c r="W19" s="64"/>
      <c r="X19" s="210"/>
      <c r="Y19" s="64"/>
      <c r="Z19" s="210"/>
    </row>
    <row r="20" spans="1:26" s="1" customFormat="1" ht="15.75" customHeight="1">
      <c r="A20" s="133"/>
      <c r="B20" s="41" t="s">
        <v>262</v>
      </c>
      <c r="C20" s="305">
        <v>460</v>
      </c>
      <c r="D20" s="210"/>
      <c r="E20" s="64">
        <v>380</v>
      </c>
      <c r="F20" s="210"/>
      <c r="G20" s="64">
        <v>80</v>
      </c>
      <c r="H20" s="210"/>
      <c r="I20" s="305">
        <v>380</v>
      </c>
      <c r="J20" s="210"/>
      <c r="K20" s="64">
        <v>170</v>
      </c>
      <c r="L20" s="210"/>
      <c r="M20" s="64">
        <v>210</v>
      </c>
      <c r="N20" s="210"/>
      <c r="O20" s="305">
        <v>80</v>
      </c>
      <c r="P20" s="64"/>
      <c r="Q20" s="64">
        <v>80</v>
      </c>
      <c r="R20" s="64"/>
      <c r="S20" s="64" t="s">
        <v>530</v>
      </c>
      <c r="T20" s="64"/>
      <c r="U20" s="64" t="s">
        <v>530</v>
      </c>
      <c r="V20" s="208"/>
      <c r="W20" s="64"/>
      <c r="X20" s="210"/>
      <c r="Y20" s="64"/>
      <c r="Z20" s="210"/>
    </row>
    <row r="21" spans="1:26" s="1" customFormat="1" ht="15.75" customHeight="1">
      <c r="A21" s="133"/>
      <c r="B21" s="41" t="s">
        <v>273</v>
      </c>
      <c r="C21" s="305" t="s">
        <v>530</v>
      </c>
      <c r="D21" s="210"/>
      <c r="E21" s="64" t="s">
        <v>530</v>
      </c>
      <c r="F21" s="210"/>
      <c r="G21" s="64" t="s">
        <v>530</v>
      </c>
      <c r="H21" s="210"/>
      <c r="I21" s="305" t="s">
        <v>530</v>
      </c>
      <c r="J21" s="210"/>
      <c r="K21" s="64" t="s">
        <v>530</v>
      </c>
      <c r="L21" s="210"/>
      <c r="M21" s="64" t="s">
        <v>530</v>
      </c>
      <c r="N21" s="210"/>
      <c r="O21" s="305" t="s">
        <v>530</v>
      </c>
      <c r="P21" s="64"/>
      <c r="Q21" s="64" t="s">
        <v>530</v>
      </c>
      <c r="R21" s="64"/>
      <c r="S21" s="64" t="s">
        <v>530</v>
      </c>
      <c r="T21" s="64"/>
      <c r="U21" s="64" t="s">
        <v>530</v>
      </c>
      <c r="V21" s="208"/>
      <c r="W21" s="64"/>
      <c r="X21" s="210"/>
      <c r="Y21" s="64"/>
      <c r="Z21" s="210"/>
    </row>
    <row r="22" spans="1:26" s="1" customFormat="1" ht="15.75" customHeight="1">
      <c r="A22" s="133"/>
      <c r="B22" s="41" t="s">
        <v>276</v>
      </c>
      <c r="C22" s="305">
        <v>20</v>
      </c>
      <c r="D22" s="210"/>
      <c r="E22" s="64">
        <v>10</v>
      </c>
      <c r="F22" s="210"/>
      <c r="G22" s="64">
        <v>10</v>
      </c>
      <c r="H22" s="210"/>
      <c r="I22" s="305">
        <v>10</v>
      </c>
      <c r="J22" s="210"/>
      <c r="K22" s="64" t="s">
        <v>530</v>
      </c>
      <c r="L22" s="210"/>
      <c r="M22" s="64">
        <v>10</v>
      </c>
      <c r="N22" s="210"/>
      <c r="O22" s="305">
        <v>10</v>
      </c>
      <c r="P22" s="64"/>
      <c r="Q22" s="64">
        <v>10</v>
      </c>
      <c r="R22" s="64"/>
      <c r="S22" s="64" t="s">
        <v>530</v>
      </c>
      <c r="T22" s="64"/>
      <c r="U22" s="64" t="s">
        <v>530</v>
      </c>
      <c r="V22" s="208"/>
      <c r="W22" s="64"/>
      <c r="X22" s="210"/>
      <c r="Y22" s="64"/>
      <c r="Z22" s="210"/>
    </row>
    <row r="23" spans="1:26" s="1" customFormat="1" ht="15.75" customHeight="1">
      <c r="A23" s="133"/>
      <c r="B23" s="41" t="s">
        <v>270</v>
      </c>
      <c r="C23" s="305" t="s">
        <v>530</v>
      </c>
      <c r="D23" s="210"/>
      <c r="E23" s="64" t="s">
        <v>530</v>
      </c>
      <c r="F23" s="210"/>
      <c r="G23" s="64" t="s">
        <v>530</v>
      </c>
      <c r="H23" s="210"/>
      <c r="I23" s="305" t="s">
        <v>530</v>
      </c>
      <c r="J23" s="210"/>
      <c r="K23" s="64" t="s">
        <v>530</v>
      </c>
      <c r="L23" s="210"/>
      <c r="M23" s="64" t="s">
        <v>530</v>
      </c>
      <c r="N23" s="210"/>
      <c r="O23" s="305" t="s">
        <v>530</v>
      </c>
      <c r="P23" s="64"/>
      <c r="Q23" s="64" t="s">
        <v>530</v>
      </c>
      <c r="R23" s="64"/>
      <c r="S23" s="64" t="s">
        <v>530</v>
      </c>
      <c r="T23" s="64"/>
      <c r="U23" s="64" t="s">
        <v>530</v>
      </c>
      <c r="V23" s="208"/>
      <c r="W23" s="64"/>
      <c r="X23" s="210"/>
      <c r="Y23" s="64"/>
      <c r="Z23" s="210"/>
    </row>
    <row r="24" spans="1:26" s="1" customFormat="1" ht="15.75" customHeight="1">
      <c r="A24" s="133"/>
      <c r="B24" s="41" t="s">
        <v>277</v>
      </c>
      <c r="C24" s="305">
        <v>40</v>
      </c>
      <c r="D24" s="210"/>
      <c r="E24" s="64">
        <v>10</v>
      </c>
      <c r="F24" s="210"/>
      <c r="G24" s="64">
        <v>30</v>
      </c>
      <c r="H24" s="210"/>
      <c r="I24" s="305">
        <v>10</v>
      </c>
      <c r="J24" s="210"/>
      <c r="K24" s="64" t="s">
        <v>530</v>
      </c>
      <c r="L24" s="210"/>
      <c r="M24" s="64">
        <v>10</v>
      </c>
      <c r="N24" s="210"/>
      <c r="O24" s="305">
        <v>30</v>
      </c>
      <c r="P24" s="64"/>
      <c r="Q24" s="64">
        <v>20</v>
      </c>
      <c r="R24" s="64"/>
      <c r="S24" s="64">
        <v>10</v>
      </c>
      <c r="T24" s="64"/>
      <c r="U24" s="64" t="s">
        <v>530</v>
      </c>
      <c r="V24" s="208"/>
      <c r="W24" s="64"/>
      <c r="X24" s="210"/>
      <c r="Y24" s="64"/>
      <c r="Z24" s="210"/>
    </row>
    <row r="25" spans="1:26" s="1" customFormat="1" ht="15.75" customHeight="1">
      <c r="A25" s="133"/>
      <c r="B25" s="41" t="s">
        <v>268</v>
      </c>
      <c r="C25" s="305">
        <v>710</v>
      </c>
      <c r="D25" s="210"/>
      <c r="E25" s="64">
        <v>680</v>
      </c>
      <c r="F25" s="210"/>
      <c r="G25" s="64">
        <v>30</v>
      </c>
      <c r="H25" s="210"/>
      <c r="I25" s="305">
        <v>680</v>
      </c>
      <c r="J25" s="210"/>
      <c r="K25" s="64">
        <v>50</v>
      </c>
      <c r="L25" s="210"/>
      <c r="M25" s="64">
        <v>630</v>
      </c>
      <c r="N25" s="210"/>
      <c r="O25" s="305">
        <v>30</v>
      </c>
      <c r="P25" s="64"/>
      <c r="Q25" s="64">
        <v>20</v>
      </c>
      <c r="R25" s="64"/>
      <c r="S25" s="64">
        <v>10</v>
      </c>
      <c r="T25" s="64"/>
      <c r="U25" s="64" t="s">
        <v>530</v>
      </c>
      <c r="V25" s="208"/>
      <c r="W25" s="64"/>
      <c r="X25" s="210"/>
      <c r="Y25" s="64"/>
      <c r="Z25" s="210"/>
    </row>
    <row r="26" spans="1:26" s="1" customFormat="1" ht="15.75" customHeight="1">
      <c r="A26" s="133"/>
      <c r="B26" s="41" t="s">
        <v>266</v>
      </c>
      <c r="C26" s="305">
        <v>600</v>
      </c>
      <c r="D26" s="210"/>
      <c r="E26" s="64">
        <v>330</v>
      </c>
      <c r="F26" s="210"/>
      <c r="G26" s="64">
        <v>270</v>
      </c>
      <c r="H26" s="210"/>
      <c r="I26" s="305">
        <v>330</v>
      </c>
      <c r="J26" s="210"/>
      <c r="K26" s="64">
        <v>100</v>
      </c>
      <c r="L26" s="210"/>
      <c r="M26" s="64">
        <v>230</v>
      </c>
      <c r="N26" s="210"/>
      <c r="O26" s="305">
        <v>270</v>
      </c>
      <c r="P26" s="64"/>
      <c r="Q26" s="64">
        <v>170</v>
      </c>
      <c r="R26" s="64"/>
      <c r="S26" s="64">
        <v>90</v>
      </c>
      <c r="T26" s="64"/>
      <c r="U26" s="64">
        <v>10</v>
      </c>
      <c r="V26" s="208"/>
      <c r="W26" s="64"/>
      <c r="X26" s="210"/>
      <c r="Y26" s="64"/>
      <c r="Z26" s="210"/>
    </row>
    <row r="27" spans="1:26" s="1" customFormat="1" ht="15.75" customHeight="1">
      <c r="A27" s="133"/>
      <c r="B27" s="41" t="s">
        <v>350</v>
      </c>
      <c r="C27" s="305">
        <v>10</v>
      </c>
      <c r="D27" s="210"/>
      <c r="E27" s="64" t="s">
        <v>530</v>
      </c>
      <c r="F27" s="210"/>
      <c r="G27" s="64">
        <v>10</v>
      </c>
      <c r="H27" s="210"/>
      <c r="I27" s="305" t="s">
        <v>530</v>
      </c>
      <c r="J27" s="210"/>
      <c r="K27" s="64" t="s">
        <v>530</v>
      </c>
      <c r="L27" s="210"/>
      <c r="M27" s="64" t="s">
        <v>530</v>
      </c>
      <c r="N27" s="210"/>
      <c r="O27" s="305">
        <v>10</v>
      </c>
      <c r="P27" s="64"/>
      <c r="Q27" s="64">
        <v>10</v>
      </c>
      <c r="R27" s="64"/>
      <c r="S27" s="64" t="s">
        <v>530</v>
      </c>
      <c r="T27" s="64"/>
      <c r="U27" s="64" t="s">
        <v>530</v>
      </c>
      <c r="V27" s="208"/>
      <c r="W27" s="64"/>
      <c r="X27" s="210"/>
      <c r="Y27" s="64"/>
      <c r="Z27" s="210"/>
    </row>
    <row r="28" spans="1:26" s="1" customFormat="1" ht="15.75" customHeight="1">
      <c r="A28" s="133"/>
      <c r="B28" s="41" t="s">
        <v>269</v>
      </c>
      <c r="C28" s="305">
        <v>30</v>
      </c>
      <c r="D28" s="210"/>
      <c r="E28" s="64">
        <v>10</v>
      </c>
      <c r="F28" s="210"/>
      <c r="G28" s="64">
        <v>20</v>
      </c>
      <c r="H28" s="210"/>
      <c r="I28" s="305">
        <v>10</v>
      </c>
      <c r="J28" s="210"/>
      <c r="K28" s="64" t="s">
        <v>530</v>
      </c>
      <c r="L28" s="210"/>
      <c r="M28" s="64">
        <v>10</v>
      </c>
      <c r="N28" s="210"/>
      <c r="O28" s="305">
        <v>20</v>
      </c>
      <c r="P28" s="64"/>
      <c r="Q28" s="64">
        <v>10</v>
      </c>
      <c r="R28" s="64"/>
      <c r="S28" s="64">
        <v>10</v>
      </c>
      <c r="T28" s="64"/>
      <c r="U28" s="64" t="s">
        <v>530</v>
      </c>
      <c r="V28" s="208"/>
      <c r="W28" s="64"/>
      <c r="X28" s="210"/>
      <c r="Y28" s="64"/>
      <c r="Z28" s="210"/>
    </row>
    <row r="29" spans="1:26" s="1" customFormat="1" ht="15.75" customHeight="1">
      <c r="A29" s="133"/>
      <c r="B29" s="41" t="s">
        <v>272</v>
      </c>
      <c r="C29" s="305">
        <v>1310</v>
      </c>
      <c r="D29" s="210"/>
      <c r="E29" s="64">
        <v>1030</v>
      </c>
      <c r="F29" s="210"/>
      <c r="G29" s="64">
        <v>280</v>
      </c>
      <c r="H29" s="210"/>
      <c r="I29" s="305">
        <v>1030</v>
      </c>
      <c r="J29" s="210"/>
      <c r="K29" s="64">
        <v>80</v>
      </c>
      <c r="L29" s="210"/>
      <c r="M29" s="64">
        <v>950</v>
      </c>
      <c r="N29" s="210"/>
      <c r="O29" s="305">
        <v>280</v>
      </c>
      <c r="P29" s="64"/>
      <c r="Q29" s="64">
        <v>210</v>
      </c>
      <c r="R29" s="64"/>
      <c r="S29" s="64">
        <v>70</v>
      </c>
      <c r="T29" s="64"/>
      <c r="U29" s="64" t="s">
        <v>530</v>
      </c>
      <c r="V29" s="208"/>
      <c r="W29" s="64"/>
      <c r="X29" s="210"/>
      <c r="Y29" s="64"/>
      <c r="Z29" s="210"/>
    </row>
    <row r="30" spans="1:26" s="1" customFormat="1" ht="15.75" customHeight="1">
      <c r="A30" s="133"/>
      <c r="B30" s="41" t="s">
        <v>351</v>
      </c>
      <c r="C30" s="305" t="s">
        <v>530</v>
      </c>
      <c r="D30" s="210"/>
      <c r="E30" s="64" t="s">
        <v>530</v>
      </c>
      <c r="F30" s="210"/>
      <c r="G30" s="64" t="s">
        <v>530</v>
      </c>
      <c r="H30" s="210"/>
      <c r="I30" s="305" t="s">
        <v>530</v>
      </c>
      <c r="J30" s="210"/>
      <c r="K30" s="64" t="s">
        <v>530</v>
      </c>
      <c r="L30" s="210"/>
      <c r="M30" s="64" t="s">
        <v>530</v>
      </c>
      <c r="N30" s="210"/>
      <c r="O30" s="305" t="s">
        <v>530</v>
      </c>
      <c r="P30" s="64"/>
      <c r="Q30" s="64" t="s">
        <v>530</v>
      </c>
      <c r="R30" s="64"/>
      <c r="S30" s="64" t="s">
        <v>530</v>
      </c>
      <c r="T30" s="64"/>
      <c r="U30" s="325" t="s">
        <v>530</v>
      </c>
      <c r="V30" s="208"/>
      <c r="W30" s="64"/>
      <c r="X30" s="210"/>
      <c r="Y30" s="64"/>
      <c r="Z30" s="210"/>
    </row>
    <row r="31" spans="1:26" s="1" customFormat="1" ht="15.75" customHeight="1">
      <c r="A31" s="133"/>
      <c r="B31" s="41" t="s">
        <v>265</v>
      </c>
      <c r="C31" s="305">
        <v>40</v>
      </c>
      <c r="D31" s="210"/>
      <c r="E31" s="64">
        <v>20</v>
      </c>
      <c r="F31" s="210"/>
      <c r="G31" s="64">
        <v>20</v>
      </c>
      <c r="H31" s="210"/>
      <c r="I31" s="305">
        <v>20</v>
      </c>
      <c r="J31" s="210"/>
      <c r="K31" s="64" t="s">
        <v>530</v>
      </c>
      <c r="L31" s="210"/>
      <c r="M31" s="64">
        <v>20</v>
      </c>
      <c r="N31" s="210"/>
      <c r="O31" s="305">
        <v>20</v>
      </c>
      <c r="P31" s="64"/>
      <c r="Q31" s="64">
        <v>10</v>
      </c>
      <c r="R31" s="64"/>
      <c r="S31" s="64">
        <v>10</v>
      </c>
      <c r="T31" s="64"/>
      <c r="U31" s="325" t="s">
        <v>530</v>
      </c>
      <c r="V31" s="208"/>
      <c r="W31" s="64"/>
      <c r="X31" s="210"/>
      <c r="Y31" s="64"/>
      <c r="Z31" s="210"/>
    </row>
    <row r="32" spans="1:26" s="1" customFormat="1" ht="14.25">
      <c r="A32" s="155"/>
      <c r="B32" s="76"/>
      <c r="C32" s="313"/>
      <c r="D32" s="405"/>
      <c r="E32" s="172"/>
      <c r="F32" s="405"/>
      <c r="G32" s="172"/>
      <c r="H32" s="405"/>
      <c r="I32" s="313"/>
      <c r="J32" s="405"/>
      <c r="K32" s="172"/>
      <c r="L32" s="405"/>
      <c r="M32" s="172"/>
      <c r="N32" s="405"/>
      <c r="O32" s="313"/>
      <c r="P32" s="172"/>
      <c r="Q32" s="172"/>
      <c r="R32" s="172"/>
      <c r="S32" s="172"/>
      <c r="T32" s="172"/>
      <c r="U32" s="392"/>
      <c r="V32" s="408"/>
      <c r="W32" s="64"/>
      <c r="X32" s="210"/>
      <c r="Y32" s="64"/>
      <c r="Z32" s="210"/>
    </row>
    <row r="33" spans="1:26" s="27" customFormat="1" ht="12.75">
      <c r="A33" s="141"/>
      <c r="B33" s="447"/>
      <c r="C33" s="447"/>
      <c r="D33" s="447"/>
      <c r="E33" s="447"/>
      <c r="F33" s="447"/>
      <c r="G33" s="447"/>
      <c r="H33" s="447"/>
      <c r="I33" s="447"/>
      <c r="J33" s="447"/>
      <c r="K33" s="447"/>
      <c r="L33" s="447"/>
      <c r="M33" s="447"/>
      <c r="N33" s="447"/>
      <c r="O33" s="447"/>
      <c r="P33" s="447"/>
      <c r="Q33" s="447"/>
      <c r="R33" s="447"/>
      <c r="S33" s="447"/>
      <c r="T33" s="447"/>
      <c r="U33" s="447"/>
      <c r="W33" s="447"/>
      <c r="X33" s="447"/>
      <c r="Y33" s="447"/>
      <c r="Z33" s="154"/>
    </row>
    <row r="34" spans="1:26" s="27" customFormat="1" ht="12.75">
      <c r="A34" s="515" t="s">
        <v>524</v>
      </c>
      <c r="B34" s="494"/>
      <c r="C34" s="502">
        <v>10</v>
      </c>
      <c r="D34" s="501"/>
      <c r="E34" s="501" t="s">
        <v>530</v>
      </c>
      <c r="F34" s="501"/>
      <c r="G34" s="501">
        <v>10</v>
      </c>
      <c r="H34" s="493"/>
      <c r="I34" s="501" t="s">
        <v>530</v>
      </c>
      <c r="J34" s="501"/>
      <c r="K34" s="501" t="s">
        <v>530</v>
      </c>
      <c r="L34" s="501"/>
      <c r="M34" s="501" t="s">
        <v>530</v>
      </c>
      <c r="N34" s="493"/>
      <c r="O34" s="501">
        <v>10</v>
      </c>
      <c r="P34" s="501"/>
      <c r="Q34" s="501" t="s">
        <v>530</v>
      </c>
      <c r="R34" s="501"/>
      <c r="S34" s="501">
        <v>10</v>
      </c>
      <c r="T34" s="501"/>
      <c r="U34" s="501" t="s">
        <v>530</v>
      </c>
      <c r="V34" s="493"/>
      <c r="W34" s="447"/>
      <c r="X34" s="447"/>
      <c r="Y34" s="447"/>
      <c r="Z34" s="154"/>
    </row>
    <row r="35" spans="1:26" s="27" customFormat="1" ht="12.75">
      <c r="A35" s="141"/>
      <c r="B35" s="447"/>
      <c r="C35" s="447"/>
      <c r="D35" s="447"/>
      <c r="E35" s="447"/>
      <c r="F35" s="447"/>
      <c r="G35" s="447"/>
      <c r="H35" s="447"/>
      <c r="I35" s="447"/>
      <c r="J35" s="447"/>
      <c r="K35" s="447"/>
      <c r="L35" s="447"/>
      <c r="M35" s="447"/>
      <c r="N35" s="447"/>
      <c r="O35" s="447"/>
      <c r="P35" s="447"/>
      <c r="Q35" s="447"/>
      <c r="R35" s="447"/>
      <c r="S35" s="447"/>
      <c r="T35" s="447"/>
      <c r="U35" s="447"/>
      <c r="V35" s="154" t="s">
        <v>529</v>
      </c>
      <c r="W35" s="447"/>
      <c r="X35" s="447"/>
      <c r="Y35" s="447"/>
      <c r="Z35" s="154"/>
    </row>
    <row r="36" spans="1:26" s="27" customFormat="1" ht="12.75">
      <c r="A36" s="141"/>
      <c r="B36" s="447"/>
      <c r="C36" s="447"/>
      <c r="D36" s="447"/>
      <c r="E36" s="447"/>
      <c r="F36" s="447"/>
      <c r="G36" s="447"/>
      <c r="H36" s="447"/>
      <c r="I36" s="447"/>
      <c r="J36" s="447"/>
      <c r="K36" s="447"/>
      <c r="L36" s="447"/>
      <c r="M36" s="447"/>
      <c r="N36" s="447"/>
      <c r="O36" s="447"/>
      <c r="P36" s="447"/>
      <c r="Q36" s="447"/>
      <c r="R36" s="447"/>
      <c r="S36" s="447"/>
      <c r="T36" s="447"/>
      <c r="U36" s="447"/>
      <c r="V36" s="154"/>
      <c r="W36" s="447"/>
      <c r="X36" s="447"/>
      <c r="Y36" s="447"/>
      <c r="Z36" s="154"/>
    </row>
    <row r="37" spans="1:26" s="27" customFormat="1" ht="12.75">
      <c r="A37" s="141"/>
      <c r="B37" s="447"/>
      <c r="C37" s="447"/>
      <c r="D37" s="447"/>
      <c r="E37" s="447"/>
      <c r="F37" s="447"/>
      <c r="G37" s="447"/>
      <c r="H37" s="447"/>
      <c r="I37" s="447"/>
      <c r="J37" s="447"/>
      <c r="K37" s="447"/>
      <c r="L37" s="447"/>
      <c r="M37" s="447"/>
      <c r="N37" s="447"/>
      <c r="O37" s="447"/>
      <c r="P37" s="447"/>
      <c r="Q37" s="447"/>
      <c r="R37" s="447"/>
      <c r="S37" s="447"/>
      <c r="T37" s="447"/>
      <c r="U37" s="447"/>
      <c r="V37" s="154"/>
      <c r="W37" s="447"/>
      <c r="X37" s="447"/>
      <c r="Y37" s="447"/>
      <c r="Z37" s="154"/>
    </row>
    <row r="38" spans="1:26" s="27" customFormat="1" ht="12.75">
      <c r="A38" s="154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</row>
    <row r="39" spans="1:27" s="27" customFormat="1" ht="20.25">
      <c r="A39" s="591" t="s">
        <v>492</v>
      </c>
      <c r="B39" s="591"/>
      <c r="C39" s="591"/>
      <c r="D39" s="591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464"/>
      <c r="V39" s="464"/>
      <c r="W39" s="464"/>
      <c r="X39" s="464"/>
      <c r="Y39" s="464"/>
      <c r="Z39" s="166"/>
      <c r="AA39" s="28"/>
    </row>
    <row r="40" spans="1:27" s="27" customFormat="1" ht="20.25">
      <c r="A40" s="608" t="str">
        <f>"Table 4.1b UK Regular Forces by local authority area as at "&amp;'Enter SITDATE'!B2</f>
        <v>Table 4.1b UK Regular Forces by local authority area as at 1 January 2014</v>
      </c>
      <c r="B40" s="608"/>
      <c r="C40" s="608"/>
      <c r="D40" s="608"/>
      <c r="E40" s="608"/>
      <c r="F40" s="608"/>
      <c r="G40" s="608"/>
      <c r="H40" s="608"/>
      <c r="I40" s="608"/>
      <c r="J40" s="608"/>
      <c r="K40" s="608"/>
      <c r="L40" s="608"/>
      <c r="M40" s="608"/>
      <c r="N40" s="608"/>
      <c r="O40" s="608"/>
      <c r="P40" s="608"/>
      <c r="Q40" s="608"/>
      <c r="R40" s="608"/>
      <c r="S40" s="608"/>
      <c r="T40" s="608"/>
      <c r="U40" s="464"/>
      <c r="V40" s="464"/>
      <c r="W40" s="464"/>
      <c r="X40" s="464"/>
      <c r="Y40" s="464"/>
      <c r="Z40" s="166"/>
      <c r="AA40" s="28"/>
    </row>
    <row r="41" spans="1:27" s="27" customFormat="1" ht="12.75">
      <c r="A41" s="101"/>
      <c r="B41" s="102"/>
      <c r="C41" s="103"/>
      <c r="D41" s="103"/>
      <c r="E41" s="103"/>
      <c r="F41" s="103"/>
      <c r="G41" s="102"/>
      <c r="H41" s="102"/>
      <c r="I41" s="103"/>
      <c r="J41" s="102"/>
      <c r="K41" s="102"/>
      <c r="L41" s="102"/>
      <c r="M41" s="102"/>
      <c r="N41" s="102"/>
      <c r="O41" s="104"/>
      <c r="P41" s="101"/>
      <c r="Q41" s="3"/>
      <c r="R41" s="3"/>
      <c r="S41" s="32"/>
      <c r="T41" s="32"/>
      <c r="U41" s="103"/>
      <c r="V41" s="102"/>
      <c r="W41" s="102"/>
      <c r="X41" s="102"/>
      <c r="Y41" s="177"/>
      <c r="Z41" s="177"/>
      <c r="AA41" s="28"/>
    </row>
    <row r="42" spans="1:26" s="27" customFormat="1" ht="12.75" customHeight="1">
      <c r="A42" s="99"/>
      <c r="B42" s="98"/>
      <c r="C42" s="596" t="s">
        <v>450</v>
      </c>
      <c r="D42" s="597"/>
      <c r="E42" s="597"/>
      <c r="F42" s="597"/>
      <c r="G42" s="597"/>
      <c r="H42" s="165"/>
      <c r="I42" s="596" t="s">
        <v>83</v>
      </c>
      <c r="J42" s="597"/>
      <c r="K42" s="597"/>
      <c r="L42" s="597"/>
      <c r="M42" s="597"/>
      <c r="N42" s="164"/>
      <c r="O42" s="596" t="s">
        <v>84</v>
      </c>
      <c r="P42" s="597"/>
      <c r="Q42" s="597"/>
      <c r="R42" s="597"/>
      <c r="S42" s="597"/>
      <c r="T42" s="165"/>
      <c r="U42" s="355"/>
      <c r="V42" s="356"/>
      <c r="W42" s="356"/>
      <c r="X42" s="356"/>
      <c r="Y42" s="356"/>
      <c r="Z42" s="357"/>
    </row>
    <row r="43" spans="1:26" s="27" customFormat="1" ht="12.75" customHeight="1">
      <c r="A43" s="121"/>
      <c r="B43" s="48"/>
      <c r="C43" s="588" t="s">
        <v>50</v>
      </c>
      <c r="D43" s="374"/>
      <c r="E43" s="584" t="s">
        <v>79</v>
      </c>
      <c r="F43" s="374"/>
      <c r="G43" s="584" t="s">
        <v>91</v>
      </c>
      <c r="H43" s="375"/>
      <c r="I43" s="588" t="s">
        <v>50</v>
      </c>
      <c r="J43" s="374"/>
      <c r="K43" s="584" t="s">
        <v>79</v>
      </c>
      <c r="L43" s="374"/>
      <c r="M43" s="584" t="s">
        <v>91</v>
      </c>
      <c r="N43" s="374"/>
      <c r="O43" s="588" t="s">
        <v>50</v>
      </c>
      <c r="P43" s="374"/>
      <c r="Q43" s="584" t="s">
        <v>79</v>
      </c>
      <c r="R43" s="374"/>
      <c r="S43" s="584" t="s">
        <v>91</v>
      </c>
      <c r="T43" s="337"/>
      <c r="U43" s="358"/>
      <c r="V43" s="357"/>
      <c r="W43" s="357"/>
      <c r="X43" s="357"/>
      <c r="Y43" s="357"/>
      <c r="Z43" s="357"/>
    </row>
    <row r="44" spans="1:26" s="27" customFormat="1" ht="12.75">
      <c r="A44" s="131"/>
      <c r="B44" s="100" t="s">
        <v>497</v>
      </c>
      <c r="C44" s="587"/>
      <c r="D44" s="349"/>
      <c r="E44" s="585"/>
      <c r="F44" s="349"/>
      <c r="G44" s="585"/>
      <c r="H44" s="350"/>
      <c r="I44" s="587"/>
      <c r="J44" s="349"/>
      <c r="K44" s="585"/>
      <c r="L44" s="349"/>
      <c r="M44" s="585"/>
      <c r="N44" s="350"/>
      <c r="O44" s="587"/>
      <c r="P44" s="349"/>
      <c r="Q44" s="585"/>
      <c r="R44" s="349"/>
      <c r="S44" s="585"/>
      <c r="T44" s="334"/>
      <c r="U44" s="359"/>
      <c r="V44" s="360"/>
      <c r="W44" s="360"/>
      <c r="X44" s="360"/>
      <c r="Y44" s="360"/>
      <c r="Z44" s="360"/>
    </row>
    <row r="45" spans="1:26" s="27" customFormat="1" ht="12.75">
      <c r="A45" s="134"/>
      <c r="B45" s="41"/>
      <c r="C45" s="311"/>
      <c r="D45" s="162"/>
      <c r="E45" s="162"/>
      <c r="F45" s="162"/>
      <c r="G45" s="162"/>
      <c r="H45" s="163"/>
      <c r="I45" s="311"/>
      <c r="J45" s="162"/>
      <c r="K45" s="162"/>
      <c r="L45" s="162"/>
      <c r="M45" s="162"/>
      <c r="N45" s="163"/>
      <c r="O45" s="311"/>
      <c r="P45" s="162"/>
      <c r="Q45" s="162"/>
      <c r="R45" s="162"/>
      <c r="S45" s="162"/>
      <c r="T45" s="163"/>
      <c r="U45" s="305"/>
      <c r="V45" s="64"/>
      <c r="W45" s="64"/>
      <c r="X45" s="64"/>
      <c r="Y45" s="64"/>
      <c r="Z45" s="64"/>
    </row>
    <row r="46" spans="1:27" s="27" customFormat="1" ht="14.25">
      <c r="A46" s="606" t="s">
        <v>37</v>
      </c>
      <c r="B46" s="607"/>
      <c r="C46" s="65">
        <v>120</v>
      </c>
      <c r="D46" s="232"/>
      <c r="E46" s="55">
        <v>10</v>
      </c>
      <c r="F46" s="232"/>
      <c r="G46" s="55">
        <v>100</v>
      </c>
      <c r="H46" s="232"/>
      <c r="I46" s="65">
        <v>1750</v>
      </c>
      <c r="J46" s="232"/>
      <c r="K46" s="55">
        <v>220</v>
      </c>
      <c r="L46" s="232"/>
      <c r="M46" s="55">
        <v>1530</v>
      </c>
      <c r="N46" s="232"/>
      <c r="O46" s="65">
        <v>700</v>
      </c>
      <c r="P46" s="55"/>
      <c r="Q46" s="55">
        <v>190</v>
      </c>
      <c r="R46" s="55"/>
      <c r="S46" s="55">
        <v>510</v>
      </c>
      <c r="T46" s="56"/>
      <c r="U46" s="305"/>
      <c r="V46" s="379"/>
      <c r="W46" s="325"/>
      <c r="X46" s="379"/>
      <c r="Y46" s="325"/>
      <c r="Z46" s="379"/>
      <c r="AA46" s="1"/>
    </row>
    <row r="47" spans="1:26" s="27" customFormat="1" ht="14.25">
      <c r="A47" s="134"/>
      <c r="B47" s="41"/>
      <c r="C47" s="311"/>
      <c r="D47" s="227"/>
      <c r="E47" s="35"/>
      <c r="F47" s="227"/>
      <c r="G47" s="35"/>
      <c r="H47" s="227"/>
      <c r="I47" s="311"/>
      <c r="J47" s="227"/>
      <c r="K47" s="35"/>
      <c r="L47" s="227"/>
      <c r="M47" s="35"/>
      <c r="N47" s="227"/>
      <c r="O47" s="311"/>
      <c r="P47" s="35"/>
      <c r="Q47" s="35"/>
      <c r="R47" s="35"/>
      <c r="S47" s="35"/>
      <c r="T47" s="44"/>
      <c r="U47" s="305"/>
      <c r="V47" s="210"/>
      <c r="W47" s="64"/>
      <c r="X47" s="210"/>
      <c r="Y47" s="64"/>
      <c r="Z47" s="210"/>
    </row>
    <row r="48" spans="1:26" s="27" customFormat="1" ht="15.75" customHeight="1">
      <c r="A48" s="133"/>
      <c r="B48" s="41" t="s">
        <v>275</v>
      </c>
      <c r="C48" s="305" t="s">
        <v>530</v>
      </c>
      <c r="D48" s="210"/>
      <c r="E48" s="64" t="s">
        <v>530</v>
      </c>
      <c r="F48" s="210"/>
      <c r="G48" s="64" t="s">
        <v>530</v>
      </c>
      <c r="H48" s="210"/>
      <c r="I48" s="305" t="s">
        <v>530</v>
      </c>
      <c r="J48" s="210"/>
      <c r="K48" s="64" t="s">
        <v>530</v>
      </c>
      <c r="L48" s="210"/>
      <c r="M48" s="64" t="s">
        <v>530</v>
      </c>
      <c r="N48" s="210"/>
      <c r="O48" s="305" t="s">
        <v>530</v>
      </c>
      <c r="P48" s="64"/>
      <c r="Q48" s="64" t="s">
        <v>530</v>
      </c>
      <c r="R48" s="64"/>
      <c r="S48" s="64" t="s">
        <v>530</v>
      </c>
      <c r="T48" s="60"/>
      <c r="U48" s="305"/>
      <c r="V48" s="210"/>
      <c r="W48" s="64"/>
      <c r="X48" s="210"/>
      <c r="Y48" s="64"/>
      <c r="Z48" s="210"/>
    </row>
    <row r="49" spans="1:26" s="27" customFormat="1" ht="15.75" customHeight="1">
      <c r="A49" s="133"/>
      <c r="B49" s="41" t="s">
        <v>271</v>
      </c>
      <c r="C49" s="305" t="s">
        <v>530</v>
      </c>
      <c r="D49" s="210"/>
      <c r="E49" s="64" t="s">
        <v>530</v>
      </c>
      <c r="F49" s="210"/>
      <c r="G49" s="64" t="s">
        <v>530</v>
      </c>
      <c r="H49" s="210"/>
      <c r="I49" s="305" t="s">
        <v>530</v>
      </c>
      <c r="J49" s="210"/>
      <c r="K49" s="64" t="s">
        <v>530</v>
      </c>
      <c r="L49" s="210"/>
      <c r="M49" s="64" t="s">
        <v>530</v>
      </c>
      <c r="N49" s="210"/>
      <c r="O49" s="305" t="s">
        <v>530</v>
      </c>
      <c r="P49" s="64"/>
      <c r="Q49" s="64" t="s">
        <v>530</v>
      </c>
      <c r="R49" s="64"/>
      <c r="S49" s="64" t="s">
        <v>530</v>
      </c>
      <c r="T49" s="60"/>
      <c r="U49" s="305"/>
      <c r="V49" s="210"/>
      <c r="W49" s="64"/>
      <c r="X49" s="210"/>
      <c r="Y49" s="64"/>
      <c r="Z49" s="210"/>
    </row>
    <row r="50" spans="1:26" s="27" customFormat="1" ht="15.75" customHeight="1">
      <c r="A50" s="133"/>
      <c r="B50" s="41" t="s">
        <v>274</v>
      </c>
      <c r="C50" s="305" t="s">
        <v>530</v>
      </c>
      <c r="D50" s="210"/>
      <c r="E50" s="64" t="s">
        <v>530</v>
      </c>
      <c r="F50" s="210"/>
      <c r="G50" s="64" t="s">
        <v>530</v>
      </c>
      <c r="H50" s="210"/>
      <c r="I50" s="305" t="s">
        <v>530</v>
      </c>
      <c r="J50" s="210"/>
      <c r="K50" s="64" t="s">
        <v>530</v>
      </c>
      <c r="L50" s="210"/>
      <c r="M50" s="64" t="s">
        <v>530</v>
      </c>
      <c r="N50" s="210"/>
      <c r="O50" s="305" t="s">
        <v>530</v>
      </c>
      <c r="P50" s="64"/>
      <c r="Q50" s="64" t="s">
        <v>530</v>
      </c>
      <c r="R50" s="64"/>
      <c r="S50" s="64" t="s">
        <v>530</v>
      </c>
      <c r="T50" s="60"/>
      <c r="U50" s="305"/>
      <c r="V50" s="210"/>
      <c r="W50" s="64"/>
      <c r="X50" s="210"/>
      <c r="Y50" s="64"/>
      <c r="Z50" s="210"/>
    </row>
    <row r="51" spans="1:26" s="27" customFormat="1" ht="15.75" customHeight="1">
      <c r="A51" s="133"/>
      <c r="B51" s="41" t="s">
        <v>278</v>
      </c>
      <c r="C51" s="305" t="s">
        <v>530</v>
      </c>
      <c r="D51" s="210"/>
      <c r="E51" s="64" t="s">
        <v>530</v>
      </c>
      <c r="F51" s="210"/>
      <c r="G51" s="64" t="s">
        <v>530</v>
      </c>
      <c r="H51" s="210"/>
      <c r="I51" s="305">
        <v>40</v>
      </c>
      <c r="J51" s="210"/>
      <c r="K51" s="64">
        <v>20</v>
      </c>
      <c r="L51" s="210"/>
      <c r="M51" s="64">
        <v>30</v>
      </c>
      <c r="N51" s="210"/>
      <c r="O51" s="305" t="s">
        <v>530</v>
      </c>
      <c r="P51" s="64"/>
      <c r="Q51" s="64" t="s">
        <v>530</v>
      </c>
      <c r="R51" s="64"/>
      <c r="S51" s="64" t="s">
        <v>530</v>
      </c>
      <c r="T51" s="60"/>
      <c r="U51" s="305"/>
      <c r="V51" s="210"/>
      <c r="W51" s="64"/>
      <c r="X51" s="210"/>
      <c r="Y51" s="64"/>
      <c r="Z51" s="210"/>
    </row>
    <row r="52" spans="1:26" s="27" customFormat="1" ht="15.75" customHeight="1">
      <c r="A52" s="133"/>
      <c r="B52" s="41" t="s">
        <v>349</v>
      </c>
      <c r="C52" s="305" t="s">
        <v>530</v>
      </c>
      <c r="D52" s="210"/>
      <c r="E52" s="64" t="s">
        <v>530</v>
      </c>
      <c r="F52" s="210"/>
      <c r="G52" s="64" t="s">
        <v>530</v>
      </c>
      <c r="H52" s="210"/>
      <c r="I52" s="305" t="s">
        <v>530</v>
      </c>
      <c r="J52" s="210"/>
      <c r="K52" s="64" t="s">
        <v>530</v>
      </c>
      <c r="L52" s="210"/>
      <c r="M52" s="64" t="s">
        <v>530</v>
      </c>
      <c r="N52" s="210"/>
      <c r="O52" s="305" t="s">
        <v>530</v>
      </c>
      <c r="P52" s="64"/>
      <c r="Q52" s="64" t="s">
        <v>530</v>
      </c>
      <c r="R52" s="64"/>
      <c r="S52" s="64" t="s">
        <v>530</v>
      </c>
      <c r="T52" s="60"/>
      <c r="U52" s="305"/>
      <c r="V52" s="210"/>
      <c r="W52" s="64"/>
      <c r="X52" s="210"/>
      <c r="Y52" s="64"/>
      <c r="Z52" s="210"/>
    </row>
    <row r="53" spans="1:26" s="27" customFormat="1" ht="15.75" customHeight="1">
      <c r="A53" s="133"/>
      <c r="B53" s="41" t="s">
        <v>267</v>
      </c>
      <c r="C53" s="305" t="s">
        <v>530</v>
      </c>
      <c r="D53" s="210"/>
      <c r="E53" s="64" t="s">
        <v>530</v>
      </c>
      <c r="F53" s="210"/>
      <c r="G53" s="64" t="s">
        <v>530</v>
      </c>
      <c r="H53" s="210"/>
      <c r="I53" s="305" t="s">
        <v>530</v>
      </c>
      <c r="J53" s="210"/>
      <c r="K53" s="64" t="s">
        <v>530</v>
      </c>
      <c r="L53" s="210"/>
      <c r="M53" s="64" t="s">
        <v>530</v>
      </c>
      <c r="N53" s="210"/>
      <c r="O53" s="305" t="s">
        <v>530</v>
      </c>
      <c r="P53" s="64"/>
      <c r="Q53" s="64" t="s">
        <v>530</v>
      </c>
      <c r="R53" s="64"/>
      <c r="S53" s="64" t="s">
        <v>530</v>
      </c>
      <c r="T53" s="60"/>
      <c r="U53" s="305"/>
      <c r="V53" s="210"/>
      <c r="W53" s="64"/>
      <c r="X53" s="210"/>
      <c r="Y53" s="64"/>
      <c r="Z53" s="210"/>
    </row>
    <row r="54" spans="1:26" s="27" customFormat="1" ht="15.75" customHeight="1">
      <c r="A54" s="133"/>
      <c r="B54" s="41" t="s">
        <v>24</v>
      </c>
      <c r="C54" s="305" t="s">
        <v>530</v>
      </c>
      <c r="D54" s="210"/>
      <c r="E54" s="64" t="s">
        <v>530</v>
      </c>
      <c r="F54" s="210"/>
      <c r="G54" s="64" t="s">
        <v>530</v>
      </c>
      <c r="H54" s="210"/>
      <c r="I54" s="305" t="s">
        <v>530</v>
      </c>
      <c r="J54" s="210"/>
      <c r="K54" s="64" t="s">
        <v>530</v>
      </c>
      <c r="L54" s="210"/>
      <c r="M54" s="64" t="s">
        <v>530</v>
      </c>
      <c r="N54" s="210"/>
      <c r="O54" s="305">
        <v>10</v>
      </c>
      <c r="P54" s="64"/>
      <c r="Q54" s="64" t="s">
        <v>530</v>
      </c>
      <c r="R54" s="64"/>
      <c r="S54" s="64">
        <v>10</v>
      </c>
      <c r="T54" s="60"/>
      <c r="U54" s="305"/>
      <c r="V54" s="210"/>
      <c r="W54" s="64"/>
      <c r="X54" s="210"/>
      <c r="Y54" s="64"/>
      <c r="Z54" s="210"/>
    </row>
    <row r="55" spans="1:26" s="27" customFormat="1" ht="15.75" customHeight="1">
      <c r="A55" s="133"/>
      <c r="B55" s="41" t="s">
        <v>348</v>
      </c>
      <c r="C55" s="305" t="s">
        <v>530</v>
      </c>
      <c r="D55" s="210"/>
      <c r="E55" s="64" t="s">
        <v>530</v>
      </c>
      <c r="F55" s="210"/>
      <c r="G55" s="64" t="s">
        <v>530</v>
      </c>
      <c r="H55" s="210"/>
      <c r="I55" s="305" t="s">
        <v>530</v>
      </c>
      <c r="J55" s="210"/>
      <c r="K55" s="64" t="s">
        <v>530</v>
      </c>
      <c r="L55" s="210"/>
      <c r="M55" s="64" t="s">
        <v>530</v>
      </c>
      <c r="N55" s="210"/>
      <c r="O55" s="305" t="s">
        <v>530</v>
      </c>
      <c r="P55" s="64"/>
      <c r="Q55" s="64" t="s">
        <v>530</v>
      </c>
      <c r="R55" s="64"/>
      <c r="S55" s="64" t="s">
        <v>530</v>
      </c>
      <c r="T55" s="60"/>
      <c r="U55" s="305"/>
      <c r="V55" s="210"/>
      <c r="W55" s="64"/>
      <c r="X55" s="210"/>
      <c r="Y55" s="64"/>
      <c r="Z55" s="210"/>
    </row>
    <row r="56" spans="1:26" s="1" customFormat="1" ht="15.75" customHeight="1">
      <c r="A56" s="133"/>
      <c r="B56" s="41" t="s">
        <v>264</v>
      </c>
      <c r="C56" s="305" t="s">
        <v>530</v>
      </c>
      <c r="D56" s="210"/>
      <c r="E56" s="64" t="s">
        <v>530</v>
      </c>
      <c r="F56" s="210"/>
      <c r="G56" s="64" t="s">
        <v>530</v>
      </c>
      <c r="H56" s="210"/>
      <c r="I56" s="305" t="s">
        <v>530</v>
      </c>
      <c r="J56" s="210"/>
      <c r="K56" s="64" t="s">
        <v>530</v>
      </c>
      <c r="L56" s="210"/>
      <c r="M56" s="64" t="s">
        <v>530</v>
      </c>
      <c r="N56" s="210"/>
      <c r="O56" s="305" t="s">
        <v>530</v>
      </c>
      <c r="P56" s="64"/>
      <c r="Q56" s="64" t="s">
        <v>530</v>
      </c>
      <c r="R56" s="64"/>
      <c r="S56" s="64" t="s">
        <v>530</v>
      </c>
      <c r="T56" s="60"/>
      <c r="U56" s="305"/>
      <c r="V56" s="210"/>
      <c r="W56" s="64"/>
      <c r="X56" s="210"/>
      <c r="Y56" s="64"/>
      <c r="Z56" s="210"/>
    </row>
    <row r="57" spans="1:26" s="1" customFormat="1" ht="15.75" customHeight="1">
      <c r="A57" s="133"/>
      <c r="B57" s="41" t="s">
        <v>263</v>
      </c>
      <c r="C57" s="305" t="s">
        <v>530</v>
      </c>
      <c r="D57" s="210"/>
      <c r="E57" s="64" t="s">
        <v>530</v>
      </c>
      <c r="F57" s="210"/>
      <c r="G57" s="64" t="s">
        <v>530</v>
      </c>
      <c r="H57" s="210"/>
      <c r="I57" s="305" t="s">
        <v>530</v>
      </c>
      <c r="J57" s="210"/>
      <c r="K57" s="64" t="s">
        <v>530</v>
      </c>
      <c r="L57" s="210"/>
      <c r="M57" s="64" t="s">
        <v>530</v>
      </c>
      <c r="N57" s="210"/>
      <c r="O57" s="305">
        <v>20</v>
      </c>
      <c r="P57" s="64"/>
      <c r="Q57" s="64" t="s">
        <v>530</v>
      </c>
      <c r="R57" s="64"/>
      <c r="S57" s="64">
        <v>10</v>
      </c>
      <c r="T57" s="60"/>
      <c r="U57" s="305"/>
      <c r="V57" s="210"/>
      <c r="W57" s="64"/>
      <c r="X57" s="210"/>
      <c r="Y57" s="64"/>
      <c r="Z57" s="210"/>
    </row>
    <row r="58" spans="1:26" s="1" customFormat="1" ht="15.75" customHeight="1">
      <c r="A58" s="133"/>
      <c r="B58" s="41" t="s">
        <v>262</v>
      </c>
      <c r="C58" s="305" t="s">
        <v>530</v>
      </c>
      <c r="D58" s="210"/>
      <c r="E58" s="64" t="s">
        <v>530</v>
      </c>
      <c r="F58" s="210"/>
      <c r="G58" s="64" t="s">
        <v>530</v>
      </c>
      <c r="H58" s="210"/>
      <c r="I58" s="305">
        <v>10</v>
      </c>
      <c r="J58" s="210"/>
      <c r="K58" s="64" t="s">
        <v>530</v>
      </c>
      <c r="L58" s="210"/>
      <c r="M58" s="64">
        <v>10</v>
      </c>
      <c r="N58" s="210"/>
      <c r="O58" s="305">
        <v>370</v>
      </c>
      <c r="P58" s="64"/>
      <c r="Q58" s="64">
        <v>170</v>
      </c>
      <c r="R58" s="64"/>
      <c r="S58" s="64">
        <v>200</v>
      </c>
      <c r="T58" s="60"/>
      <c r="U58" s="305"/>
      <c r="V58" s="210"/>
      <c r="W58" s="64"/>
      <c r="X58" s="210"/>
      <c r="Y58" s="64"/>
      <c r="Z58" s="210"/>
    </row>
    <row r="59" spans="1:26" s="1" customFormat="1" ht="15.75" customHeight="1">
      <c r="A59" s="133"/>
      <c r="B59" s="41" t="s">
        <v>273</v>
      </c>
      <c r="C59" s="305" t="s">
        <v>530</v>
      </c>
      <c r="D59" s="210"/>
      <c r="E59" s="64" t="s">
        <v>530</v>
      </c>
      <c r="F59" s="210"/>
      <c r="G59" s="64" t="s">
        <v>530</v>
      </c>
      <c r="H59" s="210"/>
      <c r="I59" s="305" t="s">
        <v>530</v>
      </c>
      <c r="J59" s="210"/>
      <c r="K59" s="64" t="s">
        <v>530</v>
      </c>
      <c r="L59" s="210"/>
      <c r="M59" s="64" t="s">
        <v>530</v>
      </c>
      <c r="N59" s="210"/>
      <c r="O59" s="305" t="s">
        <v>530</v>
      </c>
      <c r="P59" s="64"/>
      <c r="Q59" s="64" t="s">
        <v>530</v>
      </c>
      <c r="R59" s="64"/>
      <c r="S59" s="64" t="s">
        <v>530</v>
      </c>
      <c r="T59" s="60"/>
      <c r="U59" s="305"/>
      <c r="V59" s="210"/>
      <c r="W59" s="64"/>
      <c r="X59" s="210"/>
      <c r="Y59" s="64"/>
      <c r="Z59" s="210"/>
    </row>
    <row r="60" spans="1:26" s="1" customFormat="1" ht="15.75" customHeight="1">
      <c r="A60" s="133"/>
      <c r="B60" s="41" t="s">
        <v>276</v>
      </c>
      <c r="C60" s="305" t="s">
        <v>530</v>
      </c>
      <c r="D60" s="210"/>
      <c r="E60" s="64" t="s">
        <v>530</v>
      </c>
      <c r="F60" s="210"/>
      <c r="G60" s="64" t="s">
        <v>530</v>
      </c>
      <c r="H60" s="210"/>
      <c r="I60" s="305">
        <v>10</v>
      </c>
      <c r="J60" s="210"/>
      <c r="K60" s="64" t="s">
        <v>530</v>
      </c>
      <c r="L60" s="210"/>
      <c r="M60" s="64">
        <v>10</v>
      </c>
      <c r="N60" s="210"/>
      <c r="O60" s="305" t="s">
        <v>530</v>
      </c>
      <c r="P60" s="64"/>
      <c r="Q60" s="64" t="s">
        <v>530</v>
      </c>
      <c r="R60" s="64"/>
      <c r="S60" s="64" t="s">
        <v>530</v>
      </c>
      <c r="T60" s="60"/>
      <c r="U60" s="305"/>
      <c r="V60" s="210"/>
      <c r="W60" s="64"/>
      <c r="X60" s="210"/>
      <c r="Y60" s="64"/>
      <c r="Z60" s="210"/>
    </row>
    <row r="61" spans="1:26" s="1" customFormat="1" ht="15.75" customHeight="1">
      <c r="A61" s="133"/>
      <c r="B61" s="41" t="s">
        <v>270</v>
      </c>
      <c r="C61" s="305" t="s">
        <v>530</v>
      </c>
      <c r="D61" s="210"/>
      <c r="E61" s="64" t="s">
        <v>530</v>
      </c>
      <c r="F61" s="210"/>
      <c r="G61" s="64" t="s">
        <v>530</v>
      </c>
      <c r="H61" s="210"/>
      <c r="I61" s="305" t="s">
        <v>530</v>
      </c>
      <c r="J61" s="210"/>
      <c r="K61" s="64" t="s">
        <v>530</v>
      </c>
      <c r="L61" s="210"/>
      <c r="M61" s="64" t="s">
        <v>530</v>
      </c>
      <c r="N61" s="210"/>
      <c r="O61" s="305" t="s">
        <v>530</v>
      </c>
      <c r="P61" s="64"/>
      <c r="Q61" s="64" t="s">
        <v>530</v>
      </c>
      <c r="R61" s="64"/>
      <c r="S61" s="64" t="s">
        <v>530</v>
      </c>
      <c r="T61" s="60"/>
      <c r="U61" s="305"/>
      <c r="V61" s="210"/>
      <c r="W61" s="64"/>
      <c r="X61" s="210"/>
      <c r="Y61" s="64"/>
      <c r="Z61" s="210"/>
    </row>
    <row r="62" spans="1:26" s="1" customFormat="1" ht="15.75" customHeight="1">
      <c r="A62" s="133"/>
      <c r="B62" s="41" t="s">
        <v>277</v>
      </c>
      <c r="C62" s="305" t="s">
        <v>530</v>
      </c>
      <c r="D62" s="210"/>
      <c r="E62" s="64" t="s">
        <v>530</v>
      </c>
      <c r="F62" s="210"/>
      <c r="G62" s="64" t="s">
        <v>530</v>
      </c>
      <c r="H62" s="210"/>
      <c r="I62" s="305">
        <v>10</v>
      </c>
      <c r="J62" s="210"/>
      <c r="K62" s="64" t="s">
        <v>530</v>
      </c>
      <c r="L62" s="210"/>
      <c r="M62" s="64">
        <v>10</v>
      </c>
      <c r="N62" s="210"/>
      <c r="O62" s="305" t="s">
        <v>530</v>
      </c>
      <c r="P62" s="64"/>
      <c r="Q62" s="64" t="s">
        <v>530</v>
      </c>
      <c r="R62" s="64"/>
      <c r="S62" s="64" t="s">
        <v>530</v>
      </c>
      <c r="T62" s="60"/>
      <c r="U62" s="305"/>
      <c r="V62" s="210"/>
      <c r="W62" s="64"/>
      <c r="X62" s="210"/>
      <c r="Y62" s="64"/>
      <c r="Z62" s="210"/>
    </row>
    <row r="63" spans="1:26" s="1" customFormat="1" ht="15.75" customHeight="1">
      <c r="A63" s="133"/>
      <c r="B63" s="41" t="s">
        <v>268</v>
      </c>
      <c r="C63" s="305" t="s">
        <v>530</v>
      </c>
      <c r="D63" s="210"/>
      <c r="E63" s="64" t="s">
        <v>530</v>
      </c>
      <c r="F63" s="210"/>
      <c r="G63" s="64" t="s">
        <v>530</v>
      </c>
      <c r="H63" s="210"/>
      <c r="I63" s="305">
        <v>650</v>
      </c>
      <c r="J63" s="210"/>
      <c r="K63" s="64">
        <v>50</v>
      </c>
      <c r="L63" s="210"/>
      <c r="M63" s="64">
        <v>600</v>
      </c>
      <c r="N63" s="210"/>
      <c r="O63" s="305">
        <v>20</v>
      </c>
      <c r="P63" s="64"/>
      <c r="Q63" s="64" t="s">
        <v>530</v>
      </c>
      <c r="R63" s="64"/>
      <c r="S63" s="64">
        <v>20</v>
      </c>
      <c r="T63" s="60"/>
      <c r="U63" s="305"/>
      <c r="V63" s="210"/>
      <c r="W63" s="64"/>
      <c r="X63" s="210"/>
      <c r="Y63" s="64"/>
      <c r="Z63" s="210"/>
    </row>
    <row r="64" spans="1:26" s="1" customFormat="1" ht="15.75" customHeight="1">
      <c r="A64" s="133"/>
      <c r="B64" s="41" t="s">
        <v>266</v>
      </c>
      <c r="C64" s="305" t="s">
        <v>530</v>
      </c>
      <c r="D64" s="210"/>
      <c r="E64" s="64" t="s">
        <v>530</v>
      </c>
      <c r="F64" s="210"/>
      <c r="G64" s="64" t="s">
        <v>530</v>
      </c>
      <c r="H64" s="210"/>
      <c r="I64" s="305">
        <v>320</v>
      </c>
      <c r="J64" s="210"/>
      <c r="K64" s="64">
        <v>90</v>
      </c>
      <c r="L64" s="210"/>
      <c r="M64" s="64">
        <v>220</v>
      </c>
      <c r="N64" s="210"/>
      <c r="O64" s="305">
        <v>10</v>
      </c>
      <c r="P64" s="64"/>
      <c r="Q64" s="64" t="s">
        <v>530</v>
      </c>
      <c r="R64" s="64"/>
      <c r="S64" s="64">
        <v>10</v>
      </c>
      <c r="T64" s="60"/>
      <c r="U64" s="305"/>
      <c r="V64" s="210"/>
      <c r="W64" s="64"/>
      <c r="X64" s="210"/>
      <c r="Y64" s="64"/>
      <c r="Z64" s="210"/>
    </row>
    <row r="65" spans="1:26" s="1" customFormat="1" ht="15.75" customHeight="1">
      <c r="A65" s="133"/>
      <c r="B65" s="41" t="s">
        <v>350</v>
      </c>
      <c r="C65" s="305" t="s">
        <v>530</v>
      </c>
      <c r="D65" s="210"/>
      <c r="E65" s="64" t="s">
        <v>530</v>
      </c>
      <c r="F65" s="210"/>
      <c r="G65" s="64" t="s">
        <v>530</v>
      </c>
      <c r="H65" s="210"/>
      <c r="I65" s="305" t="s">
        <v>530</v>
      </c>
      <c r="J65" s="210"/>
      <c r="K65" s="64" t="s">
        <v>530</v>
      </c>
      <c r="L65" s="210"/>
      <c r="M65" s="64" t="s">
        <v>530</v>
      </c>
      <c r="N65" s="210"/>
      <c r="O65" s="305" t="s">
        <v>530</v>
      </c>
      <c r="P65" s="64"/>
      <c r="Q65" s="64" t="s">
        <v>530</v>
      </c>
      <c r="R65" s="64"/>
      <c r="S65" s="64" t="s">
        <v>530</v>
      </c>
      <c r="T65" s="60"/>
      <c r="U65" s="305"/>
      <c r="V65" s="210"/>
      <c r="W65" s="64"/>
      <c r="X65" s="210"/>
      <c r="Y65" s="64"/>
      <c r="Z65" s="210"/>
    </row>
    <row r="66" spans="1:26" s="1" customFormat="1" ht="15.75" customHeight="1">
      <c r="A66" s="133"/>
      <c r="B66" s="41" t="s">
        <v>269</v>
      </c>
      <c r="C66" s="305" t="s">
        <v>530</v>
      </c>
      <c r="D66" s="210"/>
      <c r="E66" s="64" t="s">
        <v>530</v>
      </c>
      <c r="F66" s="210"/>
      <c r="G66" s="64" t="s">
        <v>530</v>
      </c>
      <c r="H66" s="210"/>
      <c r="I66" s="305">
        <v>10</v>
      </c>
      <c r="J66" s="210"/>
      <c r="K66" s="64" t="s">
        <v>530</v>
      </c>
      <c r="L66" s="210"/>
      <c r="M66" s="64">
        <v>10</v>
      </c>
      <c r="N66" s="210"/>
      <c r="O66" s="305" t="s">
        <v>530</v>
      </c>
      <c r="P66" s="64"/>
      <c r="Q66" s="64" t="s">
        <v>530</v>
      </c>
      <c r="R66" s="64"/>
      <c r="S66" s="64" t="s">
        <v>530</v>
      </c>
      <c r="T66" s="60"/>
      <c r="U66" s="305"/>
      <c r="V66" s="210"/>
      <c r="W66" s="64"/>
      <c r="X66" s="210"/>
      <c r="Y66" s="64"/>
      <c r="Z66" s="210"/>
    </row>
    <row r="67" spans="1:26" s="1" customFormat="1" ht="15.75" customHeight="1">
      <c r="A67" s="133"/>
      <c r="B67" s="41" t="s">
        <v>272</v>
      </c>
      <c r="C67" s="305">
        <v>110</v>
      </c>
      <c r="D67" s="210"/>
      <c r="E67" s="64">
        <v>10</v>
      </c>
      <c r="F67" s="210"/>
      <c r="G67" s="64">
        <v>100</v>
      </c>
      <c r="H67" s="210"/>
      <c r="I67" s="305">
        <v>660</v>
      </c>
      <c r="J67" s="210"/>
      <c r="K67" s="64">
        <v>50</v>
      </c>
      <c r="L67" s="210"/>
      <c r="M67" s="64">
        <v>610</v>
      </c>
      <c r="N67" s="210"/>
      <c r="O67" s="305">
        <v>260</v>
      </c>
      <c r="P67" s="64"/>
      <c r="Q67" s="64">
        <v>20</v>
      </c>
      <c r="R67" s="64"/>
      <c r="S67" s="64">
        <v>240</v>
      </c>
      <c r="T67" s="60"/>
      <c r="U67" s="305"/>
      <c r="V67" s="210"/>
      <c r="W67" s="64"/>
      <c r="X67" s="210"/>
      <c r="Y67" s="64"/>
      <c r="Z67" s="210"/>
    </row>
    <row r="68" spans="1:26" s="1" customFormat="1" ht="15.75" customHeight="1">
      <c r="A68" s="133"/>
      <c r="B68" s="41" t="s">
        <v>351</v>
      </c>
      <c r="C68" s="305" t="s">
        <v>530</v>
      </c>
      <c r="D68" s="210"/>
      <c r="E68" s="64" t="s">
        <v>530</v>
      </c>
      <c r="F68" s="210"/>
      <c r="G68" s="64" t="s">
        <v>530</v>
      </c>
      <c r="H68" s="210"/>
      <c r="I68" s="305" t="s">
        <v>530</v>
      </c>
      <c r="J68" s="210"/>
      <c r="K68" s="64" t="s">
        <v>530</v>
      </c>
      <c r="L68" s="210"/>
      <c r="M68" s="64" t="s">
        <v>530</v>
      </c>
      <c r="N68" s="210"/>
      <c r="O68" s="305" t="s">
        <v>530</v>
      </c>
      <c r="P68" s="64"/>
      <c r="Q68" s="64" t="s">
        <v>530</v>
      </c>
      <c r="R68" s="64"/>
      <c r="S68" s="64" t="s">
        <v>530</v>
      </c>
      <c r="T68" s="60"/>
      <c r="U68" s="305"/>
      <c r="V68" s="210"/>
      <c r="W68" s="64"/>
      <c r="X68" s="210"/>
      <c r="Y68" s="64"/>
      <c r="Z68" s="210"/>
    </row>
    <row r="69" spans="1:26" s="1" customFormat="1" ht="15.75" customHeight="1">
      <c r="A69" s="133"/>
      <c r="B69" s="41" t="s">
        <v>265</v>
      </c>
      <c r="C69" s="305" t="s">
        <v>530</v>
      </c>
      <c r="D69" s="210"/>
      <c r="E69" s="64" t="s">
        <v>530</v>
      </c>
      <c r="F69" s="210"/>
      <c r="G69" s="64" t="s">
        <v>530</v>
      </c>
      <c r="H69" s="210"/>
      <c r="I69" s="305">
        <v>20</v>
      </c>
      <c r="J69" s="210"/>
      <c r="K69" s="64" t="s">
        <v>530</v>
      </c>
      <c r="L69" s="210"/>
      <c r="M69" s="64">
        <v>10</v>
      </c>
      <c r="N69" s="210"/>
      <c r="O69" s="305" t="s">
        <v>530</v>
      </c>
      <c r="P69" s="64"/>
      <c r="Q69" s="64" t="s">
        <v>530</v>
      </c>
      <c r="R69" s="64"/>
      <c r="S69" s="64" t="s">
        <v>530</v>
      </c>
      <c r="T69" s="60"/>
      <c r="U69" s="305"/>
      <c r="V69" s="210"/>
      <c r="W69" s="64"/>
      <c r="X69" s="210"/>
      <c r="Y69" s="64"/>
      <c r="Z69" s="210"/>
    </row>
    <row r="70" spans="1:26" s="1" customFormat="1" ht="14.25">
      <c r="A70" s="155"/>
      <c r="B70" s="76"/>
      <c r="C70" s="313"/>
      <c r="D70" s="405"/>
      <c r="E70" s="172"/>
      <c r="F70" s="405"/>
      <c r="G70" s="172"/>
      <c r="H70" s="405"/>
      <c r="I70" s="313"/>
      <c r="J70" s="405"/>
      <c r="K70" s="172"/>
      <c r="L70" s="405"/>
      <c r="M70" s="172"/>
      <c r="N70" s="405"/>
      <c r="O70" s="313"/>
      <c r="P70" s="172"/>
      <c r="Q70" s="172"/>
      <c r="R70" s="172"/>
      <c r="S70" s="172"/>
      <c r="T70" s="63"/>
      <c r="U70" s="305"/>
      <c r="V70" s="210"/>
      <c r="W70" s="64"/>
      <c r="X70" s="210"/>
      <c r="Y70" s="64"/>
      <c r="Z70" s="210"/>
    </row>
    <row r="71" spans="1:26" s="27" customFormat="1" ht="12.75">
      <c r="A71" s="141"/>
      <c r="B71" s="447"/>
      <c r="C71" s="447"/>
      <c r="D71" s="447"/>
      <c r="E71" s="447"/>
      <c r="F71" s="447"/>
      <c r="G71" s="447"/>
      <c r="H71" s="447"/>
      <c r="I71" s="447"/>
      <c r="J71" s="447"/>
      <c r="K71" s="447"/>
      <c r="L71" s="447"/>
      <c r="M71" s="447"/>
      <c r="N71" s="447"/>
      <c r="O71" s="447"/>
      <c r="P71" s="447"/>
      <c r="Q71" s="447"/>
      <c r="R71" s="447"/>
      <c r="S71" s="447"/>
      <c r="T71" s="154" t="s">
        <v>529</v>
      </c>
      <c r="U71" s="447"/>
      <c r="V71" s="447"/>
      <c r="W71" s="447"/>
      <c r="X71" s="447"/>
      <c r="Y71" s="447"/>
      <c r="Z71" s="154"/>
    </row>
  </sheetData>
  <mergeCells count="31">
    <mergeCell ref="O5:O6"/>
    <mergeCell ref="K5:K6"/>
    <mergeCell ref="M5:M6"/>
    <mergeCell ref="Q5:Q6"/>
    <mergeCell ref="A46:B46"/>
    <mergeCell ref="C42:G42"/>
    <mergeCell ref="E5:E6"/>
    <mergeCell ref="G5:G6"/>
    <mergeCell ref="C43:C44"/>
    <mergeCell ref="E43:E44"/>
    <mergeCell ref="C5:C6"/>
    <mergeCell ref="G43:G44"/>
    <mergeCell ref="A40:T40"/>
    <mergeCell ref="I42:M42"/>
    <mergeCell ref="A1:V1"/>
    <mergeCell ref="A2:V2"/>
    <mergeCell ref="A39:T39"/>
    <mergeCell ref="C4:G4"/>
    <mergeCell ref="I4:M4"/>
    <mergeCell ref="O4:S4"/>
    <mergeCell ref="A8:B8"/>
    <mergeCell ref="U5:U6"/>
    <mergeCell ref="S5:S6"/>
    <mergeCell ref="I5:I6"/>
    <mergeCell ref="O43:O44"/>
    <mergeCell ref="Q43:Q44"/>
    <mergeCell ref="O42:S42"/>
    <mergeCell ref="I43:I44"/>
    <mergeCell ref="K43:K44"/>
    <mergeCell ref="M43:M44"/>
    <mergeCell ref="S43:S44"/>
  </mergeCells>
  <printOptions horizontalCentered="1"/>
  <pageMargins left="0.32" right="0.36" top="0.984251968503937" bottom="0.984251968503937" header="0.5118110236220472" footer="0.5118110236220472"/>
  <pageSetup horizontalDpi="600" verticalDpi="600" orientation="portrait" paperSize="9" scale="65" r:id="rId1"/>
  <headerFooter alignWithMargins="0">
    <oddFooter>&amp;C26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6"/>
  <dimension ref="A1:AA90"/>
  <sheetViews>
    <sheetView workbookViewId="0" topLeftCell="A1">
      <selection activeCell="C54" sqref="C54:T88"/>
    </sheetView>
  </sheetViews>
  <sheetFormatPr defaultColWidth="9.140625" defaultRowHeight="12.75"/>
  <cols>
    <col min="2" max="2" width="19.00390625" style="0" customWidth="1"/>
    <col min="4" max="4" width="2.00390625" style="0" customWidth="1"/>
    <col min="6" max="6" width="2.00390625" style="0" customWidth="1"/>
    <col min="8" max="8" width="2.00390625" style="0" customWidth="1"/>
    <col min="10" max="10" width="2.00390625" style="0" customWidth="1"/>
    <col min="12" max="12" width="2.00390625" style="0" customWidth="1"/>
    <col min="14" max="14" width="2.00390625" style="0" customWidth="1"/>
    <col min="16" max="16" width="2.00390625" style="0" customWidth="1"/>
    <col min="18" max="18" width="2.00390625" style="0" customWidth="1"/>
    <col min="20" max="20" width="2.00390625" style="0" customWidth="1"/>
    <col min="22" max="22" width="2.00390625" style="0" customWidth="1"/>
  </cols>
  <sheetData>
    <row r="1" spans="1:27" s="27" customFormat="1" ht="20.25">
      <c r="A1" s="591" t="s">
        <v>493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464"/>
      <c r="X1" s="464"/>
      <c r="Y1" s="464"/>
      <c r="Z1" s="166"/>
      <c r="AA1" s="28"/>
    </row>
    <row r="2" spans="1:27" s="27" customFormat="1" ht="20.25">
      <c r="A2" s="581" t="str">
        <f>"'Table 5.1a MOD Personnel by local authority area as at "&amp;'Enter SITDATE'!B2</f>
        <v>'Table 5.1a MOD Personnel by local authority area as at 1 January 2014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464"/>
      <c r="X2" s="464"/>
      <c r="Y2" s="464"/>
      <c r="Z2" s="166"/>
      <c r="AA2" s="28"/>
    </row>
    <row r="3" spans="1:27" s="27" customFormat="1" ht="12.75">
      <c r="A3" s="101"/>
      <c r="B3" s="102"/>
      <c r="C3" s="103"/>
      <c r="D3" s="103"/>
      <c r="E3" s="103"/>
      <c r="F3" s="103"/>
      <c r="G3" s="102"/>
      <c r="H3" s="102"/>
      <c r="I3" s="103"/>
      <c r="J3" s="102"/>
      <c r="K3" s="102"/>
      <c r="L3" s="102"/>
      <c r="M3" s="102"/>
      <c r="N3" s="102"/>
      <c r="O3" s="105"/>
      <c r="P3" s="174"/>
      <c r="Q3" s="3"/>
      <c r="R3" s="3"/>
      <c r="S3" s="32"/>
      <c r="T3" s="32"/>
      <c r="U3" s="103"/>
      <c r="V3" s="102"/>
      <c r="W3" s="102"/>
      <c r="X3" s="102"/>
      <c r="Y3" s="177"/>
      <c r="Z3" s="177"/>
      <c r="AA3" s="28"/>
    </row>
    <row r="4" spans="1:26" s="27" customFormat="1" ht="12.75" customHeight="1">
      <c r="A4" s="299"/>
      <c r="B4" s="98"/>
      <c r="C4" s="596" t="s">
        <v>517</v>
      </c>
      <c r="D4" s="597"/>
      <c r="E4" s="597"/>
      <c r="F4" s="597"/>
      <c r="G4" s="597"/>
      <c r="H4" s="165"/>
      <c r="I4" s="596" t="s">
        <v>518</v>
      </c>
      <c r="J4" s="597"/>
      <c r="K4" s="597"/>
      <c r="L4" s="597"/>
      <c r="M4" s="597"/>
      <c r="N4" s="164"/>
      <c r="O4" s="596" t="s">
        <v>519</v>
      </c>
      <c r="P4" s="597"/>
      <c r="Q4" s="597"/>
      <c r="R4" s="597"/>
      <c r="S4" s="597"/>
      <c r="T4" s="597"/>
      <c r="U4" s="597"/>
      <c r="V4" s="353"/>
      <c r="W4" s="346"/>
      <c r="X4" s="347"/>
      <c r="Y4" s="347"/>
      <c r="Z4" s="339"/>
    </row>
    <row r="5" spans="1:26" s="27" customFormat="1" ht="12.75" customHeight="1">
      <c r="A5" s="396"/>
      <c r="B5" s="48"/>
      <c r="C5" s="588" t="s">
        <v>50</v>
      </c>
      <c r="D5" s="374"/>
      <c r="E5" s="584" t="s">
        <v>518</v>
      </c>
      <c r="F5" s="374"/>
      <c r="G5" s="584" t="s">
        <v>519</v>
      </c>
      <c r="H5" s="375"/>
      <c r="I5" s="588" t="s">
        <v>50</v>
      </c>
      <c r="J5" s="374"/>
      <c r="K5" s="584" t="s">
        <v>79</v>
      </c>
      <c r="L5" s="374"/>
      <c r="M5" s="584" t="s">
        <v>91</v>
      </c>
      <c r="N5" s="374"/>
      <c r="O5" s="588" t="s">
        <v>50</v>
      </c>
      <c r="P5" s="374"/>
      <c r="Q5" s="584" t="s">
        <v>523</v>
      </c>
      <c r="R5" s="374"/>
      <c r="S5" s="584" t="s">
        <v>522</v>
      </c>
      <c r="T5" s="374"/>
      <c r="U5" s="584" t="s">
        <v>521</v>
      </c>
      <c r="V5" s="337"/>
      <c r="W5" s="338"/>
      <c r="X5" s="339"/>
      <c r="Y5" s="339"/>
      <c r="Z5" s="339"/>
    </row>
    <row r="6" spans="1:26" s="27" customFormat="1" ht="12.75">
      <c r="A6" s="131"/>
      <c r="B6" s="300" t="s">
        <v>497</v>
      </c>
      <c r="C6" s="587"/>
      <c r="D6" s="349"/>
      <c r="E6" s="585"/>
      <c r="F6" s="349"/>
      <c r="G6" s="585"/>
      <c r="H6" s="350"/>
      <c r="I6" s="587"/>
      <c r="J6" s="349"/>
      <c r="K6" s="585"/>
      <c r="L6" s="349"/>
      <c r="M6" s="585"/>
      <c r="N6" s="350"/>
      <c r="O6" s="587"/>
      <c r="P6" s="349"/>
      <c r="Q6" s="585"/>
      <c r="R6" s="349"/>
      <c r="S6" s="585"/>
      <c r="T6" s="349"/>
      <c r="U6" s="585"/>
      <c r="V6" s="334"/>
      <c r="W6" s="248"/>
      <c r="X6" s="249"/>
      <c r="Y6" s="249"/>
      <c r="Z6" s="249"/>
    </row>
    <row r="7" spans="1:26" s="27" customFormat="1" ht="12.75">
      <c r="A7" s="135"/>
      <c r="B7" s="41"/>
      <c r="C7" s="273"/>
      <c r="D7" s="226"/>
      <c r="E7" s="34"/>
      <c r="F7" s="34"/>
      <c r="G7" s="34"/>
      <c r="H7" s="40"/>
      <c r="I7" s="273"/>
      <c r="J7" s="226"/>
      <c r="K7" s="34"/>
      <c r="L7" s="34"/>
      <c r="M7" s="34"/>
      <c r="N7" s="40"/>
      <c r="O7" s="273"/>
      <c r="P7" s="226"/>
      <c r="Q7" s="34"/>
      <c r="R7" s="34"/>
      <c r="S7" s="34"/>
      <c r="T7" s="34"/>
      <c r="U7" s="153"/>
      <c r="V7" s="75"/>
      <c r="W7" s="256"/>
      <c r="X7" s="32"/>
      <c r="Y7" s="32"/>
      <c r="Z7" s="32"/>
    </row>
    <row r="8" spans="1:26" s="27" customFormat="1" ht="14.25">
      <c r="A8" s="606" t="s">
        <v>38</v>
      </c>
      <c r="B8" s="607"/>
      <c r="C8" s="65">
        <v>14790</v>
      </c>
      <c r="D8" s="232"/>
      <c r="E8" s="55">
        <v>10850</v>
      </c>
      <c r="F8" s="211"/>
      <c r="G8" s="55">
        <v>3940</v>
      </c>
      <c r="H8" s="232"/>
      <c r="I8" s="65">
        <v>10850</v>
      </c>
      <c r="J8" s="232"/>
      <c r="K8" s="55">
        <v>1330</v>
      </c>
      <c r="L8" s="211"/>
      <c r="M8" s="55">
        <v>9520</v>
      </c>
      <c r="N8" s="232"/>
      <c r="O8" s="65">
        <v>3940</v>
      </c>
      <c r="P8" s="232"/>
      <c r="Q8" s="55">
        <v>3120</v>
      </c>
      <c r="R8" s="55"/>
      <c r="S8" s="55">
        <v>740</v>
      </c>
      <c r="T8" s="232"/>
      <c r="U8" s="55">
        <v>80</v>
      </c>
      <c r="V8" s="233"/>
      <c r="W8" s="305"/>
      <c r="X8" s="210"/>
      <c r="Y8" s="325"/>
      <c r="Z8" s="379"/>
    </row>
    <row r="9" spans="1:26" s="27" customFormat="1" ht="14.25">
      <c r="A9" s="134"/>
      <c r="B9" s="41"/>
      <c r="C9" s="311"/>
      <c r="D9" s="227"/>
      <c r="E9" s="35"/>
      <c r="F9" s="227"/>
      <c r="G9" s="35"/>
      <c r="H9" s="227"/>
      <c r="I9" s="311"/>
      <c r="J9" s="227"/>
      <c r="K9" s="35"/>
      <c r="L9" s="227"/>
      <c r="M9" s="35"/>
      <c r="N9" s="227"/>
      <c r="O9" s="311"/>
      <c r="P9" s="227"/>
      <c r="Q9" s="35"/>
      <c r="R9" s="35"/>
      <c r="S9" s="35"/>
      <c r="T9" s="227"/>
      <c r="U9" s="322"/>
      <c r="V9" s="229"/>
      <c r="W9" s="47"/>
      <c r="X9" s="227"/>
      <c r="Y9" s="35"/>
      <c r="Z9" s="227"/>
    </row>
    <row r="10" spans="1:26" s="1" customFormat="1" ht="14.25">
      <c r="A10" s="133"/>
      <c r="B10" s="80" t="s">
        <v>352</v>
      </c>
      <c r="C10" s="305">
        <v>70</v>
      </c>
      <c r="D10" s="210"/>
      <c r="E10" s="64">
        <v>20</v>
      </c>
      <c r="F10" s="210"/>
      <c r="G10" s="64">
        <v>50</v>
      </c>
      <c r="H10" s="210"/>
      <c r="I10" s="305">
        <v>20</v>
      </c>
      <c r="J10" s="210"/>
      <c r="K10" s="64" t="s">
        <v>530</v>
      </c>
      <c r="L10" s="210"/>
      <c r="M10" s="64">
        <v>10</v>
      </c>
      <c r="N10" s="210"/>
      <c r="O10" s="305">
        <v>50</v>
      </c>
      <c r="P10" s="210"/>
      <c r="Q10" s="64">
        <v>50</v>
      </c>
      <c r="R10" s="64"/>
      <c r="S10" s="64">
        <v>10</v>
      </c>
      <c r="T10" s="210"/>
      <c r="U10" s="64" t="s">
        <v>530</v>
      </c>
      <c r="V10" s="208"/>
      <c r="W10" s="59"/>
      <c r="X10" s="210"/>
      <c r="Y10" s="64"/>
      <c r="Z10" s="210"/>
    </row>
    <row r="11" spans="1:26" s="1" customFormat="1" ht="14.25">
      <c r="A11" s="133"/>
      <c r="B11" s="80" t="s">
        <v>353</v>
      </c>
      <c r="C11" s="305">
        <v>60</v>
      </c>
      <c r="D11" s="210"/>
      <c r="E11" s="64">
        <v>20</v>
      </c>
      <c r="F11" s="210"/>
      <c r="G11" s="64">
        <v>40</v>
      </c>
      <c r="H11" s="210"/>
      <c r="I11" s="305">
        <v>20</v>
      </c>
      <c r="J11" s="210"/>
      <c r="K11" s="64" t="s">
        <v>530</v>
      </c>
      <c r="L11" s="210"/>
      <c r="M11" s="64">
        <v>20</v>
      </c>
      <c r="N11" s="210"/>
      <c r="O11" s="305">
        <v>40</v>
      </c>
      <c r="P11" s="210"/>
      <c r="Q11" s="64">
        <v>40</v>
      </c>
      <c r="R11" s="64"/>
      <c r="S11" s="64" t="s">
        <v>530</v>
      </c>
      <c r="T11" s="210"/>
      <c r="U11" s="64" t="s">
        <v>530</v>
      </c>
      <c r="V11" s="208"/>
      <c r="W11" s="59"/>
      <c r="X11" s="210"/>
      <c r="Y11" s="64"/>
      <c r="Z11" s="210"/>
    </row>
    <row r="12" spans="1:26" s="1" customFormat="1" ht="14.25">
      <c r="A12" s="133"/>
      <c r="B12" s="80" t="s">
        <v>354</v>
      </c>
      <c r="C12" s="305">
        <v>760</v>
      </c>
      <c r="D12" s="210"/>
      <c r="E12" s="64">
        <v>720</v>
      </c>
      <c r="F12" s="210"/>
      <c r="G12" s="64">
        <v>40</v>
      </c>
      <c r="H12" s="210"/>
      <c r="I12" s="305">
        <v>720</v>
      </c>
      <c r="J12" s="210"/>
      <c r="K12" s="64">
        <v>50</v>
      </c>
      <c r="L12" s="210"/>
      <c r="M12" s="64">
        <v>670</v>
      </c>
      <c r="N12" s="210"/>
      <c r="O12" s="305">
        <v>40</v>
      </c>
      <c r="P12" s="210"/>
      <c r="Q12" s="64">
        <v>20</v>
      </c>
      <c r="R12" s="64"/>
      <c r="S12" s="64">
        <v>20</v>
      </c>
      <c r="T12" s="210"/>
      <c r="U12" s="64" t="s">
        <v>530</v>
      </c>
      <c r="V12" s="208"/>
      <c r="W12" s="59"/>
      <c r="X12" s="210"/>
      <c r="Y12" s="64"/>
      <c r="Z12" s="210"/>
    </row>
    <row r="13" spans="1:26" s="1" customFormat="1" ht="14.25">
      <c r="A13" s="133"/>
      <c r="B13" s="80" t="s">
        <v>506</v>
      </c>
      <c r="C13" s="305">
        <v>4650</v>
      </c>
      <c r="D13" s="210"/>
      <c r="E13" s="64">
        <v>3380</v>
      </c>
      <c r="F13" s="210"/>
      <c r="G13" s="64">
        <v>1270</v>
      </c>
      <c r="H13" s="210"/>
      <c r="I13" s="305">
        <v>3380</v>
      </c>
      <c r="J13" s="210"/>
      <c r="K13" s="64">
        <v>440</v>
      </c>
      <c r="L13" s="210"/>
      <c r="M13" s="64">
        <v>2940</v>
      </c>
      <c r="N13" s="210"/>
      <c r="O13" s="305">
        <v>1270</v>
      </c>
      <c r="P13" s="210"/>
      <c r="Q13" s="64">
        <v>1180</v>
      </c>
      <c r="R13" s="64"/>
      <c r="S13" s="64">
        <v>90</v>
      </c>
      <c r="T13" s="210"/>
      <c r="U13" s="64" t="s">
        <v>530</v>
      </c>
      <c r="V13" s="208"/>
      <c r="W13" s="59"/>
      <c r="X13" s="210"/>
      <c r="Y13" s="64"/>
      <c r="Z13" s="210"/>
    </row>
    <row r="14" spans="1:26" s="1" customFormat="1" ht="14.25">
      <c r="A14" s="133"/>
      <c r="B14" s="80" t="s">
        <v>241</v>
      </c>
      <c r="C14" s="305" t="s">
        <v>530</v>
      </c>
      <c r="D14" s="210"/>
      <c r="E14" s="64" t="s">
        <v>530</v>
      </c>
      <c r="F14" s="210"/>
      <c r="G14" s="64" t="s">
        <v>530</v>
      </c>
      <c r="H14" s="210"/>
      <c r="I14" s="305" t="s">
        <v>530</v>
      </c>
      <c r="J14" s="210"/>
      <c r="K14" s="64" t="s">
        <v>530</v>
      </c>
      <c r="L14" s="210"/>
      <c r="M14" s="64" t="s">
        <v>530</v>
      </c>
      <c r="N14" s="210"/>
      <c r="O14" s="305" t="s">
        <v>530</v>
      </c>
      <c r="P14" s="210"/>
      <c r="Q14" s="64" t="s">
        <v>530</v>
      </c>
      <c r="R14" s="64"/>
      <c r="S14" s="64" t="s">
        <v>530</v>
      </c>
      <c r="T14" s="210"/>
      <c r="U14" s="64" t="s">
        <v>530</v>
      </c>
      <c r="V14" s="208"/>
      <c r="W14" s="59"/>
      <c r="X14" s="210"/>
      <c r="Y14" s="64"/>
      <c r="Z14" s="210"/>
    </row>
    <row r="15" spans="1:26" s="1" customFormat="1" ht="14.25">
      <c r="A15" s="133"/>
      <c r="B15" s="80" t="s">
        <v>509</v>
      </c>
      <c r="C15" s="305">
        <v>10</v>
      </c>
      <c r="D15" s="210"/>
      <c r="E15" s="64" t="s">
        <v>530</v>
      </c>
      <c r="F15" s="210"/>
      <c r="G15" s="64">
        <v>10</v>
      </c>
      <c r="H15" s="210"/>
      <c r="I15" s="305" t="s">
        <v>530</v>
      </c>
      <c r="J15" s="210"/>
      <c r="K15" s="64" t="s">
        <v>530</v>
      </c>
      <c r="L15" s="210"/>
      <c r="M15" s="64" t="s">
        <v>530</v>
      </c>
      <c r="N15" s="210"/>
      <c r="O15" s="305">
        <v>10</v>
      </c>
      <c r="P15" s="210"/>
      <c r="Q15" s="64">
        <v>10</v>
      </c>
      <c r="R15" s="64"/>
      <c r="S15" s="64" t="s">
        <v>530</v>
      </c>
      <c r="T15" s="210"/>
      <c r="U15" s="64" t="s">
        <v>530</v>
      </c>
      <c r="V15" s="208"/>
      <c r="W15" s="59"/>
      <c r="X15" s="210"/>
      <c r="Y15" s="64"/>
      <c r="Z15" s="210"/>
    </row>
    <row r="16" spans="1:26" s="1" customFormat="1" ht="14.25">
      <c r="A16" s="133"/>
      <c r="B16" s="80" t="s">
        <v>243</v>
      </c>
      <c r="C16" s="305">
        <v>40</v>
      </c>
      <c r="D16" s="210"/>
      <c r="E16" s="64">
        <v>20</v>
      </c>
      <c r="F16" s="210"/>
      <c r="G16" s="64">
        <v>20</v>
      </c>
      <c r="H16" s="210"/>
      <c r="I16" s="305">
        <v>20</v>
      </c>
      <c r="J16" s="210"/>
      <c r="K16" s="64" t="s">
        <v>530</v>
      </c>
      <c r="L16" s="210"/>
      <c r="M16" s="64">
        <v>20</v>
      </c>
      <c r="N16" s="210"/>
      <c r="O16" s="305">
        <v>20</v>
      </c>
      <c r="P16" s="210"/>
      <c r="Q16" s="64">
        <v>10</v>
      </c>
      <c r="R16" s="64"/>
      <c r="S16" s="64">
        <v>10</v>
      </c>
      <c r="T16" s="210"/>
      <c r="U16" s="64" t="s">
        <v>530</v>
      </c>
      <c r="V16" s="208"/>
      <c r="W16" s="59"/>
      <c r="X16" s="210"/>
      <c r="Y16" s="64"/>
      <c r="Z16" s="210"/>
    </row>
    <row r="17" spans="1:26" s="1" customFormat="1" ht="14.25">
      <c r="A17" s="133"/>
      <c r="B17" s="80" t="s">
        <v>244</v>
      </c>
      <c r="C17" s="305" t="s">
        <v>530</v>
      </c>
      <c r="D17" s="210"/>
      <c r="E17" s="64" t="s">
        <v>530</v>
      </c>
      <c r="F17" s="210"/>
      <c r="G17" s="64" t="s">
        <v>530</v>
      </c>
      <c r="H17" s="210"/>
      <c r="I17" s="305" t="s">
        <v>530</v>
      </c>
      <c r="J17" s="210"/>
      <c r="K17" s="64" t="s">
        <v>530</v>
      </c>
      <c r="L17" s="210"/>
      <c r="M17" s="64" t="s">
        <v>530</v>
      </c>
      <c r="N17" s="210"/>
      <c r="O17" s="305" t="s">
        <v>530</v>
      </c>
      <c r="P17" s="210"/>
      <c r="Q17" s="64" t="s">
        <v>530</v>
      </c>
      <c r="R17" s="64"/>
      <c r="S17" s="64" t="s">
        <v>530</v>
      </c>
      <c r="T17" s="210"/>
      <c r="U17" s="64" t="s">
        <v>530</v>
      </c>
      <c r="V17" s="208"/>
      <c r="W17" s="59"/>
      <c r="X17" s="210"/>
      <c r="Y17" s="64"/>
      <c r="Z17" s="210"/>
    </row>
    <row r="18" spans="1:26" s="1" customFormat="1" ht="14.25">
      <c r="A18" s="133"/>
      <c r="B18" s="80" t="s">
        <v>355</v>
      </c>
      <c r="C18" s="305" t="s">
        <v>530</v>
      </c>
      <c r="D18" s="210"/>
      <c r="E18" s="64" t="s">
        <v>530</v>
      </c>
      <c r="F18" s="210"/>
      <c r="G18" s="64" t="s">
        <v>530</v>
      </c>
      <c r="H18" s="210"/>
      <c r="I18" s="305" t="s">
        <v>530</v>
      </c>
      <c r="J18" s="210"/>
      <c r="K18" s="64" t="s">
        <v>530</v>
      </c>
      <c r="L18" s="210"/>
      <c r="M18" s="64" t="s">
        <v>530</v>
      </c>
      <c r="N18" s="210"/>
      <c r="O18" s="305" t="s">
        <v>530</v>
      </c>
      <c r="P18" s="210"/>
      <c r="Q18" s="64" t="s">
        <v>530</v>
      </c>
      <c r="R18" s="64"/>
      <c r="S18" s="64" t="s">
        <v>530</v>
      </c>
      <c r="T18" s="210"/>
      <c r="U18" s="64" t="s">
        <v>530</v>
      </c>
      <c r="V18" s="208"/>
      <c r="W18" s="59"/>
      <c r="X18" s="210"/>
      <c r="Y18" s="64"/>
      <c r="Z18" s="210"/>
    </row>
    <row r="19" spans="1:26" s="1" customFormat="1" ht="14.25">
      <c r="A19" s="133"/>
      <c r="B19" s="80" t="s">
        <v>245</v>
      </c>
      <c r="C19" s="305" t="s">
        <v>530</v>
      </c>
      <c r="D19" s="210"/>
      <c r="E19" s="64" t="s">
        <v>530</v>
      </c>
      <c r="F19" s="210"/>
      <c r="G19" s="64" t="s">
        <v>530</v>
      </c>
      <c r="H19" s="210"/>
      <c r="I19" s="305" t="s">
        <v>530</v>
      </c>
      <c r="J19" s="210"/>
      <c r="K19" s="64" t="s">
        <v>530</v>
      </c>
      <c r="L19" s="210"/>
      <c r="M19" s="64" t="s">
        <v>530</v>
      </c>
      <c r="N19" s="210"/>
      <c r="O19" s="305" t="s">
        <v>530</v>
      </c>
      <c r="P19" s="210"/>
      <c r="Q19" s="64" t="s">
        <v>530</v>
      </c>
      <c r="R19" s="64"/>
      <c r="S19" s="64" t="s">
        <v>530</v>
      </c>
      <c r="T19" s="210"/>
      <c r="U19" s="64" t="s">
        <v>530</v>
      </c>
      <c r="V19" s="208"/>
      <c r="W19" s="59"/>
      <c r="X19" s="210"/>
      <c r="Y19" s="64"/>
      <c r="Z19" s="210"/>
    </row>
    <row r="20" spans="1:26" s="1" customFormat="1" ht="14.25">
      <c r="A20" s="133"/>
      <c r="B20" s="80" t="s">
        <v>246</v>
      </c>
      <c r="C20" s="305" t="s">
        <v>530</v>
      </c>
      <c r="D20" s="210"/>
      <c r="E20" s="64" t="s">
        <v>530</v>
      </c>
      <c r="F20" s="210"/>
      <c r="G20" s="64" t="s">
        <v>530</v>
      </c>
      <c r="H20" s="210"/>
      <c r="I20" s="305" t="s">
        <v>530</v>
      </c>
      <c r="J20" s="210"/>
      <c r="K20" s="64" t="s">
        <v>530</v>
      </c>
      <c r="L20" s="210"/>
      <c r="M20" s="64" t="s">
        <v>530</v>
      </c>
      <c r="N20" s="210"/>
      <c r="O20" s="305" t="s">
        <v>530</v>
      </c>
      <c r="P20" s="210"/>
      <c r="Q20" s="64" t="s">
        <v>530</v>
      </c>
      <c r="R20" s="64"/>
      <c r="S20" s="64" t="s">
        <v>530</v>
      </c>
      <c r="T20" s="210"/>
      <c r="U20" s="64" t="s">
        <v>530</v>
      </c>
      <c r="V20" s="208"/>
      <c r="W20" s="59"/>
      <c r="X20" s="210"/>
      <c r="Y20" s="64"/>
      <c r="Z20" s="210"/>
    </row>
    <row r="21" spans="1:26" s="1" customFormat="1" ht="14.25">
      <c r="A21" s="133"/>
      <c r="B21" s="80" t="s">
        <v>510</v>
      </c>
      <c r="C21" s="305">
        <v>1550</v>
      </c>
      <c r="D21" s="210"/>
      <c r="E21" s="64">
        <v>1340</v>
      </c>
      <c r="F21" s="210"/>
      <c r="G21" s="64">
        <v>210</v>
      </c>
      <c r="H21" s="210"/>
      <c r="I21" s="305">
        <v>1340</v>
      </c>
      <c r="J21" s="210"/>
      <c r="K21" s="64">
        <v>110</v>
      </c>
      <c r="L21" s="210"/>
      <c r="M21" s="64">
        <v>1230</v>
      </c>
      <c r="N21" s="210"/>
      <c r="O21" s="305">
        <v>210</v>
      </c>
      <c r="P21" s="210"/>
      <c r="Q21" s="64">
        <v>170</v>
      </c>
      <c r="R21" s="64"/>
      <c r="S21" s="64">
        <v>40</v>
      </c>
      <c r="T21" s="210"/>
      <c r="U21" s="64" t="s">
        <v>530</v>
      </c>
      <c r="V21" s="208"/>
      <c r="W21" s="59"/>
      <c r="X21" s="210"/>
      <c r="Y21" s="64"/>
      <c r="Z21" s="210"/>
    </row>
    <row r="22" spans="1:26" s="1" customFormat="1" ht="14.25">
      <c r="A22" s="133"/>
      <c r="B22" s="80" t="s">
        <v>356</v>
      </c>
      <c r="C22" s="305">
        <v>10</v>
      </c>
      <c r="D22" s="210"/>
      <c r="E22" s="64">
        <v>10</v>
      </c>
      <c r="F22" s="210"/>
      <c r="G22" s="64" t="s">
        <v>530</v>
      </c>
      <c r="H22" s="210"/>
      <c r="I22" s="305">
        <v>10</v>
      </c>
      <c r="J22" s="210"/>
      <c r="K22" s="64" t="s">
        <v>530</v>
      </c>
      <c r="L22" s="210"/>
      <c r="M22" s="64">
        <v>10</v>
      </c>
      <c r="N22" s="210"/>
      <c r="O22" s="305" t="s">
        <v>530</v>
      </c>
      <c r="P22" s="210"/>
      <c r="Q22" s="64" t="s">
        <v>530</v>
      </c>
      <c r="R22" s="64"/>
      <c r="S22" s="64" t="s">
        <v>530</v>
      </c>
      <c r="T22" s="210"/>
      <c r="U22" s="64" t="s">
        <v>530</v>
      </c>
      <c r="V22" s="208"/>
      <c r="W22" s="59"/>
      <c r="X22" s="210"/>
      <c r="Y22" s="64"/>
      <c r="Z22" s="210"/>
    </row>
    <row r="23" spans="1:26" s="1" customFormat="1" ht="14.25">
      <c r="A23" s="133"/>
      <c r="B23" s="80" t="s">
        <v>87</v>
      </c>
      <c r="C23" s="305">
        <v>10</v>
      </c>
      <c r="D23" s="210"/>
      <c r="E23" s="64" t="s">
        <v>530</v>
      </c>
      <c r="F23" s="210"/>
      <c r="G23" s="64">
        <v>10</v>
      </c>
      <c r="H23" s="210"/>
      <c r="I23" s="305" t="s">
        <v>530</v>
      </c>
      <c r="J23" s="210"/>
      <c r="K23" s="64" t="s">
        <v>530</v>
      </c>
      <c r="L23" s="210"/>
      <c r="M23" s="64" t="s">
        <v>530</v>
      </c>
      <c r="N23" s="210"/>
      <c r="O23" s="305">
        <v>10</v>
      </c>
      <c r="P23" s="210"/>
      <c r="Q23" s="64" t="s">
        <v>530</v>
      </c>
      <c r="R23" s="64"/>
      <c r="S23" s="64">
        <v>10</v>
      </c>
      <c r="T23" s="210"/>
      <c r="U23" s="64" t="s">
        <v>530</v>
      </c>
      <c r="V23" s="208"/>
      <c r="W23" s="59"/>
      <c r="X23" s="210"/>
      <c r="Y23" s="64"/>
      <c r="Z23" s="210"/>
    </row>
    <row r="24" spans="1:26" s="1" customFormat="1" ht="14.25">
      <c r="A24" s="133"/>
      <c r="B24" s="80" t="s">
        <v>247</v>
      </c>
      <c r="C24" s="305">
        <v>1800</v>
      </c>
      <c r="D24" s="210"/>
      <c r="E24" s="64">
        <v>1350</v>
      </c>
      <c r="F24" s="210"/>
      <c r="G24" s="64">
        <v>450</v>
      </c>
      <c r="H24" s="210"/>
      <c r="I24" s="305">
        <v>1350</v>
      </c>
      <c r="J24" s="210"/>
      <c r="K24" s="64">
        <v>170</v>
      </c>
      <c r="L24" s="210"/>
      <c r="M24" s="64">
        <v>1180</v>
      </c>
      <c r="N24" s="210"/>
      <c r="O24" s="305">
        <v>450</v>
      </c>
      <c r="P24" s="210"/>
      <c r="Q24" s="64">
        <v>320</v>
      </c>
      <c r="R24" s="64"/>
      <c r="S24" s="64">
        <v>130</v>
      </c>
      <c r="T24" s="210"/>
      <c r="U24" s="64" t="s">
        <v>530</v>
      </c>
      <c r="V24" s="208"/>
      <c r="W24" s="59"/>
      <c r="X24" s="210"/>
      <c r="Y24" s="64"/>
      <c r="Z24" s="210"/>
    </row>
    <row r="25" spans="1:26" s="1" customFormat="1" ht="14.25">
      <c r="A25" s="133"/>
      <c r="B25" s="80" t="s">
        <v>248</v>
      </c>
      <c r="C25" s="305">
        <v>1190</v>
      </c>
      <c r="D25" s="210"/>
      <c r="E25" s="64">
        <v>380</v>
      </c>
      <c r="F25" s="210"/>
      <c r="G25" s="64">
        <v>810</v>
      </c>
      <c r="H25" s="210"/>
      <c r="I25" s="305">
        <v>380</v>
      </c>
      <c r="J25" s="210"/>
      <c r="K25" s="64">
        <v>170</v>
      </c>
      <c r="L25" s="210"/>
      <c r="M25" s="64">
        <v>210</v>
      </c>
      <c r="N25" s="210"/>
      <c r="O25" s="305">
        <v>810</v>
      </c>
      <c r="P25" s="210"/>
      <c r="Q25" s="64">
        <v>780</v>
      </c>
      <c r="R25" s="64"/>
      <c r="S25" s="64">
        <v>30</v>
      </c>
      <c r="T25" s="210"/>
      <c r="U25" s="64" t="s">
        <v>530</v>
      </c>
      <c r="V25" s="208"/>
      <c r="W25" s="59"/>
      <c r="X25" s="210"/>
      <c r="Y25" s="64"/>
      <c r="Z25" s="210"/>
    </row>
    <row r="26" spans="1:26" s="1" customFormat="1" ht="14.25">
      <c r="A26" s="133"/>
      <c r="B26" s="80" t="s">
        <v>249</v>
      </c>
      <c r="C26" s="305">
        <v>690</v>
      </c>
      <c r="D26" s="210"/>
      <c r="E26" s="64">
        <v>640</v>
      </c>
      <c r="F26" s="210"/>
      <c r="G26" s="64">
        <v>50</v>
      </c>
      <c r="H26" s="210"/>
      <c r="I26" s="305">
        <v>640</v>
      </c>
      <c r="J26" s="210"/>
      <c r="K26" s="64">
        <v>40</v>
      </c>
      <c r="L26" s="210"/>
      <c r="M26" s="64">
        <v>600</v>
      </c>
      <c r="N26" s="210"/>
      <c r="O26" s="305">
        <v>50</v>
      </c>
      <c r="P26" s="210"/>
      <c r="Q26" s="64">
        <v>40</v>
      </c>
      <c r="R26" s="64"/>
      <c r="S26" s="64">
        <v>10</v>
      </c>
      <c r="T26" s="210"/>
      <c r="U26" s="64" t="s">
        <v>530</v>
      </c>
      <c r="V26" s="208"/>
      <c r="W26" s="59"/>
      <c r="X26" s="210"/>
      <c r="Y26" s="64"/>
      <c r="Z26" s="210"/>
    </row>
    <row r="27" spans="1:26" s="1" customFormat="1" ht="14.25">
      <c r="A27" s="133"/>
      <c r="B27" s="80" t="s">
        <v>250</v>
      </c>
      <c r="C27" s="305" t="s">
        <v>530</v>
      </c>
      <c r="D27" s="210"/>
      <c r="E27" s="64" t="s">
        <v>530</v>
      </c>
      <c r="F27" s="210"/>
      <c r="G27" s="64" t="s">
        <v>530</v>
      </c>
      <c r="H27" s="210"/>
      <c r="I27" s="305" t="s">
        <v>530</v>
      </c>
      <c r="J27" s="210"/>
      <c r="K27" s="64" t="s">
        <v>530</v>
      </c>
      <c r="L27" s="210"/>
      <c r="M27" s="64" t="s">
        <v>530</v>
      </c>
      <c r="N27" s="210"/>
      <c r="O27" s="305" t="s">
        <v>530</v>
      </c>
      <c r="P27" s="210"/>
      <c r="Q27" s="64" t="s">
        <v>530</v>
      </c>
      <c r="R27" s="64"/>
      <c r="S27" s="64" t="s">
        <v>530</v>
      </c>
      <c r="T27" s="210"/>
      <c r="U27" s="64" t="s">
        <v>530</v>
      </c>
      <c r="V27" s="208"/>
      <c r="W27" s="59"/>
      <c r="X27" s="210"/>
      <c r="Y27" s="64"/>
      <c r="Z27" s="210"/>
    </row>
    <row r="28" spans="1:26" s="1" customFormat="1" ht="14.25">
      <c r="A28" s="133"/>
      <c r="B28" s="80" t="s">
        <v>251</v>
      </c>
      <c r="C28" s="305">
        <v>620</v>
      </c>
      <c r="D28" s="210"/>
      <c r="E28" s="64">
        <v>610</v>
      </c>
      <c r="F28" s="210"/>
      <c r="G28" s="64">
        <v>10</v>
      </c>
      <c r="H28" s="210"/>
      <c r="I28" s="305">
        <v>610</v>
      </c>
      <c r="J28" s="210"/>
      <c r="K28" s="64">
        <v>40</v>
      </c>
      <c r="L28" s="210"/>
      <c r="M28" s="64">
        <v>570</v>
      </c>
      <c r="N28" s="210"/>
      <c r="O28" s="305">
        <v>10</v>
      </c>
      <c r="P28" s="210"/>
      <c r="Q28" s="64">
        <v>10</v>
      </c>
      <c r="R28" s="64"/>
      <c r="S28" s="64" t="s">
        <v>530</v>
      </c>
      <c r="T28" s="210"/>
      <c r="U28" s="64" t="s">
        <v>530</v>
      </c>
      <c r="V28" s="208"/>
      <c r="W28" s="59"/>
      <c r="X28" s="210"/>
      <c r="Y28" s="64"/>
      <c r="Z28" s="210"/>
    </row>
    <row r="29" spans="1:26" s="1" customFormat="1" ht="14.25">
      <c r="A29" s="133"/>
      <c r="B29" s="80" t="s">
        <v>252</v>
      </c>
      <c r="C29" s="305">
        <v>2500</v>
      </c>
      <c r="D29" s="210"/>
      <c r="E29" s="64">
        <v>2220</v>
      </c>
      <c r="F29" s="210"/>
      <c r="G29" s="64">
        <v>270</v>
      </c>
      <c r="H29" s="210"/>
      <c r="I29" s="305">
        <v>2220</v>
      </c>
      <c r="J29" s="210"/>
      <c r="K29" s="64">
        <v>260</v>
      </c>
      <c r="L29" s="210"/>
      <c r="M29" s="64">
        <v>1960</v>
      </c>
      <c r="N29" s="210"/>
      <c r="O29" s="305">
        <v>270</v>
      </c>
      <c r="P29" s="210"/>
      <c r="Q29" s="64">
        <v>150</v>
      </c>
      <c r="R29" s="64"/>
      <c r="S29" s="64">
        <v>120</v>
      </c>
      <c r="T29" s="210"/>
      <c r="U29" s="64" t="s">
        <v>530</v>
      </c>
      <c r="V29" s="208"/>
      <c r="W29" s="59"/>
      <c r="X29" s="210"/>
      <c r="Y29" s="64"/>
      <c r="Z29" s="210"/>
    </row>
    <row r="30" spans="1:26" s="22" customFormat="1" ht="14.25">
      <c r="A30" s="133"/>
      <c r="B30" s="80" t="s">
        <v>253</v>
      </c>
      <c r="C30" s="305">
        <v>270</v>
      </c>
      <c r="D30" s="210"/>
      <c r="E30" s="64" t="s">
        <v>530</v>
      </c>
      <c r="F30" s="210"/>
      <c r="G30" s="64">
        <v>270</v>
      </c>
      <c r="H30" s="210"/>
      <c r="I30" s="305" t="s">
        <v>530</v>
      </c>
      <c r="J30" s="210"/>
      <c r="K30" s="64" t="s">
        <v>530</v>
      </c>
      <c r="L30" s="210"/>
      <c r="M30" s="64" t="s">
        <v>530</v>
      </c>
      <c r="N30" s="210"/>
      <c r="O30" s="305">
        <v>270</v>
      </c>
      <c r="P30" s="210"/>
      <c r="Q30" s="64">
        <v>120</v>
      </c>
      <c r="R30" s="64"/>
      <c r="S30" s="64">
        <v>150</v>
      </c>
      <c r="T30" s="210"/>
      <c r="U30" s="325" t="s">
        <v>530</v>
      </c>
      <c r="V30" s="208"/>
      <c r="W30" s="59"/>
      <c r="X30" s="210"/>
      <c r="Y30" s="64"/>
      <c r="Z30" s="210"/>
    </row>
    <row r="31" spans="1:26" s="1" customFormat="1" ht="14.25">
      <c r="A31" s="133"/>
      <c r="B31" s="80" t="s">
        <v>254</v>
      </c>
      <c r="C31" s="305" t="s">
        <v>530</v>
      </c>
      <c r="D31" s="210"/>
      <c r="E31" s="64" t="s">
        <v>530</v>
      </c>
      <c r="F31" s="210"/>
      <c r="G31" s="64" t="s">
        <v>530</v>
      </c>
      <c r="H31" s="210"/>
      <c r="I31" s="305" t="s">
        <v>530</v>
      </c>
      <c r="J31" s="210"/>
      <c r="K31" s="64" t="s">
        <v>530</v>
      </c>
      <c r="L31" s="210"/>
      <c r="M31" s="64" t="s">
        <v>530</v>
      </c>
      <c r="N31" s="210"/>
      <c r="O31" s="305" t="s">
        <v>530</v>
      </c>
      <c r="P31" s="210"/>
      <c r="Q31" s="64" t="s">
        <v>530</v>
      </c>
      <c r="R31" s="64"/>
      <c r="S31" s="64" t="s">
        <v>530</v>
      </c>
      <c r="T31" s="210"/>
      <c r="U31" s="325" t="s">
        <v>530</v>
      </c>
      <c r="V31" s="208"/>
      <c r="W31" s="59"/>
      <c r="X31" s="210"/>
      <c r="Y31" s="64"/>
      <c r="Z31" s="210"/>
    </row>
    <row r="32" spans="1:26" s="1" customFormat="1" ht="14.25">
      <c r="A32" s="133"/>
      <c r="B32" s="80" t="s">
        <v>255</v>
      </c>
      <c r="C32" s="305" t="s">
        <v>530</v>
      </c>
      <c r="D32" s="210"/>
      <c r="E32" s="64" t="s">
        <v>530</v>
      </c>
      <c r="F32" s="210"/>
      <c r="G32" s="64" t="s">
        <v>530</v>
      </c>
      <c r="H32" s="210"/>
      <c r="I32" s="305" t="s">
        <v>530</v>
      </c>
      <c r="J32" s="210"/>
      <c r="K32" s="64" t="s">
        <v>530</v>
      </c>
      <c r="L32" s="210"/>
      <c r="M32" s="64" t="s">
        <v>530</v>
      </c>
      <c r="N32" s="210"/>
      <c r="O32" s="305" t="s">
        <v>530</v>
      </c>
      <c r="P32" s="210"/>
      <c r="Q32" s="64" t="s">
        <v>530</v>
      </c>
      <c r="R32" s="64"/>
      <c r="S32" s="64" t="s">
        <v>530</v>
      </c>
      <c r="T32" s="210"/>
      <c r="U32" s="325" t="s">
        <v>530</v>
      </c>
      <c r="V32" s="208"/>
      <c r="W32" s="59"/>
      <c r="X32" s="210"/>
      <c r="Y32" s="64"/>
      <c r="Z32" s="210"/>
    </row>
    <row r="33" spans="1:26" s="1" customFormat="1" ht="14.25">
      <c r="A33" s="133"/>
      <c r="B33" s="80" t="s">
        <v>507</v>
      </c>
      <c r="C33" s="305">
        <v>20</v>
      </c>
      <c r="D33" s="210"/>
      <c r="E33" s="64">
        <v>10</v>
      </c>
      <c r="F33" s="210"/>
      <c r="G33" s="64">
        <v>10</v>
      </c>
      <c r="H33" s="210"/>
      <c r="I33" s="305">
        <v>10</v>
      </c>
      <c r="J33" s="210"/>
      <c r="K33" s="64" t="s">
        <v>530</v>
      </c>
      <c r="L33" s="210"/>
      <c r="M33" s="64">
        <v>10</v>
      </c>
      <c r="N33" s="210"/>
      <c r="O33" s="305">
        <v>10</v>
      </c>
      <c r="P33" s="210"/>
      <c r="Q33" s="64">
        <v>10</v>
      </c>
      <c r="R33" s="64"/>
      <c r="S33" s="64">
        <v>10</v>
      </c>
      <c r="T33" s="210"/>
      <c r="U33" s="325" t="s">
        <v>530</v>
      </c>
      <c r="V33" s="208"/>
      <c r="W33" s="59"/>
      <c r="X33" s="210"/>
      <c r="Y33" s="64"/>
      <c r="Z33" s="210"/>
    </row>
    <row r="34" spans="1:26" s="1" customFormat="1" ht="14.25">
      <c r="A34" s="133"/>
      <c r="B34" s="80" t="s">
        <v>256</v>
      </c>
      <c r="C34" s="305">
        <v>10</v>
      </c>
      <c r="D34" s="210"/>
      <c r="E34" s="64" t="s">
        <v>530</v>
      </c>
      <c r="F34" s="210"/>
      <c r="G34" s="64">
        <v>10</v>
      </c>
      <c r="H34" s="210"/>
      <c r="I34" s="305" t="s">
        <v>530</v>
      </c>
      <c r="J34" s="210"/>
      <c r="K34" s="64" t="s">
        <v>530</v>
      </c>
      <c r="L34" s="210"/>
      <c r="M34" s="64" t="s">
        <v>530</v>
      </c>
      <c r="N34" s="210"/>
      <c r="O34" s="305">
        <v>10</v>
      </c>
      <c r="P34" s="210"/>
      <c r="Q34" s="64" t="s">
        <v>530</v>
      </c>
      <c r="R34" s="64"/>
      <c r="S34" s="64" t="s">
        <v>530</v>
      </c>
      <c r="T34" s="210"/>
      <c r="U34" s="325" t="s">
        <v>530</v>
      </c>
      <c r="V34" s="208"/>
      <c r="W34" s="59"/>
      <c r="X34" s="210"/>
      <c r="Y34" s="64"/>
      <c r="Z34" s="210"/>
    </row>
    <row r="35" spans="1:26" s="1" customFormat="1" ht="14.25">
      <c r="A35" s="133"/>
      <c r="B35" s="80" t="s">
        <v>240</v>
      </c>
      <c r="C35" s="305" t="s">
        <v>530</v>
      </c>
      <c r="D35" s="210"/>
      <c r="E35" s="64" t="s">
        <v>530</v>
      </c>
      <c r="F35" s="210"/>
      <c r="G35" s="64" t="s">
        <v>530</v>
      </c>
      <c r="H35" s="210"/>
      <c r="I35" s="305" t="s">
        <v>530</v>
      </c>
      <c r="J35" s="210"/>
      <c r="K35" s="64" t="s">
        <v>530</v>
      </c>
      <c r="L35" s="210"/>
      <c r="M35" s="64" t="s">
        <v>530</v>
      </c>
      <c r="N35" s="210"/>
      <c r="O35" s="305" t="s">
        <v>530</v>
      </c>
      <c r="P35" s="210"/>
      <c r="Q35" s="64" t="s">
        <v>530</v>
      </c>
      <c r="R35" s="64"/>
      <c r="S35" s="64" t="s">
        <v>530</v>
      </c>
      <c r="T35" s="210"/>
      <c r="U35" s="64" t="s">
        <v>530</v>
      </c>
      <c r="V35" s="208"/>
      <c r="W35" s="59"/>
      <c r="X35" s="210"/>
      <c r="Y35" s="64"/>
      <c r="Z35" s="210"/>
    </row>
    <row r="36" spans="1:26" s="1" customFormat="1" ht="14.25">
      <c r="A36" s="133"/>
      <c r="B36" s="80" t="s">
        <v>257</v>
      </c>
      <c r="C36" s="305" t="s">
        <v>530</v>
      </c>
      <c r="D36" s="210"/>
      <c r="E36" s="64" t="s">
        <v>530</v>
      </c>
      <c r="F36" s="210"/>
      <c r="G36" s="64" t="s">
        <v>530</v>
      </c>
      <c r="H36" s="210"/>
      <c r="I36" s="305" t="s">
        <v>530</v>
      </c>
      <c r="J36" s="210"/>
      <c r="K36" s="64" t="s">
        <v>530</v>
      </c>
      <c r="L36" s="210"/>
      <c r="M36" s="64" t="s">
        <v>530</v>
      </c>
      <c r="N36" s="210"/>
      <c r="O36" s="305" t="s">
        <v>530</v>
      </c>
      <c r="P36" s="210"/>
      <c r="Q36" s="64" t="s">
        <v>530</v>
      </c>
      <c r="R36" s="64"/>
      <c r="S36" s="64" t="s">
        <v>530</v>
      </c>
      <c r="T36" s="210"/>
      <c r="U36" s="64" t="s">
        <v>530</v>
      </c>
      <c r="V36" s="208"/>
      <c r="W36" s="59"/>
      <c r="X36" s="210"/>
      <c r="Y36" s="64"/>
      <c r="Z36" s="210"/>
    </row>
    <row r="37" spans="1:26" s="1" customFormat="1" ht="14.25">
      <c r="A37" s="133"/>
      <c r="B37" s="80" t="s">
        <v>258</v>
      </c>
      <c r="C37" s="305">
        <v>70</v>
      </c>
      <c r="D37" s="210"/>
      <c r="E37" s="64">
        <v>40</v>
      </c>
      <c r="F37" s="210"/>
      <c r="G37" s="64">
        <v>30</v>
      </c>
      <c r="H37" s="210"/>
      <c r="I37" s="305">
        <v>40</v>
      </c>
      <c r="J37" s="210"/>
      <c r="K37" s="64">
        <v>20</v>
      </c>
      <c r="L37" s="210"/>
      <c r="M37" s="64">
        <v>20</v>
      </c>
      <c r="N37" s="210"/>
      <c r="O37" s="305">
        <v>30</v>
      </c>
      <c r="P37" s="210"/>
      <c r="Q37" s="64">
        <v>20</v>
      </c>
      <c r="R37" s="64"/>
      <c r="S37" s="64">
        <v>10</v>
      </c>
      <c r="T37" s="210"/>
      <c r="U37" s="64" t="s">
        <v>530</v>
      </c>
      <c r="V37" s="208"/>
      <c r="W37" s="59"/>
      <c r="X37" s="210"/>
      <c r="Y37" s="64"/>
      <c r="Z37" s="210"/>
    </row>
    <row r="38" spans="1:26" s="1" customFormat="1" ht="14.25">
      <c r="A38" s="133"/>
      <c r="B38" s="80" t="s">
        <v>259</v>
      </c>
      <c r="C38" s="305">
        <v>10</v>
      </c>
      <c r="D38" s="210"/>
      <c r="E38" s="64" t="s">
        <v>530</v>
      </c>
      <c r="F38" s="210"/>
      <c r="G38" s="64" t="s">
        <v>530</v>
      </c>
      <c r="H38" s="210"/>
      <c r="I38" s="305" t="s">
        <v>530</v>
      </c>
      <c r="J38" s="210"/>
      <c r="K38" s="64" t="s">
        <v>530</v>
      </c>
      <c r="L38" s="210"/>
      <c r="M38" s="64" t="s">
        <v>530</v>
      </c>
      <c r="N38" s="210"/>
      <c r="O38" s="305" t="s">
        <v>530</v>
      </c>
      <c r="P38" s="210"/>
      <c r="Q38" s="64" t="s">
        <v>530</v>
      </c>
      <c r="R38" s="64"/>
      <c r="S38" s="64" t="s">
        <v>530</v>
      </c>
      <c r="T38" s="210"/>
      <c r="U38" s="64" t="s">
        <v>530</v>
      </c>
      <c r="V38" s="208"/>
      <c r="W38" s="59"/>
      <c r="X38" s="210"/>
      <c r="Y38" s="64"/>
      <c r="Z38" s="210"/>
    </row>
    <row r="39" spans="1:26" s="1" customFormat="1" ht="14.25">
      <c r="A39" s="133"/>
      <c r="B39" s="80" t="s">
        <v>260</v>
      </c>
      <c r="C39" s="305">
        <v>310</v>
      </c>
      <c r="D39" s="210"/>
      <c r="E39" s="64">
        <v>70</v>
      </c>
      <c r="F39" s="210"/>
      <c r="G39" s="64">
        <v>240</v>
      </c>
      <c r="H39" s="210"/>
      <c r="I39" s="305">
        <v>70</v>
      </c>
      <c r="J39" s="210"/>
      <c r="K39" s="64">
        <v>20</v>
      </c>
      <c r="L39" s="210"/>
      <c r="M39" s="64">
        <v>50</v>
      </c>
      <c r="N39" s="210"/>
      <c r="O39" s="305">
        <v>240</v>
      </c>
      <c r="P39" s="210"/>
      <c r="Q39" s="64">
        <v>130</v>
      </c>
      <c r="R39" s="64"/>
      <c r="S39" s="64">
        <v>30</v>
      </c>
      <c r="T39" s="210"/>
      <c r="U39" s="64">
        <v>80</v>
      </c>
      <c r="V39" s="208"/>
      <c r="W39" s="59"/>
      <c r="X39" s="210"/>
      <c r="Y39" s="64"/>
      <c r="Z39" s="210"/>
    </row>
    <row r="40" spans="1:26" s="1" customFormat="1" ht="14.25">
      <c r="A40" s="133"/>
      <c r="B40" s="80" t="s">
        <v>242</v>
      </c>
      <c r="C40" s="305">
        <v>110</v>
      </c>
      <c r="D40" s="210"/>
      <c r="E40" s="64" t="s">
        <v>530</v>
      </c>
      <c r="F40" s="210"/>
      <c r="G40" s="64">
        <v>110</v>
      </c>
      <c r="H40" s="210"/>
      <c r="I40" s="305" t="s">
        <v>530</v>
      </c>
      <c r="J40" s="210"/>
      <c r="K40" s="64" t="s">
        <v>530</v>
      </c>
      <c r="L40" s="210"/>
      <c r="M40" s="64" t="s">
        <v>530</v>
      </c>
      <c r="N40" s="210"/>
      <c r="O40" s="305">
        <v>110</v>
      </c>
      <c r="P40" s="210"/>
      <c r="Q40" s="64">
        <v>60</v>
      </c>
      <c r="R40" s="64"/>
      <c r="S40" s="64">
        <v>50</v>
      </c>
      <c r="T40" s="210"/>
      <c r="U40" s="325" t="s">
        <v>530</v>
      </c>
      <c r="V40" s="208"/>
      <c r="W40" s="59"/>
      <c r="X40" s="210"/>
      <c r="Y40" s="64"/>
      <c r="Z40" s="210"/>
    </row>
    <row r="41" spans="1:27" s="1" customFormat="1" ht="14.25">
      <c r="A41" s="133"/>
      <c r="B41" s="80" t="s">
        <v>261</v>
      </c>
      <c r="C41" s="305" t="s">
        <v>530</v>
      </c>
      <c r="D41" s="210"/>
      <c r="E41" s="64" t="s">
        <v>530</v>
      </c>
      <c r="F41" s="210"/>
      <c r="G41" s="64" t="s">
        <v>530</v>
      </c>
      <c r="H41" s="210"/>
      <c r="I41" s="305" t="s">
        <v>530</v>
      </c>
      <c r="J41" s="210"/>
      <c r="K41" s="64" t="s">
        <v>530</v>
      </c>
      <c r="L41" s="210"/>
      <c r="M41" s="64" t="s">
        <v>530</v>
      </c>
      <c r="N41" s="210"/>
      <c r="O41" s="305" t="s">
        <v>530</v>
      </c>
      <c r="P41" s="210"/>
      <c r="Q41" s="64" t="s">
        <v>530</v>
      </c>
      <c r="R41" s="64"/>
      <c r="S41" s="64" t="s">
        <v>530</v>
      </c>
      <c r="T41" s="210"/>
      <c r="U41" s="325" t="s">
        <v>530</v>
      </c>
      <c r="V41" s="208"/>
      <c r="W41" s="59"/>
      <c r="X41" s="210"/>
      <c r="Y41" s="64"/>
      <c r="Z41" s="210"/>
      <c r="AA41" s="30"/>
    </row>
    <row r="42" spans="1:27" s="1" customFormat="1" ht="14.25">
      <c r="A42" s="155"/>
      <c r="B42" s="450"/>
      <c r="C42" s="313"/>
      <c r="D42" s="405"/>
      <c r="E42" s="172"/>
      <c r="F42" s="405"/>
      <c r="G42" s="172"/>
      <c r="H42" s="405"/>
      <c r="I42" s="313"/>
      <c r="J42" s="405"/>
      <c r="K42" s="172"/>
      <c r="L42" s="405"/>
      <c r="M42" s="172"/>
      <c r="N42" s="405"/>
      <c r="O42" s="313"/>
      <c r="P42" s="405"/>
      <c r="Q42" s="172"/>
      <c r="R42" s="172"/>
      <c r="S42" s="172"/>
      <c r="T42" s="405"/>
      <c r="U42" s="392"/>
      <c r="V42" s="408"/>
      <c r="W42" s="59"/>
      <c r="X42" s="210"/>
      <c r="Y42" s="64"/>
      <c r="Z42" s="210"/>
      <c r="AA42" s="30"/>
    </row>
    <row r="43" spans="1:27" s="27" customFormat="1" ht="12.75">
      <c r="A43" s="141"/>
      <c r="B43" s="447"/>
      <c r="C43" s="447"/>
      <c r="D43" s="447"/>
      <c r="E43" s="447"/>
      <c r="F43" s="447"/>
      <c r="G43" s="447"/>
      <c r="H43" s="447"/>
      <c r="I43" s="447"/>
      <c r="J43" s="447"/>
      <c r="K43" s="447"/>
      <c r="L43" s="447"/>
      <c r="M43" s="447"/>
      <c r="N43" s="447"/>
      <c r="O43" s="447"/>
      <c r="P43" s="447"/>
      <c r="Q43" s="447"/>
      <c r="R43" s="447"/>
      <c r="S43" s="447"/>
      <c r="T43" s="447"/>
      <c r="U43" s="447"/>
      <c r="W43" s="447"/>
      <c r="X43" s="447"/>
      <c r="Y43" s="447"/>
      <c r="Z43" s="154"/>
      <c r="AA43" s="28"/>
    </row>
    <row r="44" spans="1:27" s="27" customFormat="1" ht="12.75">
      <c r="A44" s="515" t="s">
        <v>524</v>
      </c>
      <c r="B44" s="499"/>
      <c r="C44" s="516">
        <v>10</v>
      </c>
      <c r="D44" s="517"/>
      <c r="E44" s="517" t="s">
        <v>530</v>
      </c>
      <c r="F44" s="517"/>
      <c r="G44" s="517">
        <v>10</v>
      </c>
      <c r="H44" s="500"/>
      <c r="I44" s="517" t="s">
        <v>530</v>
      </c>
      <c r="J44" s="517"/>
      <c r="K44" s="517" t="s">
        <v>530</v>
      </c>
      <c r="L44" s="517"/>
      <c r="M44" s="517" t="s">
        <v>530</v>
      </c>
      <c r="N44" s="500"/>
      <c r="O44" s="517">
        <v>10</v>
      </c>
      <c r="P44" s="517"/>
      <c r="Q44" s="517" t="s">
        <v>530</v>
      </c>
      <c r="R44" s="517"/>
      <c r="S44" s="517">
        <v>10</v>
      </c>
      <c r="T44" s="517"/>
      <c r="U44" s="517" t="s">
        <v>530</v>
      </c>
      <c r="V44" s="500"/>
      <c r="W44" s="447"/>
      <c r="X44" s="447"/>
      <c r="Y44" s="447"/>
      <c r="Z44" s="154"/>
      <c r="AA44" s="28"/>
    </row>
    <row r="45" spans="1:27" s="27" customFormat="1" ht="12.75">
      <c r="A45" s="141"/>
      <c r="B45" s="447"/>
      <c r="C45" s="447"/>
      <c r="D45" s="447"/>
      <c r="E45" s="447"/>
      <c r="F45" s="447"/>
      <c r="G45" s="447"/>
      <c r="H45" s="447"/>
      <c r="I45" s="447"/>
      <c r="J45" s="447"/>
      <c r="K45" s="447"/>
      <c r="L45" s="447"/>
      <c r="M45" s="447"/>
      <c r="N45" s="447"/>
      <c r="O45" s="447"/>
      <c r="P45" s="447"/>
      <c r="Q45" s="447"/>
      <c r="R45" s="447"/>
      <c r="S45" s="447"/>
      <c r="T45" s="447"/>
      <c r="U45" s="447"/>
      <c r="V45" s="154" t="s">
        <v>529</v>
      </c>
      <c r="W45" s="447"/>
      <c r="X45" s="447"/>
      <c r="Y45" s="447"/>
      <c r="Z45" s="154"/>
      <c r="AA45" s="28"/>
    </row>
    <row r="46" spans="1:27" s="27" customFormat="1" ht="12.75">
      <c r="A46" s="154"/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28"/>
    </row>
    <row r="47" spans="1:27" s="27" customFormat="1" ht="20.25">
      <c r="A47" s="591" t="s">
        <v>493</v>
      </c>
      <c r="B47" s="591"/>
      <c r="C47" s="591"/>
      <c r="D47" s="591"/>
      <c r="E47" s="591"/>
      <c r="F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464"/>
      <c r="V47" s="464"/>
      <c r="W47" s="464"/>
      <c r="X47" s="464"/>
      <c r="Y47" s="464"/>
      <c r="Z47" s="166"/>
      <c r="AA47" s="28"/>
    </row>
    <row r="48" spans="1:27" s="27" customFormat="1" ht="20.25">
      <c r="A48" s="581" t="str">
        <f>"'Table 5.1b UK Regular Forces by local authority area as at "&amp;'Enter SITDATE'!B2</f>
        <v>'Table 5.1b UK Regular Forces by local authority area as at 1 January 2014</v>
      </c>
      <c r="B48" s="581"/>
      <c r="C48" s="581"/>
      <c r="D48" s="581"/>
      <c r="E48" s="581"/>
      <c r="F48" s="581"/>
      <c r="G48" s="581"/>
      <c r="H48" s="581"/>
      <c r="I48" s="581"/>
      <c r="J48" s="581"/>
      <c r="K48" s="581"/>
      <c r="L48" s="581"/>
      <c r="M48" s="581"/>
      <c r="N48" s="581"/>
      <c r="O48" s="581"/>
      <c r="P48" s="581"/>
      <c r="Q48" s="581"/>
      <c r="R48" s="581"/>
      <c r="S48" s="581"/>
      <c r="T48" s="581"/>
      <c r="U48" s="464"/>
      <c r="V48" s="464"/>
      <c r="W48" s="464"/>
      <c r="X48" s="464"/>
      <c r="Y48" s="464"/>
      <c r="Z48" s="166"/>
      <c r="AA48" s="28"/>
    </row>
    <row r="49" spans="1:27" s="27" customFormat="1" ht="12.75">
      <c r="A49" s="101"/>
      <c r="B49" s="102"/>
      <c r="C49" s="103"/>
      <c r="D49" s="103"/>
      <c r="E49" s="103"/>
      <c r="F49" s="103"/>
      <c r="G49" s="102"/>
      <c r="H49" s="102"/>
      <c r="I49" s="103"/>
      <c r="J49" s="102"/>
      <c r="K49" s="102"/>
      <c r="L49" s="102"/>
      <c r="M49" s="102"/>
      <c r="N49" s="102"/>
      <c r="O49" s="105"/>
      <c r="P49" s="174"/>
      <c r="Q49" s="3"/>
      <c r="R49" s="3"/>
      <c r="S49" s="32"/>
      <c r="T49" s="32"/>
      <c r="U49" s="103"/>
      <c r="V49" s="102"/>
      <c r="W49" s="102"/>
      <c r="X49" s="102"/>
      <c r="Y49" s="177"/>
      <c r="Z49" s="177"/>
      <c r="AA49" s="28"/>
    </row>
    <row r="50" spans="1:26" s="27" customFormat="1" ht="12.75" customHeight="1">
      <c r="A50" s="299"/>
      <c r="B50" s="98"/>
      <c r="C50" s="596" t="s">
        <v>450</v>
      </c>
      <c r="D50" s="597"/>
      <c r="E50" s="597"/>
      <c r="F50" s="597"/>
      <c r="G50" s="597"/>
      <c r="H50" s="165"/>
      <c r="I50" s="596" t="s">
        <v>83</v>
      </c>
      <c r="J50" s="597"/>
      <c r="K50" s="597"/>
      <c r="L50" s="597"/>
      <c r="M50" s="597"/>
      <c r="N50" s="164"/>
      <c r="O50" s="596" t="s">
        <v>84</v>
      </c>
      <c r="P50" s="597"/>
      <c r="Q50" s="597"/>
      <c r="R50" s="597"/>
      <c r="S50" s="597"/>
      <c r="T50" s="165"/>
      <c r="U50" s="598"/>
      <c r="V50" s="599"/>
      <c r="W50" s="599"/>
      <c r="X50" s="599"/>
      <c r="Y50" s="599"/>
      <c r="Z50" s="357"/>
    </row>
    <row r="51" spans="1:26" s="27" customFormat="1" ht="12.75" customHeight="1">
      <c r="A51" s="396"/>
      <c r="B51" s="48"/>
      <c r="C51" s="588" t="s">
        <v>50</v>
      </c>
      <c r="D51" s="336"/>
      <c r="E51" s="584" t="s">
        <v>79</v>
      </c>
      <c r="F51" s="336"/>
      <c r="G51" s="584" t="s">
        <v>91</v>
      </c>
      <c r="H51" s="337"/>
      <c r="I51" s="588" t="s">
        <v>50</v>
      </c>
      <c r="J51" s="336"/>
      <c r="K51" s="584" t="s">
        <v>79</v>
      </c>
      <c r="L51" s="336"/>
      <c r="M51" s="584" t="s">
        <v>91</v>
      </c>
      <c r="N51" s="336"/>
      <c r="O51" s="588" t="s">
        <v>50</v>
      </c>
      <c r="P51" s="336"/>
      <c r="Q51" s="584" t="s">
        <v>79</v>
      </c>
      <c r="R51" s="336"/>
      <c r="S51" s="584" t="s">
        <v>91</v>
      </c>
      <c r="T51" s="337"/>
      <c r="U51" s="579"/>
      <c r="V51" s="357"/>
      <c r="W51" s="357"/>
      <c r="X51" s="357"/>
      <c r="Y51" s="357"/>
      <c r="Z51" s="357"/>
    </row>
    <row r="52" spans="1:26" s="27" customFormat="1" ht="12.75">
      <c r="A52" s="131"/>
      <c r="B52" s="300" t="s">
        <v>497</v>
      </c>
      <c r="C52" s="587"/>
      <c r="D52" s="333"/>
      <c r="E52" s="585"/>
      <c r="F52" s="333"/>
      <c r="G52" s="585"/>
      <c r="H52" s="334"/>
      <c r="I52" s="587"/>
      <c r="J52" s="333"/>
      <c r="K52" s="585"/>
      <c r="L52" s="333"/>
      <c r="M52" s="585"/>
      <c r="N52" s="334"/>
      <c r="O52" s="587"/>
      <c r="P52" s="333"/>
      <c r="Q52" s="585"/>
      <c r="R52" s="333"/>
      <c r="S52" s="585"/>
      <c r="T52" s="334"/>
      <c r="U52" s="579"/>
      <c r="V52" s="360"/>
      <c r="W52" s="360"/>
      <c r="X52" s="360"/>
      <c r="Y52" s="360"/>
      <c r="Z52" s="360"/>
    </row>
    <row r="53" spans="1:26" s="27" customFormat="1" ht="12.75">
      <c r="A53" s="135"/>
      <c r="B53" s="41"/>
      <c r="C53" s="273"/>
      <c r="D53" s="226"/>
      <c r="E53" s="34"/>
      <c r="F53" s="34"/>
      <c r="G53" s="34"/>
      <c r="H53" s="40"/>
      <c r="I53" s="273"/>
      <c r="J53" s="226"/>
      <c r="K53" s="34"/>
      <c r="L53" s="34"/>
      <c r="M53" s="34"/>
      <c r="N53" s="40"/>
      <c r="O53" s="273"/>
      <c r="P53" s="226"/>
      <c r="Q53" s="34"/>
      <c r="R53" s="34"/>
      <c r="S53" s="34"/>
      <c r="T53" s="40"/>
      <c r="U53" s="314"/>
      <c r="V53" s="173"/>
      <c r="W53" s="282"/>
      <c r="X53" s="282"/>
      <c r="Y53" s="282"/>
      <c r="Z53" s="282"/>
    </row>
    <row r="54" spans="1:26" s="27" customFormat="1" ht="14.25">
      <c r="A54" s="606" t="s">
        <v>38</v>
      </c>
      <c r="B54" s="607"/>
      <c r="C54" s="65">
        <v>4280</v>
      </c>
      <c r="D54" s="232"/>
      <c r="E54" s="55">
        <v>530</v>
      </c>
      <c r="F54" s="211"/>
      <c r="G54" s="55">
        <v>3750</v>
      </c>
      <c r="H54" s="232"/>
      <c r="I54" s="65">
        <v>3690</v>
      </c>
      <c r="J54" s="232"/>
      <c r="K54" s="55">
        <v>440</v>
      </c>
      <c r="L54" s="211"/>
      <c r="M54" s="55">
        <v>3240</v>
      </c>
      <c r="N54" s="232"/>
      <c r="O54" s="65">
        <v>2880</v>
      </c>
      <c r="P54" s="232"/>
      <c r="Q54" s="55">
        <v>350</v>
      </c>
      <c r="R54" s="55"/>
      <c r="S54" s="55">
        <v>2530</v>
      </c>
      <c r="T54" s="232"/>
      <c r="U54" s="305"/>
      <c r="V54" s="379"/>
      <c r="W54" s="325"/>
      <c r="X54" s="210"/>
      <c r="Y54" s="325"/>
      <c r="Z54" s="379"/>
    </row>
    <row r="55" spans="1:26" s="27" customFormat="1" ht="14.25">
      <c r="A55" s="134"/>
      <c r="B55" s="41"/>
      <c r="C55" s="311"/>
      <c r="D55" s="227"/>
      <c r="E55" s="35"/>
      <c r="F55" s="227"/>
      <c r="G55" s="35"/>
      <c r="H55" s="227"/>
      <c r="I55" s="311"/>
      <c r="J55" s="227"/>
      <c r="K55" s="35"/>
      <c r="L55" s="227"/>
      <c r="M55" s="35"/>
      <c r="N55" s="227"/>
      <c r="O55" s="311"/>
      <c r="P55" s="227"/>
      <c r="Q55" s="35"/>
      <c r="R55" s="35"/>
      <c r="S55" s="35"/>
      <c r="T55" s="227"/>
      <c r="U55" s="305"/>
      <c r="V55" s="210"/>
      <c r="W55" s="64"/>
      <c r="X55" s="210"/>
      <c r="Y55" s="64"/>
      <c r="Z55" s="210"/>
    </row>
    <row r="56" spans="1:26" s="1" customFormat="1" ht="14.25">
      <c r="A56" s="133"/>
      <c r="B56" s="80" t="s">
        <v>352</v>
      </c>
      <c r="C56" s="305">
        <v>10</v>
      </c>
      <c r="D56" s="210"/>
      <c r="E56" s="64" t="s">
        <v>530</v>
      </c>
      <c r="F56" s="210"/>
      <c r="G56" s="64" t="s">
        <v>530</v>
      </c>
      <c r="H56" s="210"/>
      <c r="I56" s="305">
        <v>10</v>
      </c>
      <c r="J56" s="210"/>
      <c r="K56" s="64" t="s">
        <v>530</v>
      </c>
      <c r="L56" s="210"/>
      <c r="M56" s="64">
        <v>10</v>
      </c>
      <c r="N56" s="210"/>
      <c r="O56" s="305" t="s">
        <v>530</v>
      </c>
      <c r="P56" s="210"/>
      <c r="Q56" s="64" t="s">
        <v>530</v>
      </c>
      <c r="R56" s="64"/>
      <c r="S56" s="64" t="s">
        <v>530</v>
      </c>
      <c r="T56" s="210"/>
      <c r="U56" s="305"/>
      <c r="V56" s="210"/>
      <c r="W56" s="64"/>
      <c r="X56" s="210"/>
      <c r="Y56" s="64"/>
      <c r="Z56" s="210"/>
    </row>
    <row r="57" spans="1:26" s="1" customFormat="1" ht="14.25">
      <c r="A57" s="133"/>
      <c r="B57" s="80" t="s">
        <v>353</v>
      </c>
      <c r="C57" s="305" t="s">
        <v>530</v>
      </c>
      <c r="D57" s="210"/>
      <c r="E57" s="64" t="s">
        <v>530</v>
      </c>
      <c r="F57" s="210"/>
      <c r="G57" s="64" t="s">
        <v>530</v>
      </c>
      <c r="H57" s="210"/>
      <c r="I57" s="305" t="s">
        <v>530</v>
      </c>
      <c r="J57" s="210"/>
      <c r="K57" s="64" t="s">
        <v>530</v>
      </c>
      <c r="L57" s="210"/>
      <c r="M57" s="64" t="s">
        <v>530</v>
      </c>
      <c r="N57" s="210"/>
      <c r="O57" s="305">
        <v>20</v>
      </c>
      <c r="P57" s="210"/>
      <c r="Q57" s="64" t="s">
        <v>530</v>
      </c>
      <c r="R57" s="64"/>
      <c r="S57" s="64">
        <v>20</v>
      </c>
      <c r="T57" s="210"/>
      <c r="U57" s="305"/>
      <c r="V57" s="210"/>
      <c r="W57" s="64"/>
      <c r="X57" s="210"/>
      <c r="Y57" s="64"/>
      <c r="Z57" s="210"/>
    </row>
    <row r="58" spans="1:26" s="1" customFormat="1" ht="14.25">
      <c r="A58" s="133"/>
      <c r="B58" s="80" t="s">
        <v>354</v>
      </c>
      <c r="C58" s="305">
        <v>630</v>
      </c>
      <c r="D58" s="210"/>
      <c r="E58" s="64">
        <v>40</v>
      </c>
      <c r="F58" s="210"/>
      <c r="G58" s="64">
        <v>590</v>
      </c>
      <c r="H58" s="210"/>
      <c r="I58" s="305">
        <v>90</v>
      </c>
      <c r="J58" s="210"/>
      <c r="K58" s="64">
        <v>10</v>
      </c>
      <c r="L58" s="210"/>
      <c r="M58" s="64">
        <v>80</v>
      </c>
      <c r="N58" s="210"/>
      <c r="O58" s="305" t="s">
        <v>530</v>
      </c>
      <c r="P58" s="210"/>
      <c r="Q58" s="64" t="s">
        <v>530</v>
      </c>
      <c r="R58" s="64"/>
      <c r="S58" s="64" t="s">
        <v>530</v>
      </c>
      <c r="T58" s="210"/>
      <c r="U58" s="305"/>
      <c r="V58" s="210"/>
      <c r="W58" s="64"/>
      <c r="X58" s="210"/>
      <c r="Y58" s="64"/>
      <c r="Z58" s="210"/>
    </row>
    <row r="59" spans="1:26" s="1" customFormat="1" ht="14.25">
      <c r="A59" s="133"/>
      <c r="B59" s="80" t="s">
        <v>506</v>
      </c>
      <c r="C59" s="305">
        <v>3380</v>
      </c>
      <c r="D59" s="210"/>
      <c r="E59" s="64">
        <v>440</v>
      </c>
      <c r="F59" s="210"/>
      <c r="G59" s="64">
        <v>2940</v>
      </c>
      <c r="H59" s="210"/>
      <c r="I59" s="305" t="s">
        <v>530</v>
      </c>
      <c r="J59" s="210"/>
      <c r="K59" s="64" t="s">
        <v>530</v>
      </c>
      <c r="L59" s="210"/>
      <c r="M59" s="64" t="s">
        <v>530</v>
      </c>
      <c r="N59" s="210"/>
      <c r="O59" s="305" t="s">
        <v>530</v>
      </c>
      <c r="P59" s="210"/>
      <c r="Q59" s="64" t="s">
        <v>530</v>
      </c>
      <c r="R59" s="64"/>
      <c r="S59" s="64" t="s">
        <v>530</v>
      </c>
      <c r="T59" s="210"/>
      <c r="U59" s="305"/>
      <c r="V59" s="210"/>
      <c r="W59" s="64"/>
      <c r="X59" s="210"/>
      <c r="Y59" s="64"/>
      <c r="Z59" s="210"/>
    </row>
    <row r="60" spans="1:26" s="1" customFormat="1" ht="14.25">
      <c r="A60" s="133"/>
      <c r="B60" s="80" t="s">
        <v>241</v>
      </c>
      <c r="C60" s="305" t="s">
        <v>530</v>
      </c>
      <c r="D60" s="210"/>
      <c r="E60" s="64" t="s">
        <v>530</v>
      </c>
      <c r="F60" s="210"/>
      <c r="G60" s="64" t="s">
        <v>530</v>
      </c>
      <c r="H60" s="210"/>
      <c r="I60" s="305" t="s">
        <v>530</v>
      </c>
      <c r="J60" s="210"/>
      <c r="K60" s="64" t="s">
        <v>530</v>
      </c>
      <c r="L60" s="210"/>
      <c r="M60" s="64" t="s">
        <v>530</v>
      </c>
      <c r="N60" s="210"/>
      <c r="O60" s="305" t="s">
        <v>530</v>
      </c>
      <c r="P60" s="210"/>
      <c r="Q60" s="64" t="s">
        <v>530</v>
      </c>
      <c r="R60" s="64"/>
      <c r="S60" s="64" t="s">
        <v>530</v>
      </c>
      <c r="T60" s="210"/>
      <c r="U60" s="305"/>
      <c r="V60" s="210"/>
      <c r="W60" s="64"/>
      <c r="X60" s="210"/>
      <c r="Y60" s="64"/>
      <c r="Z60" s="210"/>
    </row>
    <row r="61" spans="1:26" s="1" customFormat="1" ht="14.25">
      <c r="A61" s="133"/>
      <c r="B61" s="80" t="s">
        <v>509</v>
      </c>
      <c r="C61" s="305" t="s">
        <v>530</v>
      </c>
      <c r="D61" s="210"/>
      <c r="E61" s="64" t="s">
        <v>530</v>
      </c>
      <c r="F61" s="210"/>
      <c r="G61" s="64" t="s">
        <v>530</v>
      </c>
      <c r="H61" s="210"/>
      <c r="I61" s="305" t="s">
        <v>530</v>
      </c>
      <c r="J61" s="210"/>
      <c r="K61" s="64" t="s">
        <v>530</v>
      </c>
      <c r="L61" s="210"/>
      <c r="M61" s="64" t="s">
        <v>530</v>
      </c>
      <c r="N61" s="210"/>
      <c r="O61" s="305" t="s">
        <v>530</v>
      </c>
      <c r="P61" s="210"/>
      <c r="Q61" s="64" t="s">
        <v>530</v>
      </c>
      <c r="R61" s="64"/>
      <c r="S61" s="64" t="s">
        <v>530</v>
      </c>
      <c r="T61" s="210"/>
      <c r="U61" s="305"/>
      <c r="V61" s="210"/>
      <c r="W61" s="64"/>
      <c r="X61" s="210"/>
      <c r="Y61" s="64"/>
      <c r="Z61" s="210"/>
    </row>
    <row r="62" spans="1:26" s="1" customFormat="1" ht="14.25">
      <c r="A62" s="133"/>
      <c r="B62" s="80" t="s">
        <v>243</v>
      </c>
      <c r="C62" s="305" t="s">
        <v>530</v>
      </c>
      <c r="D62" s="210"/>
      <c r="E62" s="64" t="s">
        <v>530</v>
      </c>
      <c r="F62" s="210"/>
      <c r="G62" s="64" t="s">
        <v>530</v>
      </c>
      <c r="H62" s="210"/>
      <c r="I62" s="305">
        <v>20</v>
      </c>
      <c r="J62" s="210"/>
      <c r="K62" s="64" t="s">
        <v>530</v>
      </c>
      <c r="L62" s="210"/>
      <c r="M62" s="64">
        <v>20</v>
      </c>
      <c r="N62" s="210"/>
      <c r="O62" s="305" t="s">
        <v>530</v>
      </c>
      <c r="P62" s="210"/>
      <c r="Q62" s="64" t="s">
        <v>530</v>
      </c>
      <c r="R62" s="64"/>
      <c r="S62" s="64" t="s">
        <v>530</v>
      </c>
      <c r="T62" s="210"/>
      <c r="U62" s="305"/>
      <c r="V62" s="210"/>
      <c r="W62" s="64"/>
      <c r="X62" s="210"/>
      <c r="Y62" s="64"/>
      <c r="Z62" s="210"/>
    </row>
    <row r="63" spans="1:26" s="1" customFormat="1" ht="14.25">
      <c r="A63" s="133"/>
      <c r="B63" s="80" t="s">
        <v>244</v>
      </c>
      <c r="C63" s="305" t="s">
        <v>530</v>
      </c>
      <c r="D63" s="210"/>
      <c r="E63" s="64" t="s">
        <v>530</v>
      </c>
      <c r="F63" s="210"/>
      <c r="G63" s="64" t="s">
        <v>530</v>
      </c>
      <c r="H63" s="210"/>
      <c r="I63" s="305" t="s">
        <v>530</v>
      </c>
      <c r="J63" s="210"/>
      <c r="K63" s="64" t="s">
        <v>530</v>
      </c>
      <c r="L63" s="210"/>
      <c r="M63" s="64" t="s">
        <v>530</v>
      </c>
      <c r="N63" s="210"/>
      <c r="O63" s="305" t="s">
        <v>530</v>
      </c>
      <c r="P63" s="210"/>
      <c r="Q63" s="64" t="s">
        <v>530</v>
      </c>
      <c r="R63" s="64"/>
      <c r="S63" s="64" t="s">
        <v>530</v>
      </c>
      <c r="T63" s="210"/>
      <c r="U63" s="305"/>
      <c r="V63" s="210"/>
      <c r="W63" s="64"/>
      <c r="X63" s="210"/>
      <c r="Y63" s="64"/>
      <c r="Z63" s="210"/>
    </row>
    <row r="64" spans="1:26" s="1" customFormat="1" ht="14.25">
      <c r="A64" s="133"/>
      <c r="B64" s="80" t="s">
        <v>355</v>
      </c>
      <c r="C64" s="305" t="s">
        <v>530</v>
      </c>
      <c r="D64" s="210"/>
      <c r="E64" s="64" t="s">
        <v>530</v>
      </c>
      <c r="F64" s="210"/>
      <c r="G64" s="64" t="s">
        <v>530</v>
      </c>
      <c r="H64" s="210"/>
      <c r="I64" s="305" t="s">
        <v>530</v>
      </c>
      <c r="J64" s="210"/>
      <c r="K64" s="64" t="s">
        <v>530</v>
      </c>
      <c r="L64" s="210"/>
      <c r="M64" s="64" t="s">
        <v>530</v>
      </c>
      <c r="N64" s="210"/>
      <c r="O64" s="305" t="s">
        <v>530</v>
      </c>
      <c r="P64" s="210"/>
      <c r="Q64" s="64" t="s">
        <v>530</v>
      </c>
      <c r="R64" s="64"/>
      <c r="S64" s="64" t="s">
        <v>530</v>
      </c>
      <c r="T64" s="210"/>
      <c r="U64" s="305"/>
      <c r="V64" s="210"/>
      <c r="W64" s="64"/>
      <c r="X64" s="210"/>
      <c r="Y64" s="64"/>
      <c r="Z64" s="210"/>
    </row>
    <row r="65" spans="1:26" s="1" customFormat="1" ht="14.25">
      <c r="A65" s="133"/>
      <c r="B65" s="80" t="s">
        <v>245</v>
      </c>
      <c r="C65" s="305" t="s">
        <v>530</v>
      </c>
      <c r="D65" s="210"/>
      <c r="E65" s="64" t="s">
        <v>530</v>
      </c>
      <c r="F65" s="210"/>
      <c r="G65" s="64" t="s">
        <v>530</v>
      </c>
      <c r="H65" s="210"/>
      <c r="I65" s="305" t="s">
        <v>530</v>
      </c>
      <c r="J65" s="210"/>
      <c r="K65" s="64" t="s">
        <v>530</v>
      </c>
      <c r="L65" s="210"/>
      <c r="M65" s="64" t="s">
        <v>530</v>
      </c>
      <c r="N65" s="210"/>
      <c r="O65" s="305" t="s">
        <v>530</v>
      </c>
      <c r="P65" s="210"/>
      <c r="Q65" s="64" t="s">
        <v>530</v>
      </c>
      <c r="R65" s="64"/>
      <c r="S65" s="64" t="s">
        <v>530</v>
      </c>
      <c r="T65" s="210"/>
      <c r="U65" s="305"/>
      <c r="V65" s="210"/>
      <c r="W65" s="64"/>
      <c r="X65" s="210"/>
      <c r="Y65" s="64"/>
      <c r="Z65" s="210"/>
    </row>
    <row r="66" spans="1:26" s="1" customFormat="1" ht="14.25">
      <c r="A66" s="133"/>
      <c r="B66" s="80" t="s">
        <v>246</v>
      </c>
      <c r="C66" s="305" t="s">
        <v>530</v>
      </c>
      <c r="D66" s="210"/>
      <c r="E66" s="64" t="s">
        <v>530</v>
      </c>
      <c r="F66" s="210"/>
      <c r="G66" s="64" t="s">
        <v>530</v>
      </c>
      <c r="H66" s="210"/>
      <c r="I66" s="305" t="s">
        <v>530</v>
      </c>
      <c r="J66" s="210"/>
      <c r="K66" s="64" t="s">
        <v>530</v>
      </c>
      <c r="L66" s="210"/>
      <c r="M66" s="64" t="s">
        <v>530</v>
      </c>
      <c r="N66" s="210"/>
      <c r="O66" s="305" t="s">
        <v>530</v>
      </c>
      <c r="P66" s="210"/>
      <c r="Q66" s="64" t="s">
        <v>530</v>
      </c>
      <c r="R66" s="64"/>
      <c r="S66" s="64" t="s">
        <v>530</v>
      </c>
      <c r="T66" s="210"/>
      <c r="U66" s="305"/>
      <c r="V66" s="210"/>
      <c r="W66" s="64"/>
      <c r="X66" s="210"/>
      <c r="Y66" s="64"/>
      <c r="Z66" s="210"/>
    </row>
    <row r="67" spans="1:26" s="1" customFormat="1" ht="14.25">
      <c r="A67" s="133"/>
      <c r="B67" s="80" t="s">
        <v>510</v>
      </c>
      <c r="C67" s="305" t="s">
        <v>530</v>
      </c>
      <c r="D67" s="210"/>
      <c r="E67" s="64" t="s">
        <v>530</v>
      </c>
      <c r="F67" s="210"/>
      <c r="G67" s="64" t="s">
        <v>530</v>
      </c>
      <c r="H67" s="210"/>
      <c r="I67" s="305">
        <v>1330</v>
      </c>
      <c r="J67" s="210"/>
      <c r="K67" s="64">
        <v>100</v>
      </c>
      <c r="L67" s="210"/>
      <c r="M67" s="64">
        <v>1220</v>
      </c>
      <c r="N67" s="210"/>
      <c r="O67" s="305">
        <v>10</v>
      </c>
      <c r="P67" s="210"/>
      <c r="Q67" s="64" t="s">
        <v>530</v>
      </c>
      <c r="R67" s="64"/>
      <c r="S67" s="64">
        <v>10</v>
      </c>
      <c r="T67" s="210"/>
      <c r="U67" s="305"/>
      <c r="V67" s="210"/>
      <c r="W67" s="64"/>
      <c r="X67" s="210"/>
      <c r="Y67" s="64"/>
      <c r="Z67" s="210"/>
    </row>
    <row r="68" spans="1:26" s="1" customFormat="1" ht="14.25">
      <c r="A68" s="133"/>
      <c r="B68" s="80" t="s">
        <v>356</v>
      </c>
      <c r="C68" s="305" t="s">
        <v>530</v>
      </c>
      <c r="D68" s="210"/>
      <c r="E68" s="64" t="s">
        <v>530</v>
      </c>
      <c r="F68" s="210"/>
      <c r="G68" s="64" t="s">
        <v>530</v>
      </c>
      <c r="H68" s="210"/>
      <c r="I68" s="305" t="s">
        <v>530</v>
      </c>
      <c r="J68" s="210"/>
      <c r="K68" s="64" t="s">
        <v>530</v>
      </c>
      <c r="L68" s="210"/>
      <c r="M68" s="64" t="s">
        <v>530</v>
      </c>
      <c r="N68" s="210"/>
      <c r="O68" s="305">
        <v>10</v>
      </c>
      <c r="P68" s="210"/>
      <c r="Q68" s="64" t="s">
        <v>530</v>
      </c>
      <c r="R68" s="64"/>
      <c r="S68" s="64">
        <v>10</v>
      </c>
      <c r="T68" s="210"/>
      <c r="U68" s="305"/>
      <c r="V68" s="210"/>
      <c r="W68" s="64"/>
      <c r="X68" s="210"/>
      <c r="Y68" s="64"/>
      <c r="Z68" s="210"/>
    </row>
    <row r="69" spans="1:26" s="1" customFormat="1" ht="14.25">
      <c r="A69" s="133"/>
      <c r="B69" s="80" t="s">
        <v>87</v>
      </c>
      <c r="C69" s="305" t="s">
        <v>530</v>
      </c>
      <c r="D69" s="210"/>
      <c r="E69" s="64" t="s">
        <v>530</v>
      </c>
      <c r="F69" s="210"/>
      <c r="G69" s="64" t="s">
        <v>530</v>
      </c>
      <c r="H69" s="210"/>
      <c r="I69" s="305" t="s">
        <v>530</v>
      </c>
      <c r="J69" s="210"/>
      <c r="K69" s="64" t="s">
        <v>530</v>
      </c>
      <c r="L69" s="210"/>
      <c r="M69" s="64" t="s">
        <v>530</v>
      </c>
      <c r="N69" s="210"/>
      <c r="O69" s="305" t="s">
        <v>530</v>
      </c>
      <c r="P69" s="210"/>
      <c r="Q69" s="64" t="s">
        <v>530</v>
      </c>
      <c r="R69" s="64"/>
      <c r="S69" s="64" t="s">
        <v>530</v>
      </c>
      <c r="T69" s="210"/>
      <c r="U69" s="305"/>
      <c r="V69" s="210"/>
      <c r="W69" s="64"/>
      <c r="X69" s="210"/>
      <c r="Y69" s="64"/>
      <c r="Z69" s="210"/>
    </row>
    <row r="70" spans="1:26" s="1" customFormat="1" ht="14.25">
      <c r="A70" s="133"/>
      <c r="B70" s="80" t="s">
        <v>247</v>
      </c>
      <c r="C70" s="305">
        <v>150</v>
      </c>
      <c r="D70" s="210"/>
      <c r="E70" s="64">
        <v>30</v>
      </c>
      <c r="F70" s="210"/>
      <c r="G70" s="64">
        <v>120</v>
      </c>
      <c r="H70" s="210"/>
      <c r="I70" s="305">
        <v>40</v>
      </c>
      <c r="J70" s="210"/>
      <c r="K70" s="64">
        <v>10</v>
      </c>
      <c r="L70" s="210"/>
      <c r="M70" s="64">
        <v>20</v>
      </c>
      <c r="N70" s="210"/>
      <c r="O70" s="305">
        <v>1160</v>
      </c>
      <c r="P70" s="210"/>
      <c r="Q70" s="64">
        <v>120</v>
      </c>
      <c r="R70" s="64"/>
      <c r="S70" s="64">
        <v>1040</v>
      </c>
      <c r="T70" s="210"/>
      <c r="U70" s="305"/>
      <c r="V70" s="210"/>
      <c r="W70" s="64"/>
      <c r="X70" s="210"/>
      <c r="Y70" s="64"/>
      <c r="Z70" s="210"/>
    </row>
    <row r="71" spans="1:26" s="1" customFormat="1" ht="14.25">
      <c r="A71" s="133"/>
      <c r="B71" s="80" t="s">
        <v>248</v>
      </c>
      <c r="C71" s="305">
        <v>80</v>
      </c>
      <c r="D71" s="210"/>
      <c r="E71" s="64">
        <v>10</v>
      </c>
      <c r="F71" s="210"/>
      <c r="G71" s="64">
        <v>80</v>
      </c>
      <c r="H71" s="210"/>
      <c r="I71" s="305">
        <v>280</v>
      </c>
      <c r="J71" s="210"/>
      <c r="K71" s="64">
        <v>160</v>
      </c>
      <c r="L71" s="210"/>
      <c r="M71" s="64">
        <v>120</v>
      </c>
      <c r="N71" s="210"/>
      <c r="O71" s="305">
        <v>20</v>
      </c>
      <c r="P71" s="210"/>
      <c r="Q71" s="64" t="s">
        <v>530</v>
      </c>
      <c r="R71" s="64"/>
      <c r="S71" s="64">
        <v>20</v>
      </c>
      <c r="T71" s="210"/>
      <c r="U71" s="305"/>
      <c r="V71" s="210"/>
      <c r="W71" s="64"/>
      <c r="X71" s="210"/>
      <c r="Y71" s="64"/>
      <c r="Z71" s="210"/>
    </row>
    <row r="72" spans="1:26" s="1" customFormat="1" ht="14.25">
      <c r="A72" s="133"/>
      <c r="B72" s="80" t="s">
        <v>249</v>
      </c>
      <c r="C72" s="305">
        <v>10</v>
      </c>
      <c r="D72" s="210"/>
      <c r="E72" s="64" t="s">
        <v>530</v>
      </c>
      <c r="F72" s="210"/>
      <c r="G72" s="64" t="s">
        <v>530</v>
      </c>
      <c r="H72" s="210"/>
      <c r="I72" s="305">
        <v>620</v>
      </c>
      <c r="J72" s="210"/>
      <c r="K72" s="64">
        <v>40</v>
      </c>
      <c r="L72" s="210"/>
      <c r="M72" s="64">
        <v>580</v>
      </c>
      <c r="N72" s="210"/>
      <c r="O72" s="305">
        <v>20</v>
      </c>
      <c r="P72" s="210"/>
      <c r="Q72" s="64" t="s">
        <v>530</v>
      </c>
      <c r="R72" s="64"/>
      <c r="S72" s="64">
        <v>20</v>
      </c>
      <c r="T72" s="210"/>
      <c r="U72" s="305"/>
      <c r="V72" s="210"/>
      <c r="W72" s="64"/>
      <c r="X72" s="210"/>
      <c r="Y72" s="64"/>
      <c r="Z72" s="210"/>
    </row>
    <row r="73" spans="1:26" s="1" customFormat="1" ht="14.25">
      <c r="A73" s="133"/>
      <c r="B73" s="80" t="s">
        <v>250</v>
      </c>
      <c r="C73" s="305" t="s">
        <v>530</v>
      </c>
      <c r="D73" s="210"/>
      <c r="E73" s="64" t="s">
        <v>530</v>
      </c>
      <c r="F73" s="210"/>
      <c r="G73" s="64" t="s">
        <v>530</v>
      </c>
      <c r="H73" s="210"/>
      <c r="I73" s="305" t="s">
        <v>530</v>
      </c>
      <c r="J73" s="210"/>
      <c r="K73" s="64" t="s">
        <v>530</v>
      </c>
      <c r="L73" s="210"/>
      <c r="M73" s="64" t="s">
        <v>530</v>
      </c>
      <c r="N73" s="210"/>
      <c r="O73" s="305" t="s">
        <v>530</v>
      </c>
      <c r="P73" s="210"/>
      <c r="Q73" s="64" t="s">
        <v>530</v>
      </c>
      <c r="R73" s="64"/>
      <c r="S73" s="64" t="s">
        <v>530</v>
      </c>
      <c r="T73" s="210"/>
      <c r="U73" s="305"/>
      <c r="V73" s="210"/>
      <c r="W73" s="64"/>
      <c r="X73" s="210"/>
      <c r="Y73" s="64"/>
      <c r="Z73" s="210"/>
    </row>
    <row r="74" spans="1:26" s="1" customFormat="1" ht="14.25">
      <c r="A74" s="133"/>
      <c r="B74" s="80" t="s">
        <v>251</v>
      </c>
      <c r="C74" s="305" t="s">
        <v>530</v>
      </c>
      <c r="D74" s="210"/>
      <c r="E74" s="64" t="s">
        <v>530</v>
      </c>
      <c r="F74" s="210"/>
      <c r="G74" s="64" t="s">
        <v>530</v>
      </c>
      <c r="H74" s="210"/>
      <c r="I74" s="305">
        <v>610</v>
      </c>
      <c r="J74" s="210"/>
      <c r="K74" s="64">
        <v>40</v>
      </c>
      <c r="L74" s="210"/>
      <c r="M74" s="64">
        <v>570</v>
      </c>
      <c r="N74" s="210"/>
      <c r="O74" s="305" t="s">
        <v>530</v>
      </c>
      <c r="P74" s="210"/>
      <c r="Q74" s="64" t="s">
        <v>530</v>
      </c>
      <c r="R74" s="64"/>
      <c r="S74" s="64" t="s">
        <v>530</v>
      </c>
      <c r="T74" s="210"/>
      <c r="U74" s="305"/>
      <c r="V74" s="210"/>
      <c r="W74" s="64"/>
      <c r="X74" s="210"/>
      <c r="Y74" s="64"/>
      <c r="Z74" s="210"/>
    </row>
    <row r="75" spans="1:26" s="1" customFormat="1" ht="14.25">
      <c r="A75" s="133"/>
      <c r="B75" s="80" t="s">
        <v>252</v>
      </c>
      <c r="C75" s="305" t="s">
        <v>530</v>
      </c>
      <c r="D75" s="210"/>
      <c r="E75" s="64" t="s">
        <v>530</v>
      </c>
      <c r="F75" s="210"/>
      <c r="G75" s="64" t="s">
        <v>530</v>
      </c>
      <c r="H75" s="210"/>
      <c r="I75" s="305">
        <v>600</v>
      </c>
      <c r="J75" s="210"/>
      <c r="K75" s="64">
        <v>50</v>
      </c>
      <c r="L75" s="210"/>
      <c r="M75" s="64">
        <v>550</v>
      </c>
      <c r="N75" s="210"/>
      <c r="O75" s="305">
        <v>1620</v>
      </c>
      <c r="P75" s="210"/>
      <c r="Q75" s="64">
        <v>210</v>
      </c>
      <c r="R75" s="64"/>
      <c r="S75" s="64">
        <v>1410</v>
      </c>
      <c r="T75" s="210"/>
      <c r="U75" s="305"/>
      <c r="V75" s="210"/>
      <c r="W75" s="64"/>
      <c r="X75" s="210"/>
      <c r="Y75" s="64"/>
      <c r="Z75" s="210"/>
    </row>
    <row r="76" spans="1:26" s="22" customFormat="1" ht="14.25">
      <c r="A76" s="133"/>
      <c r="B76" s="80" t="s">
        <v>253</v>
      </c>
      <c r="C76" s="305" t="s">
        <v>530</v>
      </c>
      <c r="D76" s="210"/>
      <c r="E76" s="64" t="s">
        <v>530</v>
      </c>
      <c r="F76" s="210"/>
      <c r="G76" s="64" t="s">
        <v>530</v>
      </c>
      <c r="H76" s="210"/>
      <c r="I76" s="305" t="s">
        <v>530</v>
      </c>
      <c r="J76" s="210"/>
      <c r="K76" s="64" t="s">
        <v>530</v>
      </c>
      <c r="L76" s="210"/>
      <c r="M76" s="64" t="s">
        <v>530</v>
      </c>
      <c r="N76" s="210"/>
      <c r="O76" s="305" t="s">
        <v>530</v>
      </c>
      <c r="P76" s="210"/>
      <c r="Q76" s="64" t="s">
        <v>530</v>
      </c>
      <c r="R76" s="64"/>
      <c r="S76" s="64" t="s">
        <v>530</v>
      </c>
      <c r="T76" s="210"/>
      <c r="U76" s="305"/>
      <c r="V76" s="210"/>
      <c r="W76" s="64"/>
      <c r="X76" s="210"/>
      <c r="Y76" s="64"/>
      <c r="Z76" s="210"/>
    </row>
    <row r="77" spans="1:26" s="1" customFormat="1" ht="14.25">
      <c r="A77" s="133"/>
      <c r="B77" s="80" t="s">
        <v>254</v>
      </c>
      <c r="C77" s="305" t="s">
        <v>530</v>
      </c>
      <c r="D77" s="210"/>
      <c r="E77" s="64" t="s">
        <v>530</v>
      </c>
      <c r="F77" s="210"/>
      <c r="G77" s="64" t="s">
        <v>530</v>
      </c>
      <c r="H77" s="210"/>
      <c r="I77" s="305" t="s">
        <v>530</v>
      </c>
      <c r="J77" s="210"/>
      <c r="K77" s="64" t="s">
        <v>530</v>
      </c>
      <c r="L77" s="210"/>
      <c r="M77" s="64" t="s">
        <v>530</v>
      </c>
      <c r="N77" s="210"/>
      <c r="O77" s="305" t="s">
        <v>530</v>
      </c>
      <c r="P77" s="210"/>
      <c r="Q77" s="64" t="s">
        <v>530</v>
      </c>
      <c r="R77" s="64"/>
      <c r="S77" s="64" t="s">
        <v>530</v>
      </c>
      <c r="T77" s="210"/>
      <c r="U77" s="305"/>
      <c r="V77" s="210"/>
      <c r="W77" s="64"/>
      <c r="X77" s="210"/>
      <c r="Y77" s="64"/>
      <c r="Z77" s="210"/>
    </row>
    <row r="78" spans="1:26" s="1" customFormat="1" ht="14.25">
      <c r="A78" s="133"/>
      <c r="B78" s="80" t="s">
        <v>255</v>
      </c>
      <c r="C78" s="305" t="s">
        <v>530</v>
      </c>
      <c r="D78" s="210"/>
      <c r="E78" s="64" t="s">
        <v>530</v>
      </c>
      <c r="F78" s="210"/>
      <c r="G78" s="64" t="s">
        <v>530</v>
      </c>
      <c r="H78" s="210"/>
      <c r="I78" s="305" t="s">
        <v>530</v>
      </c>
      <c r="J78" s="210"/>
      <c r="K78" s="64" t="s">
        <v>530</v>
      </c>
      <c r="L78" s="210"/>
      <c r="M78" s="64" t="s">
        <v>530</v>
      </c>
      <c r="N78" s="210"/>
      <c r="O78" s="305" t="s">
        <v>530</v>
      </c>
      <c r="P78" s="210"/>
      <c r="Q78" s="64" t="s">
        <v>530</v>
      </c>
      <c r="R78" s="64"/>
      <c r="S78" s="64" t="s">
        <v>530</v>
      </c>
      <c r="T78" s="210"/>
      <c r="U78" s="305"/>
      <c r="V78" s="210"/>
      <c r="W78" s="64"/>
      <c r="X78" s="210"/>
      <c r="Y78" s="64"/>
      <c r="Z78" s="210"/>
    </row>
    <row r="79" spans="1:26" s="1" customFormat="1" ht="14.25">
      <c r="A79" s="133"/>
      <c r="B79" s="80" t="s">
        <v>507</v>
      </c>
      <c r="C79" s="305" t="s">
        <v>530</v>
      </c>
      <c r="D79" s="210"/>
      <c r="E79" s="64" t="s">
        <v>530</v>
      </c>
      <c r="F79" s="210"/>
      <c r="G79" s="64" t="s">
        <v>530</v>
      </c>
      <c r="H79" s="210"/>
      <c r="I79" s="305">
        <v>10</v>
      </c>
      <c r="J79" s="210"/>
      <c r="K79" s="64" t="s">
        <v>530</v>
      </c>
      <c r="L79" s="210"/>
      <c r="M79" s="64">
        <v>10</v>
      </c>
      <c r="N79" s="210"/>
      <c r="O79" s="305" t="s">
        <v>530</v>
      </c>
      <c r="P79" s="210"/>
      <c r="Q79" s="64" t="s">
        <v>530</v>
      </c>
      <c r="R79" s="64"/>
      <c r="S79" s="64" t="s">
        <v>530</v>
      </c>
      <c r="T79" s="210"/>
      <c r="U79" s="305"/>
      <c r="V79" s="210"/>
      <c r="W79" s="64"/>
      <c r="X79" s="210"/>
      <c r="Y79" s="64"/>
      <c r="Z79" s="210"/>
    </row>
    <row r="80" spans="1:26" s="1" customFormat="1" ht="14.25">
      <c r="A80" s="133"/>
      <c r="B80" s="80" t="s">
        <v>256</v>
      </c>
      <c r="C80" s="305" t="s">
        <v>530</v>
      </c>
      <c r="D80" s="210"/>
      <c r="E80" s="64" t="s">
        <v>530</v>
      </c>
      <c r="F80" s="210"/>
      <c r="G80" s="64" t="s">
        <v>530</v>
      </c>
      <c r="H80" s="210"/>
      <c r="I80" s="305" t="s">
        <v>530</v>
      </c>
      <c r="J80" s="210"/>
      <c r="K80" s="64" t="s">
        <v>530</v>
      </c>
      <c r="L80" s="210"/>
      <c r="M80" s="64" t="s">
        <v>530</v>
      </c>
      <c r="N80" s="210"/>
      <c r="O80" s="305" t="s">
        <v>530</v>
      </c>
      <c r="P80" s="210"/>
      <c r="Q80" s="64" t="s">
        <v>530</v>
      </c>
      <c r="R80" s="64"/>
      <c r="S80" s="64" t="s">
        <v>530</v>
      </c>
      <c r="T80" s="210"/>
      <c r="U80" s="305"/>
      <c r="V80" s="210"/>
      <c r="W80" s="64"/>
      <c r="X80" s="210"/>
      <c r="Y80" s="64"/>
      <c r="Z80" s="210"/>
    </row>
    <row r="81" spans="1:26" s="1" customFormat="1" ht="14.25">
      <c r="A81" s="133"/>
      <c r="B81" s="80" t="s">
        <v>240</v>
      </c>
      <c r="C81" s="305" t="s">
        <v>530</v>
      </c>
      <c r="D81" s="210"/>
      <c r="E81" s="64" t="s">
        <v>530</v>
      </c>
      <c r="F81" s="210"/>
      <c r="G81" s="64" t="s">
        <v>530</v>
      </c>
      <c r="H81" s="210"/>
      <c r="I81" s="305" t="s">
        <v>530</v>
      </c>
      <c r="J81" s="210"/>
      <c r="K81" s="64" t="s">
        <v>530</v>
      </c>
      <c r="L81" s="210"/>
      <c r="M81" s="64" t="s">
        <v>530</v>
      </c>
      <c r="N81" s="210"/>
      <c r="O81" s="305" t="s">
        <v>530</v>
      </c>
      <c r="P81" s="210"/>
      <c r="Q81" s="64" t="s">
        <v>530</v>
      </c>
      <c r="R81" s="64"/>
      <c r="S81" s="64" t="s">
        <v>530</v>
      </c>
      <c r="T81" s="210"/>
      <c r="U81" s="305"/>
      <c r="V81" s="210"/>
      <c r="W81" s="64"/>
      <c r="X81" s="210"/>
      <c r="Y81" s="64"/>
      <c r="Z81" s="210"/>
    </row>
    <row r="82" spans="1:26" s="1" customFormat="1" ht="14.25">
      <c r="A82" s="133"/>
      <c r="B82" s="80" t="s">
        <v>257</v>
      </c>
      <c r="C82" s="305" t="s">
        <v>530</v>
      </c>
      <c r="D82" s="210"/>
      <c r="E82" s="64" t="s">
        <v>530</v>
      </c>
      <c r="F82" s="210"/>
      <c r="G82" s="64" t="s">
        <v>530</v>
      </c>
      <c r="H82" s="210"/>
      <c r="I82" s="305" t="s">
        <v>530</v>
      </c>
      <c r="J82" s="210"/>
      <c r="K82" s="64" t="s">
        <v>530</v>
      </c>
      <c r="L82" s="210"/>
      <c r="M82" s="64" t="s">
        <v>530</v>
      </c>
      <c r="N82" s="210"/>
      <c r="O82" s="305" t="s">
        <v>530</v>
      </c>
      <c r="P82" s="210"/>
      <c r="Q82" s="64" t="s">
        <v>530</v>
      </c>
      <c r="R82" s="64"/>
      <c r="S82" s="64" t="s">
        <v>530</v>
      </c>
      <c r="T82" s="210"/>
      <c r="U82" s="305"/>
      <c r="V82" s="210"/>
      <c r="W82" s="64"/>
      <c r="X82" s="210"/>
      <c r="Y82" s="64"/>
      <c r="Z82" s="210"/>
    </row>
    <row r="83" spans="1:26" s="1" customFormat="1" ht="14.25">
      <c r="A83" s="133"/>
      <c r="B83" s="80" t="s">
        <v>258</v>
      </c>
      <c r="C83" s="305">
        <v>20</v>
      </c>
      <c r="D83" s="210"/>
      <c r="E83" s="64">
        <v>20</v>
      </c>
      <c r="F83" s="210"/>
      <c r="G83" s="64">
        <v>10</v>
      </c>
      <c r="H83" s="210"/>
      <c r="I83" s="305" t="s">
        <v>530</v>
      </c>
      <c r="J83" s="210"/>
      <c r="K83" s="64" t="s">
        <v>530</v>
      </c>
      <c r="L83" s="210"/>
      <c r="M83" s="64" t="s">
        <v>530</v>
      </c>
      <c r="N83" s="210"/>
      <c r="O83" s="305">
        <v>10</v>
      </c>
      <c r="P83" s="210"/>
      <c r="Q83" s="64" t="s">
        <v>530</v>
      </c>
      <c r="R83" s="64"/>
      <c r="S83" s="64" t="s">
        <v>530</v>
      </c>
      <c r="T83" s="210"/>
      <c r="U83" s="305"/>
      <c r="V83" s="210"/>
      <c r="W83" s="64"/>
      <c r="X83" s="210"/>
      <c r="Y83" s="64"/>
      <c r="Z83" s="210"/>
    </row>
    <row r="84" spans="1:26" s="1" customFormat="1" ht="14.25">
      <c r="A84" s="133"/>
      <c r="B84" s="80" t="s">
        <v>259</v>
      </c>
      <c r="C84" s="305" t="s">
        <v>530</v>
      </c>
      <c r="D84" s="210"/>
      <c r="E84" s="64" t="s">
        <v>530</v>
      </c>
      <c r="F84" s="210"/>
      <c r="G84" s="64" t="s">
        <v>530</v>
      </c>
      <c r="H84" s="210"/>
      <c r="I84" s="305" t="s">
        <v>530</v>
      </c>
      <c r="J84" s="210"/>
      <c r="K84" s="64" t="s">
        <v>530</v>
      </c>
      <c r="L84" s="210"/>
      <c r="M84" s="64" t="s">
        <v>530</v>
      </c>
      <c r="N84" s="210"/>
      <c r="O84" s="305" t="s">
        <v>530</v>
      </c>
      <c r="P84" s="210"/>
      <c r="Q84" s="64" t="s">
        <v>530</v>
      </c>
      <c r="R84" s="64"/>
      <c r="S84" s="64" t="s">
        <v>530</v>
      </c>
      <c r="T84" s="210"/>
      <c r="U84" s="305"/>
      <c r="V84" s="210"/>
      <c r="W84" s="64"/>
      <c r="X84" s="210"/>
      <c r="Y84" s="64"/>
      <c r="Z84" s="210"/>
    </row>
    <row r="85" spans="1:26" s="1" customFormat="1" ht="14.25">
      <c r="A85" s="133"/>
      <c r="B85" s="80" t="s">
        <v>260</v>
      </c>
      <c r="C85" s="305" t="s">
        <v>530</v>
      </c>
      <c r="D85" s="210"/>
      <c r="E85" s="64" t="s">
        <v>530</v>
      </c>
      <c r="F85" s="210"/>
      <c r="G85" s="64" t="s">
        <v>530</v>
      </c>
      <c r="H85" s="210"/>
      <c r="I85" s="305">
        <v>70</v>
      </c>
      <c r="J85" s="210"/>
      <c r="K85" s="64">
        <v>20</v>
      </c>
      <c r="L85" s="210"/>
      <c r="M85" s="64">
        <v>50</v>
      </c>
      <c r="N85" s="210"/>
      <c r="O85" s="305" t="s">
        <v>530</v>
      </c>
      <c r="P85" s="210"/>
      <c r="Q85" s="64" t="s">
        <v>530</v>
      </c>
      <c r="R85" s="64"/>
      <c r="S85" s="64" t="s">
        <v>530</v>
      </c>
      <c r="T85" s="210"/>
      <c r="U85" s="305"/>
      <c r="V85" s="210"/>
      <c r="W85" s="64"/>
      <c r="X85" s="210"/>
      <c r="Y85" s="64"/>
      <c r="Z85" s="210"/>
    </row>
    <row r="86" spans="1:26" s="1" customFormat="1" ht="14.25">
      <c r="A86" s="133"/>
      <c r="B86" s="80" t="s">
        <v>242</v>
      </c>
      <c r="C86" s="305" t="s">
        <v>530</v>
      </c>
      <c r="D86" s="210"/>
      <c r="E86" s="64" t="s">
        <v>530</v>
      </c>
      <c r="F86" s="210"/>
      <c r="G86" s="64" t="s">
        <v>530</v>
      </c>
      <c r="H86" s="210"/>
      <c r="I86" s="305" t="s">
        <v>530</v>
      </c>
      <c r="J86" s="210"/>
      <c r="K86" s="64" t="s">
        <v>530</v>
      </c>
      <c r="L86" s="210"/>
      <c r="M86" s="64" t="s">
        <v>530</v>
      </c>
      <c r="N86" s="210"/>
      <c r="O86" s="305" t="s">
        <v>530</v>
      </c>
      <c r="P86" s="210"/>
      <c r="Q86" s="64" t="s">
        <v>530</v>
      </c>
      <c r="R86" s="64"/>
      <c r="S86" s="64" t="s">
        <v>530</v>
      </c>
      <c r="T86" s="210"/>
      <c r="U86" s="305"/>
      <c r="V86" s="210"/>
      <c r="W86" s="64"/>
      <c r="X86" s="210"/>
      <c r="Y86" s="64"/>
      <c r="Z86" s="210"/>
    </row>
    <row r="87" spans="1:27" s="1" customFormat="1" ht="14.25">
      <c r="A87" s="133"/>
      <c r="B87" s="80" t="s">
        <v>261</v>
      </c>
      <c r="C87" s="305" t="s">
        <v>530</v>
      </c>
      <c r="D87" s="210"/>
      <c r="E87" s="64" t="s">
        <v>530</v>
      </c>
      <c r="F87" s="210"/>
      <c r="G87" s="64" t="s">
        <v>530</v>
      </c>
      <c r="H87" s="210"/>
      <c r="I87" s="305" t="s">
        <v>530</v>
      </c>
      <c r="J87" s="210"/>
      <c r="K87" s="64" t="s">
        <v>530</v>
      </c>
      <c r="L87" s="210"/>
      <c r="M87" s="64" t="s">
        <v>530</v>
      </c>
      <c r="N87" s="210"/>
      <c r="O87" s="305" t="s">
        <v>530</v>
      </c>
      <c r="P87" s="210"/>
      <c r="Q87" s="64" t="s">
        <v>530</v>
      </c>
      <c r="R87" s="64"/>
      <c r="S87" s="64" t="s">
        <v>530</v>
      </c>
      <c r="T87" s="210"/>
      <c r="U87" s="305"/>
      <c r="V87" s="210"/>
      <c r="W87" s="64"/>
      <c r="X87" s="210"/>
      <c r="Y87" s="64"/>
      <c r="Z87" s="210"/>
      <c r="AA87" s="30"/>
    </row>
    <row r="88" spans="1:27" s="1" customFormat="1" ht="14.25">
      <c r="A88" s="155"/>
      <c r="B88" s="450"/>
      <c r="C88" s="313"/>
      <c r="D88" s="405"/>
      <c r="E88" s="172"/>
      <c r="F88" s="405"/>
      <c r="G88" s="172"/>
      <c r="H88" s="405"/>
      <c r="I88" s="313"/>
      <c r="J88" s="405"/>
      <c r="K88" s="172"/>
      <c r="L88" s="405"/>
      <c r="M88" s="172"/>
      <c r="N88" s="405"/>
      <c r="O88" s="313"/>
      <c r="P88" s="405"/>
      <c r="Q88" s="172"/>
      <c r="R88" s="172"/>
      <c r="S88" s="172"/>
      <c r="T88" s="408"/>
      <c r="U88" s="305"/>
      <c r="V88" s="210"/>
      <c r="W88" s="64"/>
      <c r="X88" s="210"/>
      <c r="Y88" s="64"/>
      <c r="Z88" s="210"/>
      <c r="AA88" s="30"/>
    </row>
    <row r="89" spans="1:27" s="27" customFormat="1" ht="12.75">
      <c r="A89" s="141"/>
      <c r="B89" s="447"/>
      <c r="C89" s="447"/>
      <c r="D89" s="447"/>
      <c r="E89" s="447"/>
      <c r="F89" s="447"/>
      <c r="G89" s="447"/>
      <c r="H89" s="447"/>
      <c r="I89" s="447"/>
      <c r="J89" s="447"/>
      <c r="K89" s="447"/>
      <c r="L89" s="447"/>
      <c r="M89" s="447"/>
      <c r="N89" s="447"/>
      <c r="O89" s="447"/>
      <c r="P89" s="447"/>
      <c r="Q89" s="447"/>
      <c r="R89" s="447"/>
      <c r="S89" s="447"/>
      <c r="T89" s="154" t="s">
        <v>529</v>
      </c>
      <c r="U89" s="447"/>
      <c r="V89" s="447"/>
      <c r="W89" s="447"/>
      <c r="X89" s="447"/>
      <c r="Y89" s="447"/>
      <c r="Z89" s="154"/>
      <c r="AA89" s="28"/>
    </row>
    <row r="90" spans="1:27" s="27" customFormat="1" ht="12.75">
      <c r="A90" s="354"/>
      <c r="B90" s="354"/>
      <c r="C90" s="354"/>
      <c r="D90" s="354"/>
      <c r="E90" s="354"/>
      <c r="F90" s="354"/>
      <c r="G90" s="354"/>
      <c r="H90" s="354"/>
      <c r="I90" s="354"/>
      <c r="J90" s="354"/>
      <c r="K90" s="354"/>
      <c r="L90" s="354"/>
      <c r="M90" s="354"/>
      <c r="N90" s="354"/>
      <c r="O90" s="354"/>
      <c r="P90" s="354"/>
      <c r="Q90" s="354"/>
      <c r="R90" s="354"/>
      <c r="S90" s="354"/>
      <c r="T90" s="354"/>
      <c r="U90" s="354"/>
      <c r="V90" s="354"/>
      <c r="W90" s="354"/>
      <c r="X90" s="354"/>
      <c r="Y90" s="354"/>
      <c r="Z90" s="354"/>
      <c r="AA90" s="28"/>
    </row>
  </sheetData>
  <mergeCells count="33">
    <mergeCell ref="A1:V1"/>
    <mergeCell ref="A2:V2"/>
    <mergeCell ref="A47:T47"/>
    <mergeCell ref="S5:S6"/>
    <mergeCell ref="U5:U6"/>
    <mergeCell ref="O4:U4"/>
    <mergeCell ref="Q5:Q6"/>
    <mergeCell ref="O5:O6"/>
    <mergeCell ref="A8:B8"/>
    <mergeCell ref="A54:B54"/>
    <mergeCell ref="C51:C52"/>
    <mergeCell ref="E51:E52"/>
    <mergeCell ref="G51:G52"/>
    <mergeCell ref="A48:T48"/>
    <mergeCell ref="I50:M50"/>
    <mergeCell ref="U51:U52"/>
    <mergeCell ref="O50:S50"/>
    <mergeCell ref="U50:Y50"/>
    <mergeCell ref="I51:I52"/>
    <mergeCell ref="K51:K52"/>
    <mergeCell ref="C50:G50"/>
    <mergeCell ref="O51:O52"/>
    <mergeCell ref="Q51:Q52"/>
    <mergeCell ref="S51:S52"/>
    <mergeCell ref="M51:M52"/>
    <mergeCell ref="C4:G4"/>
    <mergeCell ref="I4:M4"/>
    <mergeCell ref="C5:C6"/>
    <mergeCell ref="E5:E6"/>
    <mergeCell ref="G5:G6"/>
    <mergeCell ref="I5:I6"/>
    <mergeCell ref="K5:K6"/>
    <mergeCell ref="M5:M6"/>
  </mergeCells>
  <printOptions horizontalCentered="1"/>
  <pageMargins left="0.34" right="0.41" top="0.59" bottom="0.53" header="0.39" footer="0.33"/>
  <pageSetup horizontalDpi="600" verticalDpi="600" orientation="portrait" paperSize="9" scale="60" r:id="rId1"/>
  <headerFooter alignWithMargins="0">
    <oddFooter>&amp;C27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7"/>
  <dimension ref="A1:AA80"/>
  <sheetViews>
    <sheetView workbookViewId="0" topLeftCell="A1">
      <selection activeCell="U10" sqref="U10"/>
    </sheetView>
  </sheetViews>
  <sheetFormatPr defaultColWidth="9.140625" defaultRowHeight="12.75"/>
  <cols>
    <col min="2" max="2" width="18.7109375" style="0" customWidth="1"/>
    <col min="4" max="4" width="1.421875" style="0" customWidth="1"/>
    <col min="6" max="6" width="1.421875" style="0" customWidth="1"/>
    <col min="8" max="8" width="1.421875" style="0" customWidth="1"/>
    <col min="10" max="10" width="1.421875" style="0" customWidth="1"/>
    <col min="12" max="12" width="1.421875" style="0" customWidth="1"/>
    <col min="14" max="14" width="1.421875" style="0" customWidth="1"/>
    <col min="16" max="16" width="1.421875" style="0" customWidth="1"/>
    <col min="18" max="18" width="1.421875" style="0" customWidth="1"/>
    <col min="20" max="20" width="1.421875" style="0" customWidth="1"/>
    <col min="22" max="22" width="2.7109375" style="0" customWidth="1"/>
  </cols>
  <sheetData>
    <row r="1" spans="1:26" s="27" customFormat="1" ht="20.25">
      <c r="A1" s="591" t="s">
        <v>494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464"/>
      <c r="X1" s="464"/>
      <c r="Y1" s="464"/>
      <c r="Z1" s="166"/>
    </row>
    <row r="2" spans="1:26" s="27" customFormat="1" ht="20.25">
      <c r="A2" s="581" t="str">
        <f>"'Table 6.1a MOD Personnel by local authority area as at "&amp;'Enter SITDATE'!B2</f>
        <v>'Table 6.1a MOD Personnel by local authority area as at 1 January 2014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464"/>
      <c r="X2" s="464"/>
      <c r="Y2" s="464"/>
      <c r="Z2" s="166"/>
    </row>
    <row r="3" spans="1:26" s="27" customFormat="1" ht="12.75">
      <c r="A3" s="101"/>
      <c r="B3" s="102"/>
      <c r="C3" s="103"/>
      <c r="D3" s="103"/>
      <c r="E3" s="103"/>
      <c r="F3" s="103"/>
      <c r="G3" s="102"/>
      <c r="H3" s="102"/>
      <c r="I3" s="103"/>
      <c r="J3" s="102"/>
      <c r="K3" s="102"/>
      <c r="L3" s="102"/>
      <c r="M3" s="102"/>
      <c r="N3" s="102"/>
      <c r="O3" s="105"/>
      <c r="P3" s="174"/>
      <c r="Q3" s="3"/>
      <c r="R3" s="3"/>
      <c r="S3" s="32"/>
      <c r="T3" s="32"/>
      <c r="U3" s="103"/>
      <c r="V3" s="102"/>
      <c r="W3" s="102"/>
      <c r="X3" s="102"/>
      <c r="Y3" s="177"/>
      <c r="Z3" s="177"/>
    </row>
    <row r="4" spans="1:26" s="27" customFormat="1" ht="12.75" customHeight="1">
      <c r="A4" s="99"/>
      <c r="B4" s="98"/>
      <c r="C4" s="596" t="s">
        <v>517</v>
      </c>
      <c r="D4" s="597"/>
      <c r="E4" s="597"/>
      <c r="F4" s="597"/>
      <c r="G4" s="597"/>
      <c r="H4" s="165"/>
      <c r="I4" s="596" t="s">
        <v>518</v>
      </c>
      <c r="J4" s="597"/>
      <c r="K4" s="597"/>
      <c r="L4" s="597"/>
      <c r="M4" s="597"/>
      <c r="N4" s="164"/>
      <c r="O4" s="596" t="s">
        <v>519</v>
      </c>
      <c r="P4" s="597"/>
      <c r="Q4" s="597"/>
      <c r="R4" s="597"/>
      <c r="S4" s="597"/>
      <c r="T4" s="597"/>
      <c r="U4" s="597"/>
      <c r="V4" s="353"/>
      <c r="W4" s="346"/>
      <c r="X4" s="347"/>
      <c r="Y4" s="347"/>
      <c r="Z4" s="339"/>
    </row>
    <row r="5" spans="1:26" s="27" customFormat="1" ht="12.75" customHeight="1">
      <c r="A5" s="121"/>
      <c r="B5" s="48"/>
      <c r="C5" s="588" t="s">
        <v>50</v>
      </c>
      <c r="D5" s="336"/>
      <c r="E5" s="584" t="s">
        <v>518</v>
      </c>
      <c r="F5" s="336"/>
      <c r="G5" s="584" t="s">
        <v>519</v>
      </c>
      <c r="H5" s="337"/>
      <c r="I5" s="588" t="s">
        <v>50</v>
      </c>
      <c r="J5" s="336"/>
      <c r="K5" s="584" t="s">
        <v>79</v>
      </c>
      <c r="L5" s="336"/>
      <c r="M5" s="584" t="s">
        <v>91</v>
      </c>
      <c r="N5" s="336"/>
      <c r="O5" s="588" t="s">
        <v>50</v>
      </c>
      <c r="P5" s="336"/>
      <c r="Q5" s="584" t="s">
        <v>523</v>
      </c>
      <c r="R5" s="336"/>
      <c r="S5" s="584" t="s">
        <v>522</v>
      </c>
      <c r="T5" s="336"/>
      <c r="U5" s="584" t="s">
        <v>521</v>
      </c>
      <c r="V5" s="407"/>
      <c r="W5" s="346"/>
      <c r="X5" s="347"/>
      <c r="Y5" s="347"/>
      <c r="Z5" s="339"/>
    </row>
    <row r="6" spans="1:26" s="27" customFormat="1" ht="12.75">
      <c r="A6" s="131"/>
      <c r="B6" s="100" t="s">
        <v>496</v>
      </c>
      <c r="C6" s="587"/>
      <c r="D6" s="333"/>
      <c r="E6" s="585"/>
      <c r="F6" s="333"/>
      <c r="G6" s="585"/>
      <c r="H6" s="334"/>
      <c r="I6" s="587"/>
      <c r="J6" s="333"/>
      <c r="K6" s="585"/>
      <c r="L6" s="333"/>
      <c r="M6" s="585"/>
      <c r="N6" s="334"/>
      <c r="O6" s="587"/>
      <c r="P6" s="333"/>
      <c r="Q6" s="585"/>
      <c r="R6" s="333"/>
      <c r="S6" s="585"/>
      <c r="T6" s="333"/>
      <c r="U6" s="585"/>
      <c r="V6" s="334"/>
      <c r="W6" s="248"/>
      <c r="X6" s="249"/>
      <c r="Y6" s="249"/>
      <c r="Z6" s="249"/>
    </row>
    <row r="7" spans="1:26" s="27" customFormat="1" ht="12.75">
      <c r="A7" s="135"/>
      <c r="B7" s="41"/>
      <c r="C7" s="273"/>
      <c r="D7" s="226"/>
      <c r="E7" s="34"/>
      <c r="F7" s="34"/>
      <c r="G7" s="34"/>
      <c r="H7" s="40"/>
      <c r="I7" s="273"/>
      <c r="J7" s="226"/>
      <c r="K7" s="34"/>
      <c r="L7" s="34"/>
      <c r="M7" s="34"/>
      <c r="N7" s="40"/>
      <c r="O7" s="273"/>
      <c r="P7" s="226"/>
      <c r="Q7" s="34"/>
      <c r="R7" s="34"/>
      <c r="S7" s="34"/>
      <c r="T7" s="34"/>
      <c r="U7" s="153"/>
      <c r="V7" s="75"/>
      <c r="W7" s="391"/>
      <c r="X7" s="282"/>
      <c r="Y7" s="282"/>
      <c r="Z7" s="282"/>
    </row>
    <row r="8" spans="1:26" s="1" customFormat="1" ht="14.25">
      <c r="A8" s="606" t="s">
        <v>39</v>
      </c>
      <c r="B8" s="607"/>
      <c r="C8" s="65">
        <v>3800</v>
      </c>
      <c r="D8" s="232"/>
      <c r="E8" s="55">
        <v>2340</v>
      </c>
      <c r="F8" s="232"/>
      <c r="G8" s="55">
        <v>1460</v>
      </c>
      <c r="H8" s="232"/>
      <c r="I8" s="65">
        <v>2340</v>
      </c>
      <c r="J8" s="232"/>
      <c r="K8" s="55">
        <v>220</v>
      </c>
      <c r="L8" s="232"/>
      <c r="M8" s="55">
        <v>2130</v>
      </c>
      <c r="N8" s="232"/>
      <c r="O8" s="65">
        <v>1460</v>
      </c>
      <c r="P8" s="55"/>
      <c r="Q8" s="55">
        <v>890</v>
      </c>
      <c r="R8" s="55"/>
      <c r="S8" s="55">
        <v>550</v>
      </c>
      <c r="T8" s="55"/>
      <c r="U8" s="55">
        <v>10</v>
      </c>
      <c r="V8" s="233"/>
      <c r="W8" s="305"/>
      <c r="X8" s="379"/>
      <c r="Y8" s="325"/>
      <c r="Z8" s="379"/>
    </row>
    <row r="9" spans="1:26" s="27" customFormat="1" ht="14.25">
      <c r="A9" s="134"/>
      <c r="B9" s="41"/>
      <c r="C9" s="311"/>
      <c r="D9" s="227"/>
      <c r="E9" s="35"/>
      <c r="F9" s="227"/>
      <c r="G9" s="35"/>
      <c r="H9" s="227"/>
      <c r="I9" s="311"/>
      <c r="J9" s="227"/>
      <c r="K9" s="35"/>
      <c r="L9" s="227"/>
      <c r="M9" s="35"/>
      <c r="N9" s="227"/>
      <c r="O9" s="311"/>
      <c r="P9" s="35"/>
      <c r="Q9" s="35"/>
      <c r="R9" s="35"/>
      <c r="S9" s="35"/>
      <c r="T9" s="35"/>
      <c r="U9" s="322"/>
      <c r="V9" s="229"/>
      <c r="W9" s="47"/>
      <c r="X9" s="227"/>
      <c r="Y9" s="35"/>
      <c r="Z9" s="227"/>
    </row>
    <row r="10" spans="1:26" s="27" customFormat="1" ht="14.25">
      <c r="A10" s="133"/>
      <c r="B10" s="41" t="s">
        <v>20</v>
      </c>
      <c r="C10" s="305">
        <v>900</v>
      </c>
      <c r="D10" s="210"/>
      <c r="E10" s="64">
        <v>580</v>
      </c>
      <c r="F10" s="210"/>
      <c r="G10" s="64">
        <v>330</v>
      </c>
      <c r="H10" s="210"/>
      <c r="I10" s="305">
        <v>580</v>
      </c>
      <c r="J10" s="210"/>
      <c r="K10" s="64">
        <v>60</v>
      </c>
      <c r="L10" s="210"/>
      <c r="M10" s="64">
        <v>520</v>
      </c>
      <c r="N10" s="210"/>
      <c r="O10" s="305">
        <v>330</v>
      </c>
      <c r="P10" s="64"/>
      <c r="Q10" s="64">
        <v>170</v>
      </c>
      <c r="R10" s="64"/>
      <c r="S10" s="64">
        <v>160</v>
      </c>
      <c r="T10" s="64"/>
      <c r="U10" s="325" t="s">
        <v>530</v>
      </c>
      <c r="V10" s="208"/>
      <c r="W10" s="59"/>
      <c r="X10" s="210"/>
      <c r="Y10" s="64"/>
      <c r="Z10" s="210"/>
    </row>
    <row r="11" spans="1:26" s="27" customFormat="1" ht="14.25">
      <c r="A11" s="133"/>
      <c r="B11" s="41" t="s">
        <v>297</v>
      </c>
      <c r="C11" s="305">
        <v>10</v>
      </c>
      <c r="D11" s="210"/>
      <c r="E11" s="64" t="s">
        <v>530</v>
      </c>
      <c r="F11" s="210"/>
      <c r="G11" s="64">
        <v>10</v>
      </c>
      <c r="H11" s="210"/>
      <c r="I11" s="305" t="s">
        <v>530</v>
      </c>
      <c r="J11" s="210"/>
      <c r="K11" s="64" t="s">
        <v>530</v>
      </c>
      <c r="L11" s="210"/>
      <c r="M11" s="64" t="s">
        <v>530</v>
      </c>
      <c r="N11" s="210"/>
      <c r="O11" s="305">
        <v>10</v>
      </c>
      <c r="P11" s="64"/>
      <c r="Q11" s="64" t="s">
        <v>530</v>
      </c>
      <c r="R11" s="64"/>
      <c r="S11" s="64" t="s">
        <v>530</v>
      </c>
      <c r="T11" s="64"/>
      <c r="U11" s="325" t="s">
        <v>530</v>
      </c>
      <c r="V11" s="208"/>
      <c r="W11" s="59"/>
      <c r="X11" s="210"/>
      <c r="Y11" s="64"/>
      <c r="Z11" s="210"/>
    </row>
    <row r="12" spans="1:26" s="27" customFormat="1" ht="14.25">
      <c r="A12" s="133"/>
      <c r="B12" s="41" t="s">
        <v>21</v>
      </c>
      <c r="C12" s="305">
        <v>10</v>
      </c>
      <c r="D12" s="210"/>
      <c r="E12" s="64" t="s">
        <v>530</v>
      </c>
      <c r="F12" s="210"/>
      <c r="G12" s="64">
        <v>10</v>
      </c>
      <c r="H12" s="210"/>
      <c r="I12" s="305" t="s">
        <v>530</v>
      </c>
      <c r="J12" s="210"/>
      <c r="K12" s="64" t="s">
        <v>530</v>
      </c>
      <c r="L12" s="210"/>
      <c r="M12" s="64" t="s">
        <v>530</v>
      </c>
      <c r="N12" s="210"/>
      <c r="O12" s="305">
        <v>10</v>
      </c>
      <c r="P12" s="64"/>
      <c r="Q12" s="64" t="s">
        <v>530</v>
      </c>
      <c r="R12" s="64"/>
      <c r="S12" s="64" t="s">
        <v>530</v>
      </c>
      <c r="T12" s="64"/>
      <c r="U12" s="325" t="s">
        <v>530</v>
      </c>
      <c r="V12" s="208"/>
      <c r="W12" s="59"/>
      <c r="X12" s="210"/>
      <c r="Y12" s="64"/>
      <c r="Z12" s="210"/>
    </row>
    <row r="13" spans="1:26" s="1" customFormat="1" ht="14.25">
      <c r="A13" s="133"/>
      <c r="B13" s="41" t="s">
        <v>285</v>
      </c>
      <c r="C13" s="305" t="s">
        <v>530</v>
      </c>
      <c r="D13" s="210"/>
      <c r="E13" s="64" t="s">
        <v>530</v>
      </c>
      <c r="F13" s="210"/>
      <c r="G13" s="64" t="s">
        <v>530</v>
      </c>
      <c r="H13" s="210"/>
      <c r="I13" s="305" t="s">
        <v>530</v>
      </c>
      <c r="J13" s="210"/>
      <c r="K13" s="64" t="s">
        <v>530</v>
      </c>
      <c r="L13" s="210"/>
      <c r="M13" s="64" t="s">
        <v>530</v>
      </c>
      <c r="N13" s="210"/>
      <c r="O13" s="305" t="s">
        <v>530</v>
      </c>
      <c r="P13" s="64"/>
      <c r="Q13" s="64" t="s">
        <v>530</v>
      </c>
      <c r="R13" s="64"/>
      <c r="S13" s="64" t="s">
        <v>530</v>
      </c>
      <c r="T13" s="64"/>
      <c r="U13" s="64" t="s">
        <v>530</v>
      </c>
      <c r="V13" s="208"/>
      <c r="W13" s="59"/>
      <c r="X13" s="210"/>
      <c r="Y13" s="64"/>
      <c r="Z13" s="210"/>
    </row>
    <row r="14" spans="1:26" s="27" customFormat="1" ht="14.25">
      <c r="A14" s="133"/>
      <c r="B14" s="41" t="s">
        <v>282</v>
      </c>
      <c r="C14" s="305" t="s">
        <v>530</v>
      </c>
      <c r="D14" s="210"/>
      <c r="E14" s="64" t="s">
        <v>530</v>
      </c>
      <c r="F14" s="210"/>
      <c r="G14" s="64" t="s">
        <v>530</v>
      </c>
      <c r="H14" s="210"/>
      <c r="I14" s="305" t="s">
        <v>530</v>
      </c>
      <c r="J14" s="210"/>
      <c r="K14" s="64" t="s">
        <v>530</v>
      </c>
      <c r="L14" s="210"/>
      <c r="M14" s="64" t="s">
        <v>530</v>
      </c>
      <c r="N14" s="210"/>
      <c r="O14" s="305" t="s">
        <v>530</v>
      </c>
      <c r="P14" s="64"/>
      <c r="Q14" s="64" t="s">
        <v>530</v>
      </c>
      <c r="R14" s="64"/>
      <c r="S14" s="64" t="s">
        <v>530</v>
      </c>
      <c r="T14" s="64"/>
      <c r="U14" s="64" t="s">
        <v>530</v>
      </c>
      <c r="V14" s="208"/>
      <c r="W14" s="59"/>
      <c r="X14" s="210"/>
      <c r="Y14" s="64"/>
      <c r="Z14" s="210"/>
    </row>
    <row r="15" spans="1:26" s="27" customFormat="1" ht="14.25">
      <c r="A15" s="133"/>
      <c r="B15" s="41" t="s">
        <v>293</v>
      </c>
      <c r="C15" s="305" t="s">
        <v>530</v>
      </c>
      <c r="D15" s="210"/>
      <c r="E15" s="64" t="s">
        <v>530</v>
      </c>
      <c r="F15" s="210"/>
      <c r="G15" s="64" t="s">
        <v>530</v>
      </c>
      <c r="H15" s="210"/>
      <c r="I15" s="305" t="s">
        <v>530</v>
      </c>
      <c r="J15" s="210"/>
      <c r="K15" s="64" t="s">
        <v>530</v>
      </c>
      <c r="L15" s="210"/>
      <c r="M15" s="64" t="s">
        <v>530</v>
      </c>
      <c r="N15" s="210"/>
      <c r="O15" s="305" t="s">
        <v>530</v>
      </c>
      <c r="P15" s="64"/>
      <c r="Q15" s="64" t="s">
        <v>530</v>
      </c>
      <c r="R15" s="64"/>
      <c r="S15" s="64" t="s">
        <v>530</v>
      </c>
      <c r="T15" s="64"/>
      <c r="U15" s="64" t="s">
        <v>530</v>
      </c>
      <c r="V15" s="208"/>
      <c r="W15" s="59"/>
      <c r="X15" s="210"/>
      <c r="Y15" s="64"/>
      <c r="Z15" s="210"/>
    </row>
    <row r="16" spans="1:26" s="1" customFormat="1" ht="14.25">
      <c r="A16" s="133"/>
      <c r="B16" s="41" t="s">
        <v>22</v>
      </c>
      <c r="C16" s="305">
        <v>90</v>
      </c>
      <c r="D16" s="210"/>
      <c r="E16" s="64">
        <v>20</v>
      </c>
      <c r="F16" s="210"/>
      <c r="G16" s="64">
        <v>70</v>
      </c>
      <c r="H16" s="210"/>
      <c r="I16" s="305">
        <v>20</v>
      </c>
      <c r="J16" s="210"/>
      <c r="K16" s="64" t="s">
        <v>530</v>
      </c>
      <c r="L16" s="210"/>
      <c r="M16" s="64">
        <v>10</v>
      </c>
      <c r="N16" s="210"/>
      <c r="O16" s="305">
        <v>70</v>
      </c>
      <c r="P16" s="64"/>
      <c r="Q16" s="64">
        <v>40</v>
      </c>
      <c r="R16" s="64"/>
      <c r="S16" s="64">
        <v>20</v>
      </c>
      <c r="T16" s="64"/>
      <c r="U16" s="64">
        <v>10</v>
      </c>
      <c r="V16" s="208"/>
      <c r="W16" s="59"/>
      <c r="X16" s="210"/>
      <c r="Y16" s="64"/>
      <c r="Z16" s="210"/>
    </row>
    <row r="17" spans="1:26" s="27" customFormat="1" ht="14.25">
      <c r="A17" s="133"/>
      <c r="B17" s="41" t="s">
        <v>295</v>
      </c>
      <c r="C17" s="305" t="s">
        <v>530</v>
      </c>
      <c r="D17" s="210"/>
      <c r="E17" s="64" t="s">
        <v>530</v>
      </c>
      <c r="F17" s="210"/>
      <c r="G17" s="64" t="s">
        <v>530</v>
      </c>
      <c r="H17" s="210"/>
      <c r="I17" s="305" t="s">
        <v>530</v>
      </c>
      <c r="J17" s="210"/>
      <c r="K17" s="64" t="s">
        <v>530</v>
      </c>
      <c r="L17" s="210"/>
      <c r="M17" s="64" t="s">
        <v>530</v>
      </c>
      <c r="N17" s="210"/>
      <c r="O17" s="305" t="s">
        <v>530</v>
      </c>
      <c r="P17" s="64"/>
      <c r="Q17" s="64" t="s">
        <v>530</v>
      </c>
      <c r="R17" s="64"/>
      <c r="S17" s="64" t="s">
        <v>530</v>
      </c>
      <c r="T17" s="64"/>
      <c r="U17" s="64" t="s">
        <v>530</v>
      </c>
      <c r="V17" s="208"/>
      <c r="W17" s="59"/>
      <c r="X17" s="210"/>
      <c r="Y17" s="64"/>
      <c r="Z17" s="210"/>
    </row>
    <row r="18" spans="1:26" s="1" customFormat="1" ht="14.25">
      <c r="A18" s="133"/>
      <c r="B18" s="41" t="s">
        <v>298</v>
      </c>
      <c r="C18" s="305">
        <v>10</v>
      </c>
      <c r="D18" s="210"/>
      <c r="E18" s="64">
        <v>10</v>
      </c>
      <c r="F18" s="210"/>
      <c r="G18" s="64" t="s">
        <v>530</v>
      </c>
      <c r="H18" s="210"/>
      <c r="I18" s="305">
        <v>10</v>
      </c>
      <c r="J18" s="210"/>
      <c r="K18" s="64" t="s">
        <v>530</v>
      </c>
      <c r="L18" s="210"/>
      <c r="M18" s="64">
        <v>10</v>
      </c>
      <c r="N18" s="210"/>
      <c r="O18" s="305" t="s">
        <v>530</v>
      </c>
      <c r="P18" s="64"/>
      <c r="Q18" s="64" t="s">
        <v>530</v>
      </c>
      <c r="R18" s="64"/>
      <c r="S18" s="64" t="s">
        <v>530</v>
      </c>
      <c r="T18" s="64"/>
      <c r="U18" s="64" t="s">
        <v>530</v>
      </c>
      <c r="V18" s="208"/>
      <c r="W18" s="59"/>
      <c r="X18" s="210"/>
      <c r="Y18" s="64"/>
      <c r="Z18" s="210"/>
    </row>
    <row r="19" spans="1:26" s="27" customFormat="1" ht="14.25">
      <c r="A19" s="133"/>
      <c r="B19" s="41" t="s">
        <v>281</v>
      </c>
      <c r="C19" s="305">
        <v>20</v>
      </c>
      <c r="D19" s="210"/>
      <c r="E19" s="64" t="s">
        <v>530</v>
      </c>
      <c r="F19" s="210"/>
      <c r="G19" s="64">
        <v>20</v>
      </c>
      <c r="H19" s="210"/>
      <c r="I19" s="305" t="s">
        <v>530</v>
      </c>
      <c r="J19" s="210"/>
      <c r="K19" s="64" t="s">
        <v>530</v>
      </c>
      <c r="L19" s="210"/>
      <c r="M19" s="64" t="s">
        <v>530</v>
      </c>
      <c r="N19" s="210"/>
      <c r="O19" s="305">
        <v>20</v>
      </c>
      <c r="P19" s="64"/>
      <c r="Q19" s="64">
        <v>20</v>
      </c>
      <c r="R19" s="64"/>
      <c r="S19" s="64" t="s">
        <v>530</v>
      </c>
      <c r="T19" s="64"/>
      <c r="U19" s="64" t="s">
        <v>530</v>
      </c>
      <c r="V19" s="208"/>
      <c r="W19" s="59"/>
      <c r="X19" s="210"/>
      <c r="Y19" s="64"/>
      <c r="Z19" s="210"/>
    </row>
    <row r="20" spans="1:26" s="27" customFormat="1" ht="14.25">
      <c r="A20" s="133"/>
      <c r="B20" s="41" t="s">
        <v>286</v>
      </c>
      <c r="C20" s="305" t="s">
        <v>530</v>
      </c>
      <c r="D20" s="210"/>
      <c r="E20" s="64" t="s">
        <v>530</v>
      </c>
      <c r="F20" s="210"/>
      <c r="G20" s="64" t="s">
        <v>530</v>
      </c>
      <c r="H20" s="210"/>
      <c r="I20" s="305" t="s">
        <v>530</v>
      </c>
      <c r="J20" s="210"/>
      <c r="K20" s="64" t="s">
        <v>530</v>
      </c>
      <c r="L20" s="210"/>
      <c r="M20" s="64" t="s">
        <v>530</v>
      </c>
      <c r="N20" s="210"/>
      <c r="O20" s="305" t="s">
        <v>530</v>
      </c>
      <c r="P20" s="64"/>
      <c r="Q20" s="64" t="s">
        <v>530</v>
      </c>
      <c r="R20" s="64"/>
      <c r="S20" s="64" t="s">
        <v>530</v>
      </c>
      <c r="T20" s="64"/>
      <c r="U20" s="325" t="s">
        <v>530</v>
      </c>
      <c r="V20" s="208"/>
      <c r="W20" s="59"/>
      <c r="X20" s="210"/>
      <c r="Y20" s="64"/>
      <c r="Z20" s="210"/>
    </row>
    <row r="21" spans="1:26" s="27" customFormat="1" ht="14.25">
      <c r="A21" s="133"/>
      <c r="B21" s="41" t="s">
        <v>291</v>
      </c>
      <c r="C21" s="305">
        <v>20</v>
      </c>
      <c r="D21" s="210"/>
      <c r="E21" s="64">
        <v>10</v>
      </c>
      <c r="F21" s="210"/>
      <c r="G21" s="64">
        <v>10</v>
      </c>
      <c r="H21" s="210"/>
      <c r="I21" s="305">
        <v>10</v>
      </c>
      <c r="J21" s="210"/>
      <c r="K21" s="64" t="s">
        <v>530</v>
      </c>
      <c r="L21" s="210"/>
      <c r="M21" s="64" t="s">
        <v>530</v>
      </c>
      <c r="N21" s="210"/>
      <c r="O21" s="305">
        <v>10</v>
      </c>
      <c r="P21" s="64"/>
      <c r="Q21" s="64">
        <v>10</v>
      </c>
      <c r="R21" s="64"/>
      <c r="S21" s="64">
        <v>10</v>
      </c>
      <c r="T21" s="64"/>
      <c r="U21" s="325" t="s">
        <v>530</v>
      </c>
      <c r="V21" s="208"/>
      <c r="W21" s="59"/>
      <c r="X21" s="210"/>
      <c r="Y21" s="64"/>
      <c r="Z21" s="210"/>
    </row>
    <row r="22" spans="1:26" s="27" customFormat="1" ht="14.25">
      <c r="A22" s="133"/>
      <c r="B22" s="41" t="s">
        <v>279</v>
      </c>
      <c r="C22" s="305" t="s">
        <v>530</v>
      </c>
      <c r="D22" s="210"/>
      <c r="E22" s="64" t="s">
        <v>530</v>
      </c>
      <c r="F22" s="210"/>
      <c r="G22" s="64" t="s">
        <v>530</v>
      </c>
      <c r="H22" s="210"/>
      <c r="I22" s="305" t="s">
        <v>530</v>
      </c>
      <c r="J22" s="210"/>
      <c r="K22" s="64" t="s">
        <v>530</v>
      </c>
      <c r="L22" s="210"/>
      <c r="M22" s="64" t="s">
        <v>530</v>
      </c>
      <c r="N22" s="210"/>
      <c r="O22" s="305" t="s">
        <v>530</v>
      </c>
      <c r="P22" s="64"/>
      <c r="Q22" s="64" t="s">
        <v>530</v>
      </c>
      <c r="R22" s="64"/>
      <c r="S22" s="64" t="s">
        <v>530</v>
      </c>
      <c r="T22" s="64"/>
      <c r="U22" s="325" t="s">
        <v>530</v>
      </c>
      <c r="V22" s="208"/>
      <c r="W22" s="59"/>
      <c r="X22" s="210"/>
      <c r="Y22" s="64"/>
      <c r="Z22" s="210"/>
    </row>
    <row r="23" spans="1:26" s="27" customFormat="1" ht="14.25">
      <c r="A23" s="133"/>
      <c r="B23" s="41" t="s">
        <v>23</v>
      </c>
      <c r="C23" s="305">
        <v>800</v>
      </c>
      <c r="D23" s="210"/>
      <c r="E23" s="64">
        <v>620</v>
      </c>
      <c r="F23" s="210"/>
      <c r="G23" s="64">
        <v>180</v>
      </c>
      <c r="H23" s="210"/>
      <c r="I23" s="305">
        <v>620</v>
      </c>
      <c r="J23" s="210"/>
      <c r="K23" s="64">
        <v>40</v>
      </c>
      <c r="L23" s="210"/>
      <c r="M23" s="64">
        <v>580</v>
      </c>
      <c r="N23" s="210"/>
      <c r="O23" s="305">
        <v>180</v>
      </c>
      <c r="P23" s="64"/>
      <c r="Q23" s="64">
        <v>110</v>
      </c>
      <c r="R23" s="64"/>
      <c r="S23" s="64">
        <v>60</v>
      </c>
      <c r="T23" s="64"/>
      <c r="U23" s="325" t="s">
        <v>530</v>
      </c>
      <c r="V23" s="208"/>
      <c r="W23" s="59"/>
      <c r="X23" s="210"/>
      <c r="Y23" s="64"/>
      <c r="Z23" s="210"/>
    </row>
    <row r="24" spans="1:26" s="27" customFormat="1" ht="14.25">
      <c r="A24" s="133"/>
      <c r="B24" s="41" t="s">
        <v>290</v>
      </c>
      <c r="C24" s="305" t="s">
        <v>530</v>
      </c>
      <c r="D24" s="210"/>
      <c r="E24" s="64" t="s">
        <v>530</v>
      </c>
      <c r="F24" s="210"/>
      <c r="G24" s="64" t="s">
        <v>530</v>
      </c>
      <c r="H24" s="210"/>
      <c r="I24" s="305" t="s">
        <v>530</v>
      </c>
      <c r="J24" s="210"/>
      <c r="K24" s="64" t="s">
        <v>530</v>
      </c>
      <c r="L24" s="210"/>
      <c r="M24" s="64" t="s">
        <v>530</v>
      </c>
      <c r="N24" s="210"/>
      <c r="O24" s="305" t="s">
        <v>530</v>
      </c>
      <c r="P24" s="64"/>
      <c r="Q24" s="64" t="s">
        <v>530</v>
      </c>
      <c r="R24" s="64"/>
      <c r="S24" s="64" t="s">
        <v>530</v>
      </c>
      <c r="T24" s="64"/>
      <c r="U24" s="325" t="s">
        <v>530</v>
      </c>
      <c r="V24" s="208"/>
      <c r="W24" s="59"/>
      <c r="X24" s="210"/>
      <c r="Y24" s="64"/>
      <c r="Z24" s="210"/>
    </row>
    <row r="25" spans="1:26" s="27" customFormat="1" ht="14.25">
      <c r="A25" s="133"/>
      <c r="B25" s="41" t="s">
        <v>289</v>
      </c>
      <c r="C25" s="305">
        <v>20</v>
      </c>
      <c r="D25" s="210"/>
      <c r="E25" s="64" t="s">
        <v>530</v>
      </c>
      <c r="F25" s="210"/>
      <c r="G25" s="64">
        <v>20</v>
      </c>
      <c r="H25" s="210"/>
      <c r="I25" s="305" t="s">
        <v>530</v>
      </c>
      <c r="J25" s="210"/>
      <c r="K25" s="64" t="s">
        <v>530</v>
      </c>
      <c r="L25" s="210"/>
      <c r="M25" s="64" t="s">
        <v>530</v>
      </c>
      <c r="N25" s="210"/>
      <c r="O25" s="305">
        <v>20</v>
      </c>
      <c r="P25" s="64"/>
      <c r="Q25" s="64">
        <v>20</v>
      </c>
      <c r="R25" s="64"/>
      <c r="S25" s="64" t="s">
        <v>530</v>
      </c>
      <c r="T25" s="64"/>
      <c r="U25" s="325" t="s">
        <v>530</v>
      </c>
      <c r="V25" s="208"/>
      <c r="W25" s="59"/>
      <c r="X25" s="210"/>
      <c r="Y25" s="64"/>
      <c r="Z25" s="210"/>
    </row>
    <row r="26" spans="1:26" s="27" customFormat="1" ht="14.25">
      <c r="A26" s="133"/>
      <c r="B26" s="41" t="s">
        <v>284</v>
      </c>
      <c r="C26" s="305" t="s">
        <v>530</v>
      </c>
      <c r="D26" s="210"/>
      <c r="E26" s="64" t="s">
        <v>530</v>
      </c>
      <c r="F26" s="210"/>
      <c r="G26" s="64" t="s">
        <v>530</v>
      </c>
      <c r="H26" s="210"/>
      <c r="I26" s="305" t="s">
        <v>530</v>
      </c>
      <c r="J26" s="210"/>
      <c r="K26" s="64" t="s">
        <v>530</v>
      </c>
      <c r="L26" s="210"/>
      <c r="M26" s="64" t="s">
        <v>530</v>
      </c>
      <c r="N26" s="210"/>
      <c r="O26" s="305" t="s">
        <v>530</v>
      </c>
      <c r="P26" s="64"/>
      <c r="Q26" s="64" t="s">
        <v>530</v>
      </c>
      <c r="R26" s="64"/>
      <c r="S26" s="64" t="s">
        <v>530</v>
      </c>
      <c r="T26" s="64"/>
      <c r="U26" s="325" t="s">
        <v>530</v>
      </c>
      <c r="V26" s="208"/>
      <c r="W26" s="59"/>
      <c r="X26" s="210"/>
      <c r="Y26" s="64"/>
      <c r="Z26" s="210"/>
    </row>
    <row r="27" spans="1:26" s="27" customFormat="1" ht="14.25">
      <c r="A27" s="133"/>
      <c r="B27" s="41" t="s">
        <v>280</v>
      </c>
      <c r="C27" s="305">
        <v>60</v>
      </c>
      <c r="D27" s="210"/>
      <c r="E27" s="64" t="s">
        <v>530</v>
      </c>
      <c r="F27" s="210"/>
      <c r="G27" s="64">
        <v>60</v>
      </c>
      <c r="H27" s="210"/>
      <c r="I27" s="305" t="s">
        <v>530</v>
      </c>
      <c r="J27" s="210"/>
      <c r="K27" s="64" t="s">
        <v>530</v>
      </c>
      <c r="L27" s="210"/>
      <c r="M27" s="64" t="s">
        <v>530</v>
      </c>
      <c r="N27" s="210"/>
      <c r="O27" s="305">
        <v>60</v>
      </c>
      <c r="P27" s="64"/>
      <c r="Q27" s="64">
        <v>40</v>
      </c>
      <c r="R27" s="64"/>
      <c r="S27" s="64">
        <v>20</v>
      </c>
      <c r="T27" s="64"/>
      <c r="U27" s="325" t="s">
        <v>530</v>
      </c>
      <c r="V27" s="208"/>
      <c r="W27" s="59"/>
      <c r="X27" s="210"/>
      <c r="Y27" s="64"/>
      <c r="Z27" s="210"/>
    </row>
    <row r="28" spans="1:26" s="27" customFormat="1" ht="14.25">
      <c r="A28" s="133"/>
      <c r="B28" s="41" t="s">
        <v>294</v>
      </c>
      <c r="C28" s="305">
        <v>920</v>
      </c>
      <c r="D28" s="210"/>
      <c r="E28" s="64">
        <v>490</v>
      </c>
      <c r="F28" s="210"/>
      <c r="G28" s="64">
        <v>430</v>
      </c>
      <c r="H28" s="210"/>
      <c r="I28" s="305">
        <v>490</v>
      </c>
      <c r="J28" s="210"/>
      <c r="K28" s="64">
        <v>70</v>
      </c>
      <c r="L28" s="210"/>
      <c r="M28" s="64">
        <v>420</v>
      </c>
      <c r="N28" s="210"/>
      <c r="O28" s="305">
        <v>430</v>
      </c>
      <c r="P28" s="64"/>
      <c r="Q28" s="64">
        <v>290</v>
      </c>
      <c r="R28" s="64"/>
      <c r="S28" s="64">
        <v>140</v>
      </c>
      <c r="T28" s="64"/>
      <c r="U28" s="325" t="s">
        <v>530</v>
      </c>
      <c r="V28" s="208"/>
      <c r="W28" s="59"/>
      <c r="X28" s="210"/>
      <c r="Y28" s="64"/>
      <c r="Z28" s="210"/>
    </row>
    <row r="29" spans="1:26" s="27" customFormat="1" ht="14.25">
      <c r="A29" s="133"/>
      <c r="B29" s="41" t="s">
        <v>444</v>
      </c>
      <c r="C29" s="305" t="s">
        <v>530</v>
      </c>
      <c r="D29" s="210"/>
      <c r="E29" s="64" t="s">
        <v>530</v>
      </c>
      <c r="F29" s="210"/>
      <c r="G29" s="64" t="s">
        <v>530</v>
      </c>
      <c r="H29" s="210"/>
      <c r="I29" s="305" t="s">
        <v>530</v>
      </c>
      <c r="J29" s="210"/>
      <c r="K29" s="64" t="s">
        <v>530</v>
      </c>
      <c r="L29" s="210"/>
      <c r="M29" s="64" t="s">
        <v>530</v>
      </c>
      <c r="N29" s="210"/>
      <c r="O29" s="305" t="s">
        <v>530</v>
      </c>
      <c r="P29" s="64"/>
      <c r="Q29" s="64" t="s">
        <v>530</v>
      </c>
      <c r="R29" s="64"/>
      <c r="S29" s="64" t="s">
        <v>530</v>
      </c>
      <c r="T29" s="64"/>
      <c r="U29" s="325" t="s">
        <v>530</v>
      </c>
      <c r="V29" s="208"/>
      <c r="W29" s="59"/>
      <c r="X29" s="210"/>
      <c r="Y29" s="64"/>
      <c r="Z29" s="210"/>
    </row>
    <row r="30" spans="1:26" s="27" customFormat="1" ht="14.25">
      <c r="A30" s="133"/>
      <c r="B30" s="41" t="s">
        <v>283</v>
      </c>
      <c r="C30" s="305" t="s">
        <v>530</v>
      </c>
      <c r="D30" s="210"/>
      <c r="E30" s="64" t="s">
        <v>530</v>
      </c>
      <c r="F30" s="210"/>
      <c r="G30" s="64" t="s">
        <v>530</v>
      </c>
      <c r="H30" s="210"/>
      <c r="I30" s="305" t="s">
        <v>530</v>
      </c>
      <c r="J30" s="210"/>
      <c r="K30" s="64" t="s">
        <v>530</v>
      </c>
      <c r="L30" s="210"/>
      <c r="M30" s="64" t="s">
        <v>530</v>
      </c>
      <c r="N30" s="210"/>
      <c r="O30" s="305" t="s">
        <v>530</v>
      </c>
      <c r="P30" s="64"/>
      <c r="Q30" s="64" t="s">
        <v>530</v>
      </c>
      <c r="R30" s="64"/>
      <c r="S30" s="64" t="s">
        <v>530</v>
      </c>
      <c r="T30" s="64"/>
      <c r="U30" s="325" t="s">
        <v>530</v>
      </c>
      <c r="V30" s="208"/>
      <c r="W30" s="59"/>
      <c r="X30" s="210"/>
      <c r="Y30" s="64"/>
      <c r="Z30" s="210"/>
    </row>
    <row r="31" spans="1:26" s="27" customFormat="1" ht="14.25">
      <c r="A31" s="133"/>
      <c r="B31" s="41" t="s">
        <v>292</v>
      </c>
      <c r="C31" s="305" t="s">
        <v>530</v>
      </c>
      <c r="D31" s="210"/>
      <c r="E31" s="64" t="s">
        <v>530</v>
      </c>
      <c r="F31" s="210"/>
      <c r="G31" s="64" t="s">
        <v>530</v>
      </c>
      <c r="H31" s="210"/>
      <c r="I31" s="305" t="s">
        <v>530</v>
      </c>
      <c r="J31" s="210"/>
      <c r="K31" s="64" t="s">
        <v>530</v>
      </c>
      <c r="L31" s="210"/>
      <c r="M31" s="64" t="s">
        <v>530</v>
      </c>
      <c r="N31" s="210"/>
      <c r="O31" s="305" t="s">
        <v>530</v>
      </c>
      <c r="P31" s="64"/>
      <c r="Q31" s="64" t="s">
        <v>530</v>
      </c>
      <c r="R31" s="64"/>
      <c r="S31" s="64" t="s">
        <v>530</v>
      </c>
      <c r="T31" s="64"/>
      <c r="U31" s="325" t="s">
        <v>530</v>
      </c>
      <c r="V31" s="208"/>
      <c r="W31" s="59"/>
      <c r="X31" s="210"/>
      <c r="Y31" s="64"/>
      <c r="Z31" s="210"/>
    </row>
    <row r="32" spans="1:26" s="27" customFormat="1" ht="14.25">
      <c r="A32" s="133"/>
      <c r="B32" s="41" t="s">
        <v>445</v>
      </c>
      <c r="C32" s="305">
        <v>10</v>
      </c>
      <c r="D32" s="210"/>
      <c r="E32" s="64" t="s">
        <v>530</v>
      </c>
      <c r="F32" s="210"/>
      <c r="G32" s="64">
        <v>10</v>
      </c>
      <c r="H32" s="210"/>
      <c r="I32" s="305" t="s">
        <v>530</v>
      </c>
      <c r="J32" s="210"/>
      <c r="K32" s="64" t="s">
        <v>530</v>
      </c>
      <c r="L32" s="210"/>
      <c r="M32" s="64" t="s">
        <v>530</v>
      </c>
      <c r="N32" s="210"/>
      <c r="O32" s="305">
        <v>10</v>
      </c>
      <c r="P32" s="64"/>
      <c r="Q32" s="64" t="s">
        <v>530</v>
      </c>
      <c r="R32" s="64"/>
      <c r="S32" s="64" t="s">
        <v>530</v>
      </c>
      <c r="T32" s="64"/>
      <c r="U32" s="325" t="s">
        <v>530</v>
      </c>
      <c r="V32" s="208"/>
      <c r="W32" s="59"/>
      <c r="X32" s="210"/>
      <c r="Y32" s="64"/>
      <c r="Z32" s="210"/>
    </row>
    <row r="33" spans="1:26" s="27" customFormat="1" ht="14.25">
      <c r="A33" s="133"/>
      <c r="B33" s="41" t="s">
        <v>296</v>
      </c>
      <c r="C33" s="305">
        <v>920</v>
      </c>
      <c r="D33" s="210"/>
      <c r="E33" s="64">
        <v>610</v>
      </c>
      <c r="F33" s="210"/>
      <c r="G33" s="64">
        <v>310</v>
      </c>
      <c r="H33" s="210"/>
      <c r="I33" s="305">
        <v>610</v>
      </c>
      <c r="J33" s="210"/>
      <c r="K33" s="64">
        <v>40</v>
      </c>
      <c r="L33" s="210"/>
      <c r="M33" s="64">
        <v>570</v>
      </c>
      <c r="N33" s="210"/>
      <c r="O33" s="305">
        <v>310</v>
      </c>
      <c r="P33" s="64"/>
      <c r="Q33" s="64">
        <v>190</v>
      </c>
      <c r="R33" s="64"/>
      <c r="S33" s="64">
        <v>120</v>
      </c>
      <c r="T33" s="64"/>
      <c r="U33" s="325" t="s">
        <v>530</v>
      </c>
      <c r="V33" s="208"/>
      <c r="W33" s="59"/>
      <c r="X33" s="210"/>
      <c r="Y33" s="64"/>
      <c r="Z33" s="210"/>
    </row>
    <row r="34" spans="1:26" s="27" customFormat="1" ht="14.25">
      <c r="A34" s="133"/>
      <c r="B34" s="41" t="s">
        <v>288</v>
      </c>
      <c r="C34" s="305" t="s">
        <v>530</v>
      </c>
      <c r="D34" s="210"/>
      <c r="E34" s="64" t="s">
        <v>530</v>
      </c>
      <c r="F34" s="210"/>
      <c r="G34" s="64" t="s">
        <v>530</v>
      </c>
      <c r="H34" s="210"/>
      <c r="I34" s="305" t="s">
        <v>530</v>
      </c>
      <c r="J34" s="210"/>
      <c r="K34" s="64" t="s">
        <v>530</v>
      </c>
      <c r="L34" s="210"/>
      <c r="M34" s="64" t="s">
        <v>530</v>
      </c>
      <c r="N34" s="210"/>
      <c r="O34" s="305" t="s">
        <v>530</v>
      </c>
      <c r="P34" s="64"/>
      <c r="Q34" s="64" t="s">
        <v>530</v>
      </c>
      <c r="R34" s="64"/>
      <c r="S34" s="64" t="s">
        <v>530</v>
      </c>
      <c r="T34" s="64"/>
      <c r="U34" s="325" t="s">
        <v>530</v>
      </c>
      <c r="V34" s="208"/>
      <c r="W34" s="59"/>
      <c r="X34" s="210"/>
      <c r="Y34" s="64"/>
      <c r="Z34" s="210"/>
    </row>
    <row r="35" spans="1:26" s="1" customFormat="1" ht="14.25">
      <c r="A35" s="133"/>
      <c r="B35" s="41" t="s">
        <v>287</v>
      </c>
      <c r="C35" s="305" t="s">
        <v>530</v>
      </c>
      <c r="D35" s="210"/>
      <c r="E35" s="64" t="s">
        <v>530</v>
      </c>
      <c r="F35" s="210"/>
      <c r="G35" s="64" t="s">
        <v>530</v>
      </c>
      <c r="H35" s="210"/>
      <c r="I35" s="305" t="s">
        <v>530</v>
      </c>
      <c r="J35" s="210"/>
      <c r="K35" s="64" t="s">
        <v>530</v>
      </c>
      <c r="L35" s="210"/>
      <c r="M35" s="64" t="s">
        <v>530</v>
      </c>
      <c r="N35" s="210"/>
      <c r="O35" s="305" t="s">
        <v>530</v>
      </c>
      <c r="P35" s="64"/>
      <c r="Q35" s="64" t="s">
        <v>530</v>
      </c>
      <c r="R35" s="64"/>
      <c r="S35" s="64" t="s">
        <v>530</v>
      </c>
      <c r="T35" s="64"/>
      <c r="U35" s="325" t="s">
        <v>530</v>
      </c>
      <c r="V35" s="208"/>
      <c r="W35" s="59"/>
      <c r="X35" s="210"/>
      <c r="Y35" s="64"/>
      <c r="Z35" s="210"/>
    </row>
    <row r="36" spans="1:26" s="27" customFormat="1" ht="14.25">
      <c r="A36" s="155"/>
      <c r="B36" s="76"/>
      <c r="C36" s="313"/>
      <c r="D36" s="405"/>
      <c r="E36" s="172"/>
      <c r="F36" s="405"/>
      <c r="G36" s="172"/>
      <c r="H36" s="405"/>
      <c r="I36" s="313"/>
      <c r="J36" s="405"/>
      <c r="K36" s="172"/>
      <c r="L36" s="405"/>
      <c r="M36" s="172"/>
      <c r="N36" s="405"/>
      <c r="O36" s="313"/>
      <c r="P36" s="172"/>
      <c r="Q36" s="172"/>
      <c r="R36" s="172"/>
      <c r="S36" s="172"/>
      <c r="T36" s="172"/>
      <c r="U36" s="392"/>
      <c r="V36" s="408"/>
      <c r="W36" s="59"/>
      <c r="X36" s="210"/>
      <c r="Y36" s="64"/>
      <c r="Z36" s="210"/>
    </row>
    <row r="37" spans="1:27" s="27" customFormat="1" ht="12.75">
      <c r="A37" s="141"/>
      <c r="B37" s="447"/>
      <c r="C37" s="447"/>
      <c r="D37" s="447"/>
      <c r="E37" s="447"/>
      <c r="F37" s="447"/>
      <c r="G37" s="447"/>
      <c r="H37" s="447"/>
      <c r="I37" s="447"/>
      <c r="J37" s="447"/>
      <c r="K37" s="447"/>
      <c r="L37" s="447"/>
      <c r="M37" s="447"/>
      <c r="N37" s="447"/>
      <c r="O37" s="447"/>
      <c r="P37" s="447"/>
      <c r="Q37" s="447"/>
      <c r="R37" s="447"/>
      <c r="S37" s="447"/>
      <c r="T37" s="447"/>
      <c r="U37" s="447"/>
      <c r="W37" s="447"/>
      <c r="X37" s="447"/>
      <c r="Y37" s="447"/>
      <c r="Z37" s="154"/>
      <c r="AA37" s="28"/>
    </row>
    <row r="38" spans="1:27" s="27" customFormat="1" ht="12.75">
      <c r="A38" s="515" t="s">
        <v>524</v>
      </c>
      <c r="B38" s="494"/>
      <c r="C38" s="502">
        <v>10</v>
      </c>
      <c r="D38" s="501"/>
      <c r="E38" s="501" t="s">
        <v>530</v>
      </c>
      <c r="F38" s="501"/>
      <c r="G38" s="501">
        <v>10</v>
      </c>
      <c r="H38" s="493"/>
      <c r="I38" s="501" t="s">
        <v>530</v>
      </c>
      <c r="J38" s="501"/>
      <c r="K38" s="501" t="s">
        <v>530</v>
      </c>
      <c r="L38" s="501"/>
      <c r="M38" s="501" t="s">
        <v>530</v>
      </c>
      <c r="N38" s="493"/>
      <c r="O38" s="501">
        <v>10</v>
      </c>
      <c r="P38" s="501"/>
      <c r="Q38" s="501" t="s">
        <v>530</v>
      </c>
      <c r="R38" s="501"/>
      <c r="S38" s="501">
        <v>10</v>
      </c>
      <c r="T38" s="501"/>
      <c r="U38" s="501" t="s">
        <v>530</v>
      </c>
      <c r="V38" s="493"/>
      <c r="W38" s="447"/>
      <c r="X38" s="447"/>
      <c r="Y38" s="447"/>
      <c r="Z38" s="154"/>
      <c r="AA38" s="28"/>
    </row>
    <row r="39" spans="1:27" s="27" customFormat="1" ht="12.75">
      <c r="A39" s="154"/>
      <c r="B39" s="15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 t="s">
        <v>529</v>
      </c>
      <c r="W39" s="154"/>
      <c r="X39" s="154"/>
      <c r="Y39" s="154"/>
      <c r="Z39" s="154"/>
      <c r="AA39" s="28"/>
    </row>
    <row r="40" spans="1:27" s="27" customFormat="1" ht="12.75">
      <c r="A40" s="154"/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28"/>
    </row>
    <row r="41" spans="1:27" s="27" customFormat="1" ht="12.75">
      <c r="A41" s="154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28"/>
    </row>
    <row r="42" spans="1:27" s="27" customFormat="1" ht="12.75">
      <c r="A42" s="154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28"/>
    </row>
    <row r="43" spans="1:27" s="27" customFormat="1" ht="12.75">
      <c r="A43" s="154"/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28"/>
    </row>
    <row r="44" spans="1:26" s="27" customFormat="1" ht="20.25">
      <c r="A44" s="591" t="s">
        <v>494</v>
      </c>
      <c r="B44" s="591"/>
      <c r="C44" s="591"/>
      <c r="D44" s="591"/>
      <c r="E44" s="591"/>
      <c r="F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464"/>
      <c r="V44" s="464"/>
      <c r="W44" s="464"/>
      <c r="X44" s="464"/>
      <c r="Y44" s="464"/>
      <c r="Z44" s="166"/>
    </row>
    <row r="45" spans="1:26" s="27" customFormat="1" ht="20.25">
      <c r="A45" s="581" t="str">
        <f>"'Table 6.1b UK Regular Forces by local authority area as at "&amp;'Enter SITDATE'!B2</f>
        <v>'Table 6.1b UK Regular Forces by local authority area as at 1 January 2014</v>
      </c>
      <c r="B45" s="581"/>
      <c r="C45" s="581"/>
      <c r="D45" s="581"/>
      <c r="E45" s="581"/>
      <c r="F45" s="581"/>
      <c r="G45" s="581"/>
      <c r="H45" s="581"/>
      <c r="I45" s="581"/>
      <c r="J45" s="581"/>
      <c r="K45" s="581"/>
      <c r="L45" s="581"/>
      <c r="M45" s="581"/>
      <c r="N45" s="581"/>
      <c r="O45" s="581"/>
      <c r="P45" s="581"/>
      <c r="Q45" s="581"/>
      <c r="R45" s="581"/>
      <c r="S45" s="581"/>
      <c r="T45" s="581"/>
      <c r="U45" s="464"/>
      <c r="V45" s="464"/>
      <c r="W45" s="464"/>
      <c r="X45" s="464"/>
      <c r="Y45" s="464"/>
      <c r="Z45" s="166"/>
    </row>
    <row r="46" spans="1:26" s="27" customFormat="1" ht="12.75">
      <c r="A46" s="101"/>
      <c r="B46" s="102"/>
      <c r="C46" s="103"/>
      <c r="D46" s="103"/>
      <c r="E46" s="103"/>
      <c r="F46" s="103"/>
      <c r="G46" s="102"/>
      <c r="H46" s="102"/>
      <c r="I46" s="103"/>
      <c r="J46" s="102"/>
      <c r="K46" s="102"/>
      <c r="L46" s="102"/>
      <c r="M46" s="102"/>
      <c r="N46" s="102"/>
      <c r="O46" s="105"/>
      <c r="P46" s="174"/>
      <c r="Q46" s="3"/>
      <c r="R46" s="3"/>
      <c r="S46" s="32"/>
      <c r="T46" s="32"/>
      <c r="U46" s="103"/>
      <c r="V46" s="102"/>
      <c r="W46" s="102"/>
      <c r="X46" s="102"/>
      <c r="Y46" s="177"/>
      <c r="Z46" s="177"/>
    </row>
    <row r="47" spans="1:26" s="27" customFormat="1" ht="12.75" customHeight="1">
      <c r="A47" s="99"/>
      <c r="B47" s="98"/>
      <c r="C47" s="596" t="s">
        <v>450</v>
      </c>
      <c r="D47" s="597"/>
      <c r="E47" s="597"/>
      <c r="F47" s="597"/>
      <c r="G47" s="597"/>
      <c r="H47" s="165"/>
      <c r="I47" s="596" t="s">
        <v>83</v>
      </c>
      <c r="J47" s="597"/>
      <c r="K47" s="597"/>
      <c r="L47" s="597"/>
      <c r="M47" s="597"/>
      <c r="N47" s="164"/>
      <c r="O47" s="596" t="s">
        <v>84</v>
      </c>
      <c r="P47" s="597"/>
      <c r="Q47" s="597"/>
      <c r="R47" s="597"/>
      <c r="S47" s="597"/>
      <c r="T47" s="165"/>
      <c r="U47" s="355"/>
      <c r="V47" s="356"/>
      <c r="W47" s="356"/>
      <c r="X47" s="356"/>
      <c r="Y47" s="356"/>
      <c r="Z47" s="357"/>
    </row>
    <row r="48" spans="1:26" s="27" customFormat="1" ht="12.75" customHeight="1">
      <c r="A48" s="121"/>
      <c r="B48" s="48"/>
      <c r="C48" s="588" t="s">
        <v>50</v>
      </c>
      <c r="D48" s="374"/>
      <c r="E48" s="584" t="s">
        <v>79</v>
      </c>
      <c r="F48" s="374"/>
      <c r="G48" s="584" t="s">
        <v>91</v>
      </c>
      <c r="H48" s="375"/>
      <c r="I48" s="588" t="s">
        <v>50</v>
      </c>
      <c r="J48" s="374"/>
      <c r="K48" s="584" t="s">
        <v>79</v>
      </c>
      <c r="L48" s="374"/>
      <c r="M48" s="584" t="s">
        <v>91</v>
      </c>
      <c r="N48" s="374"/>
      <c r="O48" s="588" t="s">
        <v>50</v>
      </c>
      <c r="P48" s="374"/>
      <c r="Q48" s="584" t="s">
        <v>79</v>
      </c>
      <c r="R48" s="374"/>
      <c r="S48" s="584" t="s">
        <v>91</v>
      </c>
      <c r="T48" s="337"/>
      <c r="U48" s="358"/>
      <c r="V48" s="357"/>
      <c r="W48" s="357"/>
      <c r="X48" s="357"/>
      <c r="Y48" s="357"/>
      <c r="Z48" s="357"/>
    </row>
    <row r="49" spans="1:26" s="27" customFormat="1" ht="12.75">
      <c r="A49" s="131"/>
      <c r="B49" s="100" t="s">
        <v>496</v>
      </c>
      <c r="C49" s="587"/>
      <c r="D49" s="349"/>
      <c r="E49" s="585"/>
      <c r="F49" s="349"/>
      <c r="G49" s="585"/>
      <c r="H49" s="350"/>
      <c r="I49" s="587"/>
      <c r="J49" s="349"/>
      <c r="K49" s="585"/>
      <c r="L49" s="349"/>
      <c r="M49" s="585"/>
      <c r="N49" s="350"/>
      <c r="O49" s="587"/>
      <c r="P49" s="349"/>
      <c r="Q49" s="585"/>
      <c r="R49" s="349"/>
      <c r="S49" s="585"/>
      <c r="T49" s="334"/>
      <c r="U49" s="359"/>
      <c r="V49" s="360"/>
      <c r="W49" s="360"/>
      <c r="X49" s="360"/>
      <c r="Y49" s="360"/>
      <c r="Z49" s="360"/>
    </row>
    <row r="50" spans="1:26" s="27" customFormat="1" ht="12.75">
      <c r="A50" s="135"/>
      <c r="B50" s="41"/>
      <c r="C50" s="273"/>
      <c r="D50" s="226"/>
      <c r="E50" s="34"/>
      <c r="F50" s="34"/>
      <c r="G50" s="34"/>
      <c r="H50" s="40"/>
      <c r="I50" s="273"/>
      <c r="J50" s="226"/>
      <c r="K50" s="34"/>
      <c r="L50" s="34"/>
      <c r="M50" s="34"/>
      <c r="N50" s="40"/>
      <c r="O50" s="273"/>
      <c r="P50" s="226"/>
      <c r="Q50" s="34"/>
      <c r="R50" s="34"/>
      <c r="S50" s="34"/>
      <c r="T50" s="40"/>
      <c r="U50" s="314"/>
      <c r="V50" s="173"/>
      <c r="W50" s="282"/>
      <c r="X50" s="282"/>
      <c r="Y50" s="282"/>
      <c r="Z50" s="282"/>
    </row>
    <row r="51" spans="1:26" s="1" customFormat="1" ht="14.25">
      <c r="A51" s="606" t="s">
        <v>39</v>
      </c>
      <c r="B51" s="607"/>
      <c r="C51" s="65">
        <v>10</v>
      </c>
      <c r="D51" s="232"/>
      <c r="E51" s="55" t="s">
        <v>530</v>
      </c>
      <c r="F51" s="232"/>
      <c r="G51" s="55" t="s">
        <v>530</v>
      </c>
      <c r="H51" s="232"/>
      <c r="I51" s="65">
        <v>2260</v>
      </c>
      <c r="J51" s="232"/>
      <c r="K51" s="55">
        <v>200</v>
      </c>
      <c r="L51" s="232"/>
      <c r="M51" s="55">
        <v>2060</v>
      </c>
      <c r="N51" s="232"/>
      <c r="O51" s="65">
        <v>80</v>
      </c>
      <c r="P51" s="55"/>
      <c r="Q51" s="55">
        <v>10</v>
      </c>
      <c r="R51" s="55"/>
      <c r="S51" s="55">
        <v>70</v>
      </c>
      <c r="T51" s="56"/>
      <c r="U51" s="305"/>
      <c r="V51" s="379"/>
      <c r="W51" s="325"/>
      <c r="X51" s="379"/>
      <c r="Y51" s="325"/>
      <c r="Z51" s="379"/>
    </row>
    <row r="52" spans="1:26" s="27" customFormat="1" ht="14.25">
      <c r="A52" s="134"/>
      <c r="B52" s="41"/>
      <c r="C52" s="311"/>
      <c r="D52" s="227"/>
      <c r="E52" s="35"/>
      <c r="F52" s="227"/>
      <c r="G52" s="35"/>
      <c r="H52" s="227"/>
      <c r="I52" s="311"/>
      <c r="J52" s="227"/>
      <c r="K52" s="35"/>
      <c r="L52" s="227"/>
      <c r="M52" s="35"/>
      <c r="N52" s="227"/>
      <c r="O52" s="311"/>
      <c r="P52" s="35"/>
      <c r="Q52" s="35"/>
      <c r="R52" s="35"/>
      <c r="S52" s="35"/>
      <c r="T52" s="44"/>
      <c r="U52" s="305"/>
      <c r="V52" s="210"/>
      <c r="W52" s="64"/>
      <c r="X52" s="210"/>
      <c r="Y52" s="64"/>
      <c r="Z52" s="210"/>
    </row>
    <row r="53" spans="1:26" s="27" customFormat="1" ht="14.25">
      <c r="A53" s="133"/>
      <c r="B53" s="41" t="s">
        <v>20</v>
      </c>
      <c r="C53" s="305" t="s">
        <v>530</v>
      </c>
      <c r="D53" s="210"/>
      <c r="E53" s="64" t="s">
        <v>530</v>
      </c>
      <c r="F53" s="210"/>
      <c r="G53" s="64" t="s">
        <v>530</v>
      </c>
      <c r="H53" s="210"/>
      <c r="I53" s="305">
        <v>510</v>
      </c>
      <c r="J53" s="210"/>
      <c r="K53" s="64">
        <v>60</v>
      </c>
      <c r="L53" s="210"/>
      <c r="M53" s="64">
        <v>450</v>
      </c>
      <c r="N53" s="210"/>
      <c r="O53" s="305">
        <v>70</v>
      </c>
      <c r="P53" s="64"/>
      <c r="Q53" s="64" t="s">
        <v>530</v>
      </c>
      <c r="R53" s="64"/>
      <c r="S53" s="64">
        <v>60</v>
      </c>
      <c r="T53" s="60"/>
      <c r="U53" s="305"/>
      <c r="V53" s="210"/>
      <c r="W53" s="64"/>
      <c r="X53" s="210"/>
      <c r="Y53" s="64"/>
      <c r="Z53" s="210"/>
    </row>
    <row r="54" spans="1:26" s="27" customFormat="1" ht="14.25">
      <c r="A54" s="133"/>
      <c r="B54" s="41" t="s">
        <v>297</v>
      </c>
      <c r="C54" s="305" t="s">
        <v>530</v>
      </c>
      <c r="D54" s="210"/>
      <c r="E54" s="64" t="s">
        <v>530</v>
      </c>
      <c r="F54" s="210"/>
      <c r="G54" s="64" t="s">
        <v>530</v>
      </c>
      <c r="H54" s="210"/>
      <c r="I54" s="305" t="s">
        <v>530</v>
      </c>
      <c r="J54" s="210"/>
      <c r="K54" s="64" t="s">
        <v>530</v>
      </c>
      <c r="L54" s="210"/>
      <c r="M54" s="64" t="s">
        <v>530</v>
      </c>
      <c r="N54" s="210"/>
      <c r="O54" s="305" t="s">
        <v>530</v>
      </c>
      <c r="P54" s="64"/>
      <c r="Q54" s="64" t="s">
        <v>530</v>
      </c>
      <c r="R54" s="64"/>
      <c r="S54" s="64" t="s">
        <v>530</v>
      </c>
      <c r="T54" s="60"/>
      <c r="U54" s="305"/>
      <c r="V54" s="210"/>
      <c r="W54" s="64"/>
      <c r="X54" s="210"/>
      <c r="Y54" s="64"/>
      <c r="Z54" s="210"/>
    </row>
    <row r="55" spans="1:26" s="27" customFormat="1" ht="14.25">
      <c r="A55" s="133"/>
      <c r="B55" s="41" t="s">
        <v>21</v>
      </c>
      <c r="C55" s="305" t="s">
        <v>530</v>
      </c>
      <c r="D55" s="210"/>
      <c r="E55" s="64" t="s">
        <v>530</v>
      </c>
      <c r="F55" s="210"/>
      <c r="G55" s="64" t="s">
        <v>530</v>
      </c>
      <c r="H55" s="210"/>
      <c r="I55" s="305" t="s">
        <v>530</v>
      </c>
      <c r="J55" s="210"/>
      <c r="K55" s="64" t="s">
        <v>530</v>
      </c>
      <c r="L55" s="210"/>
      <c r="M55" s="64" t="s">
        <v>530</v>
      </c>
      <c r="N55" s="210"/>
      <c r="O55" s="305" t="s">
        <v>530</v>
      </c>
      <c r="P55" s="64"/>
      <c r="Q55" s="64" t="s">
        <v>530</v>
      </c>
      <c r="R55" s="64"/>
      <c r="S55" s="64" t="s">
        <v>530</v>
      </c>
      <c r="T55" s="60"/>
      <c r="U55" s="305"/>
      <c r="V55" s="210"/>
      <c r="W55" s="64"/>
      <c r="X55" s="210"/>
      <c r="Y55" s="64"/>
      <c r="Z55" s="210"/>
    </row>
    <row r="56" spans="1:26" s="1" customFormat="1" ht="14.25">
      <c r="A56" s="133"/>
      <c r="B56" s="41" t="s">
        <v>285</v>
      </c>
      <c r="C56" s="305" t="s">
        <v>530</v>
      </c>
      <c r="D56" s="210"/>
      <c r="E56" s="64" t="s">
        <v>530</v>
      </c>
      <c r="F56" s="210"/>
      <c r="G56" s="64" t="s">
        <v>530</v>
      </c>
      <c r="H56" s="210"/>
      <c r="I56" s="305" t="s">
        <v>530</v>
      </c>
      <c r="J56" s="210"/>
      <c r="K56" s="64" t="s">
        <v>530</v>
      </c>
      <c r="L56" s="210"/>
      <c r="M56" s="64" t="s">
        <v>530</v>
      </c>
      <c r="N56" s="210"/>
      <c r="O56" s="305" t="s">
        <v>530</v>
      </c>
      <c r="P56" s="64"/>
      <c r="Q56" s="64" t="s">
        <v>530</v>
      </c>
      <c r="R56" s="64"/>
      <c r="S56" s="64" t="s">
        <v>530</v>
      </c>
      <c r="T56" s="60"/>
      <c r="U56" s="305"/>
      <c r="V56" s="210"/>
      <c r="W56" s="64"/>
      <c r="X56" s="210"/>
      <c r="Y56" s="64"/>
      <c r="Z56" s="210"/>
    </row>
    <row r="57" spans="1:26" s="27" customFormat="1" ht="14.25">
      <c r="A57" s="133"/>
      <c r="B57" s="41" t="s">
        <v>282</v>
      </c>
      <c r="C57" s="305" t="s">
        <v>530</v>
      </c>
      <c r="D57" s="210"/>
      <c r="E57" s="64" t="s">
        <v>530</v>
      </c>
      <c r="F57" s="210"/>
      <c r="G57" s="64" t="s">
        <v>530</v>
      </c>
      <c r="H57" s="210"/>
      <c r="I57" s="305" t="s">
        <v>530</v>
      </c>
      <c r="J57" s="210"/>
      <c r="K57" s="64" t="s">
        <v>530</v>
      </c>
      <c r="L57" s="210"/>
      <c r="M57" s="64" t="s">
        <v>530</v>
      </c>
      <c r="N57" s="210"/>
      <c r="O57" s="305" t="s">
        <v>530</v>
      </c>
      <c r="P57" s="64"/>
      <c r="Q57" s="64" t="s">
        <v>530</v>
      </c>
      <c r="R57" s="64"/>
      <c r="S57" s="64" t="s">
        <v>530</v>
      </c>
      <c r="T57" s="60"/>
      <c r="U57" s="305"/>
      <c r="V57" s="210"/>
      <c r="W57" s="64"/>
      <c r="X57" s="210"/>
      <c r="Y57" s="64"/>
      <c r="Z57" s="210"/>
    </row>
    <row r="58" spans="1:26" s="27" customFormat="1" ht="14.25">
      <c r="A58" s="133"/>
      <c r="B58" s="41" t="s">
        <v>293</v>
      </c>
      <c r="C58" s="305" t="s">
        <v>530</v>
      </c>
      <c r="D58" s="210"/>
      <c r="E58" s="64" t="s">
        <v>530</v>
      </c>
      <c r="F58" s="210"/>
      <c r="G58" s="64" t="s">
        <v>530</v>
      </c>
      <c r="H58" s="210"/>
      <c r="I58" s="305" t="s">
        <v>530</v>
      </c>
      <c r="J58" s="210"/>
      <c r="K58" s="64" t="s">
        <v>530</v>
      </c>
      <c r="L58" s="210"/>
      <c r="M58" s="64" t="s">
        <v>530</v>
      </c>
      <c r="N58" s="210"/>
      <c r="O58" s="305" t="s">
        <v>530</v>
      </c>
      <c r="P58" s="64"/>
      <c r="Q58" s="64" t="s">
        <v>530</v>
      </c>
      <c r="R58" s="64"/>
      <c r="S58" s="64" t="s">
        <v>530</v>
      </c>
      <c r="T58" s="60"/>
      <c r="U58" s="305"/>
      <c r="V58" s="210"/>
      <c r="W58" s="64"/>
      <c r="X58" s="210"/>
      <c r="Y58" s="64"/>
      <c r="Z58" s="210"/>
    </row>
    <row r="59" spans="1:26" s="1" customFormat="1" ht="14.25">
      <c r="A59" s="133"/>
      <c r="B59" s="41" t="s">
        <v>22</v>
      </c>
      <c r="C59" s="305" t="s">
        <v>530</v>
      </c>
      <c r="D59" s="210"/>
      <c r="E59" s="64" t="s">
        <v>530</v>
      </c>
      <c r="F59" s="210"/>
      <c r="G59" s="64" t="s">
        <v>530</v>
      </c>
      <c r="H59" s="210"/>
      <c r="I59" s="305">
        <v>20</v>
      </c>
      <c r="J59" s="210"/>
      <c r="K59" s="64" t="s">
        <v>530</v>
      </c>
      <c r="L59" s="210"/>
      <c r="M59" s="64">
        <v>10</v>
      </c>
      <c r="N59" s="210"/>
      <c r="O59" s="305" t="s">
        <v>530</v>
      </c>
      <c r="P59" s="64"/>
      <c r="Q59" s="64" t="s">
        <v>530</v>
      </c>
      <c r="R59" s="64"/>
      <c r="S59" s="64" t="s">
        <v>530</v>
      </c>
      <c r="T59" s="60"/>
      <c r="U59" s="305"/>
      <c r="V59" s="210"/>
      <c r="W59" s="64"/>
      <c r="X59" s="210"/>
      <c r="Y59" s="64"/>
      <c r="Z59" s="210"/>
    </row>
    <row r="60" spans="1:26" s="27" customFormat="1" ht="14.25">
      <c r="A60" s="133"/>
      <c r="B60" s="41" t="s">
        <v>295</v>
      </c>
      <c r="C60" s="305" t="s">
        <v>530</v>
      </c>
      <c r="D60" s="210"/>
      <c r="E60" s="64" t="s">
        <v>530</v>
      </c>
      <c r="F60" s="210"/>
      <c r="G60" s="64" t="s">
        <v>530</v>
      </c>
      <c r="H60" s="210"/>
      <c r="I60" s="305" t="s">
        <v>530</v>
      </c>
      <c r="J60" s="210"/>
      <c r="K60" s="64" t="s">
        <v>530</v>
      </c>
      <c r="L60" s="210"/>
      <c r="M60" s="64" t="s">
        <v>530</v>
      </c>
      <c r="N60" s="210"/>
      <c r="O60" s="305" t="s">
        <v>530</v>
      </c>
      <c r="P60" s="64"/>
      <c r="Q60" s="64" t="s">
        <v>530</v>
      </c>
      <c r="R60" s="64"/>
      <c r="S60" s="64" t="s">
        <v>530</v>
      </c>
      <c r="T60" s="60"/>
      <c r="U60" s="305"/>
      <c r="V60" s="210"/>
      <c r="W60" s="64"/>
      <c r="X60" s="210"/>
      <c r="Y60" s="64"/>
      <c r="Z60" s="210"/>
    </row>
    <row r="61" spans="1:26" s="1" customFormat="1" ht="14.25">
      <c r="A61" s="133"/>
      <c r="B61" s="41" t="s">
        <v>298</v>
      </c>
      <c r="C61" s="305" t="s">
        <v>530</v>
      </c>
      <c r="D61" s="210"/>
      <c r="E61" s="64" t="s">
        <v>530</v>
      </c>
      <c r="F61" s="210"/>
      <c r="G61" s="64" t="s">
        <v>530</v>
      </c>
      <c r="H61" s="210"/>
      <c r="I61" s="305">
        <v>10</v>
      </c>
      <c r="J61" s="210"/>
      <c r="K61" s="64" t="s">
        <v>530</v>
      </c>
      <c r="L61" s="210"/>
      <c r="M61" s="64">
        <v>10</v>
      </c>
      <c r="N61" s="210"/>
      <c r="O61" s="305" t="s">
        <v>530</v>
      </c>
      <c r="P61" s="64"/>
      <c r="Q61" s="64" t="s">
        <v>530</v>
      </c>
      <c r="R61" s="64"/>
      <c r="S61" s="64" t="s">
        <v>530</v>
      </c>
      <c r="T61" s="60"/>
      <c r="U61" s="305"/>
      <c r="V61" s="210"/>
      <c r="W61" s="64"/>
      <c r="X61" s="210"/>
      <c r="Y61" s="64"/>
      <c r="Z61" s="210"/>
    </row>
    <row r="62" spans="1:26" s="27" customFormat="1" ht="14.25">
      <c r="A62" s="133"/>
      <c r="B62" s="41" t="s">
        <v>281</v>
      </c>
      <c r="C62" s="305" t="s">
        <v>530</v>
      </c>
      <c r="D62" s="210"/>
      <c r="E62" s="64" t="s">
        <v>530</v>
      </c>
      <c r="F62" s="210"/>
      <c r="G62" s="64" t="s">
        <v>530</v>
      </c>
      <c r="H62" s="210"/>
      <c r="I62" s="305" t="s">
        <v>530</v>
      </c>
      <c r="J62" s="210"/>
      <c r="K62" s="64" t="s">
        <v>530</v>
      </c>
      <c r="L62" s="210"/>
      <c r="M62" s="64" t="s">
        <v>530</v>
      </c>
      <c r="N62" s="210"/>
      <c r="O62" s="305" t="s">
        <v>530</v>
      </c>
      <c r="P62" s="64"/>
      <c r="Q62" s="64" t="s">
        <v>530</v>
      </c>
      <c r="R62" s="64"/>
      <c r="S62" s="64" t="s">
        <v>530</v>
      </c>
      <c r="T62" s="60"/>
      <c r="U62" s="305"/>
      <c r="V62" s="210"/>
      <c r="W62" s="64"/>
      <c r="X62" s="210"/>
      <c r="Y62" s="64"/>
      <c r="Z62" s="210"/>
    </row>
    <row r="63" spans="1:26" s="27" customFormat="1" ht="14.25">
      <c r="A63" s="133"/>
      <c r="B63" s="41" t="s">
        <v>286</v>
      </c>
      <c r="C63" s="305" t="s">
        <v>530</v>
      </c>
      <c r="D63" s="210"/>
      <c r="E63" s="64" t="s">
        <v>530</v>
      </c>
      <c r="F63" s="210"/>
      <c r="G63" s="64" t="s">
        <v>530</v>
      </c>
      <c r="H63" s="210"/>
      <c r="I63" s="305" t="s">
        <v>530</v>
      </c>
      <c r="J63" s="210"/>
      <c r="K63" s="64" t="s">
        <v>530</v>
      </c>
      <c r="L63" s="210"/>
      <c r="M63" s="64" t="s">
        <v>530</v>
      </c>
      <c r="N63" s="210"/>
      <c r="O63" s="305" t="s">
        <v>530</v>
      </c>
      <c r="P63" s="64"/>
      <c r="Q63" s="64" t="s">
        <v>530</v>
      </c>
      <c r="R63" s="64"/>
      <c r="S63" s="64" t="s">
        <v>530</v>
      </c>
      <c r="T63" s="60"/>
      <c r="U63" s="305"/>
      <c r="V63" s="210"/>
      <c r="W63" s="64"/>
      <c r="X63" s="210"/>
      <c r="Y63" s="64"/>
      <c r="Z63" s="210"/>
    </row>
    <row r="64" spans="1:26" s="27" customFormat="1" ht="14.25">
      <c r="A64" s="133"/>
      <c r="B64" s="41" t="s">
        <v>291</v>
      </c>
      <c r="C64" s="305" t="s">
        <v>530</v>
      </c>
      <c r="D64" s="210"/>
      <c r="E64" s="64" t="s">
        <v>530</v>
      </c>
      <c r="F64" s="210"/>
      <c r="G64" s="64" t="s">
        <v>530</v>
      </c>
      <c r="H64" s="210"/>
      <c r="I64" s="305">
        <v>10</v>
      </c>
      <c r="J64" s="210"/>
      <c r="K64" s="64" t="s">
        <v>530</v>
      </c>
      <c r="L64" s="210"/>
      <c r="M64" s="64" t="s">
        <v>530</v>
      </c>
      <c r="N64" s="210"/>
      <c r="O64" s="305" t="s">
        <v>530</v>
      </c>
      <c r="P64" s="64"/>
      <c r="Q64" s="64" t="s">
        <v>530</v>
      </c>
      <c r="R64" s="64"/>
      <c r="S64" s="64" t="s">
        <v>530</v>
      </c>
      <c r="T64" s="60"/>
      <c r="U64" s="305"/>
      <c r="V64" s="210"/>
      <c r="W64" s="64"/>
      <c r="X64" s="210"/>
      <c r="Y64" s="64"/>
      <c r="Z64" s="210"/>
    </row>
    <row r="65" spans="1:26" s="27" customFormat="1" ht="14.25">
      <c r="A65" s="133"/>
      <c r="B65" s="41" t="s">
        <v>279</v>
      </c>
      <c r="C65" s="305" t="s">
        <v>530</v>
      </c>
      <c r="D65" s="210"/>
      <c r="E65" s="64" t="s">
        <v>530</v>
      </c>
      <c r="F65" s="210"/>
      <c r="G65" s="64" t="s">
        <v>530</v>
      </c>
      <c r="H65" s="210"/>
      <c r="I65" s="305" t="s">
        <v>530</v>
      </c>
      <c r="J65" s="210"/>
      <c r="K65" s="64" t="s">
        <v>530</v>
      </c>
      <c r="L65" s="210"/>
      <c r="M65" s="64" t="s">
        <v>530</v>
      </c>
      <c r="N65" s="210"/>
      <c r="O65" s="305" t="s">
        <v>530</v>
      </c>
      <c r="P65" s="64"/>
      <c r="Q65" s="64" t="s">
        <v>530</v>
      </c>
      <c r="R65" s="64"/>
      <c r="S65" s="64" t="s">
        <v>530</v>
      </c>
      <c r="T65" s="60"/>
      <c r="U65" s="305"/>
      <c r="V65" s="210"/>
      <c r="W65" s="64"/>
      <c r="X65" s="210"/>
      <c r="Y65" s="64"/>
      <c r="Z65" s="210"/>
    </row>
    <row r="66" spans="1:26" s="27" customFormat="1" ht="14.25">
      <c r="A66" s="133"/>
      <c r="B66" s="41" t="s">
        <v>23</v>
      </c>
      <c r="C66" s="305" t="s">
        <v>530</v>
      </c>
      <c r="D66" s="210"/>
      <c r="E66" s="64" t="s">
        <v>530</v>
      </c>
      <c r="F66" s="210"/>
      <c r="G66" s="64" t="s">
        <v>530</v>
      </c>
      <c r="H66" s="210"/>
      <c r="I66" s="305">
        <v>620</v>
      </c>
      <c r="J66" s="210"/>
      <c r="K66" s="64">
        <v>40</v>
      </c>
      <c r="L66" s="210"/>
      <c r="M66" s="64">
        <v>580</v>
      </c>
      <c r="N66" s="210"/>
      <c r="O66" s="305" t="s">
        <v>530</v>
      </c>
      <c r="P66" s="64"/>
      <c r="Q66" s="64" t="s">
        <v>530</v>
      </c>
      <c r="R66" s="64"/>
      <c r="S66" s="64" t="s">
        <v>530</v>
      </c>
      <c r="T66" s="60"/>
      <c r="U66" s="305"/>
      <c r="V66" s="210"/>
      <c r="W66" s="64"/>
      <c r="X66" s="210"/>
      <c r="Y66" s="64"/>
      <c r="Z66" s="210"/>
    </row>
    <row r="67" spans="1:26" s="27" customFormat="1" ht="14.25">
      <c r="A67" s="133"/>
      <c r="B67" s="41" t="s">
        <v>290</v>
      </c>
      <c r="C67" s="305" t="s">
        <v>530</v>
      </c>
      <c r="D67" s="210"/>
      <c r="E67" s="64" t="s">
        <v>530</v>
      </c>
      <c r="F67" s="210"/>
      <c r="G67" s="64" t="s">
        <v>530</v>
      </c>
      <c r="H67" s="210"/>
      <c r="I67" s="305" t="s">
        <v>530</v>
      </c>
      <c r="J67" s="210"/>
      <c r="K67" s="64" t="s">
        <v>530</v>
      </c>
      <c r="L67" s="210"/>
      <c r="M67" s="64" t="s">
        <v>530</v>
      </c>
      <c r="N67" s="210"/>
      <c r="O67" s="305" t="s">
        <v>530</v>
      </c>
      <c r="P67" s="64"/>
      <c r="Q67" s="64" t="s">
        <v>530</v>
      </c>
      <c r="R67" s="64"/>
      <c r="S67" s="64" t="s">
        <v>530</v>
      </c>
      <c r="T67" s="60"/>
      <c r="U67" s="305"/>
      <c r="V67" s="210"/>
      <c r="W67" s="64"/>
      <c r="X67" s="210"/>
      <c r="Y67" s="64"/>
      <c r="Z67" s="210"/>
    </row>
    <row r="68" spans="1:26" s="27" customFormat="1" ht="14.25">
      <c r="A68" s="133"/>
      <c r="B68" s="41" t="s">
        <v>289</v>
      </c>
      <c r="C68" s="305" t="s">
        <v>530</v>
      </c>
      <c r="D68" s="210"/>
      <c r="E68" s="64" t="s">
        <v>530</v>
      </c>
      <c r="F68" s="210"/>
      <c r="G68" s="64" t="s">
        <v>530</v>
      </c>
      <c r="H68" s="210"/>
      <c r="I68" s="305" t="s">
        <v>530</v>
      </c>
      <c r="J68" s="210"/>
      <c r="K68" s="64" t="s">
        <v>530</v>
      </c>
      <c r="L68" s="210"/>
      <c r="M68" s="64" t="s">
        <v>530</v>
      </c>
      <c r="N68" s="210"/>
      <c r="O68" s="305" t="s">
        <v>530</v>
      </c>
      <c r="P68" s="64"/>
      <c r="Q68" s="64" t="s">
        <v>530</v>
      </c>
      <c r="R68" s="64"/>
      <c r="S68" s="64" t="s">
        <v>530</v>
      </c>
      <c r="T68" s="60"/>
      <c r="U68" s="305"/>
      <c r="V68" s="210"/>
      <c r="W68" s="64"/>
      <c r="X68" s="210"/>
      <c r="Y68" s="64"/>
      <c r="Z68" s="210"/>
    </row>
    <row r="69" spans="1:26" s="27" customFormat="1" ht="14.25">
      <c r="A69" s="133"/>
      <c r="B69" s="41" t="s">
        <v>284</v>
      </c>
      <c r="C69" s="305" t="s">
        <v>530</v>
      </c>
      <c r="D69" s="210"/>
      <c r="E69" s="64" t="s">
        <v>530</v>
      </c>
      <c r="F69" s="210"/>
      <c r="G69" s="64" t="s">
        <v>530</v>
      </c>
      <c r="H69" s="210"/>
      <c r="I69" s="305" t="s">
        <v>530</v>
      </c>
      <c r="J69" s="210"/>
      <c r="K69" s="64" t="s">
        <v>530</v>
      </c>
      <c r="L69" s="210"/>
      <c r="M69" s="64" t="s">
        <v>530</v>
      </c>
      <c r="N69" s="210"/>
      <c r="O69" s="305" t="s">
        <v>530</v>
      </c>
      <c r="P69" s="64"/>
      <c r="Q69" s="64" t="s">
        <v>530</v>
      </c>
      <c r="R69" s="64"/>
      <c r="S69" s="64" t="s">
        <v>530</v>
      </c>
      <c r="T69" s="60"/>
      <c r="U69" s="305"/>
      <c r="V69" s="210"/>
      <c r="W69" s="64"/>
      <c r="X69" s="210"/>
      <c r="Y69" s="64"/>
      <c r="Z69" s="210"/>
    </row>
    <row r="70" spans="1:26" s="27" customFormat="1" ht="14.25">
      <c r="A70" s="133"/>
      <c r="B70" s="41" t="s">
        <v>280</v>
      </c>
      <c r="C70" s="305" t="s">
        <v>530</v>
      </c>
      <c r="D70" s="210"/>
      <c r="E70" s="64" t="s">
        <v>530</v>
      </c>
      <c r="F70" s="210"/>
      <c r="G70" s="64" t="s">
        <v>530</v>
      </c>
      <c r="H70" s="210"/>
      <c r="I70" s="305" t="s">
        <v>530</v>
      </c>
      <c r="J70" s="210"/>
      <c r="K70" s="64" t="s">
        <v>530</v>
      </c>
      <c r="L70" s="210"/>
      <c r="M70" s="64" t="s">
        <v>530</v>
      </c>
      <c r="N70" s="210"/>
      <c r="O70" s="305" t="s">
        <v>530</v>
      </c>
      <c r="P70" s="64"/>
      <c r="Q70" s="64" t="s">
        <v>530</v>
      </c>
      <c r="R70" s="64"/>
      <c r="S70" s="64" t="s">
        <v>530</v>
      </c>
      <c r="T70" s="60"/>
      <c r="U70" s="305"/>
      <c r="V70" s="210"/>
      <c r="W70" s="64"/>
      <c r="X70" s="210"/>
      <c r="Y70" s="64"/>
      <c r="Z70" s="210"/>
    </row>
    <row r="71" spans="1:26" s="27" customFormat="1" ht="14.25">
      <c r="A71" s="133"/>
      <c r="B71" s="41" t="s">
        <v>294</v>
      </c>
      <c r="C71" s="305">
        <v>10</v>
      </c>
      <c r="D71" s="210"/>
      <c r="E71" s="64" t="s">
        <v>530</v>
      </c>
      <c r="F71" s="210"/>
      <c r="G71" s="64" t="s">
        <v>530</v>
      </c>
      <c r="H71" s="210"/>
      <c r="I71" s="305">
        <v>480</v>
      </c>
      <c r="J71" s="210"/>
      <c r="K71" s="64">
        <v>60</v>
      </c>
      <c r="L71" s="210"/>
      <c r="M71" s="64">
        <v>420</v>
      </c>
      <c r="N71" s="210"/>
      <c r="O71" s="305">
        <v>10</v>
      </c>
      <c r="P71" s="64"/>
      <c r="Q71" s="64" t="s">
        <v>530</v>
      </c>
      <c r="R71" s="64"/>
      <c r="S71" s="64" t="s">
        <v>530</v>
      </c>
      <c r="T71" s="60"/>
      <c r="U71" s="305"/>
      <c r="V71" s="210"/>
      <c r="W71" s="64"/>
      <c r="X71" s="210"/>
      <c r="Y71" s="64"/>
      <c r="Z71" s="210"/>
    </row>
    <row r="72" spans="1:26" s="27" customFormat="1" ht="14.25">
      <c r="A72" s="133"/>
      <c r="B72" s="41" t="s">
        <v>444</v>
      </c>
      <c r="C72" s="305" t="s">
        <v>530</v>
      </c>
      <c r="D72" s="210"/>
      <c r="E72" s="64" t="s">
        <v>530</v>
      </c>
      <c r="F72" s="210"/>
      <c r="G72" s="64" t="s">
        <v>530</v>
      </c>
      <c r="H72" s="210"/>
      <c r="I72" s="305" t="s">
        <v>530</v>
      </c>
      <c r="J72" s="210"/>
      <c r="K72" s="64" t="s">
        <v>530</v>
      </c>
      <c r="L72" s="210"/>
      <c r="M72" s="64" t="s">
        <v>530</v>
      </c>
      <c r="N72" s="210"/>
      <c r="O72" s="305" t="s">
        <v>530</v>
      </c>
      <c r="P72" s="64"/>
      <c r="Q72" s="64" t="s">
        <v>530</v>
      </c>
      <c r="R72" s="64"/>
      <c r="S72" s="64" t="s">
        <v>530</v>
      </c>
      <c r="T72" s="60"/>
      <c r="U72" s="305"/>
      <c r="V72" s="210"/>
      <c r="W72" s="64"/>
      <c r="X72" s="210"/>
      <c r="Y72" s="64"/>
      <c r="Z72" s="210"/>
    </row>
    <row r="73" spans="1:26" s="27" customFormat="1" ht="14.25">
      <c r="A73" s="133"/>
      <c r="B73" s="41" t="s">
        <v>283</v>
      </c>
      <c r="C73" s="305" t="s">
        <v>530</v>
      </c>
      <c r="D73" s="210"/>
      <c r="E73" s="64" t="s">
        <v>530</v>
      </c>
      <c r="F73" s="210"/>
      <c r="G73" s="64" t="s">
        <v>530</v>
      </c>
      <c r="H73" s="210"/>
      <c r="I73" s="305" t="s">
        <v>530</v>
      </c>
      <c r="J73" s="210"/>
      <c r="K73" s="64" t="s">
        <v>530</v>
      </c>
      <c r="L73" s="210"/>
      <c r="M73" s="64" t="s">
        <v>530</v>
      </c>
      <c r="N73" s="210"/>
      <c r="O73" s="305" t="s">
        <v>530</v>
      </c>
      <c r="P73" s="64"/>
      <c r="Q73" s="64" t="s">
        <v>530</v>
      </c>
      <c r="R73" s="64"/>
      <c r="S73" s="64" t="s">
        <v>530</v>
      </c>
      <c r="T73" s="60"/>
      <c r="U73" s="305"/>
      <c r="V73" s="210"/>
      <c r="W73" s="64"/>
      <c r="X73" s="210"/>
      <c r="Y73" s="64"/>
      <c r="Z73" s="210"/>
    </row>
    <row r="74" spans="1:26" s="27" customFormat="1" ht="14.25">
      <c r="A74" s="133"/>
      <c r="B74" s="41" t="s">
        <v>292</v>
      </c>
      <c r="C74" s="305" t="s">
        <v>530</v>
      </c>
      <c r="D74" s="210"/>
      <c r="E74" s="64" t="s">
        <v>530</v>
      </c>
      <c r="F74" s="210"/>
      <c r="G74" s="64" t="s">
        <v>530</v>
      </c>
      <c r="H74" s="210"/>
      <c r="I74" s="305" t="s">
        <v>530</v>
      </c>
      <c r="J74" s="210"/>
      <c r="K74" s="64" t="s">
        <v>530</v>
      </c>
      <c r="L74" s="210"/>
      <c r="M74" s="64" t="s">
        <v>530</v>
      </c>
      <c r="N74" s="210"/>
      <c r="O74" s="305" t="s">
        <v>530</v>
      </c>
      <c r="P74" s="64"/>
      <c r="Q74" s="64" t="s">
        <v>530</v>
      </c>
      <c r="R74" s="64"/>
      <c r="S74" s="64" t="s">
        <v>530</v>
      </c>
      <c r="T74" s="60"/>
      <c r="U74" s="305"/>
      <c r="V74" s="210"/>
      <c r="W74" s="64"/>
      <c r="X74" s="210"/>
      <c r="Y74" s="64"/>
      <c r="Z74" s="210"/>
    </row>
    <row r="75" spans="1:26" s="27" customFormat="1" ht="14.25">
      <c r="A75" s="133"/>
      <c r="B75" s="41" t="s">
        <v>445</v>
      </c>
      <c r="C75" s="305" t="s">
        <v>530</v>
      </c>
      <c r="D75" s="210"/>
      <c r="E75" s="64" t="s">
        <v>530</v>
      </c>
      <c r="F75" s="210"/>
      <c r="G75" s="64" t="s">
        <v>530</v>
      </c>
      <c r="H75" s="210"/>
      <c r="I75" s="305" t="s">
        <v>530</v>
      </c>
      <c r="J75" s="210"/>
      <c r="K75" s="64" t="s">
        <v>530</v>
      </c>
      <c r="L75" s="210"/>
      <c r="M75" s="64" t="s">
        <v>530</v>
      </c>
      <c r="N75" s="210"/>
      <c r="O75" s="305" t="s">
        <v>530</v>
      </c>
      <c r="P75" s="64"/>
      <c r="Q75" s="64" t="s">
        <v>530</v>
      </c>
      <c r="R75" s="64"/>
      <c r="S75" s="64" t="s">
        <v>530</v>
      </c>
      <c r="T75" s="60"/>
      <c r="U75" s="305"/>
      <c r="V75" s="210"/>
      <c r="W75" s="64"/>
      <c r="X75" s="210"/>
      <c r="Y75" s="64"/>
      <c r="Z75" s="210"/>
    </row>
    <row r="76" spans="1:26" s="27" customFormat="1" ht="14.25">
      <c r="A76" s="133"/>
      <c r="B76" s="41" t="s">
        <v>296</v>
      </c>
      <c r="C76" s="305" t="s">
        <v>530</v>
      </c>
      <c r="D76" s="210"/>
      <c r="E76" s="64" t="s">
        <v>530</v>
      </c>
      <c r="F76" s="210"/>
      <c r="G76" s="64" t="s">
        <v>530</v>
      </c>
      <c r="H76" s="210"/>
      <c r="I76" s="305">
        <v>600</v>
      </c>
      <c r="J76" s="210"/>
      <c r="K76" s="64">
        <v>40</v>
      </c>
      <c r="L76" s="210"/>
      <c r="M76" s="64">
        <v>570</v>
      </c>
      <c r="N76" s="210"/>
      <c r="O76" s="305">
        <v>10</v>
      </c>
      <c r="P76" s="64"/>
      <c r="Q76" s="64" t="s">
        <v>530</v>
      </c>
      <c r="R76" s="64"/>
      <c r="S76" s="64" t="s">
        <v>530</v>
      </c>
      <c r="T76" s="60"/>
      <c r="U76" s="305"/>
      <c r="V76" s="210"/>
      <c r="W76" s="64"/>
      <c r="X76" s="210"/>
      <c r="Y76" s="64"/>
      <c r="Z76" s="210"/>
    </row>
    <row r="77" spans="1:26" s="27" customFormat="1" ht="14.25">
      <c r="A77" s="133"/>
      <c r="B77" s="41" t="s">
        <v>288</v>
      </c>
      <c r="C77" s="305" t="s">
        <v>530</v>
      </c>
      <c r="D77" s="210"/>
      <c r="E77" s="64" t="s">
        <v>530</v>
      </c>
      <c r="F77" s="210"/>
      <c r="G77" s="64" t="s">
        <v>530</v>
      </c>
      <c r="H77" s="210"/>
      <c r="I77" s="305" t="s">
        <v>530</v>
      </c>
      <c r="J77" s="210"/>
      <c r="K77" s="64" t="s">
        <v>530</v>
      </c>
      <c r="L77" s="210"/>
      <c r="M77" s="64" t="s">
        <v>530</v>
      </c>
      <c r="N77" s="210"/>
      <c r="O77" s="305" t="s">
        <v>530</v>
      </c>
      <c r="P77" s="64"/>
      <c r="Q77" s="64" t="s">
        <v>530</v>
      </c>
      <c r="R77" s="64"/>
      <c r="S77" s="64" t="s">
        <v>530</v>
      </c>
      <c r="T77" s="60"/>
      <c r="U77" s="305"/>
      <c r="V77" s="210"/>
      <c r="W77" s="64"/>
      <c r="X77" s="210"/>
      <c r="Y77" s="64"/>
      <c r="Z77" s="210"/>
    </row>
    <row r="78" spans="1:26" s="1" customFormat="1" ht="14.25">
      <c r="A78" s="133"/>
      <c r="B78" s="41" t="s">
        <v>287</v>
      </c>
      <c r="C78" s="305" t="s">
        <v>530</v>
      </c>
      <c r="D78" s="210"/>
      <c r="E78" s="64" t="s">
        <v>530</v>
      </c>
      <c r="F78" s="210"/>
      <c r="G78" s="64" t="s">
        <v>530</v>
      </c>
      <c r="H78" s="210"/>
      <c r="I78" s="305" t="s">
        <v>530</v>
      </c>
      <c r="J78" s="210"/>
      <c r="K78" s="64" t="s">
        <v>530</v>
      </c>
      <c r="L78" s="210"/>
      <c r="M78" s="64" t="s">
        <v>530</v>
      </c>
      <c r="N78" s="210"/>
      <c r="O78" s="305" t="s">
        <v>530</v>
      </c>
      <c r="P78" s="64"/>
      <c r="Q78" s="64" t="s">
        <v>530</v>
      </c>
      <c r="R78" s="64"/>
      <c r="S78" s="64" t="s">
        <v>530</v>
      </c>
      <c r="T78" s="60"/>
      <c r="U78" s="305"/>
      <c r="V78" s="210"/>
      <c r="W78" s="64"/>
      <c r="X78" s="210"/>
      <c r="Y78" s="64"/>
      <c r="Z78" s="210"/>
    </row>
    <row r="79" spans="1:26" s="27" customFormat="1" ht="14.25">
      <c r="A79" s="155"/>
      <c r="B79" s="76"/>
      <c r="C79" s="313"/>
      <c r="D79" s="405"/>
      <c r="E79" s="172"/>
      <c r="F79" s="405"/>
      <c r="G79" s="172"/>
      <c r="H79" s="405"/>
      <c r="I79" s="313"/>
      <c r="J79" s="405"/>
      <c r="K79" s="172"/>
      <c r="L79" s="405"/>
      <c r="M79" s="172"/>
      <c r="N79" s="405"/>
      <c r="O79" s="313"/>
      <c r="P79" s="172"/>
      <c r="Q79" s="172"/>
      <c r="R79" s="172"/>
      <c r="S79" s="172"/>
      <c r="T79" s="63"/>
      <c r="U79" s="305"/>
      <c r="V79" s="210"/>
      <c r="W79" s="64"/>
      <c r="X79" s="210"/>
      <c r="Y79" s="64"/>
      <c r="Z79" s="210"/>
    </row>
    <row r="80" spans="1:27" s="27" customFormat="1" ht="12.75">
      <c r="A80" s="141"/>
      <c r="B80" s="447"/>
      <c r="C80" s="447"/>
      <c r="D80" s="447"/>
      <c r="E80" s="447"/>
      <c r="F80" s="447"/>
      <c r="G80" s="447"/>
      <c r="H80" s="447"/>
      <c r="I80" s="447"/>
      <c r="J80" s="447"/>
      <c r="K80" s="447"/>
      <c r="L80" s="447"/>
      <c r="M80" s="447"/>
      <c r="N80" s="447"/>
      <c r="O80" s="447"/>
      <c r="P80" s="447"/>
      <c r="Q80" s="447"/>
      <c r="R80" s="447"/>
      <c r="S80" s="447"/>
      <c r="T80" s="154" t="s">
        <v>529</v>
      </c>
      <c r="U80" s="447"/>
      <c r="V80" s="447"/>
      <c r="W80" s="447"/>
      <c r="X80" s="447"/>
      <c r="Y80" s="447"/>
      <c r="Z80" s="154"/>
      <c r="AA80" s="28"/>
    </row>
  </sheetData>
  <mergeCells count="31">
    <mergeCell ref="A1:V1"/>
    <mergeCell ref="M5:M6"/>
    <mergeCell ref="O5:O6"/>
    <mergeCell ref="C5:C6"/>
    <mergeCell ref="E5:E6"/>
    <mergeCell ref="G5:G6"/>
    <mergeCell ref="U5:U6"/>
    <mergeCell ref="A2:V2"/>
    <mergeCell ref="I5:I6"/>
    <mergeCell ref="O4:U4"/>
    <mergeCell ref="Q5:Q6"/>
    <mergeCell ref="K5:K6"/>
    <mergeCell ref="S48:S49"/>
    <mergeCell ref="S5:S6"/>
    <mergeCell ref="O48:O49"/>
    <mergeCell ref="Q48:Q49"/>
    <mergeCell ref="I4:M4"/>
    <mergeCell ref="M48:M49"/>
    <mergeCell ref="A8:B8"/>
    <mergeCell ref="E48:E49"/>
    <mergeCell ref="I48:I49"/>
    <mergeCell ref="A51:B51"/>
    <mergeCell ref="C4:G4"/>
    <mergeCell ref="C48:C49"/>
    <mergeCell ref="I47:M47"/>
    <mergeCell ref="A44:T44"/>
    <mergeCell ref="A45:T45"/>
    <mergeCell ref="K48:K49"/>
    <mergeCell ref="O47:S47"/>
    <mergeCell ref="G48:G49"/>
    <mergeCell ref="C47:G47"/>
  </mergeCells>
  <printOptions horizontalCentered="1"/>
  <pageMargins left="0.46" right="0.36" top="0.69" bottom="0.79" header="0.5118110236220472" footer="0.5118110236220472"/>
  <pageSetup horizontalDpi="600" verticalDpi="600" orientation="portrait" paperSize="9" scale="65" r:id="rId1"/>
  <headerFooter alignWithMargins="0">
    <oddFooter>&amp;C28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6"/>
  <dimension ref="B2:H24"/>
  <sheetViews>
    <sheetView workbookViewId="0" topLeftCell="A1">
      <selection activeCell="D22" sqref="D22"/>
    </sheetView>
  </sheetViews>
  <sheetFormatPr defaultColWidth="9.140625" defaultRowHeight="12.75"/>
  <cols>
    <col min="1" max="1" width="1.7109375" style="5" customWidth="1"/>
    <col min="2" max="2" width="15.140625" style="5" bestFit="1" customWidth="1"/>
    <col min="3" max="4" width="7.28125" style="5" customWidth="1"/>
    <col min="5" max="5" width="1.7109375" style="5" customWidth="1"/>
    <col min="6" max="6" width="14.421875" style="5" bestFit="1" customWidth="1"/>
    <col min="7" max="16384" width="9.140625" style="5" customWidth="1"/>
  </cols>
  <sheetData>
    <row r="2" spans="2:6" ht="11.25">
      <c r="B2" s="9"/>
      <c r="C2" s="582" t="s">
        <v>81</v>
      </c>
      <c r="D2" s="582"/>
      <c r="E2" s="7"/>
      <c r="F2" s="16" t="s">
        <v>82</v>
      </c>
    </row>
    <row r="3" spans="2:6" ht="11.25">
      <c r="B3" s="10"/>
      <c r="C3" s="17">
        <v>37438</v>
      </c>
      <c r="D3" s="17">
        <v>37073</v>
      </c>
      <c r="E3" s="6"/>
      <c r="F3" s="15" t="s">
        <v>89</v>
      </c>
    </row>
    <row r="4" spans="2:6" ht="11.25">
      <c r="B4" s="11"/>
      <c r="C4" s="14" t="s">
        <v>80</v>
      </c>
      <c r="D4" s="14" t="s">
        <v>80</v>
      </c>
      <c r="E4" s="7"/>
      <c r="F4" s="14" t="s">
        <v>80</v>
      </c>
    </row>
    <row r="5" spans="2:8" ht="11.25">
      <c r="B5" s="11" t="s">
        <v>36</v>
      </c>
      <c r="C5" s="13" t="e">
        <v>#REF!</v>
      </c>
      <c r="D5" s="20">
        <v>142320</v>
      </c>
      <c r="E5" s="8"/>
      <c r="F5" s="18" t="e">
        <f>(C5-D5)/D5</f>
        <v>#REF!</v>
      </c>
      <c r="H5" s="23"/>
    </row>
    <row r="6" spans="2:8" ht="11.25">
      <c r="B6" s="11" t="s">
        <v>37</v>
      </c>
      <c r="C6" s="13" t="e">
        <v>#REF!</v>
      </c>
      <c r="D6" s="20">
        <v>2567</v>
      </c>
      <c r="E6" s="8"/>
      <c r="F6" s="18" t="e">
        <f>(C6-D6)/D6</f>
        <v>#REF!</v>
      </c>
      <c r="H6" s="23"/>
    </row>
    <row r="7" spans="2:8" ht="11.25">
      <c r="B7" s="11" t="s">
        <v>38</v>
      </c>
      <c r="C7" s="13" t="e">
        <v>#REF!</v>
      </c>
      <c r="D7" s="20">
        <v>14456</v>
      </c>
      <c r="E7" s="8"/>
      <c r="F7" s="18" t="e">
        <f>(C7-D7)/D7</f>
        <v>#REF!</v>
      </c>
      <c r="H7" s="23"/>
    </row>
    <row r="8" spans="2:8" ht="11.25">
      <c r="B8" s="11" t="s">
        <v>39</v>
      </c>
      <c r="C8" s="13" t="e">
        <v>#REF!</v>
      </c>
      <c r="D8" s="20">
        <v>9395</v>
      </c>
      <c r="E8" s="8"/>
      <c r="F8" s="18" t="e">
        <f>(C8-D8)/D8</f>
        <v>#REF!</v>
      </c>
      <c r="H8" s="23"/>
    </row>
    <row r="9" spans="2:6" ht="11.25">
      <c r="B9" s="11"/>
      <c r="C9" s="13"/>
      <c r="D9" s="20"/>
      <c r="E9" s="8"/>
      <c r="F9" s="18"/>
    </row>
    <row r="10" spans="2:8" ht="11.25">
      <c r="B10" s="11"/>
      <c r="C10" s="13"/>
      <c r="D10" s="20"/>
      <c r="E10" s="8"/>
      <c r="F10" s="18"/>
      <c r="H10" s="23"/>
    </row>
    <row r="11" spans="2:8" ht="11.25">
      <c r="B11" s="11"/>
      <c r="C11" s="13"/>
      <c r="D11" s="20"/>
      <c r="E11" s="8"/>
      <c r="F11" s="18"/>
      <c r="H11" s="23"/>
    </row>
    <row r="12" spans="2:8" ht="11.25">
      <c r="B12" s="11" t="s">
        <v>47</v>
      </c>
      <c r="C12" s="13" t="e">
        <v>#REF!</v>
      </c>
      <c r="D12" s="20">
        <v>1341</v>
      </c>
      <c r="E12" s="8"/>
      <c r="F12" s="18" t="e">
        <f aca="true" t="shared" si="0" ref="F12:F20">(C12-D12)/D12</f>
        <v>#REF!</v>
      </c>
      <c r="H12" s="23"/>
    </row>
    <row r="13" spans="2:8" ht="11.25">
      <c r="B13" s="11" t="s">
        <v>56</v>
      </c>
      <c r="C13" s="13" t="e">
        <v>#REF!</v>
      </c>
      <c r="D13" s="20">
        <v>1290</v>
      </c>
      <c r="E13" s="8"/>
      <c r="F13" s="18" t="e">
        <f t="shared" si="0"/>
        <v>#REF!</v>
      </c>
      <c r="H13" s="23"/>
    </row>
    <row r="14" spans="2:8" ht="11.25">
      <c r="B14" s="11" t="s">
        <v>51</v>
      </c>
      <c r="C14" s="13" t="e">
        <v>#REF!</v>
      </c>
      <c r="D14" s="20">
        <v>12796</v>
      </c>
      <c r="E14" s="8"/>
      <c r="F14" s="18" t="e">
        <f t="shared" si="0"/>
        <v>#REF!</v>
      </c>
      <c r="H14" s="23"/>
    </row>
    <row r="15" spans="2:8" ht="11.25">
      <c r="B15" s="11" t="s">
        <v>52</v>
      </c>
      <c r="C15" s="13" t="e">
        <v>#REF!</v>
      </c>
      <c r="D15" s="20">
        <v>8039</v>
      </c>
      <c r="E15" s="8"/>
      <c r="F15" s="18" t="e">
        <f t="shared" si="0"/>
        <v>#REF!</v>
      </c>
      <c r="H15" s="23"/>
    </row>
    <row r="16" spans="2:8" ht="11.25">
      <c r="B16" s="11" t="s">
        <v>55</v>
      </c>
      <c r="C16" s="13" t="e">
        <v>#REF!</v>
      </c>
      <c r="D16" s="20">
        <v>6838</v>
      </c>
      <c r="E16" s="8"/>
      <c r="F16" s="18" t="e">
        <f t="shared" si="0"/>
        <v>#REF!</v>
      </c>
      <c r="H16" s="23"/>
    </row>
    <row r="17" spans="2:8" ht="11.25">
      <c r="B17" s="11" t="s">
        <v>48</v>
      </c>
      <c r="C17" s="13" t="e">
        <v>#REF!</v>
      </c>
      <c r="D17" s="20">
        <v>17806</v>
      </c>
      <c r="E17" s="8"/>
      <c r="F17" s="18" t="e">
        <f t="shared" si="0"/>
        <v>#REF!</v>
      </c>
      <c r="H17" s="23"/>
    </row>
    <row r="18" spans="2:8" ht="11.25">
      <c r="B18" s="11" t="s">
        <v>49</v>
      </c>
      <c r="C18" s="13" t="e">
        <v>#REF!</v>
      </c>
      <c r="D18" s="20">
        <v>6414</v>
      </c>
      <c r="E18" s="8"/>
      <c r="F18" s="18" t="e">
        <f t="shared" si="0"/>
        <v>#REF!</v>
      </c>
      <c r="H18" s="23"/>
    </row>
    <row r="19" spans="2:8" ht="11.25">
      <c r="B19" s="11" t="s">
        <v>53</v>
      </c>
      <c r="C19" s="13" t="e">
        <v>#REF!</v>
      </c>
      <c r="D19" s="20">
        <v>49045</v>
      </c>
      <c r="E19" s="8"/>
      <c r="F19" s="18" t="e">
        <f t="shared" si="0"/>
        <v>#REF!</v>
      </c>
      <c r="H19" s="25"/>
    </row>
    <row r="20" spans="2:8" ht="11.25">
      <c r="B20" s="12" t="s">
        <v>54</v>
      </c>
      <c r="C20" s="21" t="e">
        <v>#REF!</v>
      </c>
      <c r="D20" s="21">
        <v>38751</v>
      </c>
      <c r="E20" s="8"/>
      <c r="F20" s="19" t="e">
        <f t="shared" si="0"/>
        <v>#REF!</v>
      </c>
      <c r="H20" s="25"/>
    </row>
    <row r="21" spans="3:8" ht="11.25">
      <c r="C21" s="8"/>
      <c r="D21" s="8"/>
      <c r="E21" s="8"/>
      <c r="H21" s="25"/>
    </row>
    <row r="22" spans="2:8" ht="11.25">
      <c r="B22" s="5" t="s">
        <v>36</v>
      </c>
      <c r="C22" s="8">
        <v>144096</v>
      </c>
      <c r="D22" s="8">
        <v>144554</v>
      </c>
      <c r="E22" s="8"/>
      <c r="H22" s="25"/>
    </row>
    <row r="23" spans="2:8" ht="11.25">
      <c r="B23" s="5" t="s">
        <v>88</v>
      </c>
      <c r="C23" s="5">
        <v>1196</v>
      </c>
      <c r="H23" s="25"/>
    </row>
    <row r="24" spans="2:5" ht="11.25">
      <c r="B24" s="5" t="s">
        <v>90</v>
      </c>
      <c r="C24" s="2">
        <v>171710</v>
      </c>
      <c r="D24" s="24"/>
      <c r="E24" s="24"/>
    </row>
  </sheetData>
  <mergeCells count="1">
    <mergeCell ref="C2:D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R75"/>
  <sheetViews>
    <sheetView workbookViewId="0" topLeftCell="A1">
      <selection activeCell="C8" sqref="C8:T72"/>
    </sheetView>
  </sheetViews>
  <sheetFormatPr defaultColWidth="9.140625" defaultRowHeight="12.75"/>
  <cols>
    <col min="2" max="2" width="21.421875" style="0" customWidth="1"/>
    <col min="4" max="4" width="2.421875" style="0" customWidth="1"/>
    <col min="6" max="6" width="2.421875" style="0" customWidth="1"/>
    <col min="8" max="8" width="2.421875" style="0" customWidth="1"/>
    <col min="10" max="10" width="2.421875" style="0" customWidth="1"/>
    <col min="12" max="12" width="2.421875" style="0" customWidth="1"/>
    <col min="14" max="14" width="2.421875" style="0" customWidth="1"/>
    <col min="16" max="16" width="2.421875" style="0" customWidth="1"/>
    <col min="18" max="18" width="2.421875" style="0" customWidth="1"/>
    <col min="20" max="20" width="2.421875" style="0" customWidth="1"/>
  </cols>
  <sheetData>
    <row r="1" spans="1:26" s="27" customFormat="1" ht="20.25">
      <c r="A1" s="591" t="s">
        <v>474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464"/>
      <c r="V1" s="464"/>
      <c r="W1" s="464"/>
      <c r="X1" s="464"/>
      <c r="Y1" s="464"/>
      <c r="Z1" s="166"/>
    </row>
    <row r="2" spans="1:26" s="26" customFormat="1" ht="16.5">
      <c r="A2" s="600" t="str">
        <f>"Table 1.1b UK Regular Forces by Country as at "&amp;'Enter SITDATE'!B2</f>
        <v>Table 1.1b UK Regular Forces by Country as at 1 January 2014</v>
      </c>
      <c r="B2" s="600"/>
      <c r="C2" s="600"/>
      <c r="D2" s="600"/>
      <c r="E2" s="600"/>
      <c r="F2" s="600"/>
      <c r="G2" s="600"/>
      <c r="H2" s="600"/>
      <c r="I2" s="600"/>
      <c r="J2" s="600"/>
      <c r="K2" s="600"/>
      <c r="L2" s="600"/>
      <c r="M2" s="600"/>
      <c r="N2" s="600"/>
      <c r="O2" s="600"/>
      <c r="P2" s="600"/>
      <c r="Q2" s="600"/>
      <c r="R2" s="600"/>
      <c r="S2" s="600"/>
      <c r="T2" s="600"/>
      <c r="U2" s="465"/>
      <c r="V2" s="465"/>
      <c r="W2" s="465"/>
      <c r="X2" s="465"/>
      <c r="Y2" s="465"/>
      <c r="Z2" s="168"/>
    </row>
    <row r="3" spans="1:26" s="28" customFormat="1" ht="12.75">
      <c r="A3" s="101"/>
      <c r="B3" s="102"/>
      <c r="C3" s="103"/>
      <c r="D3" s="103"/>
      <c r="E3" s="142"/>
      <c r="F3" s="142"/>
      <c r="G3" s="143"/>
      <c r="H3" s="143"/>
      <c r="I3" s="149"/>
      <c r="J3" s="149"/>
      <c r="K3" s="142"/>
      <c r="L3" s="142"/>
      <c r="M3" s="143"/>
      <c r="N3" s="143"/>
      <c r="O3" s="144"/>
      <c r="P3" s="144"/>
      <c r="Q3" s="142"/>
      <c r="R3" s="142"/>
      <c r="S3" s="143"/>
      <c r="T3" s="143"/>
      <c r="U3" s="149"/>
      <c r="V3" s="149"/>
      <c r="W3" s="142"/>
      <c r="X3" s="142"/>
      <c r="Y3" s="143"/>
      <c r="Z3" s="143"/>
    </row>
    <row r="4" spans="1:26" s="27" customFormat="1" ht="12.75">
      <c r="A4" s="594"/>
      <c r="B4" s="595"/>
      <c r="C4" s="596" t="s">
        <v>450</v>
      </c>
      <c r="D4" s="597"/>
      <c r="E4" s="597"/>
      <c r="F4" s="597"/>
      <c r="G4" s="597"/>
      <c r="H4" s="165"/>
      <c r="I4" s="596" t="s">
        <v>83</v>
      </c>
      <c r="J4" s="597"/>
      <c r="K4" s="597"/>
      <c r="L4" s="597"/>
      <c r="M4" s="597"/>
      <c r="N4" s="164"/>
      <c r="O4" s="596" t="s">
        <v>84</v>
      </c>
      <c r="P4" s="597"/>
      <c r="Q4" s="597"/>
      <c r="R4" s="597"/>
      <c r="S4" s="597"/>
      <c r="T4" s="165"/>
      <c r="U4" s="598"/>
      <c r="V4" s="599"/>
      <c r="W4" s="599"/>
      <c r="X4" s="599"/>
      <c r="Y4" s="599"/>
      <c r="Z4" s="357"/>
    </row>
    <row r="5" spans="1:26" s="27" customFormat="1" ht="12.75">
      <c r="A5" s="433"/>
      <c r="B5" s="434"/>
      <c r="C5" s="335"/>
      <c r="D5" s="336"/>
      <c r="E5" s="336"/>
      <c r="F5" s="336"/>
      <c r="G5" s="336"/>
      <c r="H5" s="337"/>
      <c r="I5" s="335"/>
      <c r="J5" s="336"/>
      <c r="K5" s="336"/>
      <c r="L5" s="336"/>
      <c r="M5" s="336"/>
      <c r="N5" s="336"/>
      <c r="O5" s="335"/>
      <c r="P5" s="336"/>
      <c r="Q5" s="336"/>
      <c r="R5" s="336"/>
      <c r="S5" s="336"/>
      <c r="T5" s="337"/>
      <c r="U5" s="358"/>
      <c r="V5" s="357"/>
      <c r="W5" s="357"/>
      <c r="X5" s="357"/>
      <c r="Y5" s="357"/>
      <c r="Z5" s="357"/>
    </row>
    <row r="6" spans="1:26" s="27" customFormat="1" ht="12.75">
      <c r="A6" s="121"/>
      <c r="B6" s="74"/>
      <c r="C6" s="406" t="s">
        <v>50</v>
      </c>
      <c r="D6" s="333"/>
      <c r="E6" s="333" t="s">
        <v>79</v>
      </c>
      <c r="F6" s="333"/>
      <c r="G6" s="333" t="s">
        <v>91</v>
      </c>
      <c r="H6" s="334"/>
      <c r="I6" s="406" t="s">
        <v>50</v>
      </c>
      <c r="J6" s="333"/>
      <c r="K6" s="333" t="s">
        <v>79</v>
      </c>
      <c r="L6" s="333"/>
      <c r="M6" s="333" t="s">
        <v>91</v>
      </c>
      <c r="N6" s="334"/>
      <c r="O6" s="406" t="s">
        <v>50</v>
      </c>
      <c r="P6" s="333"/>
      <c r="Q6" s="333" t="s">
        <v>79</v>
      </c>
      <c r="R6" s="333"/>
      <c r="S6" s="333" t="s">
        <v>91</v>
      </c>
      <c r="T6" s="334"/>
      <c r="U6" s="359"/>
      <c r="V6" s="360"/>
      <c r="W6" s="360"/>
      <c r="X6" s="360"/>
      <c r="Y6" s="360"/>
      <c r="Z6" s="360"/>
    </row>
    <row r="7" spans="1:26" s="27" customFormat="1" ht="14.25">
      <c r="A7" s="122"/>
      <c r="B7" s="75"/>
      <c r="C7" s="178"/>
      <c r="D7" s="295"/>
      <c r="E7" s="34"/>
      <c r="F7" s="34"/>
      <c r="G7" s="34"/>
      <c r="H7" s="40"/>
      <c r="I7" s="178"/>
      <c r="J7" s="298"/>
      <c r="K7" s="34"/>
      <c r="L7" s="34"/>
      <c r="M7" s="34"/>
      <c r="N7" s="40"/>
      <c r="O7" s="178"/>
      <c r="P7" s="298"/>
      <c r="Q7" s="34"/>
      <c r="R7" s="34"/>
      <c r="S7" s="34"/>
      <c r="T7" s="40"/>
      <c r="U7" s="314"/>
      <c r="V7" s="398"/>
      <c r="W7" s="282"/>
      <c r="X7" s="282"/>
      <c r="Y7" s="282"/>
      <c r="Z7" s="282"/>
    </row>
    <row r="8" spans="1:26" s="27" customFormat="1" ht="14.25">
      <c r="A8" s="123" t="s">
        <v>448</v>
      </c>
      <c r="B8" s="67"/>
      <c r="C8" s="65">
        <v>33340</v>
      </c>
      <c r="D8" s="179"/>
      <c r="E8" s="55">
        <v>6810</v>
      </c>
      <c r="F8" s="284"/>
      <c r="G8" s="55">
        <v>26530</v>
      </c>
      <c r="H8" s="285"/>
      <c r="I8" s="65">
        <v>91800</v>
      </c>
      <c r="J8" s="284"/>
      <c r="K8" s="55">
        <v>13250</v>
      </c>
      <c r="L8" s="284"/>
      <c r="M8" s="55">
        <v>78550</v>
      </c>
      <c r="N8" s="285"/>
      <c r="O8" s="65">
        <v>35520</v>
      </c>
      <c r="P8" s="284"/>
      <c r="Q8" s="55">
        <v>7900</v>
      </c>
      <c r="R8" s="55"/>
      <c r="S8" s="55">
        <v>27610</v>
      </c>
      <c r="T8" s="285"/>
      <c r="U8" s="305"/>
      <c r="V8" s="369"/>
      <c r="W8" s="325"/>
      <c r="X8" s="369"/>
      <c r="Y8" s="325"/>
      <c r="Z8" s="369"/>
    </row>
    <row r="9" spans="1:26" s="27" customFormat="1" ht="14.25">
      <c r="A9" s="124"/>
      <c r="B9" s="76"/>
      <c r="C9" s="180"/>
      <c r="D9" s="182"/>
      <c r="E9" s="57"/>
      <c r="F9" s="182"/>
      <c r="G9" s="57"/>
      <c r="H9" s="181"/>
      <c r="I9" s="180"/>
      <c r="J9" s="182"/>
      <c r="K9" s="57"/>
      <c r="L9" s="182"/>
      <c r="M9" s="57"/>
      <c r="N9" s="181"/>
      <c r="O9" s="180"/>
      <c r="P9" s="182"/>
      <c r="Q9" s="57"/>
      <c r="R9" s="57"/>
      <c r="S9" s="57"/>
      <c r="T9" s="181"/>
      <c r="U9" s="305"/>
      <c r="V9" s="224"/>
      <c r="W9" s="64"/>
      <c r="X9" s="224"/>
      <c r="Y9" s="64"/>
      <c r="Z9" s="224"/>
    </row>
    <row r="10" spans="1:26" s="27" customFormat="1" ht="14.25">
      <c r="A10" s="122"/>
      <c r="B10" s="75"/>
      <c r="C10" s="175"/>
      <c r="D10" s="184"/>
      <c r="E10" s="162"/>
      <c r="F10" s="184"/>
      <c r="G10" s="162"/>
      <c r="H10" s="183"/>
      <c r="I10" s="175"/>
      <c r="J10" s="184"/>
      <c r="K10" s="162"/>
      <c r="L10" s="184"/>
      <c r="M10" s="162"/>
      <c r="N10" s="183"/>
      <c r="O10" s="175"/>
      <c r="P10" s="184"/>
      <c r="Q10" s="162"/>
      <c r="R10" s="162"/>
      <c r="S10" s="162"/>
      <c r="T10" s="183"/>
      <c r="U10" s="305"/>
      <c r="V10" s="224"/>
      <c r="W10" s="64"/>
      <c r="X10" s="224"/>
      <c r="Y10" s="64"/>
      <c r="Z10" s="224"/>
    </row>
    <row r="11" spans="1:27" s="1" customFormat="1" ht="14.25">
      <c r="A11" s="84" t="s">
        <v>488</v>
      </c>
      <c r="B11" s="83"/>
      <c r="C11" s="146">
        <v>32600</v>
      </c>
      <c r="D11" s="186"/>
      <c r="E11" s="51">
        <v>6420</v>
      </c>
      <c r="F11" s="186"/>
      <c r="G11" s="51">
        <v>26180</v>
      </c>
      <c r="H11" s="185"/>
      <c r="I11" s="146">
        <v>75480</v>
      </c>
      <c r="J11" s="186"/>
      <c r="K11" s="51">
        <v>11170</v>
      </c>
      <c r="L11" s="186"/>
      <c r="M11" s="51">
        <v>64310</v>
      </c>
      <c r="N11" s="185"/>
      <c r="O11" s="146">
        <v>33730</v>
      </c>
      <c r="P11" s="186"/>
      <c r="Q11" s="51">
        <v>7250</v>
      </c>
      <c r="R11" s="51"/>
      <c r="S11" s="51">
        <v>26480</v>
      </c>
      <c r="T11" s="185"/>
      <c r="U11" s="147"/>
      <c r="V11" s="188"/>
      <c r="W11" s="91"/>
      <c r="X11" s="188"/>
      <c r="Y11" s="91"/>
      <c r="Z11" s="188"/>
      <c r="AA11" s="82"/>
    </row>
    <row r="12" spans="1:27" s="1" customFormat="1" ht="14.25">
      <c r="A12" s="90"/>
      <c r="B12" s="92" t="s">
        <v>451</v>
      </c>
      <c r="C12" s="147"/>
      <c r="D12" s="188"/>
      <c r="E12" s="91"/>
      <c r="F12" s="188"/>
      <c r="G12" s="91"/>
      <c r="H12" s="187"/>
      <c r="I12" s="147"/>
      <c r="J12" s="188"/>
      <c r="K12" s="91"/>
      <c r="L12" s="188"/>
      <c r="M12" s="91"/>
      <c r="N12" s="187"/>
      <c r="O12" s="147"/>
      <c r="P12" s="188"/>
      <c r="Q12" s="91"/>
      <c r="R12" s="91"/>
      <c r="S12" s="91"/>
      <c r="T12" s="187"/>
      <c r="U12" s="147"/>
      <c r="V12" s="188"/>
      <c r="W12" s="91"/>
      <c r="X12" s="188"/>
      <c r="Y12" s="91"/>
      <c r="Z12" s="188"/>
      <c r="AA12" s="82"/>
    </row>
    <row r="13" spans="1:27" s="27" customFormat="1" ht="14.25">
      <c r="A13" s="125"/>
      <c r="B13" s="49" t="s">
        <v>36</v>
      </c>
      <c r="C13" s="169">
        <v>28190</v>
      </c>
      <c r="D13" s="190"/>
      <c r="E13" s="170">
        <v>5860</v>
      </c>
      <c r="F13" s="190"/>
      <c r="G13" s="170">
        <v>22320</v>
      </c>
      <c r="H13" s="189"/>
      <c r="I13" s="169">
        <v>67780</v>
      </c>
      <c r="J13" s="190"/>
      <c r="K13" s="170">
        <v>10310</v>
      </c>
      <c r="L13" s="190"/>
      <c r="M13" s="170">
        <v>57470</v>
      </c>
      <c r="N13" s="189"/>
      <c r="O13" s="169">
        <v>30060</v>
      </c>
      <c r="P13" s="190"/>
      <c r="Q13" s="170">
        <v>6690</v>
      </c>
      <c r="R13" s="170"/>
      <c r="S13" s="170">
        <v>23370</v>
      </c>
      <c r="T13" s="189"/>
      <c r="U13" s="147"/>
      <c r="V13" s="188"/>
      <c r="W13" s="428"/>
      <c r="X13" s="188"/>
      <c r="Y13" s="428"/>
      <c r="Z13" s="188"/>
      <c r="AA13" s="82"/>
    </row>
    <row r="14" spans="1:27" s="27" customFormat="1" ht="14.25">
      <c r="A14" s="125"/>
      <c r="B14" s="49" t="s">
        <v>37</v>
      </c>
      <c r="C14" s="169">
        <v>120</v>
      </c>
      <c r="D14" s="190"/>
      <c r="E14" s="170">
        <v>10</v>
      </c>
      <c r="F14" s="190"/>
      <c r="G14" s="170">
        <v>100</v>
      </c>
      <c r="H14" s="189"/>
      <c r="I14" s="169">
        <v>1750</v>
      </c>
      <c r="J14" s="190"/>
      <c r="K14" s="170">
        <v>220</v>
      </c>
      <c r="L14" s="190"/>
      <c r="M14" s="170">
        <v>1530</v>
      </c>
      <c r="N14" s="189"/>
      <c r="O14" s="169">
        <v>700</v>
      </c>
      <c r="P14" s="190"/>
      <c r="Q14" s="170">
        <v>190</v>
      </c>
      <c r="R14" s="170"/>
      <c r="S14" s="170">
        <v>510</v>
      </c>
      <c r="T14" s="189"/>
      <c r="U14" s="147"/>
      <c r="V14" s="188"/>
      <c r="W14" s="428"/>
      <c r="X14" s="188"/>
      <c r="Y14" s="428"/>
      <c r="Z14" s="188"/>
      <c r="AA14" s="82"/>
    </row>
    <row r="15" spans="1:27" s="27" customFormat="1" ht="14.25">
      <c r="A15" s="125"/>
      <c r="B15" s="49" t="s">
        <v>38</v>
      </c>
      <c r="C15" s="169">
        <v>4280</v>
      </c>
      <c r="D15" s="190"/>
      <c r="E15" s="170">
        <v>530</v>
      </c>
      <c r="F15" s="190"/>
      <c r="G15" s="170">
        <v>3750</v>
      </c>
      <c r="H15" s="189"/>
      <c r="I15" s="169">
        <v>3690</v>
      </c>
      <c r="J15" s="190"/>
      <c r="K15" s="170">
        <v>440</v>
      </c>
      <c r="L15" s="190"/>
      <c r="M15" s="170">
        <v>3240</v>
      </c>
      <c r="N15" s="189"/>
      <c r="O15" s="169">
        <v>2880</v>
      </c>
      <c r="P15" s="190"/>
      <c r="Q15" s="170">
        <v>350</v>
      </c>
      <c r="R15" s="170"/>
      <c r="S15" s="170">
        <v>2530</v>
      </c>
      <c r="T15" s="189"/>
      <c r="U15" s="147"/>
      <c r="V15" s="188"/>
      <c r="W15" s="428"/>
      <c r="X15" s="188"/>
      <c r="Y15" s="428"/>
      <c r="Z15" s="188"/>
      <c r="AA15" s="82"/>
    </row>
    <row r="16" spans="1:27" s="27" customFormat="1" ht="14.25">
      <c r="A16" s="125"/>
      <c r="B16" s="49" t="s">
        <v>39</v>
      </c>
      <c r="C16" s="169">
        <v>10</v>
      </c>
      <c r="D16" s="190"/>
      <c r="E16" s="170" t="s">
        <v>530</v>
      </c>
      <c r="F16" s="190"/>
      <c r="G16" s="170" t="s">
        <v>530</v>
      </c>
      <c r="H16" s="189"/>
      <c r="I16" s="169">
        <v>2260</v>
      </c>
      <c r="J16" s="190"/>
      <c r="K16" s="170">
        <v>200</v>
      </c>
      <c r="L16" s="190"/>
      <c r="M16" s="170">
        <v>2060</v>
      </c>
      <c r="N16" s="189"/>
      <c r="O16" s="169">
        <v>80</v>
      </c>
      <c r="P16" s="190"/>
      <c r="Q16" s="170">
        <v>10</v>
      </c>
      <c r="R16" s="170"/>
      <c r="S16" s="170">
        <v>70</v>
      </c>
      <c r="T16" s="189"/>
      <c r="U16" s="147"/>
      <c r="V16" s="188"/>
      <c r="W16" s="428"/>
      <c r="X16" s="188"/>
      <c r="Y16" s="428"/>
      <c r="Z16" s="188"/>
      <c r="AA16" s="82"/>
    </row>
    <row r="17" spans="1:27" s="27" customFormat="1" ht="14.25">
      <c r="A17" s="126"/>
      <c r="B17" s="119"/>
      <c r="C17" s="176"/>
      <c r="D17" s="296"/>
      <c r="E17" s="120"/>
      <c r="F17" s="192"/>
      <c r="G17" s="120"/>
      <c r="H17" s="191"/>
      <c r="I17" s="176"/>
      <c r="J17" s="296"/>
      <c r="K17" s="120"/>
      <c r="L17" s="192"/>
      <c r="M17" s="120"/>
      <c r="N17" s="191"/>
      <c r="O17" s="176"/>
      <c r="P17" s="296"/>
      <c r="Q17" s="120"/>
      <c r="R17" s="120"/>
      <c r="S17" s="120"/>
      <c r="T17" s="191"/>
      <c r="U17" s="147"/>
      <c r="V17" s="188"/>
      <c r="W17" s="435"/>
      <c r="X17" s="436"/>
      <c r="Y17" s="435"/>
      <c r="Z17" s="188"/>
      <c r="AA17" s="82"/>
    </row>
    <row r="18" spans="1:27" s="27" customFormat="1" ht="14.25">
      <c r="A18" s="125"/>
      <c r="B18" s="49"/>
      <c r="C18" s="169"/>
      <c r="D18" s="190"/>
      <c r="E18" s="50"/>
      <c r="F18" s="193"/>
      <c r="G18" s="50"/>
      <c r="H18" s="189"/>
      <c r="I18" s="169"/>
      <c r="J18" s="190"/>
      <c r="K18" s="50"/>
      <c r="L18" s="193"/>
      <c r="M18" s="50"/>
      <c r="N18" s="189"/>
      <c r="O18" s="169"/>
      <c r="P18" s="190"/>
      <c r="Q18" s="50"/>
      <c r="R18" s="50"/>
      <c r="S18" s="50"/>
      <c r="T18" s="189"/>
      <c r="U18" s="147"/>
      <c r="V18" s="188"/>
      <c r="W18" s="435"/>
      <c r="X18" s="436"/>
      <c r="Y18" s="435"/>
      <c r="Z18" s="188"/>
      <c r="AA18" s="82"/>
    </row>
    <row r="19" spans="1:26" s="87" customFormat="1" ht="14.25">
      <c r="A19" s="127" t="s">
        <v>452</v>
      </c>
      <c r="B19" s="93"/>
      <c r="C19" s="86">
        <v>740</v>
      </c>
      <c r="D19" s="195"/>
      <c r="E19" s="115">
        <v>390</v>
      </c>
      <c r="F19" s="195"/>
      <c r="G19" s="115">
        <v>350</v>
      </c>
      <c r="H19" s="194"/>
      <c r="I19" s="86">
        <v>15970</v>
      </c>
      <c r="J19" s="195"/>
      <c r="K19" s="115">
        <v>2000</v>
      </c>
      <c r="L19" s="195"/>
      <c r="M19" s="115">
        <v>13970</v>
      </c>
      <c r="N19" s="194"/>
      <c r="O19" s="86">
        <v>1780</v>
      </c>
      <c r="P19" s="195"/>
      <c r="Q19" s="115">
        <v>650</v>
      </c>
      <c r="R19" s="115"/>
      <c r="S19" s="115">
        <v>1140</v>
      </c>
      <c r="T19" s="194"/>
      <c r="U19" s="440"/>
      <c r="V19" s="438"/>
      <c r="W19" s="437"/>
      <c r="X19" s="438"/>
      <c r="Y19" s="437"/>
      <c r="Z19" s="438"/>
    </row>
    <row r="20" spans="1:26" s="85" customFormat="1" ht="14.25">
      <c r="A20" s="128"/>
      <c r="B20" s="94" t="s">
        <v>451</v>
      </c>
      <c r="C20" s="151"/>
      <c r="D20" s="197"/>
      <c r="E20" s="89"/>
      <c r="F20" s="197"/>
      <c r="G20" s="89"/>
      <c r="H20" s="196"/>
      <c r="I20" s="151"/>
      <c r="J20" s="197"/>
      <c r="K20" s="89"/>
      <c r="L20" s="197"/>
      <c r="M20" s="89"/>
      <c r="N20" s="196"/>
      <c r="O20" s="151"/>
      <c r="P20" s="197"/>
      <c r="Q20" s="89"/>
      <c r="R20" s="89"/>
      <c r="S20" s="89"/>
      <c r="T20" s="196"/>
      <c r="U20" s="421"/>
      <c r="V20" s="422"/>
      <c r="W20" s="439"/>
      <c r="X20" s="422"/>
      <c r="Y20" s="439"/>
      <c r="Z20" s="422"/>
    </row>
    <row r="21" spans="1:26" s="85" customFormat="1" ht="14.25">
      <c r="A21" s="129" t="s">
        <v>487</v>
      </c>
      <c r="B21" s="95"/>
      <c r="C21" s="88">
        <v>370</v>
      </c>
      <c r="D21" s="199"/>
      <c r="E21" s="117">
        <v>160</v>
      </c>
      <c r="F21" s="199"/>
      <c r="G21" s="117">
        <v>220</v>
      </c>
      <c r="H21" s="198"/>
      <c r="I21" s="88">
        <v>15020</v>
      </c>
      <c r="J21" s="199"/>
      <c r="K21" s="117">
        <v>1590</v>
      </c>
      <c r="L21" s="199"/>
      <c r="M21" s="117">
        <v>13430</v>
      </c>
      <c r="N21" s="198"/>
      <c r="O21" s="88">
        <v>1280</v>
      </c>
      <c r="P21" s="199"/>
      <c r="Q21" s="117">
        <v>330</v>
      </c>
      <c r="R21" s="117"/>
      <c r="S21" s="117">
        <v>950</v>
      </c>
      <c r="T21" s="198"/>
      <c r="U21" s="421"/>
      <c r="V21" s="422"/>
      <c r="W21" s="423"/>
      <c r="X21" s="422"/>
      <c r="Y21" s="423"/>
      <c r="Z21" s="422"/>
    </row>
    <row r="22" spans="1:26" s="85" customFormat="1" ht="14.25">
      <c r="A22" s="128"/>
      <c r="B22" s="94" t="s">
        <v>451</v>
      </c>
      <c r="C22" s="151"/>
      <c r="D22" s="197"/>
      <c r="E22" s="89"/>
      <c r="F22" s="197"/>
      <c r="G22" s="89"/>
      <c r="H22" s="196"/>
      <c r="I22" s="151"/>
      <c r="J22" s="197"/>
      <c r="K22" s="89"/>
      <c r="L22" s="197"/>
      <c r="M22" s="89"/>
      <c r="N22" s="196"/>
      <c r="O22" s="151"/>
      <c r="P22" s="197"/>
      <c r="Q22" s="89"/>
      <c r="R22" s="89"/>
      <c r="S22" s="89"/>
      <c r="T22" s="196"/>
      <c r="U22" s="421"/>
      <c r="V22" s="422"/>
      <c r="W22" s="439"/>
      <c r="X22" s="422"/>
      <c r="Y22" s="439"/>
      <c r="Z22" s="422"/>
    </row>
    <row r="23" spans="1:26" s="85" customFormat="1" ht="14.25">
      <c r="A23" s="128"/>
      <c r="B23" s="96" t="s">
        <v>453</v>
      </c>
      <c r="C23" s="169">
        <v>30</v>
      </c>
      <c r="D23" s="190"/>
      <c r="E23" s="170">
        <v>10</v>
      </c>
      <c r="F23" s="190"/>
      <c r="G23" s="170">
        <v>20</v>
      </c>
      <c r="H23" s="189"/>
      <c r="I23" s="169">
        <v>13130</v>
      </c>
      <c r="J23" s="190"/>
      <c r="K23" s="170">
        <v>1280</v>
      </c>
      <c r="L23" s="190"/>
      <c r="M23" s="170">
        <v>11850</v>
      </c>
      <c r="N23" s="189"/>
      <c r="O23" s="169">
        <v>150</v>
      </c>
      <c r="P23" s="190"/>
      <c r="Q23" s="170">
        <v>80</v>
      </c>
      <c r="R23" s="170"/>
      <c r="S23" s="170">
        <v>70</v>
      </c>
      <c r="T23" s="189"/>
      <c r="U23" s="147"/>
      <c r="V23" s="188"/>
      <c r="W23" s="428"/>
      <c r="X23" s="188"/>
      <c r="Y23" s="428"/>
      <c r="Z23" s="188"/>
    </row>
    <row r="24" spans="1:26" s="85" customFormat="1" ht="14.25">
      <c r="A24" s="128"/>
      <c r="B24" s="96" t="s">
        <v>454</v>
      </c>
      <c r="C24" s="169">
        <v>20</v>
      </c>
      <c r="D24" s="190"/>
      <c r="E24" s="170" t="s">
        <v>530</v>
      </c>
      <c r="F24" s="190"/>
      <c r="G24" s="170">
        <v>20</v>
      </c>
      <c r="H24" s="189"/>
      <c r="I24" s="169">
        <v>1620</v>
      </c>
      <c r="J24" s="190"/>
      <c r="K24" s="170">
        <v>160</v>
      </c>
      <c r="L24" s="190"/>
      <c r="M24" s="170">
        <v>1450</v>
      </c>
      <c r="N24" s="189"/>
      <c r="O24" s="169">
        <v>790</v>
      </c>
      <c r="P24" s="190"/>
      <c r="Q24" s="170">
        <v>80</v>
      </c>
      <c r="R24" s="170"/>
      <c r="S24" s="170">
        <v>700</v>
      </c>
      <c r="T24" s="189"/>
      <c r="U24" s="147"/>
      <c r="V24" s="188"/>
      <c r="W24" s="428"/>
      <c r="X24" s="188"/>
      <c r="Y24" s="428"/>
      <c r="Z24" s="188"/>
    </row>
    <row r="25" spans="1:26" s="85" customFormat="1" ht="14.25">
      <c r="A25" s="128"/>
      <c r="B25" s="96" t="s">
        <v>455</v>
      </c>
      <c r="C25" s="169">
        <v>80</v>
      </c>
      <c r="D25" s="190"/>
      <c r="E25" s="170">
        <v>40</v>
      </c>
      <c r="F25" s="190"/>
      <c r="G25" s="170">
        <v>30</v>
      </c>
      <c r="H25" s="189"/>
      <c r="I25" s="169">
        <v>120</v>
      </c>
      <c r="J25" s="190"/>
      <c r="K25" s="170">
        <v>60</v>
      </c>
      <c r="L25" s="190"/>
      <c r="M25" s="170">
        <v>60</v>
      </c>
      <c r="N25" s="189"/>
      <c r="O25" s="169">
        <v>140</v>
      </c>
      <c r="P25" s="190"/>
      <c r="Q25" s="170">
        <v>70</v>
      </c>
      <c r="R25" s="170"/>
      <c r="S25" s="170">
        <v>70</v>
      </c>
      <c r="T25" s="189"/>
      <c r="U25" s="147"/>
      <c r="V25" s="188"/>
      <c r="W25" s="428"/>
      <c r="X25" s="188"/>
      <c r="Y25" s="428"/>
      <c r="Z25" s="188"/>
    </row>
    <row r="26" spans="1:26" s="85" customFormat="1" ht="14.25">
      <c r="A26" s="128"/>
      <c r="B26" s="96" t="s">
        <v>456</v>
      </c>
      <c r="C26" s="169">
        <v>120</v>
      </c>
      <c r="D26" s="190"/>
      <c r="E26" s="170">
        <v>20</v>
      </c>
      <c r="F26" s="190"/>
      <c r="G26" s="170">
        <v>100</v>
      </c>
      <c r="H26" s="189"/>
      <c r="I26" s="169">
        <v>30</v>
      </c>
      <c r="J26" s="190"/>
      <c r="K26" s="170">
        <v>10</v>
      </c>
      <c r="L26" s="190"/>
      <c r="M26" s="170">
        <v>20</v>
      </c>
      <c r="N26" s="189"/>
      <c r="O26" s="169">
        <v>30</v>
      </c>
      <c r="P26" s="190"/>
      <c r="Q26" s="170">
        <v>10</v>
      </c>
      <c r="R26" s="170"/>
      <c r="S26" s="170">
        <v>20</v>
      </c>
      <c r="T26" s="189"/>
      <c r="U26" s="147"/>
      <c r="V26" s="188"/>
      <c r="W26" s="428"/>
      <c r="X26" s="188"/>
      <c r="Y26" s="428"/>
      <c r="Z26" s="188"/>
    </row>
    <row r="27" spans="1:26" s="85" customFormat="1" ht="14.25">
      <c r="A27" s="128"/>
      <c r="B27" s="96" t="s">
        <v>457</v>
      </c>
      <c r="C27" s="169">
        <v>40</v>
      </c>
      <c r="D27" s="190"/>
      <c r="E27" s="170">
        <v>20</v>
      </c>
      <c r="F27" s="190"/>
      <c r="G27" s="170">
        <v>20</v>
      </c>
      <c r="H27" s="189"/>
      <c r="I27" s="169">
        <v>50</v>
      </c>
      <c r="J27" s="190"/>
      <c r="K27" s="170">
        <v>30</v>
      </c>
      <c r="L27" s="190"/>
      <c r="M27" s="170">
        <v>10</v>
      </c>
      <c r="N27" s="189"/>
      <c r="O27" s="169">
        <v>40</v>
      </c>
      <c r="P27" s="190"/>
      <c r="Q27" s="170">
        <v>20</v>
      </c>
      <c r="R27" s="170"/>
      <c r="S27" s="170">
        <v>20</v>
      </c>
      <c r="T27" s="189"/>
      <c r="U27" s="147"/>
      <c r="V27" s="188"/>
      <c r="W27" s="428"/>
      <c r="X27" s="188"/>
      <c r="Y27" s="428"/>
      <c r="Z27" s="188"/>
    </row>
    <row r="28" spans="1:26" s="85" customFormat="1" ht="14.25">
      <c r="A28" s="128"/>
      <c r="B28" s="96" t="s">
        <v>458</v>
      </c>
      <c r="C28" s="169">
        <v>20</v>
      </c>
      <c r="D28" s="190"/>
      <c r="E28" s="170">
        <v>10</v>
      </c>
      <c r="F28" s="190"/>
      <c r="G28" s="170">
        <v>10</v>
      </c>
      <c r="H28" s="189"/>
      <c r="I28" s="169">
        <v>30</v>
      </c>
      <c r="J28" s="190"/>
      <c r="K28" s="170">
        <v>10</v>
      </c>
      <c r="L28" s="190"/>
      <c r="M28" s="170">
        <v>10</v>
      </c>
      <c r="N28" s="189"/>
      <c r="O28" s="169">
        <v>70</v>
      </c>
      <c r="P28" s="190"/>
      <c r="Q28" s="170">
        <v>30</v>
      </c>
      <c r="R28" s="170"/>
      <c r="S28" s="170">
        <v>50</v>
      </c>
      <c r="T28" s="189"/>
      <c r="U28" s="147"/>
      <c r="V28" s="188"/>
      <c r="W28" s="428"/>
      <c r="X28" s="188"/>
      <c r="Y28" s="428"/>
      <c r="Z28" s="188"/>
    </row>
    <row r="29" spans="1:26" s="85" customFormat="1" ht="14.25">
      <c r="A29" s="128"/>
      <c r="B29" s="96" t="s">
        <v>460</v>
      </c>
      <c r="C29" s="169">
        <v>20</v>
      </c>
      <c r="D29" s="190"/>
      <c r="E29" s="170">
        <v>10</v>
      </c>
      <c r="F29" s="190"/>
      <c r="G29" s="170">
        <v>10</v>
      </c>
      <c r="H29" s="189"/>
      <c r="I29" s="169" t="s">
        <v>530</v>
      </c>
      <c r="J29" s="190"/>
      <c r="K29" s="170" t="s">
        <v>530</v>
      </c>
      <c r="L29" s="190"/>
      <c r="M29" s="170" t="s">
        <v>530</v>
      </c>
      <c r="N29" s="189"/>
      <c r="O29" s="169" t="s">
        <v>530</v>
      </c>
      <c r="P29" s="190"/>
      <c r="Q29" s="170" t="s">
        <v>530</v>
      </c>
      <c r="R29" s="170"/>
      <c r="S29" s="170" t="s">
        <v>530</v>
      </c>
      <c r="T29" s="189"/>
      <c r="U29" s="147"/>
      <c r="V29" s="188"/>
      <c r="W29" s="428"/>
      <c r="X29" s="188"/>
      <c r="Y29" s="428"/>
      <c r="Z29" s="188"/>
    </row>
    <row r="30" spans="1:26" s="85" customFormat="1" ht="14.25">
      <c r="A30" s="128"/>
      <c r="B30" s="96" t="s">
        <v>459</v>
      </c>
      <c r="C30" s="169">
        <v>20</v>
      </c>
      <c r="D30" s="190"/>
      <c r="E30" s="170">
        <v>10</v>
      </c>
      <c r="F30" s="190"/>
      <c r="G30" s="170">
        <v>10</v>
      </c>
      <c r="H30" s="189"/>
      <c r="I30" s="169">
        <v>10</v>
      </c>
      <c r="J30" s="190"/>
      <c r="K30" s="170" t="s">
        <v>530</v>
      </c>
      <c r="L30" s="190"/>
      <c r="M30" s="170" t="s">
        <v>530</v>
      </c>
      <c r="N30" s="189"/>
      <c r="O30" s="169">
        <v>10</v>
      </c>
      <c r="P30" s="190"/>
      <c r="Q30" s="170">
        <v>10</v>
      </c>
      <c r="R30" s="170"/>
      <c r="S30" s="170" t="s">
        <v>530</v>
      </c>
      <c r="T30" s="189"/>
      <c r="U30" s="147"/>
      <c r="V30" s="188"/>
      <c r="W30" s="428"/>
      <c r="X30" s="188"/>
      <c r="Y30" s="428"/>
      <c r="Z30" s="188"/>
    </row>
    <row r="31" spans="1:26" s="85" customFormat="1" ht="14.25">
      <c r="A31" s="128"/>
      <c r="B31" s="96" t="s">
        <v>461</v>
      </c>
      <c r="C31" s="169">
        <v>20</v>
      </c>
      <c r="D31" s="190"/>
      <c r="E31" s="170">
        <v>20</v>
      </c>
      <c r="F31" s="190"/>
      <c r="G31" s="170" t="s">
        <v>530</v>
      </c>
      <c r="H31" s="189"/>
      <c r="I31" s="169">
        <v>10</v>
      </c>
      <c r="J31" s="190"/>
      <c r="K31" s="170">
        <v>10</v>
      </c>
      <c r="L31" s="190"/>
      <c r="M31" s="170" t="s">
        <v>530</v>
      </c>
      <c r="N31" s="189"/>
      <c r="O31" s="169">
        <v>20</v>
      </c>
      <c r="P31" s="190"/>
      <c r="Q31" s="170">
        <v>20</v>
      </c>
      <c r="R31" s="170"/>
      <c r="S31" s="170" t="s">
        <v>530</v>
      </c>
      <c r="T31" s="189"/>
      <c r="U31" s="147"/>
      <c r="V31" s="188"/>
      <c r="W31" s="428"/>
      <c r="X31" s="188"/>
      <c r="Y31" s="428"/>
      <c r="Z31" s="188"/>
    </row>
    <row r="32" spans="1:26" s="85" customFormat="1" ht="14.25">
      <c r="A32" s="128"/>
      <c r="B32" s="96" t="s">
        <v>462</v>
      </c>
      <c r="C32" s="169" t="s">
        <v>530</v>
      </c>
      <c r="D32" s="190"/>
      <c r="E32" s="170" t="s">
        <v>530</v>
      </c>
      <c r="F32" s="190"/>
      <c r="G32" s="170" t="s">
        <v>530</v>
      </c>
      <c r="H32" s="189"/>
      <c r="I32" s="169">
        <v>10</v>
      </c>
      <c r="J32" s="190"/>
      <c r="K32" s="170" t="s">
        <v>530</v>
      </c>
      <c r="L32" s="190"/>
      <c r="M32" s="170">
        <v>10</v>
      </c>
      <c r="N32" s="189"/>
      <c r="O32" s="169" t="s">
        <v>530</v>
      </c>
      <c r="P32" s="190"/>
      <c r="Q32" s="170" t="s">
        <v>530</v>
      </c>
      <c r="R32" s="170"/>
      <c r="S32" s="170" t="s">
        <v>530</v>
      </c>
      <c r="T32" s="189"/>
      <c r="U32" s="147"/>
      <c r="V32" s="188"/>
      <c r="W32" s="428"/>
      <c r="X32" s="188"/>
      <c r="Y32" s="428"/>
      <c r="Z32" s="188"/>
    </row>
    <row r="33" spans="1:26" s="85" customFormat="1" ht="14.25">
      <c r="A33" s="128"/>
      <c r="B33" s="96"/>
      <c r="C33" s="151"/>
      <c r="D33" s="197"/>
      <c r="E33" s="89"/>
      <c r="F33" s="197"/>
      <c r="G33" s="89"/>
      <c r="H33" s="196"/>
      <c r="I33" s="151"/>
      <c r="J33" s="197"/>
      <c r="K33" s="89"/>
      <c r="L33" s="197"/>
      <c r="M33" s="89"/>
      <c r="N33" s="196"/>
      <c r="O33" s="151"/>
      <c r="P33" s="197"/>
      <c r="Q33" s="89"/>
      <c r="R33" s="89"/>
      <c r="S33" s="89"/>
      <c r="T33" s="196"/>
      <c r="U33" s="421"/>
      <c r="V33" s="422"/>
      <c r="W33" s="439"/>
      <c r="X33" s="422"/>
      <c r="Y33" s="439"/>
      <c r="Z33" s="422"/>
    </row>
    <row r="34" spans="1:26" s="85" customFormat="1" ht="14.25">
      <c r="A34" s="129" t="s">
        <v>475</v>
      </c>
      <c r="B34" s="95"/>
      <c r="C34" s="88">
        <v>60</v>
      </c>
      <c r="D34" s="199"/>
      <c r="E34" s="117">
        <v>20</v>
      </c>
      <c r="F34" s="199"/>
      <c r="G34" s="117">
        <v>40</v>
      </c>
      <c r="H34" s="198"/>
      <c r="I34" s="88">
        <v>170</v>
      </c>
      <c r="J34" s="199"/>
      <c r="K34" s="117">
        <v>80</v>
      </c>
      <c r="L34" s="199"/>
      <c r="M34" s="117">
        <v>100</v>
      </c>
      <c r="N34" s="198"/>
      <c r="O34" s="88">
        <v>20</v>
      </c>
      <c r="P34" s="199"/>
      <c r="Q34" s="117">
        <v>10</v>
      </c>
      <c r="R34" s="117"/>
      <c r="S34" s="117">
        <v>10</v>
      </c>
      <c r="T34" s="198"/>
      <c r="U34" s="421"/>
      <c r="V34" s="422"/>
      <c r="W34" s="423"/>
      <c r="X34" s="422"/>
      <c r="Y34" s="423"/>
      <c r="Z34" s="422"/>
    </row>
    <row r="35" spans="1:26" s="85" customFormat="1" ht="14.25">
      <c r="A35" s="128"/>
      <c r="B35" s="94" t="s">
        <v>451</v>
      </c>
      <c r="C35" s="151"/>
      <c r="D35" s="197"/>
      <c r="E35" s="89"/>
      <c r="F35" s="197"/>
      <c r="G35" s="89"/>
      <c r="H35" s="196"/>
      <c r="I35" s="151"/>
      <c r="J35" s="197"/>
      <c r="K35" s="89"/>
      <c r="L35" s="197"/>
      <c r="M35" s="89"/>
      <c r="N35" s="196"/>
      <c r="O35" s="151"/>
      <c r="P35" s="197"/>
      <c r="Q35" s="89"/>
      <c r="R35" s="89"/>
      <c r="S35" s="89"/>
      <c r="T35" s="196"/>
      <c r="U35" s="421"/>
      <c r="V35" s="422"/>
      <c r="W35" s="439"/>
      <c r="X35" s="422"/>
      <c r="Y35" s="439"/>
      <c r="Z35" s="422"/>
    </row>
    <row r="36" spans="1:26" s="85" customFormat="1" ht="14.25">
      <c r="A36" s="128"/>
      <c r="B36" s="96" t="s">
        <v>463</v>
      </c>
      <c r="C36" s="169">
        <v>10</v>
      </c>
      <c r="D36" s="190"/>
      <c r="E36" s="170" t="s">
        <v>530</v>
      </c>
      <c r="F36" s="190"/>
      <c r="G36" s="170">
        <v>10</v>
      </c>
      <c r="H36" s="189"/>
      <c r="I36" s="169">
        <v>130</v>
      </c>
      <c r="J36" s="190"/>
      <c r="K36" s="170">
        <v>50</v>
      </c>
      <c r="L36" s="190"/>
      <c r="M36" s="170">
        <v>80</v>
      </c>
      <c r="N36" s="189"/>
      <c r="O36" s="169">
        <v>10</v>
      </c>
      <c r="P36" s="190"/>
      <c r="Q36" s="170">
        <v>10</v>
      </c>
      <c r="R36" s="170"/>
      <c r="S36" s="170" t="s">
        <v>530</v>
      </c>
      <c r="T36" s="189"/>
      <c r="U36" s="147"/>
      <c r="V36" s="188"/>
      <c r="W36" s="428"/>
      <c r="X36" s="188"/>
      <c r="Y36" s="428"/>
      <c r="Z36" s="188"/>
    </row>
    <row r="37" spans="1:26" s="85" customFormat="1" ht="38.25" customHeight="1">
      <c r="A37" s="128"/>
      <c r="B37" s="475" t="s">
        <v>483</v>
      </c>
      <c r="C37" s="476">
        <v>40</v>
      </c>
      <c r="D37" s="477"/>
      <c r="E37" s="478" t="s">
        <v>530</v>
      </c>
      <c r="F37" s="477"/>
      <c r="G37" s="478">
        <v>40</v>
      </c>
      <c r="H37" s="479"/>
      <c r="I37" s="476" t="s">
        <v>530</v>
      </c>
      <c r="J37" s="477"/>
      <c r="K37" s="478" t="s">
        <v>530</v>
      </c>
      <c r="L37" s="477"/>
      <c r="M37" s="478" t="s">
        <v>530</v>
      </c>
      <c r="N37" s="479"/>
      <c r="O37" s="476" t="s">
        <v>530</v>
      </c>
      <c r="P37" s="477"/>
      <c r="Q37" s="478" t="s">
        <v>530</v>
      </c>
      <c r="R37" s="478"/>
      <c r="S37" s="478" t="s">
        <v>530</v>
      </c>
      <c r="T37" s="479"/>
      <c r="U37" s="147"/>
      <c r="V37" s="188"/>
      <c r="W37" s="428"/>
      <c r="X37" s="188"/>
      <c r="Y37" s="428"/>
      <c r="Z37" s="188"/>
    </row>
    <row r="38" spans="1:26" s="85" customFormat="1" ht="14.25">
      <c r="A38" s="128"/>
      <c r="B38" s="96" t="s">
        <v>464</v>
      </c>
      <c r="C38" s="169" t="s">
        <v>530</v>
      </c>
      <c r="D38" s="190"/>
      <c r="E38" s="170" t="s">
        <v>530</v>
      </c>
      <c r="F38" s="190"/>
      <c r="G38" s="170" t="s">
        <v>530</v>
      </c>
      <c r="H38" s="189"/>
      <c r="I38" s="169">
        <v>20</v>
      </c>
      <c r="J38" s="190"/>
      <c r="K38" s="170">
        <v>10</v>
      </c>
      <c r="L38" s="190"/>
      <c r="M38" s="170">
        <v>10</v>
      </c>
      <c r="N38" s="189"/>
      <c r="O38" s="169" t="s">
        <v>530</v>
      </c>
      <c r="P38" s="190"/>
      <c r="Q38" s="170" t="s">
        <v>530</v>
      </c>
      <c r="R38" s="170"/>
      <c r="S38" s="170" t="s">
        <v>530</v>
      </c>
      <c r="T38" s="189"/>
      <c r="U38" s="147"/>
      <c r="V38" s="188"/>
      <c r="W38" s="428"/>
      <c r="X38" s="188"/>
      <c r="Y38" s="428"/>
      <c r="Z38" s="188"/>
    </row>
    <row r="39" spans="1:26" s="85" customFormat="1" ht="14.25">
      <c r="A39" s="128"/>
      <c r="B39" s="96"/>
      <c r="C39" s="151"/>
      <c r="D39" s="197"/>
      <c r="E39" s="89"/>
      <c r="F39" s="197"/>
      <c r="G39" s="89"/>
      <c r="H39" s="196"/>
      <c r="I39" s="151"/>
      <c r="J39" s="197"/>
      <c r="K39" s="89"/>
      <c r="L39" s="197"/>
      <c r="M39" s="89"/>
      <c r="N39" s="196"/>
      <c r="O39" s="151"/>
      <c r="P39" s="197"/>
      <c r="Q39" s="89"/>
      <c r="R39" s="89"/>
      <c r="S39" s="89"/>
      <c r="T39" s="196"/>
      <c r="U39" s="421"/>
      <c r="V39" s="422"/>
      <c r="W39" s="439"/>
      <c r="X39" s="422"/>
      <c r="Y39" s="439"/>
      <c r="Z39" s="422"/>
    </row>
    <row r="40" spans="1:26" s="85" customFormat="1" ht="14.25">
      <c r="A40" s="129" t="s">
        <v>477</v>
      </c>
      <c r="B40" s="95"/>
      <c r="C40" s="88">
        <v>80</v>
      </c>
      <c r="D40" s="199"/>
      <c r="E40" s="117">
        <v>60</v>
      </c>
      <c r="F40" s="199"/>
      <c r="G40" s="117">
        <v>20</v>
      </c>
      <c r="H40" s="198"/>
      <c r="I40" s="88">
        <v>150</v>
      </c>
      <c r="J40" s="199"/>
      <c r="K40" s="117">
        <v>90</v>
      </c>
      <c r="L40" s="199"/>
      <c r="M40" s="117">
        <v>60</v>
      </c>
      <c r="N40" s="198"/>
      <c r="O40" s="88">
        <v>120</v>
      </c>
      <c r="P40" s="199"/>
      <c r="Q40" s="117">
        <v>70</v>
      </c>
      <c r="R40" s="117"/>
      <c r="S40" s="117">
        <v>50</v>
      </c>
      <c r="T40" s="198"/>
      <c r="U40" s="421"/>
      <c r="V40" s="422"/>
      <c r="W40" s="423"/>
      <c r="X40" s="422"/>
      <c r="Y40" s="423"/>
      <c r="Z40" s="422"/>
    </row>
    <row r="41" spans="1:26" s="85" customFormat="1" ht="14.25">
      <c r="A41" s="128"/>
      <c r="B41" s="94" t="s">
        <v>451</v>
      </c>
      <c r="C41" s="151"/>
      <c r="D41" s="197"/>
      <c r="E41" s="89"/>
      <c r="F41" s="197"/>
      <c r="G41" s="89"/>
      <c r="H41" s="196"/>
      <c r="I41" s="151"/>
      <c r="J41" s="197"/>
      <c r="K41" s="89"/>
      <c r="L41" s="197"/>
      <c r="M41" s="89"/>
      <c r="N41" s="196"/>
      <c r="O41" s="151"/>
      <c r="P41" s="197"/>
      <c r="Q41" s="89"/>
      <c r="R41" s="89"/>
      <c r="S41" s="89"/>
      <c r="T41" s="196"/>
      <c r="U41" s="421"/>
      <c r="V41" s="422"/>
      <c r="W41" s="439"/>
      <c r="X41" s="422"/>
      <c r="Y41" s="439"/>
      <c r="Z41" s="422"/>
    </row>
    <row r="42" spans="1:26" s="85" customFormat="1" ht="14.25">
      <c r="A42" s="128"/>
      <c r="B42" s="96" t="s">
        <v>466</v>
      </c>
      <c r="C42" s="169">
        <v>20</v>
      </c>
      <c r="D42" s="190"/>
      <c r="E42" s="170">
        <v>10</v>
      </c>
      <c r="F42" s="190"/>
      <c r="G42" s="170">
        <v>10</v>
      </c>
      <c r="H42" s="189"/>
      <c r="I42" s="169">
        <v>30</v>
      </c>
      <c r="J42" s="190"/>
      <c r="K42" s="170">
        <v>30</v>
      </c>
      <c r="L42" s="190"/>
      <c r="M42" s="170">
        <v>10</v>
      </c>
      <c r="N42" s="189"/>
      <c r="O42" s="169">
        <v>60</v>
      </c>
      <c r="P42" s="190"/>
      <c r="Q42" s="170">
        <v>40</v>
      </c>
      <c r="R42" s="170"/>
      <c r="S42" s="170">
        <v>30</v>
      </c>
      <c r="T42" s="189"/>
      <c r="U42" s="147"/>
      <c r="V42" s="188"/>
      <c r="W42" s="428"/>
      <c r="X42" s="188"/>
      <c r="Y42" s="428"/>
      <c r="Z42" s="188"/>
    </row>
    <row r="43" spans="1:26" s="85" customFormat="1" ht="14.25">
      <c r="A43" s="128"/>
      <c r="B43" s="96" t="s">
        <v>465</v>
      </c>
      <c r="C43" s="169">
        <v>20</v>
      </c>
      <c r="D43" s="190"/>
      <c r="E43" s="170">
        <v>20</v>
      </c>
      <c r="F43" s="190"/>
      <c r="G43" s="170">
        <v>10</v>
      </c>
      <c r="H43" s="189"/>
      <c r="I43" s="169">
        <v>40</v>
      </c>
      <c r="J43" s="190"/>
      <c r="K43" s="170">
        <v>20</v>
      </c>
      <c r="L43" s="190"/>
      <c r="M43" s="170">
        <v>30</v>
      </c>
      <c r="N43" s="189"/>
      <c r="O43" s="169">
        <v>20</v>
      </c>
      <c r="P43" s="190"/>
      <c r="Q43" s="170">
        <v>10</v>
      </c>
      <c r="R43" s="170"/>
      <c r="S43" s="170">
        <v>10</v>
      </c>
      <c r="T43" s="189"/>
      <c r="U43" s="147"/>
      <c r="V43" s="188"/>
      <c r="W43" s="428"/>
      <c r="X43" s="188"/>
      <c r="Y43" s="428"/>
      <c r="Z43" s="188"/>
    </row>
    <row r="44" spans="1:26" s="85" customFormat="1" ht="14.25">
      <c r="A44" s="128"/>
      <c r="B44" s="96" t="s">
        <v>484</v>
      </c>
      <c r="C44" s="169">
        <v>20</v>
      </c>
      <c r="D44" s="190"/>
      <c r="E44" s="170">
        <v>20</v>
      </c>
      <c r="F44" s="190"/>
      <c r="G44" s="170">
        <v>10</v>
      </c>
      <c r="H44" s="189"/>
      <c r="I44" s="169" t="s">
        <v>530</v>
      </c>
      <c r="J44" s="190"/>
      <c r="K44" s="170" t="s">
        <v>530</v>
      </c>
      <c r="L44" s="190"/>
      <c r="M44" s="170" t="s">
        <v>530</v>
      </c>
      <c r="N44" s="189"/>
      <c r="O44" s="169" t="s">
        <v>530</v>
      </c>
      <c r="P44" s="190"/>
      <c r="Q44" s="170" t="s">
        <v>530</v>
      </c>
      <c r="R44" s="170"/>
      <c r="S44" s="170" t="s">
        <v>530</v>
      </c>
      <c r="T44" s="189"/>
      <c r="U44" s="147"/>
      <c r="V44" s="188"/>
      <c r="W44" s="428"/>
      <c r="X44" s="188"/>
      <c r="Y44" s="428"/>
      <c r="Z44" s="188"/>
    </row>
    <row r="45" spans="1:26" s="85" customFormat="1" ht="14.25">
      <c r="A45" s="128"/>
      <c r="B45" s="96" t="s">
        <v>467</v>
      </c>
      <c r="C45" s="169" t="s">
        <v>530</v>
      </c>
      <c r="D45" s="190"/>
      <c r="E45" s="170" t="s">
        <v>530</v>
      </c>
      <c r="F45" s="190"/>
      <c r="G45" s="170" t="s">
        <v>530</v>
      </c>
      <c r="H45" s="189"/>
      <c r="I45" s="169">
        <v>20</v>
      </c>
      <c r="J45" s="190"/>
      <c r="K45" s="170">
        <v>20</v>
      </c>
      <c r="L45" s="190"/>
      <c r="M45" s="170" t="s">
        <v>530</v>
      </c>
      <c r="N45" s="189"/>
      <c r="O45" s="169">
        <v>10</v>
      </c>
      <c r="P45" s="190"/>
      <c r="Q45" s="170">
        <v>10</v>
      </c>
      <c r="R45" s="170"/>
      <c r="S45" s="170" t="s">
        <v>530</v>
      </c>
      <c r="T45" s="189"/>
      <c r="U45" s="147"/>
      <c r="V45" s="188"/>
      <c r="W45" s="428"/>
      <c r="X45" s="188"/>
      <c r="Y45" s="428"/>
      <c r="Z45" s="188"/>
    </row>
    <row r="46" spans="1:26" s="85" customFormat="1" ht="14.25">
      <c r="A46" s="128"/>
      <c r="B46" s="96"/>
      <c r="C46" s="151"/>
      <c r="D46" s="197"/>
      <c r="E46" s="89"/>
      <c r="F46" s="197"/>
      <c r="G46" s="89"/>
      <c r="H46" s="196"/>
      <c r="I46" s="151"/>
      <c r="J46" s="197"/>
      <c r="K46" s="89"/>
      <c r="L46" s="197"/>
      <c r="M46" s="89"/>
      <c r="N46" s="196"/>
      <c r="O46" s="151"/>
      <c r="P46" s="197"/>
      <c r="Q46" s="89"/>
      <c r="R46" s="89"/>
      <c r="S46" s="89"/>
      <c r="T46" s="196"/>
      <c r="U46" s="421"/>
      <c r="V46" s="422"/>
      <c r="W46" s="439"/>
      <c r="X46" s="422"/>
      <c r="Y46" s="439"/>
      <c r="Z46" s="422"/>
    </row>
    <row r="47" spans="1:26" s="85" customFormat="1" ht="14.25">
      <c r="A47" s="129" t="s">
        <v>482</v>
      </c>
      <c r="B47" s="95"/>
      <c r="C47" s="88">
        <v>10</v>
      </c>
      <c r="D47" s="199"/>
      <c r="E47" s="117">
        <v>10</v>
      </c>
      <c r="F47" s="199"/>
      <c r="G47" s="117" t="s">
        <v>530</v>
      </c>
      <c r="H47" s="198"/>
      <c r="I47" s="88">
        <v>220</v>
      </c>
      <c r="J47" s="199"/>
      <c r="K47" s="117">
        <v>60</v>
      </c>
      <c r="L47" s="199"/>
      <c r="M47" s="117">
        <v>160</v>
      </c>
      <c r="N47" s="198"/>
      <c r="O47" s="88" t="s">
        <v>530</v>
      </c>
      <c r="P47" s="199"/>
      <c r="Q47" s="117" t="s">
        <v>530</v>
      </c>
      <c r="R47" s="117"/>
      <c r="S47" s="117" t="s">
        <v>530</v>
      </c>
      <c r="T47" s="198"/>
      <c r="U47" s="421"/>
      <c r="V47" s="422"/>
      <c r="W47" s="423"/>
      <c r="X47" s="422"/>
      <c r="Y47" s="423"/>
      <c r="Z47" s="422"/>
    </row>
    <row r="48" spans="1:26" s="85" customFormat="1" ht="14.25">
      <c r="A48" s="128"/>
      <c r="B48" s="94" t="s">
        <v>451</v>
      </c>
      <c r="C48" s="151"/>
      <c r="D48" s="197"/>
      <c r="E48" s="89"/>
      <c r="F48" s="197"/>
      <c r="G48" s="89"/>
      <c r="H48" s="196"/>
      <c r="I48" s="151"/>
      <c r="J48" s="197"/>
      <c r="K48" s="89"/>
      <c r="L48" s="197"/>
      <c r="M48" s="89"/>
      <c r="N48" s="196"/>
      <c r="O48" s="151"/>
      <c r="P48" s="197"/>
      <c r="Q48" s="89"/>
      <c r="R48" s="89"/>
      <c r="S48" s="89"/>
      <c r="T48" s="196"/>
      <c r="U48" s="421"/>
      <c r="V48" s="422"/>
      <c r="W48" s="439"/>
      <c r="X48" s="422"/>
      <c r="Y48" s="439"/>
      <c r="Z48" s="422"/>
    </row>
    <row r="49" spans="1:26" s="85" customFormat="1" ht="14.25">
      <c r="A49" s="128"/>
      <c r="B49" s="96" t="s">
        <v>469</v>
      </c>
      <c r="C49" s="169" t="s">
        <v>530</v>
      </c>
      <c r="D49" s="190"/>
      <c r="E49" s="170" t="s">
        <v>530</v>
      </c>
      <c r="F49" s="190"/>
      <c r="G49" s="170" t="s">
        <v>530</v>
      </c>
      <c r="H49" s="189"/>
      <c r="I49" s="169">
        <v>190</v>
      </c>
      <c r="J49" s="190"/>
      <c r="K49" s="170">
        <v>40</v>
      </c>
      <c r="L49" s="190"/>
      <c r="M49" s="170">
        <v>150</v>
      </c>
      <c r="N49" s="189"/>
      <c r="O49" s="169" t="s">
        <v>530</v>
      </c>
      <c r="P49" s="190"/>
      <c r="Q49" s="170" t="s">
        <v>530</v>
      </c>
      <c r="R49" s="170"/>
      <c r="S49" s="170" t="s">
        <v>530</v>
      </c>
      <c r="T49" s="189"/>
      <c r="U49" s="147"/>
      <c r="V49" s="188"/>
      <c r="W49" s="428"/>
      <c r="X49" s="188"/>
      <c r="Y49" s="428"/>
      <c r="Z49" s="188"/>
    </row>
    <row r="50" spans="1:26" s="85" customFormat="1" ht="14.25">
      <c r="A50" s="128"/>
      <c r="B50" s="96" t="s">
        <v>468</v>
      </c>
      <c r="C50" s="169" t="s">
        <v>530</v>
      </c>
      <c r="D50" s="190"/>
      <c r="E50" s="170" t="s">
        <v>530</v>
      </c>
      <c r="F50" s="190"/>
      <c r="G50" s="170" t="s">
        <v>530</v>
      </c>
      <c r="H50" s="189"/>
      <c r="I50" s="169" t="s">
        <v>530</v>
      </c>
      <c r="J50" s="190"/>
      <c r="K50" s="170" t="s">
        <v>530</v>
      </c>
      <c r="L50" s="190"/>
      <c r="M50" s="170" t="s">
        <v>530</v>
      </c>
      <c r="N50" s="189"/>
      <c r="O50" s="169" t="s">
        <v>530</v>
      </c>
      <c r="P50" s="190"/>
      <c r="Q50" s="170" t="s">
        <v>530</v>
      </c>
      <c r="R50" s="170"/>
      <c r="S50" s="170" t="s">
        <v>530</v>
      </c>
      <c r="T50" s="189"/>
      <c r="U50" s="147"/>
      <c r="V50" s="188"/>
      <c r="W50" s="428"/>
      <c r="X50" s="188"/>
      <c r="Y50" s="428"/>
      <c r="Z50" s="188"/>
    </row>
    <row r="51" spans="1:26" s="85" customFormat="1" ht="14.25">
      <c r="A51" s="128"/>
      <c r="B51" s="96"/>
      <c r="C51" s="151"/>
      <c r="D51" s="197"/>
      <c r="E51" s="89"/>
      <c r="F51" s="197"/>
      <c r="G51" s="89"/>
      <c r="H51" s="196"/>
      <c r="I51" s="151"/>
      <c r="J51" s="197"/>
      <c r="K51" s="89"/>
      <c r="L51" s="197"/>
      <c r="M51" s="89"/>
      <c r="N51" s="196"/>
      <c r="O51" s="151"/>
      <c r="P51" s="197"/>
      <c r="Q51" s="89"/>
      <c r="R51" s="89"/>
      <c r="S51" s="89"/>
      <c r="T51" s="196"/>
      <c r="U51" s="421"/>
      <c r="V51" s="422"/>
      <c r="W51" s="439"/>
      <c r="X51" s="422"/>
      <c r="Y51" s="439"/>
      <c r="Z51" s="422"/>
    </row>
    <row r="52" spans="1:26" s="85" customFormat="1" ht="14.25">
      <c r="A52" s="129" t="s">
        <v>478</v>
      </c>
      <c r="B52" s="95"/>
      <c r="C52" s="88">
        <v>180</v>
      </c>
      <c r="D52" s="199"/>
      <c r="E52" s="117">
        <v>120</v>
      </c>
      <c r="F52" s="199"/>
      <c r="G52" s="117">
        <v>60</v>
      </c>
      <c r="H52" s="198"/>
      <c r="I52" s="88">
        <v>340</v>
      </c>
      <c r="J52" s="199"/>
      <c r="K52" s="117">
        <v>150</v>
      </c>
      <c r="L52" s="199"/>
      <c r="M52" s="117">
        <v>190</v>
      </c>
      <c r="N52" s="198"/>
      <c r="O52" s="88">
        <v>320</v>
      </c>
      <c r="P52" s="199"/>
      <c r="Q52" s="117">
        <v>200</v>
      </c>
      <c r="R52" s="117"/>
      <c r="S52" s="117">
        <v>130</v>
      </c>
      <c r="T52" s="198"/>
      <c r="U52" s="421"/>
      <c r="V52" s="422"/>
      <c r="W52" s="423"/>
      <c r="X52" s="422"/>
      <c r="Y52" s="423"/>
      <c r="Z52" s="422"/>
    </row>
    <row r="53" spans="1:26" s="85" customFormat="1" ht="14.25">
      <c r="A53" s="128"/>
      <c r="B53" s="94" t="s">
        <v>451</v>
      </c>
      <c r="C53" s="151"/>
      <c r="D53" s="197"/>
      <c r="E53" s="89"/>
      <c r="F53" s="197"/>
      <c r="G53" s="89"/>
      <c r="H53" s="196"/>
      <c r="I53" s="151"/>
      <c r="J53" s="197"/>
      <c r="K53" s="89"/>
      <c r="L53" s="197"/>
      <c r="M53" s="89"/>
      <c r="N53" s="196"/>
      <c r="O53" s="151"/>
      <c r="P53" s="197"/>
      <c r="Q53" s="89"/>
      <c r="R53" s="89"/>
      <c r="S53" s="89"/>
      <c r="T53" s="196"/>
      <c r="U53" s="421"/>
      <c r="V53" s="422"/>
      <c r="W53" s="439"/>
      <c r="X53" s="422"/>
      <c r="Y53" s="439"/>
      <c r="Z53" s="422"/>
    </row>
    <row r="54" spans="1:26" s="85" customFormat="1" ht="14.25">
      <c r="A54" s="128"/>
      <c r="B54" s="96" t="s">
        <v>485</v>
      </c>
      <c r="C54" s="169">
        <v>170</v>
      </c>
      <c r="D54" s="190"/>
      <c r="E54" s="170">
        <v>110</v>
      </c>
      <c r="F54" s="190"/>
      <c r="G54" s="170">
        <v>60</v>
      </c>
      <c r="H54" s="189"/>
      <c r="I54" s="169">
        <v>120</v>
      </c>
      <c r="J54" s="190"/>
      <c r="K54" s="170">
        <v>100</v>
      </c>
      <c r="L54" s="190"/>
      <c r="M54" s="170">
        <v>20</v>
      </c>
      <c r="N54" s="189"/>
      <c r="O54" s="169">
        <v>290</v>
      </c>
      <c r="P54" s="190"/>
      <c r="Q54" s="170">
        <v>170</v>
      </c>
      <c r="R54" s="170"/>
      <c r="S54" s="170">
        <v>120</v>
      </c>
      <c r="T54" s="189"/>
      <c r="U54" s="147"/>
      <c r="V54" s="188"/>
      <c r="W54" s="428"/>
      <c r="X54" s="188"/>
      <c r="Y54" s="428"/>
      <c r="Z54" s="188"/>
    </row>
    <row r="55" spans="1:26" s="85" customFormat="1" ht="14.25">
      <c r="A55" s="128"/>
      <c r="B55" s="96" t="s">
        <v>470</v>
      </c>
      <c r="C55" s="169">
        <v>10</v>
      </c>
      <c r="D55" s="190"/>
      <c r="E55" s="170">
        <v>10</v>
      </c>
      <c r="F55" s="190"/>
      <c r="G55" s="170" t="s">
        <v>530</v>
      </c>
      <c r="H55" s="189"/>
      <c r="I55" s="169">
        <v>230</v>
      </c>
      <c r="J55" s="190"/>
      <c r="K55" s="170">
        <v>50</v>
      </c>
      <c r="L55" s="190"/>
      <c r="M55" s="170">
        <v>180</v>
      </c>
      <c r="N55" s="189"/>
      <c r="O55" s="169">
        <v>30</v>
      </c>
      <c r="P55" s="190"/>
      <c r="Q55" s="170">
        <v>20</v>
      </c>
      <c r="R55" s="170"/>
      <c r="S55" s="170">
        <v>10</v>
      </c>
      <c r="T55" s="189"/>
      <c r="U55" s="147"/>
      <c r="V55" s="188"/>
      <c r="W55" s="428"/>
      <c r="X55" s="188"/>
      <c r="Y55" s="428"/>
      <c r="Z55" s="188"/>
    </row>
    <row r="56" spans="1:26" s="85" customFormat="1" ht="14.25">
      <c r="A56" s="128"/>
      <c r="B56" s="96"/>
      <c r="C56" s="151"/>
      <c r="D56" s="197"/>
      <c r="E56" s="89"/>
      <c r="F56" s="197"/>
      <c r="G56" s="89"/>
      <c r="H56" s="196"/>
      <c r="I56" s="151"/>
      <c r="J56" s="197"/>
      <c r="K56" s="89"/>
      <c r="L56" s="197"/>
      <c r="M56" s="89"/>
      <c r="N56" s="196"/>
      <c r="O56" s="151"/>
      <c r="P56" s="197"/>
      <c r="Q56" s="89"/>
      <c r="R56" s="89"/>
      <c r="S56" s="89"/>
      <c r="T56" s="196"/>
      <c r="U56" s="421"/>
      <c r="V56" s="422"/>
      <c r="W56" s="439"/>
      <c r="X56" s="422"/>
      <c r="Y56" s="439"/>
      <c r="Z56" s="422"/>
    </row>
    <row r="57" spans="1:26" s="85" customFormat="1" ht="14.25">
      <c r="A57" s="129" t="s">
        <v>476</v>
      </c>
      <c r="B57" s="95"/>
      <c r="C57" s="88" t="s">
        <v>530</v>
      </c>
      <c r="D57" s="199"/>
      <c r="E57" s="117" t="s">
        <v>530</v>
      </c>
      <c r="F57" s="199"/>
      <c r="G57" s="117" t="s">
        <v>530</v>
      </c>
      <c r="H57" s="198"/>
      <c r="I57" s="88">
        <v>10</v>
      </c>
      <c r="J57" s="199"/>
      <c r="K57" s="117" t="s">
        <v>530</v>
      </c>
      <c r="L57" s="199"/>
      <c r="M57" s="117">
        <v>10</v>
      </c>
      <c r="N57" s="198"/>
      <c r="O57" s="88" t="s">
        <v>530</v>
      </c>
      <c r="P57" s="199"/>
      <c r="Q57" s="117" t="s">
        <v>530</v>
      </c>
      <c r="R57" s="117"/>
      <c r="S57" s="117" t="s">
        <v>530</v>
      </c>
      <c r="T57" s="198"/>
      <c r="U57" s="421"/>
      <c r="V57" s="422"/>
      <c r="W57" s="423"/>
      <c r="X57" s="422"/>
      <c r="Y57" s="423"/>
      <c r="Z57" s="422"/>
    </row>
    <row r="58" spans="1:26" s="85" customFormat="1" ht="14.25">
      <c r="A58" s="128"/>
      <c r="B58" s="94" t="s">
        <v>451</v>
      </c>
      <c r="C58" s="151"/>
      <c r="D58" s="197"/>
      <c r="E58" s="89"/>
      <c r="F58" s="197"/>
      <c r="G58" s="89"/>
      <c r="H58" s="196"/>
      <c r="I58" s="151"/>
      <c r="J58" s="197"/>
      <c r="K58" s="89"/>
      <c r="L58" s="197"/>
      <c r="M58" s="89"/>
      <c r="N58" s="196"/>
      <c r="O58" s="151"/>
      <c r="P58" s="197"/>
      <c r="Q58" s="89"/>
      <c r="R58" s="89"/>
      <c r="S58" s="89"/>
      <c r="T58" s="196"/>
      <c r="U58" s="421"/>
      <c r="V58" s="422"/>
      <c r="W58" s="439"/>
      <c r="X58" s="422"/>
      <c r="Y58" s="439"/>
      <c r="Z58" s="422"/>
    </row>
    <row r="59" spans="1:26" s="85" customFormat="1" ht="14.25">
      <c r="A59" s="128"/>
      <c r="B59" s="96" t="s">
        <v>471</v>
      </c>
      <c r="C59" s="169" t="s">
        <v>530</v>
      </c>
      <c r="D59" s="190"/>
      <c r="E59" s="170" t="s">
        <v>530</v>
      </c>
      <c r="F59" s="190"/>
      <c r="G59" s="170" t="s">
        <v>530</v>
      </c>
      <c r="H59" s="189"/>
      <c r="I59" s="169">
        <v>10</v>
      </c>
      <c r="J59" s="190"/>
      <c r="K59" s="170" t="s">
        <v>530</v>
      </c>
      <c r="L59" s="190"/>
      <c r="M59" s="170">
        <v>10</v>
      </c>
      <c r="N59" s="189"/>
      <c r="O59" s="169" t="s">
        <v>530</v>
      </c>
      <c r="P59" s="190"/>
      <c r="Q59" s="170" t="s">
        <v>530</v>
      </c>
      <c r="R59" s="170"/>
      <c r="S59" s="170" t="s">
        <v>530</v>
      </c>
      <c r="T59" s="189"/>
      <c r="U59" s="147"/>
      <c r="V59" s="188"/>
      <c r="W59" s="428"/>
      <c r="X59" s="188"/>
      <c r="Y59" s="428"/>
      <c r="Z59" s="188"/>
    </row>
    <row r="60" spans="1:26" s="85" customFormat="1" ht="14.25">
      <c r="A60" s="128"/>
      <c r="B60" s="96"/>
      <c r="C60" s="151"/>
      <c r="D60" s="197"/>
      <c r="E60" s="89"/>
      <c r="F60" s="197"/>
      <c r="G60" s="89"/>
      <c r="H60" s="196"/>
      <c r="I60" s="151"/>
      <c r="J60" s="197"/>
      <c r="K60" s="89"/>
      <c r="L60" s="197"/>
      <c r="M60" s="89"/>
      <c r="N60" s="196"/>
      <c r="O60" s="151"/>
      <c r="P60" s="197"/>
      <c r="Q60" s="89"/>
      <c r="R60" s="89"/>
      <c r="S60" s="89"/>
      <c r="T60" s="196"/>
      <c r="U60" s="421"/>
      <c r="V60" s="422"/>
      <c r="W60" s="439"/>
      <c r="X60" s="422"/>
      <c r="Y60" s="439"/>
      <c r="Z60" s="422"/>
    </row>
    <row r="61" spans="1:26" s="85" customFormat="1" ht="14.25">
      <c r="A61" s="129" t="s">
        <v>480</v>
      </c>
      <c r="B61" s="95"/>
      <c r="C61" s="88" t="s">
        <v>530</v>
      </c>
      <c r="D61" s="199"/>
      <c r="E61" s="117" t="s">
        <v>530</v>
      </c>
      <c r="F61" s="199"/>
      <c r="G61" s="117" t="s">
        <v>530</v>
      </c>
      <c r="H61" s="198"/>
      <c r="I61" s="88" t="s">
        <v>530</v>
      </c>
      <c r="J61" s="199"/>
      <c r="K61" s="117" t="s">
        <v>530</v>
      </c>
      <c r="L61" s="199"/>
      <c r="M61" s="117" t="s">
        <v>530</v>
      </c>
      <c r="N61" s="198"/>
      <c r="O61" s="88" t="s">
        <v>530</v>
      </c>
      <c r="P61" s="199"/>
      <c r="Q61" s="117" t="s">
        <v>530</v>
      </c>
      <c r="R61" s="117"/>
      <c r="S61" s="117" t="s">
        <v>530</v>
      </c>
      <c r="T61" s="198"/>
      <c r="U61" s="421"/>
      <c r="V61" s="422"/>
      <c r="W61" s="423"/>
      <c r="X61" s="422"/>
      <c r="Y61" s="423"/>
      <c r="Z61" s="422"/>
    </row>
    <row r="62" spans="1:26" s="85" customFormat="1" ht="14.25">
      <c r="A62" s="128"/>
      <c r="B62" s="96"/>
      <c r="C62" s="151"/>
      <c r="D62" s="197"/>
      <c r="E62" s="89"/>
      <c r="F62" s="197"/>
      <c r="G62" s="89"/>
      <c r="H62" s="196"/>
      <c r="I62" s="151"/>
      <c r="J62" s="197"/>
      <c r="K62" s="89"/>
      <c r="L62" s="197"/>
      <c r="M62" s="89"/>
      <c r="N62" s="196"/>
      <c r="O62" s="151"/>
      <c r="P62" s="197"/>
      <c r="Q62" s="89"/>
      <c r="R62" s="89"/>
      <c r="S62" s="89"/>
      <c r="T62" s="196"/>
      <c r="U62" s="421"/>
      <c r="V62" s="422"/>
      <c r="W62" s="439"/>
      <c r="X62" s="422"/>
      <c r="Y62" s="439"/>
      <c r="Z62" s="422"/>
    </row>
    <row r="63" spans="1:26" s="85" customFormat="1" ht="14.25">
      <c r="A63" s="129" t="s">
        <v>481</v>
      </c>
      <c r="B63" s="95"/>
      <c r="C63" s="88" t="s">
        <v>530</v>
      </c>
      <c r="D63" s="199"/>
      <c r="E63" s="117" t="s">
        <v>530</v>
      </c>
      <c r="F63" s="199"/>
      <c r="G63" s="117" t="s">
        <v>530</v>
      </c>
      <c r="H63" s="198"/>
      <c r="I63" s="88">
        <v>40</v>
      </c>
      <c r="J63" s="199"/>
      <c r="K63" s="117">
        <v>10</v>
      </c>
      <c r="L63" s="199"/>
      <c r="M63" s="117">
        <v>30</v>
      </c>
      <c r="N63" s="198"/>
      <c r="O63" s="88">
        <v>30</v>
      </c>
      <c r="P63" s="199"/>
      <c r="Q63" s="117">
        <v>30</v>
      </c>
      <c r="R63" s="117"/>
      <c r="S63" s="117" t="s">
        <v>530</v>
      </c>
      <c r="T63" s="198"/>
      <c r="U63" s="421"/>
      <c r="V63" s="422"/>
      <c r="W63" s="423"/>
      <c r="X63" s="422"/>
      <c r="Y63" s="423"/>
      <c r="Z63" s="422"/>
    </row>
    <row r="64" spans="1:26" s="85" customFormat="1" ht="14.25">
      <c r="A64" s="128"/>
      <c r="B64" s="94" t="s">
        <v>451</v>
      </c>
      <c r="C64" s="151"/>
      <c r="D64" s="197"/>
      <c r="E64" s="89"/>
      <c r="F64" s="197"/>
      <c r="G64" s="89"/>
      <c r="H64" s="196"/>
      <c r="I64" s="151"/>
      <c r="J64" s="197"/>
      <c r="K64" s="89"/>
      <c r="L64" s="197"/>
      <c r="M64" s="89"/>
      <c r="N64" s="196"/>
      <c r="O64" s="151"/>
      <c r="P64" s="197"/>
      <c r="Q64" s="89"/>
      <c r="R64" s="89"/>
      <c r="S64" s="89"/>
      <c r="T64" s="196"/>
      <c r="U64" s="421"/>
      <c r="V64" s="422"/>
      <c r="W64" s="439"/>
      <c r="X64" s="422"/>
      <c r="Y64" s="439"/>
      <c r="Z64" s="422"/>
    </row>
    <row r="65" spans="1:26" s="85" customFormat="1" ht="14.25">
      <c r="A65" s="128"/>
      <c r="B65" s="96" t="s">
        <v>472</v>
      </c>
      <c r="C65" s="169" t="s">
        <v>530</v>
      </c>
      <c r="D65" s="190"/>
      <c r="E65" s="170" t="s">
        <v>530</v>
      </c>
      <c r="F65" s="190"/>
      <c r="G65" s="170" t="s">
        <v>530</v>
      </c>
      <c r="H65" s="189"/>
      <c r="I65" s="169">
        <v>40</v>
      </c>
      <c r="J65" s="190"/>
      <c r="K65" s="170">
        <v>10</v>
      </c>
      <c r="L65" s="190"/>
      <c r="M65" s="170">
        <v>20</v>
      </c>
      <c r="N65" s="189"/>
      <c r="O65" s="169">
        <v>20</v>
      </c>
      <c r="P65" s="190"/>
      <c r="Q65" s="170">
        <v>20</v>
      </c>
      <c r="R65" s="170"/>
      <c r="S65" s="170" t="s">
        <v>530</v>
      </c>
      <c r="T65" s="189"/>
      <c r="U65" s="147"/>
      <c r="V65" s="188"/>
      <c r="W65" s="428"/>
      <c r="X65" s="188"/>
      <c r="Y65" s="428"/>
      <c r="Z65" s="188"/>
    </row>
    <row r="66" spans="1:26" s="85" customFormat="1" ht="14.25">
      <c r="A66" s="128"/>
      <c r="B66" s="96"/>
      <c r="C66" s="151"/>
      <c r="D66" s="197"/>
      <c r="E66" s="89"/>
      <c r="F66" s="197"/>
      <c r="G66" s="89"/>
      <c r="H66" s="196"/>
      <c r="I66" s="151"/>
      <c r="J66" s="197"/>
      <c r="K66" s="89"/>
      <c r="L66" s="197"/>
      <c r="M66" s="89"/>
      <c r="N66" s="196"/>
      <c r="O66" s="151"/>
      <c r="P66" s="197"/>
      <c r="Q66" s="89"/>
      <c r="R66" s="89"/>
      <c r="S66" s="89"/>
      <c r="T66" s="196"/>
      <c r="U66" s="421"/>
      <c r="V66" s="422"/>
      <c r="W66" s="439"/>
      <c r="X66" s="422"/>
      <c r="Y66" s="439"/>
      <c r="Z66" s="422"/>
    </row>
    <row r="67" spans="1:26" s="85" customFormat="1" ht="14.25">
      <c r="A67" s="129" t="s">
        <v>479</v>
      </c>
      <c r="B67" s="95"/>
      <c r="C67" s="88">
        <v>20</v>
      </c>
      <c r="D67" s="199"/>
      <c r="E67" s="117">
        <v>20</v>
      </c>
      <c r="F67" s="199"/>
      <c r="G67" s="117" t="s">
        <v>530</v>
      </c>
      <c r="H67" s="198"/>
      <c r="I67" s="88">
        <v>20</v>
      </c>
      <c r="J67" s="199"/>
      <c r="K67" s="117">
        <v>20</v>
      </c>
      <c r="L67" s="199"/>
      <c r="M67" s="117" t="s">
        <v>530</v>
      </c>
      <c r="N67" s="198"/>
      <c r="O67" s="88">
        <v>10</v>
      </c>
      <c r="P67" s="199"/>
      <c r="Q67" s="117">
        <v>10</v>
      </c>
      <c r="R67" s="117"/>
      <c r="S67" s="117" t="s">
        <v>530</v>
      </c>
      <c r="T67" s="198"/>
      <c r="U67" s="421"/>
      <c r="V67" s="422"/>
      <c r="W67" s="423"/>
      <c r="X67" s="422"/>
      <c r="Y67" s="423"/>
      <c r="Z67" s="422"/>
    </row>
    <row r="68" spans="1:26" s="85" customFormat="1" ht="14.25">
      <c r="A68" s="128"/>
      <c r="B68" s="94" t="s">
        <v>451</v>
      </c>
      <c r="C68" s="151"/>
      <c r="D68" s="197"/>
      <c r="E68" s="89"/>
      <c r="F68" s="197"/>
      <c r="G68" s="89"/>
      <c r="H68" s="196"/>
      <c r="I68" s="151"/>
      <c r="J68" s="197"/>
      <c r="K68" s="89"/>
      <c r="L68" s="197"/>
      <c r="M68" s="89"/>
      <c r="N68" s="196"/>
      <c r="O68" s="151"/>
      <c r="P68" s="197"/>
      <c r="Q68" s="89"/>
      <c r="R68" s="89"/>
      <c r="S68" s="89"/>
      <c r="T68" s="196"/>
      <c r="U68" s="421"/>
      <c r="V68" s="422"/>
      <c r="W68" s="439"/>
      <c r="X68" s="422"/>
      <c r="Y68" s="439"/>
      <c r="Z68" s="422"/>
    </row>
    <row r="69" spans="1:26" s="85" customFormat="1" ht="14.25">
      <c r="A69" s="128"/>
      <c r="B69" s="96" t="s">
        <v>473</v>
      </c>
      <c r="C69" s="169">
        <v>20</v>
      </c>
      <c r="D69" s="190"/>
      <c r="E69" s="170">
        <v>20</v>
      </c>
      <c r="F69" s="190"/>
      <c r="G69" s="170" t="s">
        <v>530</v>
      </c>
      <c r="H69" s="189"/>
      <c r="I69" s="169">
        <v>20</v>
      </c>
      <c r="J69" s="190"/>
      <c r="K69" s="170">
        <v>10</v>
      </c>
      <c r="L69" s="190"/>
      <c r="M69" s="170" t="s">
        <v>530</v>
      </c>
      <c r="N69" s="189"/>
      <c r="O69" s="169">
        <v>10</v>
      </c>
      <c r="P69" s="190"/>
      <c r="Q69" s="170" t="s">
        <v>530</v>
      </c>
      <c r="R69" s="170"/>
      <c r="S69" s="170" t="s">
        <v>530</v>
      </c>
      <c r="T69" s="189"/>
      <c r="U69" s="147"/>
      <c r="V69" s="188"/>
      <c r="W69" s="428"/>
      <c r="X69" s="188"/>
      <c r="Y69" s="428"/>
      <c r="Z69" s="188"/>
    </row>
    <row r="70" spans="1:26" s="85" customFormat="1" ht="12.75">
      <c r="A70" s="130"/>
      <c r="B70" s="97"/>
      <c r="C70" s="152"/>
      <c r="D70" s="297"/>
      <c r="E70" s="116"/>
      <c r="F70" s="116"/>
      <c r="G70" s="116"/>
      <c r="H70" s="200"/>
      <c r="I70" s="152"/>
      <c r="J70" s="297"/>
      <c r="K70" s="116"/>
      <c r="L70" s="116"/>
      <c r="M70" s="116"/>
      <c r="N70" s="200"/>
      <c r="O70" s="152"/>
      <c r="P70" s="297"/>
      <c r="Q70" s="116"/>
      <c r="R70" s="116"/>
      <c r="S70" s="116"/>
      <c r="T70" s="200"/>
      <c r="U70" s="421"/>
      <c r="V70" s="423"/>
      <c r="W70" s="439"/>
      <c r="X70" s="439"/>
      <c r="Y70" s="439"/>
      <c r="Z70" s="423"/>
    </row>
    <row r="71" spans="1:44" s="27" customFormat="1" ht="12.75">
      <c r="A71" s="26"/>
      <c r="B71" s="33"/>
      <c r="C71" s="153"/>
      <c r="D71" s="153"/>
      <c r="E71" s="32"/>
      <c r="F71" s="32"/>
      <c r="G71" s="32"/>
      <c r="H71" s="32"/>
      <c r="I71" s="150"/>
      <c r="J71" s="150"/>
      <c r="K71" s="32"/>
      <c r="L71" s="32"/>
      <c r="M71" s="32"/>
      <c r="N71" s="32"/>
      <c r="O71" s="150"/>
      <c r="P71" s="150"/>
      <c r="Q71" s="32"/>
      <c r="R71" s="32"/>
      <c r="S71" s="32"/>
      <c r="U71" s="150"/>
      <c r="V71" s="150"/>
      <c r="W71" s="32"/>
      <c r="X71" s="32"/>
      <c r="Y71" s="29"/>
      <c r="Z71" s="154"/>
      <c r="AA71" s="154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  <c r="AO71" s="148"/>
      <c r="AP71" s="148"/>
      <c r="AQ71" s="148"/>
      <c r="AR71" s="148"/>
    </row>
    <row r="72" spans="1:44" s="27" customFormat="1" ht="12.75">
      <c r="A72" s="486" t="s">
        <v>525</v>
      </c>
      <c r="B72" s="481"/>
      <c r="C72" s="497" t="s">
        <v>530</v>
      </c>
      <c r="D72" s="496"/>
      <c r="E72" s="496" t="s">
        <v>530</v>
      </c>
      <c r="F72" s="496"/>
      <c r="G72" s="496" t="s">
        <v>530</v>
      </c>
      <c r="H72" s="503"/>
      <c r="I72" s="496">
        <v>350</v>
      </c>
      <c r="J72" s="496"/>
      <c r="K72" s="496">
        <v>80</v>
      </c>
      <c r="L72" s="496"/>
      <c r="M72" s="496">
        <v>270</v>
      </c>
      <c r="N72" s="503"/>
      <c r="O72" s="496" t="s">
        <v>530</v>
      </c>
      <c r="P72" s="496"/>
      <c r="Q72" s="496" t="s">
        <v>530</v>
      </c>
      <c r="R72" s="496"/>
      <c r="S72" s="496" t="s">
        <v>530</v>
      </c>
      <c r="T72" s="493"/>
      <c r="U72" s="150"/>
      <c r="V72" s="150"/>
      <c r="W72" s="32"/>
      <c r="X72" s="32"/>
      <c r="Y72" s="29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54"/>
      <c r="AM72" s="154"/>
      <c r="AN72" s="154"/>
      <c r="AO72" s="154"/>
      <c r="AP72" s="154"/>
      <c r="AQ72" s="154"/>
      <c r="AR72" s="154"/>
    </row>
    <row r="73" spans="1:44" s="27" customFormat="1" ht="12.75">
      <c r="A73" s="26"/>
      <c r="B73" s="33"/>
      <c r="C73" s="153"/>
      <c r="D73" s="153"/>
      <c r="E73" s="32"/>
      <c r="F73" s="32"/>
      <c r="G73" s="32"/>
      <c r="H73" s="32"/>
      <c r="I73" s="150"/>
      <c r="J73" s="150"/>
      <c r="K73" s="32"/>
      <c r="L73" s="32"/>
      <c r="M73" s="32"/>
      <c r="N73" s="32"/>
      <c r="O73" s="150"/>
      <c r="P73" s="150"/>
      <c r="Q73" s="32"/>
      <c r="R73" s="32"/>
      <c r="S73" s="32"/>
      <c r="T73" s="154" t="s">
        <v>529</v>
      </c>
      <c r="U73" s="150"/>
      <c r="V73" s="150"/>
      <c r="W73" s="32"/>
      <c r="X73" s="32"/>
      <c r="Y73" s="29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  <c r="AL73" s="154"/>
      <c r="AM73" s="154"/>
      <c r="AN73" s="154"/>
      <c r="AO73" s="154"/>
      <c r="AP73" s="154"/>
      <c r="AQ73" s="154"/>
      <c r="AR73" s="154"/>
    </row>
    <row r="74" spans="1:44" s="27" customFormat="1" ht="27.75" customHeight="1">
      <c r="A74" s="583" t="s">
        <v>495</v>
      </c>
      <c r="B74" s="583"/>
      <c r="C74" s="583"/>
      <c r="D74" s="583"/>
      <c r="E74" s="583"/>
      <c r="F74" s="583"/>
      <c r="G74" s="583"/>
      <c r="H74" s="583"/>
      <c r="I74" s="583"/>
      <c r="J74" s="583"/>
      <c r="K74" s="583"/>
      <c r="L74" s="583"/>
      <c r="M74" s="583"/>
      <c r="N74" s="583"/>
      <c r="O74" s="583"/>
      <c r="P74" s="583"/>
      <c r="Q74" s="583"/>
      <c r="R74" s="583"/>
      <c r="S74" s="583"/>
      <c r="T74" s="583"/>
      <c r="U74" s="474"/>
      <c r="V74" s="474"/>
      <c r="W74" s="474"/>
      <c r="X74" s="474"/>
      <c r="Y74" s="474"/>
      <c r="Z74" s="47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  <c r="AL74" s="154"/>
      <c r="AM74" s="154"/>
      <c r="AN74" s="154"/>
      <c r="AO74" s="154"/>
      <c r="AP74" s="154"/>
      <c r="AQ74" s="154"/>
      <c r="AR74" s="154"/>
    </row>
    <row r="75" spans="1:44" s="27" customFormat="1" ht="12.75">
      <c r="A75" s="26"/>
      <c r="B75" s="33"/>
      <c r="C75" s="153"/>
      <c r="D75" s="153"/>
      <c r="E75" s="32"/>
      <c r="F75" s="32"/>
      <c r="G75" s="32"/>
      <c r="H75" s="32"/>
      <c r="I75" s="150"/>
      <c r="J75" s="150"/>
      <c r="K75" s="32"/>
      <c r="L75" s="32"/>
      <c r="M75" s="32"/>
      <c r="N75" s="32"/>
      <c r="O75" s="150"/>
      <c r="P75" s="150"/>
      <c r="Q75" s="32"/>
      <c r="R75" s="32"/>
      <c r="S75" s="32"/>
      <c r="T75" s="32"/>
      <c r="U75" s="150"/>
      <c r="V75" s="150"/>
      <c r="W75" s="32"/>
      <c r="X75" s="32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  <c r="AR75" s="154"/>
    </row>
  </sheetData>
  <mergeCells count="8">
    <mergeCell ref="U4:Y4"/>
    <mergeCell ref="A74:T74"/>
    <mergeCell ref="C4:G4"/>
    <mergeCell ref="A1:T1"/>
    <mergeCell ref="A2:T2"/>
    <mergeCell ref="A4:B4"/>
    <mergeCell ref="I4:M4"/>
    <mergeCell ref="O4:S4"/>
  </mergeCells>
  <printOptions horizontalCentered="1"/>
  <pageMargins left="0.3937007874015748" right="0.31496062992125984" top="0.73" bottom="0.52" header="0.5118110236220472" footer="0.23"/>
  <pageSetup horizontalDpi="600" verticalDpi="600" orientation="portrait" paperSize="9" scale="70" r:id="rId2"/>
  <headerFooter alignWithMargins="0">
    <oddFooter>&amp;C5</oddFooter>
  </headerFooter>
  <colBreaks count="1" manualBreakCount="1">
    <brk id="20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Z78"/>
  <sheetViews>
    <sheetView workbookViewId="0" topLeftCell="A37">
      <selection activeCell="C49" sqref="C49:T75"/>
    </sheetView>
  </sheetViews>
  <sheetFormatPr defaultColWidth="9.140625" defaultRowHeight="12.75"/>
  <cols>
    <col min="2" max="2" width="23.140625" style="0" customWidth="1"/>
    <col min="3" max="3" width="11.28125" style="0" bestFit="1" customWidth="1"/>
    <col min="4" max="4" width="2.28125" style="0" customWidth="1"/>
    <col min="5" max="5" width="11.00390625" style="0" bestFit="1" customWidth="1"/>
    <col min="6" max="6" width="2.28125" style="0" customWidth="1"/>
    <col min="7" max="7" width="9.8515625" style="0" bestFit="1" customWidth="1"/>
    <col min="8" max="8" width="2.28125" style="0" customWidth="1"/>
    <col min="9" max="9" width="11.00390625" style="0" bestFit="1" customWidth="1"/>
    <col min="10" max="10" width="2.28125" style="0" customWidth="1"/>
    <col min="11" max="11" width="9.57421875" style="0" bestFit="1" customWidth="1"/>
    <col min="12" max="12" width="2.28125" style="0" customWidth="1"/>
    <col min="13" max="13" width="11.00390625" style="0" bestFit="1" customWidth="1"/>
    <col min="14" max="14" width="2.28125" style="0" customWidth="1"/>
    <col min="15" max="15" width="9.8515625" style="0" bestFit="1" customWidth="1"/>
    <col min="16" max="16" width="2.28125" style="0" customWidth="1"/>
    <col min="17" max="17" width="9.57421875" style="0" bestFit="1" customWidth="1"/>
    <col min="18" max="18" width="2.28125" style="0" customWidth="1"/>
    <col min="19" max="19" width="9.421875" style="0" bestFit="1" customWidth="1"/>
    <col min="20" max="20" width="2.28125" style="0" customWidth="1"/>
    <col min="21" max="21" width="9.28125" style="0" bestFit="1" customWidth="1"/>
    <col min="22" max="22" width="2.28125" style="0" customWidth="1"/>
  </cols>
  <sheetData>
    <row r="1" spans="1:26" s="27" customFormat="1" ht="12.75">
      <c r="A1" s="26"/>
      <c r="B1" s="33"/>
      <c r="C1" s="153"/>
      <c r="D1" s="153"/>
      <c r="E1" s="32"/>
      <c r="F1" s="32"/>
      <c r="G1" s="32"/>
      <c r="H1" s="32"/>
      <c r="I1" s="150"/>
      <c r="J1" s="150"/>
      <c r="K1" s="32"/>
      <c r="L1" s="32"/>
      <c r="M1" s="32"/>
      <c r="N1" s="32"/>
      <c r="O1" s="150"/>
      <c r="P1" s="150"/>
      <c r="Q1" s="32"/>
      <c r="R1" s="32"/>
      <c r="S1" s="32"/>
      <c r="T1" s="32"/>
      <c r="U1" s="150"/>
      <c r="V1" s="150"/>
      <c r="W1" s="32"/>
      <c r="X1" s="32"/>
      <c r="Y1" s="32"/>
      <c r="Z1" s="32"/>
    </row>
    <row r="2" spans="1:26" s="27" customFormat="1" ht="20.25">
      <c r="A2" s="591" t="s">
        <v>515</v>
      </c>
      <c r="B2" s="591"/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591"/>
      <c r="Q2" s="591"/>
      <c r="R2" s="591"/>
      <c r="S2" s="591"/>
      <c r="T2" s="591"/>
      <c r="U2" s="591"/>
      <c r="V2" s="591"/>
      <c r="W2" s="464"/>
      <c r="X2" s="464"/>
      <c r="Y2" s="464"/>
      <c r="Z2" s="464"/>
    </row>
    <row r="3" spans="1:26" s="27" customFormat="1" ht="16.5">
      <c r="A3" s="592" t="str">
        <f>"Table 2.1a  Strength of MOD Personnel in the UK by Country and Region as at "&amp;'Enter SITDATE'!B2</f>
        <v>Table 2.1a  Strength of MOD Personnel in the UK by Country and Region as at 1 January 2014</v>
      </c>
      <c r="B3" s="592"/>
      <c r="C3" s="592"/>
      <c r="D3" s="592"/>
      <c r="E3" s="592"/>
      <c r="F3" s="592"/>
      <c r="G3" s="592"/>
      <c r="H3" s="592"/>
      <c r="I3" s="592"/>
      <c r="J3" s="592"/>
      <c r="K3" s="592"/>
      <c r="L3" s="592"/>
      <c r="M3" s="592"/>
      <c r="N3" s="592"/>
      <c r="O3" s="592"/>
      <c r="P3" s="592"/>
      <c r="Q3" s="592"/>
      <c r="R3" s="592"/>
      <c r="S3" s="592"/>
      <c r="T3" s="592"/>
      <c r="U3" s="592"/>
      <c r="V3" s="592"/>
      <c r="W3" s="465"/>
      <c r="X3" s="465"/>
      <c r="Y3" s="465"/>
      <c r="Z3" s="465"/>
    </row>
    <row r="4" spans="1:26" s="27" customFormat="1" ht="13.5">
      <c r="A4" s="235"/>
      <c r="B4" s="102"/>
      <c r="C4" s="236"/>
      <c r="D4" s="237"/>
      <c r="E4" s="236"/>
      <c r="F4" s="237"/>
      <c r="G4" s="238"/>
      <c r="H4" s="239"/>
      <c r="I4" s="236"/>
      <c r="J4" s="238"/>
      <c r="K4" s="238"/>
      <c r="L4" s="238"/>
      <c r="M4" s="238"/>
      <c r="N4" s="238"/>
      <c r="O4" s="240"/>
      <c r="P4" s="240"/>
      <c r="Q4" s="33"/>
      <c r="R4" s="33"/>
      <c r="S4" s="236"/>
      <c r="T4" s="236"/>
      <c r="U4" s="236"/>
      <c r="V4" s="241"/>
      <c r="W4" s="238"/>
      <c r="X4" s="241"/>
      <c r="Y4" s="242"/>
      <c r="Z4" s="243"/>
    </row>
    <row r="5" spans="1:26" s="27" customFormat="1" ht="14.25">
      <c r="A5" s="244"/>
      <c r="B5" s="245"/>
      <c r="C5" s="601" t="s">
        <v>517</v>
      </c>
      <c r="D5" s="602"/>
      <c r="E5" s="602"/>
      <c r="F5" s="602"/>
      <c r="G5" s="602"/>
      <c r="H5" s="246"/>
      <c r="I5" s="603" t="s">
        <v>518</v>
      </c>
      <c r="J5" s="604"/>
      <c r="K5" s="604"/>
      <c r="L5" s="604"/>
      <c r="M5" s="604"/>
      <c r="N5" s="415"/>
      <c r="O5" s="596" t="s">
        <v>519</v>
      </c>
      <c r="P5" s="597"/>
      <c r="Q5" s="597"/>
      <c r="R5" s="597"/>
      <c r="S5" s="597"/>
      <c r="T5" s="597"/>
      <c r="U5" s="597"/>
      <c r="V5" s="353"/>
      <c r="W5" s="355"/>
      <c r="X5" s="356"/>
      <c r="Y5" s="356"/>
      <c r="Z5" s="356"/>
    </row>
    <row r="6" spans="1:26" s="27" customFormat="1" ht="14.25" customHeight="1">
      <c r="A6" s="247"/>
      <c r="B6" s="74"/>
      <c r="C6" s="588" t="s">
        <v>50</v>
      </c>
      <c r="D6" s="409"/>
      <c r="E6" s="584" t="s">
        <v>518</v>
      </c>
      <c r="F6" s="409"/>
      <c r="G6" s="584" t="s">
        <v>519</v>
      </c>
      <c r="H6" s="409"/>
      <c r="I6" s="588" t="s">
        <v>50</v>
      </c>
      <c r="J6" s="410"/>
      <c r="K6" s="584" t="s">
        <v>79</v>
      </c>
      <c r="L6" s="410"/>
      <c r="M6" s="584" t="s">
        <v>91</v>
      </c>
      <c r="N6" s="411"/>
      <c r="O6" s="588" t="s">
        <v>50</v>
      </c>
      <c r="P6" s="410"/>
      <c r="Q6" s="584" t="s">
        <v>523</v>
      </c>
      <c r="R6" s="410"/>
      <c r="S6" s="584" t="s">
        <v>522</v>
      </c>
      <c r="T6" s="410"/>
      <c r="U6" s="584" t="s">
        <v>521</v>
      </c>
      <c r="V6" s="250"/>
      <c r="W6" s="359"/>
      <c r="X6" s="416"/>
      <c r="Y6" s="360"/>
      <c r="Z6" s="416"/>
    </row>
    <row r="7" spans="1:26" s="27" customFormat="1" ht="13.5">
      <c r="A7" s="251"/>
      <c r="B7" s="252"/>
      <c r="C7" s="587"/>
      <c r="D7" s="412"/>
      <c r="E7" s="585"/>
      <c r="F7" s="412"/>
      <c r="G7" s="585"/>
      <c r="H7" s="412"/>
      <c r="I7" s="587"/>
      <c r="J7" s="413"/>
      <c r="K7" s="585"/>
      <c r="L7" s="413"/>
      <c r="M7" s="585"/>
      <c r="N7" s="414"/>
      <c r="O7" s="587"/>
      <c r="P7" s="413"/>
      <c r="Q7" s="585"/>
      <c r="R7" s="413"/>
      <c r="S7" s="585"/>
      <c r="T7" s="413"/>
      <c r="U7" s="585"/>
      <c r="V7" s="254"/>
      <c r="W7" s="417"/>
      <c r="X7" s="418"/>
      <c r="Y7" s="419"/>
      <c r="Z7" s="418"/>
    </row>
    <row r="8" spans="1:26" s="27" customFormat="1" ht="14.25">
      <c r="A8" s="157"/>
      <c r="B8" s="226"/>
      <c r="C8" s="178"/>
      <c r="D8" s="295"/>
      <c r="E8" s="34"/>
      <c r="F8" s="255"/>
      <c r="G8" s="34"/>
      <c r="H8" s="255"/>
      <c r="I8" s="317"/>
      <c r="J8" s="34"/>
      <c r="K8" s="34"/>
      <c r="L8" s="34"/>
      <c r="M8" s="34"/>
      <c r="N8" s="43"/>
      <c r="O8" s="150"/>
      <c r="P8" s="32"/>
      <c r="Q8" s="32"/>
      <c r="R8" s="32"/>
      <c r="S8" s="32"/>
      <c r="T8" s="32"/>
      <c r="U8" s="150"/>
      <c r="V8" s="257"/>
      <c r="W8" s="391"/>
      <c r="X8" s="420"/>
      <c r="Y8" s="282"/>
      <c r="Z8" s="420"/>
    </row>
    <row r="9" spans="1:26" s="27" customFormat="1" ht="14.25">
      <c r="A9" s="84" t="s">
        <v>489</v>
      </c>
      <c r="B9" s="259"/>
      <c r="C9" s="88">
        <v>193990</v>
      </c>
      <c r="D9" s="199"/>
      <c r="E9" s="117">
        <v>141800</v>
      </c>
      <c r="F9" s="199"/>
      <c r="G9" s="117">
        <v>52190</v>
      </c>
      <c r="H9" s="198"/>
      <c r="I9" s="88">
        <v>141800</v>
      </c>
      <c r="J9" s="199"/>
      <c r="K9" s="117">
        <v>24840</v>
      </c>
      <c r="L9" s="199"/>
      <c r="M9" s="117">
        <v>116960</v>
      </c>
      <c r="N9" s="198"/>
      <c r="O9" s="88">
        <v>52190</v>
      </c>
      <c r="P9" s="199"/>
      <c r="Q9" s="117">
        <v>38050</v>
      </c>
      <c r="R9" s="117"/>
      <c r="S9" s="117">
        <v>7390</v>
      </c>
      <c r="T9" s="199"/>
      <c r="U9" s="117">
        <v>6750</v>
      </c>
      <c r="V9" s="198"/>
      <c r="W9" s="421"/>
      <c r="X9" s="422"/>
      <c r="Y9" s="423"/>
      <c r="Z9" s="422"/>
    </row>
    <row r="10" spans="1:26" s="274" customFormat="1" ht="24.75" customHeight="1">
      <c r="A10" s="275"/>
      <c r="B10" s="262" t="s">
        <v>36</v>
      </c>
      <c r="C10" s="276">
        <v>171590</v>
      </c>
      <c r="D10" s="279"/>
      <c r="E10" s="278">
        <v>126030</v>
      </c>
      <c r="F10" s="279"/>
      <c r="G10" s="278">
        <v>45550</v>
      </c>
      <c r="H10" s="277"/>
      <c r="I10" s="276">
        <v>126030</v>
      </c>
      <c r="J10" s="279"/>
      <c r="K10" s="278">
        <v>22870</v>
      </c>
      <c r="L10" s="279"/>
      <c r="M10" s="278">
        <v>103160</v>
      </c>
      <c r="N10" s="277"/>
      <c r="O10" s="276">
        <v>45550</v>
      </c>
      <c r="P10" s="279"/>
      <c r="Q10" s="278">
        <v>33390</v>
      </c>
      <c r="R10" s="278"/>
      <c r="S10" s="278">
        <v>5850</v>
      </c>
      <c r="T10" s="279"/>
      <c r="U10" s="278">
        <v>6320</v>
      </c>
      <c r="V10" s="277"/>
      <c r="W10" s="424"/>
      <c r="X10" s="425"/>
      <c r="Y10" s="426"/>
      <c r="Z10" s="425"/>
    </row>
    <row r="11" spans="1:26" s="274" customFormat="1" ht="6.75" customHeight="1">
      <c r="A11" s="275"/>
      <c r="B11" s="262"/>
      <c r="C11" s="276"/>
      <c r="D11" s="279"/>
      <c r="E11" s="278"/>
      <c r="F11" s="279"/>
      <c r="G11" s="278"/>
      <c r="H11" s="277"/>
      <c r="I11" s="276"/>
      <c r="J11" s="279"/>
      <c r="K11" s="278"/>
      <c r="L11" s="279"/>
      <c r="M11" s="278"/>
      <c r="N11" s="277"/>
      <c r="O11" s="276"/>
      <c r="P11" s="279"/>
      <c r="Q11" s="278"/>
      <c r="R11" s="278"/>
      <c r="S11" s="278"/>
      <c r="T11" s="279"/>
      <c r="U11" s="278"/>
      <c r="V11" s="277"/>
      <c r="W11" s="424"/>
      <c r="X11" s="425"/>
      <c r="Y11" s="426"/>
      <c r="Z11" s="425"/>
    </row>
    <row r="12" spans="1:26" s="27" customFormat="1" ht="14.25">
      <c r="A12" s="261"/>
      <c r="B12" s="262" t="s">
        <v>37</v>
      </c>
      <c r="C12" s="169">
        <v>3810</v>
      </c>
      <c r="D12" s="190"/>
      <c r="E12" s="170">
        <v>2570</v>
      </c>
      <c r="F12" s="190"/>
      <c r="G12" s="170">
        <v>1250</v>
      </c>
      <c r="H12" s="189"/>
      <c r="I12" s="169">
        <v>2570</v>
      </c>
      <c r="J12" s="190"/>
      <c r="K12" s="170">
        <v>420</v>
      </c>
      <c r="L12" s="190"/>
      <c r="M12" s="170">
        <v>2140</v>
      </c>
      <c r="N12" s="189"/>
      <c r="O12" s="169">
        <v>1250</v>
      </c>
      <c r="P12" s="190"/>
      <c r="Q12" s="170">
        <v>650</v>
      </c>
      <c r="R12" s="170"/>
      <c r="S12" s="170">
        <v>250</v>
      </c>
      <c r="T12" s="190"/>
      <c r="U12" s="170">
        <v>350</v>
      </c>
      <c r="V12" s="189"/>
      <c r="W12" s="427"/>
      <c r="X12" s="188"/>
      <c r="Y12" s="428"/>
      <c r="Z12" s="188"/>
    </row>
    <row r="13" spans="1:26" s="27" customFormat="1" ht="6.75" customHeight="1">
      <c r="A13" s="261"/>
      <c r="B13" s="262"/>
      <c r="C13" s="169"/>
      <c r="D13" s="190"/>
      <c r="E13" s="170"/>
      <c r="F13" s="190"/>
      <c r="G13" s="170"/>
      <c r="H13" s="189"/>
      <c r="I13" s="169"/>
      <c r="J13" s="190"/>
      <c r="K13" s="170"/>
      <c r="L13" s="190"/>
      <c r="M13" s="170"/>
      <c r="N13" s="189"/>
      <c r="O13" s="169"/>
      <c r="P13" s="190"/>
      <c r="Q13" s="170"/>
      <c r="R13" s="170"/>
      <c r="S13" s="170"/>
      <c r="T13" s="190"/>
      <c r="U13" s="170"/>
      <c r="V13" s="189"/>
      <c r="W13" s="427"/>
      <c r="X13" s="188"/>
      <c r="Y13" s="428"/>
      <c r="Z13" s="188"/>
    </row>
    <row r="14" spans="1:26" s="27" customFormat="1" ht="14.25">
      <c r="A14" s="261"/>
      <c r="B14" s="262" t="s">
        <v>38</v>
      </c>
      <c r="C14" s="169">
        <v>14790</v>
      </c>
      <c r="D14" s="190"/>
      <c r="E14" s="170">
        <v>10850</v>
      </c>
      <c r="F14" s="190"/>
      <c r="G14" s="170">
        <v>3940</v>
      </c>
      <c r="H14" s="189"/>
      <c r="I14" s="169">
        <v>10850</v>
      </c>
      <c r="J14" s="190"/>
      <c r="K14" s="170">
        <v>1330</v>
      </c>
      <c r="L14" s="190"/>
      <c r="M14" s="170">
        <v>9520</v>
      </c>
      <c r="N14" s="189"/>
      <c r="O14" s="169">
        <v>3940</v>
      </c>
      <c r="P14" s="190"/>
      <c r="Q14" s="170">
        <v>3120</v>
      </c>
      <c r="R14" s="170"/>
      <c r="S14" s="170">
        <v>740</v>
      </c>
      <c r="T14" s="190"/>
      <c r="U14" s="170">
        <v>80</v>
      </c>
      <c r="V14" s="189"/>
      <c r="W14" s="427"/>
      <c r="X14" s="188"/>
      <c r="Y14" s="428"/>
      <c r="Z14" s="188"/>
    </row>
    <row r="15" spans="1:26" s="27" customFormat="1" ht="6.75" customHeight="1">
      <c r="A15" s="261"/>
      <c r="B15" s="262"/>
      <c r="C15" s="169"/>
      <c r="D15" s="190"/>
      <c r="E15" s="170"/>
      <c r="F15" s="190"/>
      <c r="G15" s="170"/>
      <c r="H15" s="189"/>
      <c r="I15" s="169"/>
      <c r="J15" s="190"/>
      <c r="K15" s="170"/>
      <c r="L15" s="190"/>
      <c r="M15" s="170"/>
      <c r="N15" s="189"/>
      <c r="O15" s="169"/>
      <c r="P15" s="190"/>
      <c r="Q15" s="170"/>
      <c r="R15" s="170"/>
      <c r="S15" s="170"/>
      <c r="T15" s="190"/>
      <c r="U15" s="170"/>
      <c r="V15" s="189"/>
      <c r="W15" s="427"/>
      <c r="X15" s="188"/>
      <c r="Y15" s="428"/>
      <c r="Z15" s="188"/>
    </row>
    <row r="16" spans="1:26" s="27" customFormat="1" ht="14.25">
      <c r="A16" s="261"/>
      <c r="B16" s="262" t="s">
        <v>39</v>
      </c>
      <c r="C16" s="169">
        <v>3800</v>
      </c>
      <c r="D16" s="190"/>
      <c r="E16" s="170">
        <v>2340</v>
      </c>
      <c r="F16" s="190"/>
      <c r="G16" s="170">
        <v>1460</v>
      </c>
      <c r="H16" s="189"/>
      <c r="I16" s="169">
        <v>2340</v>
      </c>
      <c r="J16" s="190"/>
      <c r="K16" s="170">
        <v>220</v>
      </c>
      <c r="L16" s="190"/>
      <c r="M16" s="170">
        <v>2130</v>
      </c>
      <c r="N16" s="189"/>
      <c r="O16" s="169">
        <v>1460</v>
      </c>
      <c r="P16" s="190"/>
      <c r="Q16" s="170">
        <v>890</v>
      </c>
      <c r="R16" s="170"/>
      <c r="S16" s="170">
        <v>550</v>
      </c>
      <c r="T16" s="190"/>
      <c r="U16" s="170">
        <v>10</v>
      </c>
      <c r="V16" s="189"/>
      <c r="W16" s="427"/>
      <c r="X16" s="188"/>
      <c r="Y16" s="428"/>
      <c r="Z16" s="188"/>
    </row>
    <row r="17" spans="1:26" s="27" customFormat="1" ht="13.5">
      <c r="A17" s="158"/>
      <c r="B17" s="33"/>
      <c r="C17" s="273"/>
      <c r="D17" s="258"/>
      <c r="E17" s="35"/>
      <c r="F17" s="258"/>
      <c r="G17" s="35"/>
      <c r="H17" s="257"/>
      <c r="I17" s="318"/>
      <c r="J17" s="32"/>
      <c r="K17" s="35"/>
      <c r="L17" s="35"/>
      <c r="M17" s="35"/>
      <c r="N17" s="44"/>
      <c r="O17" s="322"/>
      <c r="P17" s="35"/>
      <c r="Q17" s="35"/>
      <c r="R17" s="35"/>
      <c r="S17" s="35"/>
      <c r="T17" s="35"/>
      <c r="U17" s="322"/>
      <c r="V17" s="257"/>
      <c r="W17" s="59"/>
      <c r="X17" s="420"/>
      <c r="Y17" s="64"/>
      <c r="Z17" s="420"/>
    </row>
    <row r="18" spans="1:26" s="27" customFormat="1" ht="13.5">
      <c r="A18" s="84" t="s">
        <v>516</v>
      </c>
      <c r="B18" s="259"/>
      <c r="C18" s="519">
        <v>171580</v>
      </c>
      <c r="D18" s="520"/>
      <c r="E18" s="51">
        <v>126030</v>
      </c>
      <c r="F18" s="520"/>
      <c r="G18" s="51">
        <v>45550</v>
      </c>
      <c r="H18" s="518"/>
      <c r="I18" s="146">
        <v>126030</v>
      </c>
      <c r="J18" s="51"/>
      <c r="K18" s="51">
        <v>22870</v>
      </c>
      <c r="L18" s="51"/>
      <c r="M18" s="51">
        <v>103160</v>
      </c>
      <c r="N18" s="52"/>
      <c r="O18" s="51">
        <v>45550</v>
      </c>
      <c r="P18" s="51"/>
      <c r="Q18" s="51">
        <v>33390</v>
      </c>
      <c r="R18" s="51"/>
      <c r="S18" s="51">
        <v>5850</v>
      </c>
      <c r="T18" s="51"/>
      <c r="U18" s="51">
        <v>6320</v>
      </c>
      <c r="V18" s="260"/>
      <c r="W18" s="147"/>
      <c r="X18" s="429"/>
      <c r="Y18" s="91"/>
      <c r="Z18" s="429"/>
    </row>
    <row r="19" spans="1:26" s="274" customFormat="1" ht="22.5" customHeight="1">
      <c r="A19" s="280"/>
      <c r="B19" s="263" t="s">
        <v>47</v>
      </c>
      <c r="C19" s="276">
        <v>1540</v>
      </c>
      <c r="D19" s="279"/>
      <c r="E19" s="278">
        <v>1240</v>
      </c>
      <c r="F19" s="279"/>
      <c r="G19" s="278">
        <v>300</v>
      </c>
      <c r="H19" s="277"/>
      <c r="I19" s="276">
        <v>1240</v>
      </c>
      <c r="J19" s="279"/>
      <c r="K19" s="278">
        <v>210</v>
      </c>
      <c r="L19" s="279"/>
      <c r="M19" s="278">
        <v>1020</v>
      </c>
      <c r="N19" s="277"/>
      <c r="O19" s="276">
        <v>300</v>
      </c>
      <c r="P19" s="279"/>
      <c r="Q19" s="278">
        <v>170</v>
      </c>
      <c r="R19" s="278"/>
      <c r="S19" s="278">
        <v>130</v>
      </c>
      <c r="T19" s="279"/>
      <c r="U19" s="278" t="s">
        <v>530</v>
      </c>
      <c r="V19" s="277"/>
      <c r="W19" s="424"/>
      <c r="X19" s="425"/>
      <c r="Y19" s="426"/>
      <c r="Z19" s="425"/>
    </row>
    <row r="20" spans="1:26" s="274" customFormat="1" ht="6.75" customHeight="1">
      <c r="A20" s="280"/>
      <c r="B20" s="263"/>
      <c r="C20" s="276"/>
      <c r="D20" s="279"/>
      <c r="E20" s="278"/>
      <c r="F20" s="279"/>
      <c r="G20" s="278"/>
      <c r="H20" s="277"/>
      <c r="I20" s="276"/>
      <c r="J20" s="279"/>
      <c r="K20" s="278"/>
      <c r="L20" s="279"/>
      <c r="M20" s="278"/>
      <c r="N20" s="277"/>
      <c r="O20" s="276"/>
      <c r="P20" s="279"/>
      <c r="Q20" s="278"/>
      <c r="R20" s="278"/>
      <c r="S20" s="278"/>
      <c r="T20" s="279"/>
      <c r="U20" s="278"/>
      <c r="V20" s="277"/>
      <c r="W20" s="424"/>
      <c r="X20" s="425"/>
      <c r="Y20" s="426"/>
      <c r="Z20" s="425"/>
    </row>
    <row r="21" spans="1:26" s="27" customFormat="1" ht="14.25">
      <c r="A21" s="261"/>
      <c r="B21" s="262" t="s">
        <v>56</v>
      </c>
      <c r="C21" s="169">
        <v>3490</v>
      </c>
      <c r="D21" s="190"/>
      <c r="E21" s="170">
        <v>1740</v>
      </c>
      <c r="F21" s="190"/>
      <c r="G21" s="170">
        <v>1750</v>
      </c>
      <c r="H21" s="189"/>
      <c r="I21" s="169">
        <v>1740</v>
      </c>
      <c r="J21" s="190"/>
      <c r="K21" s="170">
        <v>190</v>
      </c>
      <c r="L21" s="190"/>
      <c r="M21" s="170">
        <v>1560</v>
      </c>
      <c r="N21" s="189"/>
      <c r="O21" s="169">
        <v>1750</v>
      </c>
      <c r="P21" s="190"/>
      <c r="Q21" s="170">
        <v>1490</v>
      </c>
      <c r="R21" s="170"/>
      <c r="S21" s="170">
        <v>260</v>
      </c>
      <c r="T21" s="190"/>
      <c r="U21" s="170" t="s">
        <v>530</v>
      </c>
      <c r="V21" s="189"/>
      <c r="W21" s="427"/>
      <c r="X21" s="188"/>
      <c r="Y21" s="428"/>
      <c r="Z21" s="188"/>
    </row>
    <row r="22" spans="1:26" s="27" customFormat="1" ht="6.75" customHeight="1">
      <c r="A22" s="261"/>
      <c r="B22" s="262"/>
      <c r="C22" s="169"/>
      <c r="D22" s="190"/>
      <c r="E22" s="170"/>
      <c r="F22" s="190"/>
      <c r="G22" s="170"/>
      <c r="H22" s="189"/>
      <c r="I22" s="169"/>
      <c r="J22" s="190"/>
      <c r="K22" s="170"/>
      <c r="L22" s="190"/>
      <c r="M22" s="170"/>
      <c r="N22" s="189"/>
      <c r="O22" s="169"/>
      <c r="P22" s="190"/>
      <c r="Q22" s="170"/>
      <c r="R22" s="170"/>
      <c r="S22" s="170"/>
      <c r="T22" s="190"/>
      <c r="U22" s="170"/>
      <c r="V22" s="189"/>
      <c r="W22" s="427"/>
      <c r="X22" s="188"/>
      <c r="Y22" s="428"/>
      <c r="Z22" s="188"/>
    </row>
    <row r="23" spans="1:26" s="27" customFormat="1" ht="14.25">
      <c r="A23" s="261"/>
      <c r="B23" s="262" t="s">
        <v>490</v>
      </c>
      <c r="C23" s="169">
        <v>15890</v>
      </c>
      <c r="D23" s="190"/>
      <c r="E23" s="170">
        <v>13030</v>
      </c>
      <c r="F23" s="190"/>
      <c r="G23" s="170">
        <v>2860</v>
      </c>
      <c r="H23" s="189"/>
      <c r="I23" s="169">
        <v>13030</v>
      </c>
      <c r="J23" s="190"/>
      <c r="K23" s="170">
        <v>1250</v>
      </c>
      <c r="L23" s="190"/>
      <c r="M23" s="170">
        <v>11780</v>
      </c>
      <c r="N23" s="189"/>
      <c r="O23" s="169">
        <v>2860</v>
      </c>
      <c r="P23" s="190"/>
      <c r="Q23" s="170">
        <v>2080</v>
      </c>
      <c r="R23" s="170"/>
      <c r="S23" s="170">
        <v>690</v>
      </c>
      <c r="T23" s="190"/>
      <c r="U23" s="170">
        <v>90</v>
      </c>
      <c r="V23" s="189"/>
      <c r="W23" s="427"/>
      <c r="X23" s="188"/>
      <c r="Y23" s="428"/>
      <c r="Z23" s="188"/>
    </row>
    <row r="24" spans="1:26" s="27" customFormat="1" ht="6.75" customHeight="1">
      <c r="A24" s="261"/>
      <c r="B24" s="262"/>
      <c r="C24" s="169"/>
      <c r="D24" s="190"/>
      <c r="E24" s="170"/>
      <c r="F24" s="190"/>
      <c r="G24" s="170"/>
      <c r="H24" s="189"/>
      <c r="I24" s="169"/>
      <c r="J24" s="190"/>
      <c r="K24" s="170"/>
      <c r="L24" s="190"/>
      <c r="M24" s="170"/>
      <c r="N24" s="189"/>
      <c r="O24" s="169"/>
      <c r="P24" s="190"/>
      <c r="Q24" s="170"/>
      <c r="R24" s="170"/>
      <c r="S24" s="170"/>
      <c r="T24" s="190"/>
      <c r="U24" s="170"/>
      <c r="V24" s="189"/>
      <c r="W24" s="427"/>
      <c r="X24" s="188"/>
      <c r="Y24" s="428"/>
      <c r="Z24" s="188"/>
    </row>
    <row r="25" spans="1:26" s="27" customFormat="1" ht="14.25">
      <c r="A25" s="261"/>
      <c r="B25" s="262" t="s">
        <v>52</v>
      </c>
      <c r="C25" s="169">
        <v>10440</v>
      </c>
      <c r="D25" s="190"/>
      <c r="E25" s="170">
        <v>8800</v>
      </c>
      <c r="F25" s="190"/>
      <c r="G25" s="170">
        <v>1640</v>
      </c>
      <c r="H25" s="189"/>
      <c r="I25" s="169">
        <v>8800</v>
      </c>
      <c r="J25" s="190"/>
      <c r="K25" s="170">
        <v>1690</v>
      </c>
      <c r="L25" s="190"/>
      <c r="M25" s="170">
        <v>7110</v>
      </c>
      <c r="N25" s="189"/>
      <c r="O25" s="169">
        <v>1640</v>
      </c>
      <c r="P25" s="190"/>
      <c r="Q25" s="170">
        <v>1210</v>
      </c>
      <c r="R25" s="170"/>
      <c r="S25" s="170">
        <v>420</v>
      </c>
      <c r="T25" s="190"/>
      <c r="U25" s="170">
        <v>10</v>
      </c>
      <c r="V25" s="189"/>
      <c r="W25" s="427"/>
      <c r="X25" s="188"/>
      <c r="Y25" s="428"/>
      <c r="Z25" s="188"/>
    </row>
    <row r="26" spans="1:26" s="27" customFormat="1" ht="6.75" customHeight="1">
      <c r="A26" s="261"/>
      <c r="B26" s="262"/>
      <c r="C26" s="169"/>
      <c r="D26" s="190"/>
      <c r="E26" s="170"/>
      <c r="F26" s="190"/>
      <c r="G26" s="170"/>
      <c r="H26" s="189"/>
      <c r="I26" s="169"/>
      <c r="J26" s="190"/>
      <c r="K26" s="170"/>
      <c r="L26" s="190"/>
      <c r="M26" s="170"/>
      <c r="N26" s="189"/>
      <c r="O26" s="169"/>
      <c r="P26" s="190"/>
      <c r="Q26" s="170"/>
      <c r="R26" s="170"/>
      <c r="S26" s="170"/>
      <c r="T26" s="190"/>
      <c r="U26" s="170"/>
      <c r="V26" s="189"/>
      <c r="W26" s="427"/>
      <c r="X26" s="188"/>
      <c r="Y26" s="428"/>
      <c r="Z26" s="188"/>
    </row>
    <row r="27" spans="1:26" s="27" customFormat="1" ht="14.25">
      <c r="A27" s="261"/>
      <c r="B27" s="262" t="s">
        <v>55</v>
      </c>
      <c r="C27" s="169">
        <v>9970</v>
      </c>
      <c r="D27" s="190"/>
      <c r="E27" s="170">
        <v>6260</v>
      </c>
      <c r="F27" s="190"/>
      <c r="G27" s="170">
        <v>3710</v>
      </c>
      <c r="H27" s="189"/>
      <c r="I27" s="169">
        <v>6260</v>
      </c>
      <c r="J27" s="190"/>
      <c r="K27" s="170">
        <v>980</v>
      </c>
      <c r="L27" s="190"/>
      <c r="M27" s="170">
        <v>5280</v>
      </c>
      <c r="N27" s="189"/>
      <c r="O27" s="169">
        <v>3710</v>
      </c>
      <c r="P27" s="190"/>
      <c r="Q27" s="170">
        <v>1900</v>
      </c>
      <c r="R27" s="170"/>
      <c r="S27" s="170">
        <v>860</v>
      </c>
      <c r="T27" s="190"/>
      <c r="U27" s="170">
        <v>950</v>
      </c>
      <c r="V27" s="189"/>
      <c r="W27" s="427"/>
      <c r="X27" s="188"/>
      <c r="Y27" s="428"/>
      <c r="Z27" s="188"/>
    </row>
    <row r="28" spans="1:26" s="27" customFormat="1" ht="6.75" customHeight="1">
      <c r="A28" s="261"/>
      <c r="B28" s="262"/>
      <c r="C28" s="169"/>
      <c r="D28" s="190"/>
      <c r="E28" s="170"/>
      <c r="F28" s="190"/>
      <c r="G28" s="170"/>
      <c r="H28" s="189"/>
      <c r="I28" s="169"/>
      <c r="J28" s="190"/>
      <c r="K28" s="170"/>
      <c r="L28" s="190"/>
      <c r="M28" s="170"/>
      <c r="N28" s="189"/>
      <c r="O28" s="169"/>
      <c r="P28" s="190"/>
      <c r="Q28" s="170"/>
      <c r="R28" s="170"/>
      <c r="S28" s="170"/>
      <c r="T28" s="190"/>
      <c r="U28" s="170"/>
      <c r="V28" s="189"/>
      <c r="W28" s="427"/>
      <c r="X28" s="188"/>
      <c r="Y28" s="428"/>
      <c r="Z28" s="188"/>
    </row>
    <row r="29" spans="1:26" s="27" customFormat="1" ht="14.25">
      <c r="A29" s="261"/>
      <c r="B29" s="262" t="s">
        <v>486</v>
      </c>
      <c r="C29" s="169">
        <v>18520</v>
      </c>
      <c r="D29" s="190"/>
      <c r="E29" s="170">
        <v>14560</v>
      </c>
      <c r="F29" s="190"/>
      <c r="G29" s="170">
        <v>3960</v>
      </c>
      <c r="H29" s="189"/>
      <c r="I29" s="169">
        <v>14560</v>
      </c>
      <c r="J29" s="190"/>
      <c r="K29" s="170">
        <v>2320</v>
      </c>
      <c r="L29" s="190"/>
      <c r="M29" s="170">
        <v>12230</v>
      </c>
      <c r="N29" s="189"/>
      <c r="O29" s="169">
        <v>3960</v>
      </c>
      <c r="P29" s="190"/>
      <c r="Q29" s="170">
        <v>3030</v>
      </c>
      <c r="R29" s="170"/>
      <c r="S29" s="170">
        <v>850</v>
      </c>
      <c r="T29" s="190"/>
      <c r="U29" s="170">
        <v>80</v>
      </c>
      <c r="V29" s="189"/>
      <c r="W29" s="427"/>
      <c r="X29" s="188"/>
      <c r="Y29" s="428"/>
      <c r="Z29" s="188"/>
    </row>
    <row r="30" spans="1:26" s="27" customFormat="1" ht="6.75" customHeight="1">
      <c r="A30" s="261"/>
      <c r="B30" s="262"/>
      <c r="C30" s="169"/>
      <c r="D30" s="190"/>
      <c r="E30" s="170"/>
      <c r="F30" s="190"/>
      <c r="G30" s="170"/>
      <c r="H30" s="189"/>
      <c r="I30" s="169"/>
      <c r="J30" s="190"/>
      <c r="K30" s="170"/>
      <c r="L30" s="190"/>
      <c r="M30" s="170"/>
      <c r="N30" s="189"/>
      <c r="O30" s="169"/>
      <c r="P30" s="190"/>
      <c r="Q30" s="170"/>
      <c r="R30" s="170"/>
      <c r="S30" s="170"/>
      <c r="T30" s="190"/>
      <c r="U30" s="170"/>
      <c r="V30" s="189"/>
      <c r="W30" s="427"/>
      <c r="X30" s="188"/>
      <c r="Y30" s="428"/>
      <c r="Z30" s="188"/>
    </row>
    <row r="31" spans="1:26" s="27" customFormat="1" ht="14.25">
      <c r="A31" s="261"/>
      <c r="B31" s="262" t="s">
        <v>49</v>
      </c>
      <c r="C31" s="169">
        <v>8340</v>
      </c>
      <c r="D31" s="190"/>
      <c r="E31" s="170">
        <v>4750</v>
      </c>
      <c r="F31" s="190"/>
      <c r="G31" s="170">
        <v>3590</v>
      </c>
      <c r="H31" s="189"/>
      <c r="I31" s="169">
        <v>4750</v>
      </c>
      <c r="J31" s="190"/>
      <c r="K31" s="170">
        <v>1310</v>
      </c>
      <c r="L31" s="190"/>
      <c r="M31" s="170">
        <v>3440</v>
      </c>
      <c r="N31" s="189"/>
      <c r="O31" s="169">
        <v>3590</v>
      </c>
      <c r="P31" s="190"/>
      <c r="Q31" s="170">
        <v>3350</v>
      </c>
      <c r="R31" s="170"/>
      <c r="S31" s="170">
        <v>220</v>
      </c>
      <c r="T31" s="190"/>
      <c r="U31" s="170">
        <v>10</v>
      </c>
      <c r="V31" s="189"/>
      <c r="W31" s="427"/>
      <c r="X31" s="188"/>
      <c r="Y31" s="428"/>
      <c r="Z31" s="188"/>
    </row>
    <row r="32" spans="1:26" s="27" customFormat="1" ht="6.75" customHeight="1">
      <c r="A32" s="261"/>
      <c r="B32" s="262"/>
      <c r="C32" s="169"/>
      <c r="D32" s="190"/>
      <c r="E32" s="170"/>
      <c r="F32" s="190"/>
      <c r="G32" s="170"/>
      <c r="H32" s="189"/>
      <c r="I32" s="169"/>
      <c r="J32" s="190"/>
      <c r="K32" s="170"/>
      <c r="L32" s="190"/>
      <c r="M32" s="170"/>
      <c r="N32" s="189"/>
      <c r="O32" s="169"/>
      <c r="P32" s="190"/>
      <c r="Q32" s="170"/>
      <c r="R32" s="170"/>
      <c r="S32" s="170"/>
      <c r="T32" s="190"/>
      <c r="U32" s="170"/>
      <c r="V32" s="189"/>
      <c r="W32" s="427"/>
      <c r="X32" s="188"/>
      <c r="Y32" s="428"/>
      <c r="Z32" s="188"/>
    </row>
    <row r="33" spans="1:26" s="27" customFormat="1" ht="14.25">
      <c r="A33" s="261"/>
      <c r="B33" s="262" t="s">
        <v>53</v>
      </c>
      <c r="C33" s="169">
        <v>49780</v>
      </c>
      <c r="D33" s="190"/>
      <c r="E33" s="170">
        <v>39090</v>
      </c>
      <c r="F33" s="190"/>
      <c r="G33" s="170">
        <v>10690</v>
      </c>
      <c r="H33" s="189"/>
      <c r="I33" s="169">
        <v>39090</v>
      </c>
      <c r="J33" s="190"/>
      <c r="K33" s="170">
        <v>8800</v>
      </c>
      <c r="L33" s="190"/>
      <c r="M33" s="170">
        <v>30290</v>
      </c>
      <c r="N33" s="189"/>
      <c r="O33" s="169">
        <v>10690</v>
      </c>
      <c r="P33" s="190"/>
      <c r="Q33" s="170">
        <v>7460</v>
      </c>
      <c r="R33" s="170"/>
      <c r="S33" s="170">
        <v>1320</v>
      </c>
      <c r="T33" s="190"/>
      <c r="U33" s="170">
        <v>1910</v>
      </c>
      <c r="V33" s="189"/>
      <c r="W33" s="427"/>
      <c r="X33" s="188"/>
      <c r="Y33" s="428"/>
      <c r="Z33" s="188"/>
    </row>
    <row r="34" spans="1:26" s="27" customFormat="1" ht="6.75" customHeight="1">
      <c r="A34" s="261"/>
      <c r="B34" s="262"/>
      <c r="C34" s="169"/>
      <c r="D34" s="190"/>
      <c r="E34" s="170"/>
      <c r="F34" s="190"/>
      <c r="G34" s="170"/>
      <c r="H34" s="189"/>
      <c r="I34" s="169"/>
      <c r="J34" s="190"/>
      <c r="K34" s="170"/>
      <c r="L34" s="190"/>
      <c r="M34" s="170"/>
      <c r="N34" s="189"/>
      <c r="O34" s="169"/>
      <c r="P34" s="190"/>
      <c r="Q34" s="170"/>
      <c r="R34" s="170"/>
      <c r="S34" s="170"/>
      <c r="T34" s="190"/>
      <c r="U34" s="170"/>
      <c r="V34" s="189"/>
      <c r="W34" s="427"/>
      <c r="X34" s="188"/>
      <c r="Y34" s="428"/>
      <c r="Z34" s="188"/>
    </row>
    <row r="35" spans="1:26" s="27" customFormat="1" ht="14.25">
      <c r="A35" s="261"/>
      <c r="B35" s="262" t="s">
        <v>54</v>
      </c>
      <c r="C35" s="169">
        <v>53610</v>
      </c>
      <c r="D35" s="190"/>
      <c r="E35" s="170">
        <v>36550</v>
      </c>
      <c r="F35" s="190"/>
      <c r="G35" s="170">
        <v>17060</v>
      </c>
      <c r="H35" s="189"/>
      <c r="I35" s="169">
        <v>36550</v>
      </c>
      <c r="J35" s="190"/>
      <c r="K35" s="170">
        <v>6100</v>
      </c>
      <c r="L35" s="190"/>
      <c r="M35" s="170">
        <v>30450</v>
      </c>
      <c r="N35" s="189"/>
      <c r="O35" s="169">
        <v>17060</v>
      </c>
      <c r="P35" s="190"/>
      <c r="Q35" s="170">
        <v>12700</v>
      </c>
      <c r="R35" s="170"/>
      <c r="S35" s="170">
        <v>1090</v>
      </c>
      <c r="T35" s="190"/>
      <c r="U35" s="170">
        <v>3270</v>
      </c>
      <c r="V35" s="189"/>
      <c r="W35" s="427"/>
      <c r="X35" s="188"/>
      <c r="Y35" s="428"/>
      <c r="Z35" s="188"/>
    </row>
    <row r="36" spans="1:26" s="27" customFormat="1" ht="14.25">
      <c r="A36" s="159"/>
      <c r="B36" s="37"/>
      <c r="C36" s="302"/>
      <c r="D36" s="213"/>
      <c r="E36" s="36"/>
      <c r="F36" s="264"/>
      <c r="G36" s="36"/>
      <c r="H36" s="264"/>
      <c r="I36" s="319"/>
      <c r="J36" s="36"/>
      <c r="K36" s="36"/>
      <c r="L36" s="36"/>
      <c r="M36" s="36"/>
      <c r="N36" s="42"/>
      <c r="O36" s="161"/>
      <c r="P36" s="36"/>
      <c r="Q36" s="36"/>
      <c r="R36" s="36"/>
      <c r="S36" s="36"/>
      <c r="T36" s="36"/>
      <c r="U36" s="161"/>
      <c r="V36" s="265"/>
      <c r="W36" s="391"/>
      <c r="X36" s="420"/>
      <c r="Y36" s="282"/>
      <c r="Z36" s="420"/>
    </row>
    <row r="37" spans="1:26" s="27" customFormat="1" ht="13.5">
      <c r="A37" s="266"/>
      <c r="B37" s="267"/>
      <c r="C37" s="268"/>
      <c r="D37" s="269"/>
      <c r="E37" s="4"/>
      <c r="F37" s="270"/>
      <c r="G37" s="4"/>
      <c r="H37" s="270"/>
      <c r="I37" s="4"/>
      <c r="J37" s="4"/>
      <c r="K37" s="4"/>
      <c r="L37" s="4"/>
      <c r="M37" s="4"/>
      <c r="N37" s="4"/>
      <c r="O37" s="271"/>
      <c r="P37" s="4"/>
      <c r="Q37" s="4"/>
      <c r="R37" s="4"/>
      <c r="S37" s="4"/>
      <c r="T37" s="4"/>
      <c r="U37" s="4"/>
      <c r="V37" s="154" t="s">
        <v>529</v>
      </c>
      <c r="W37" s="4"/>
      <c r="X37" s="272"/>
      <c r="Y37" s="29"/>
      <c r="Z37" s="272"/>
    </row>
    <row r="38" spans="1:26" s="27" customFormat="1" ht="22.5" customHeight="1">
      <c r="A38" s="266"/>
      <c r="B38" s="267"/>
      <c r="C38" s="268"/>
      <c r="D38" s="269"/>
      <c r="E38" s="4"/>
      <c r="F38" s="270"/>
      <c r="G38" s="4"/>
      <c r="H38" s="270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272"/>
      <c r="W38" s="4"/>
      <c r="X38" s="272"/>
      <c r="Y38" s="154"/>
      <c r="Z38" s="272"/>
    </row>
    <row r="39" spans="1:26" s="27" customFormat="1" ht="22.5" customHeight="1">
      <c r="A39" s="266"/>
      <c r="B39" s="267"/>
      <c r="C39" s="268"/>
      <c r="D39" s="269"/>
      <c r="E39" s="4"/>
      <c r="F39" s="270"/>
      <c r="G39" s="4"/>
      <c r="H39" s="270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272"/>
      <c r="W39" s="4"/>
      <c r="X39" s="272"/>
      <c r="Y39" s="154"/>
      <c r="Z39" s="272"/>
    </row>
    <row r="40" spans="1:26" s="27" customFormat="1" ht="22.5" customHeight="1">
      <c r="A40" s="266"/>
      <c r="B40" s="267"/>
      <c r="C40" s="268"/>
      <c r="D40" s="269"/>
      <c r="E40" s="4"/>
      <c r="F40" s="270"/>
      <c r="G40" s="4"/>
      <c r="H40" s="270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272"/>
      <c r="W40" s="4"/>
      <c r="X40" s="272"/>
      <c r="Y40" s="154"/>
      <c r="Z40" s="272"/>
    </row>
    <row r="41" spans="1:26" s="27" customFormat="1" ht="22.5" customHeight="1">
      <c r="A41" s="266"/>
      <c r="B41" s="267"/>
      <c r="C41" s="268"/>
      <c r="D41" s="269"/>
      <c r="E41" s="4"/>
      <c r="F41" s="270"/>
      <c r="G41" s="4"/>
      <c r="H41" s="270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272"/>
      <c r="W41" s="4"/>
      <c r="X41" s="272"/>
      <c r="Y41" s="154"/>
      <c r="Z41" s="272"/>
    </row>
    <row r="42" spans="1:26" s="27" customFormat="1" ht="20.25">
      <c r="A42" s="591" t="s">
        <v>515</v>
      </c>
      <c r="B42" s="591"/>
      <c r="C42" s="591"/>
      <c r="D42" s="591"/>
      <c r="E42" s="591"/>
      <c r="F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464"/>
      <c r="V42" s="464"/>
      <c r="W42" s="464"/>
      <c r="X42" s="464"/>
      <c r="Y42" s="464"/>
      <c r="Z42" s="464"/>
    </row>
    <row r="43" spans="1:26" s="27" customFormat="1" ht="16.5">
      <c r="A43" s="592" t="str">
        <f>"Table 2.1b  Strength of UK Regular Forces stationed in the UK by Country and Region as at "&amp;'Enter SITDATE'!B2</f>
        <v>Table 2.1b  Strength of UK Regular Forces stationed in the UK by Country and Region as at 1 January 2014</v>
      </c>
      <c r="B43" s="592"/>
      <c r="C43" s="592"/>
      <c r="D43" s="592"/>
      <c r="E43" s="592"/>
      <c r="F43" s="592"/>
      <c r="G43" s="592"/>
      <c r="H43" s="592"/>
      <c r="I43" s="592"/>
      <c r="J43" s="592"/>
      <c r="K43" s="592"/>
      <c r="L43" s="592"/>
      <c r="M43" s="592"/>
      <c r="N43" s="592"/>
      <c r="O43" s="592"/>
      <c r="P43" s="592"/>
      <c r="Q43" s="592"/>
      <c r="R43" s="592"/>
      <c r="S43" s="592"/>
      <c r="T43" s="592"/>
      <c r="U43" s="465"/>
      <c r="V43" s="465"/>
      <c r="W43" s="465"/>
      <c r="X43" s="465"/>
      <c r="Y43" s="465"/>
      <c r="Z43" s="465"/>
    </row>
    <row r="44" spans="1:26" s="27" customFormat="1" ht="13.5">
      <c r="A44" s="561"/>
      <c r="B44" s="102"/>
      <c r="C44" s="236"/>
      <c r="D44" s="237"/>
      <c r="E44" s="236"/>
      <c r="F44" s="237"/>
      <c r="G44" s="238"/>
      <c r="H44" s="239"/>
      <c r="I44" s="236"/>
      <c r="J44" s="238"/>
      <c r="K44" s="238"/>
      <c r="L44" s="238"/>
      <c r="M44" s="238"/>
      <c r="N44" s="238"/>
      <c r="O44" s="240"/>
      <c r="P44" s="240"/>
      <c r="Q44" s="33"/>
      <c r="R44" s="33"/>
      <c r="S44" s="236"/>
      <c r="T44" s="236"/>
      <c r="U44" s="236"/>
      <c r="V44" s="241"/>
      <c r="W44" s="238"/>
      <c r="X44" s="241"/>
      <c r="Y44" s="242"/>
      <c r="Z44" s="243"/>
    </row>
    <row r="45" spans="1:26" s="27" customFormat="1" ht="14.25">
      <c r="A45" s="244"/>
      <c r="B45" s="245"/>
      <c r="C45" s="601" t="s">
        <v>450</v>
      </c>
      <c r="D45" s="602"/>
      <c r="E45" s="602"/>
      <c r="F45" s="602"/>
      <c r="G45" s="602"/>
      <c r="H45" s="246"/>
      <c r="I45" s="603" t="s">
        <v>83</v>
      </c>
      <c r="J45" s="604"/>
      <c r="K45" s="604"/>
      <c r="L45" s="604"/>
      <c r="M45" s="604"/>
      <c r="N45" s="415"/>
      <c r="O45" s="596" t="s">
        <v>84</v>
      </c>
      <c r="P45" s="597"/>
      <c r="Q45" s="597"/>
      <c r="R45" s="597"/>
      <c r="S45" s="597"/>
      <c r="T45" s="353"/>
      <c r="U45" s="598"/>
      <c r="V45" s="599"/>
      <c r="W45" s="599"/>
      <c r="X45" s="599"/>
      <c r="Y45" s="599"/>
      <c r="Z45" s="599"/>
    </row>
    <row r="46" spans="1:26" s="27" customFormat="1" ht="14.25">
      <c r="A46" s="247"/>
      <c r="B46" s="74"/>
      <c r="C46" s="588" t="s">
        <v>50</v>
      </c>
      <c r="D46" s="409"/>
      <c r="E46" s="584" t="s">
        <v>79</v>
      </c>
      <c r="F46" s="409"/>
      <c r="G46" s="584" t="s">
        <v>91</v>
      </c>
      <c r="H46" s="409"/>
      <c r="I46" s="588" t="s">
        <v>50</v>
      </c>
      <c r="J46" s="410"/>
      <c r="K46" s="584" t="s">
        <v>79</v>
      </c>
      <c r="L46" s="410"/>
      <c r="M46" s="584" t="s">
        <v>91</v>
      </c>
      <c r="N46" s="411"/>
      <c r="O46" s="588" t="s">
        <v>50</v>
      </c>
      <c r="P46" s="410"/>
      <c r="Q46" s="584" t="s">
        <v>79</v>
      </c>
      <c r="R46" s="410"/>
      <c r="S46" s="584" t="s">
        <v>91</v>
      </c>
      <c r="T46" s="249"/>
      <c r="U46" s="359"/>
      <c r="V46" s="416"/>
      <c r="W46" s="360"/>
      <c r="X46" s="416"/>
      <c r="Y46" s="360"/>
      <c r="Z46" s="416"/>
    </row>
    <row r="47" spans="1:26" s="27" customFormat="1" ht="13.5">
      <c r="A47" s="251"/>
      <c r="B47" s="252"/>
      <c r="C47" s="587"/>
      <c r="D47" s="412"/>
      <c r="E47" s="585"/>
      <c r="F47" s="412"/>
      <c r="G47" s="585"/>
      <c r="H47" s="412"/>
      <c r="I47" s="587"/>
      <c r="J47" s="413"/>
      <c r="K47" s="585"/>
      <c r="L47" s="413"/>
      <c r="M47" s="585"/>
      <c r="N47" s="414"/>
      <c r="O47" s="587"/>
      <c r="P47" s="413"/>
      <c r="Q47" s="585"/>
      <c r="R47" s="413"/>
      <c r="S47" s="585"/>
      <c r="T47" s="253"/>
      <c r="U47" s="430"/>
      <c r="V47" s="418"/>
      <c r="W47" s="419"/>
      <c r="X47" s="418"/>
      <c r="Y47" s="419"/>
      <c r="Z47" s="418"/>
    </row>
    <row r="48" spans="1:26" s="27" customFormat="1" ht="14.25">
      <c r="A48" s="157"/>
      <c r="B48" s="226"/>
      <c r="C48" s="178"/>
      <c r="D48" s="295"/>
      <c r="E48" s="34"/>
      <c r="F48" s="255"/>
      <c r="G48" s="34"/>
      <c r="H48" s="255"/>
      <c r="I48" s="317"/>
      <c r="J48" s="34"/>
      <c r="K48" s="34"/>
      <c r="L48" s="34"/>
      <c r="M48" s="34"/>
      <c r="N48" s="43"/>
      <c r="O48" s="150"/>
      <c r="P48" s="32"/>
      <c r="Q48" s="32"/>
      <c r="R48" s="32"/>
      <c r="S48" s="32"/>
      <c r="T48" s="32"/>
      <c r="U48" s="431"/>
      <c r="V48" s="420"/>
      <c r="W48" s="282"/>
      <c r="X48" s="420"/>
      <c r="Y48" s="282"/>
      <c r="Z48" s="420"/>
    </row>
    <row r="49" spans="1:26" s="27" customFormat="1" ht="14.25">
      <c r="A49" s="84" t="s">
        <v>489</v>
      </c>
      <c r="B49" s="259"/>
      <c r="C49" s="88">
        <v>32600</v>
      </c>
      <c r="D49" s="199"/>
      <c r="E49" s="117">
        <v>6420</v>
      </c>
      <c r="F49" s="199"/>
      <c r="G49" s="117">
        <v>26180</v>
      </c>
      <c r="H49" s="198"/>
      <c r="I49" s="88">
        <v>75480</v>
      </c>
      <c r="J49" s="199"/>
      <c r="K49" s="117">
        <v>11170</v>
      </c>
      <c r="L49" s="199"/>
      <c r="M49" s="117">
        <v>64310</v>
      </c>
      <c r="N49" s="198"/>
      <c r="O49" s="88">
        <v>33730</v>
      </c>
      <c r="P49" s="199"/>
      <c r="Q49" s="117">
        <v>7250</v>
      </c>
      <c r="R49" s="117"/>
      <c r="S49" s="117">
        <v>26480</v>
      </c>
      <c r="T49" s="198"/>
      <c r="U49" s="421"/>
      <c r="V49" s="422"/>
      <c r="W49" s="423"/>
      <c r="X49" s="422"/>
      <c r="Y49" s="423"/>
      <c r="Z49" s="422"/>
    </row>
    <row r="50" spans="1:26" s="274" customFormat="1" ht="24.75" customHeight="1">
      <c r="A50" s="275"/>
      <c r="B50" s="262" t="s">
        <v>36</v>
      </c>
      <c r="C50" s="276">
        <v>28190</v>
      </c>
      <c r="D50" s="279"/>
      <c r="E50" s="278">
        <v>5860</v>
      </c>
      <c r="F50" s="279"/>
      <c r="G50" s="278">
        <v>22320</v>
      </c>
      <c r="H50" s="277"/>
      <c r="I50" s="276">
        <v>67780</v>
      </c>
      <c r="J50" s="279"/>
      <c r="K50" s="278">
        <v>10310</v>
      </c>
      <c r="L50" s="279"/>
      <c r="M50" s="278">
        <v>57470</v>
      </c>
      <c r="N50" s="277"/>
      <c r="O50" s="276">
        <v>30060</v>
      </c>
      <c r="P50" s="279"/>
      <c r="Q50" s="278">
        <v>6690</v>
      </c>
      <c r="R50" s="278"/>
      <c r="S50" s="278">
        <v>23370</v>
      </c>
      <c r="T50" s="277"/>
      <c r="U50" s="432"/>
      <c r="V50" s="425"/>
      <c r="W50" s="426"/>
      <c r="X50" s="425"/>
      <c r="Y50" s="426"/>
      <c r="Z50" s="425"/>
    </row>
    <row r="51" spans="1:26" s="274" customFormat="1" ht="6.75" customHeight="1">
      <c r="A51" s="275"/>
      <c r="B51" s="262"/>
      <c r="C51" s="276"/>
      <c r="D51" s="279"/>
      <c r="E51" s="278"/>
      <c r="F51" s="279"/>
      <c r="G51" s="278"/>
      <c r="H51" s="277"/>
      <c r="I51" s="276"/>
      <c r="J51" s="279"/>
      <c r="K51" s="278"/>
      <c r="L51" s="279"/>
      <c r="M51" s="278"/>
      <c r="N51" s="277"/>
      <c r="O51" s="276"/>
      <c r="P51" s="279"/>
      <c r="Q51" s="278"/>
      <c r="R51" s="278"/>
      <c r="S51" s="278"/>
      <c r="T51" s="277"/>
      <c r="U51" s="432"/>
      <c r="V51" s="425"/>
      <c r="W51" s="426"/>
      <c r="X51" s="425"/>
      <c r="Y51" s="426"/>
      <c r="Z51" s="425"/>
    </row>
    <row r="52" spans="1:26" s="27" customFormat="1" ht="14.25">
      <c r="A52" s="261"/>
      <c r="B52" s="262" t="s">
        <v>37</v>
      </c>
      <c r="C52" s="169">
        <v>120</v>
      </c>
      <c r="D52" s="190"/>
      <c r="E52" s="170">
        <v>10</v>
      </c>
      <c r="F52" s="190"/>
      <c r="G52" s="170">
        <v>100</v>
      </c>
      <c r="H52" s="189"/>
      <c r="I52" s="169">
        <v>1750</v>
      </c>
      <c r="J52" s="190"/>
      <c r="K52" s="170">
        <v>220</v>
      </c>
      <c r="L52" s="190"/>
      <c r="M52" s="170">
        <v>1530</v>
      </c>
      <c r="N52" s="189"/>
      <c r="O52" s="169">
        <v>700</v>
      </c>
      <c r="P52" s="190"/>
      <c r="Q52" s="170">
        <v>190</v>
      </c>
      <c r="R52" s="170"/>
      <c r="S52" s="170">
        <v>510</v>
      </c>
      <c r="T52" s="189"/>
      <c r="U52" s="147"/>
      <c r="V52" s="188"/>
      <c r="W52" s="428"/>
      <c r="X52" s="188"/>
      <c r="Y52" s="428"/>
      <c r="Z52" s="188"/>
    </row>
    <row r="53" spans="1:26" s="27" customFormat="1" ht="6.75" customHeight="1">
      <c r="A53" s="261"/>
      <c r="B53" s="262"/>
      <c r="C53" s="169"/>
      <c r="D53" s="190"/>
      <c r="E53" s="170"/>
      <c r="F53" s="190"/>
      <c r="G53" s="170"/>
      <c r="H53" s="189"/>
      <c r="I53" s="169"/>
      <c r="J53" s="190"/>
      <c r="K53" s="170"/>
      <c r="L53" s="190"/>
      <c r="M53" s="170"/>
      <c r="N53" s="189"/>
      <c r="O53" s="169"/>
      <c r="P53" s="190"/>
      <c r="Q53" s="170"/>
      <c r="R53" s="170"/>
      <c r="S53" s="170"/>
      <c r="T53" s="189"/>
      <c r="U53" s="147"/>
      <c r="V53" s="188"/>
      <c r="W53" s="428"/>
      <c r="X53" s="188"/>
      <c r="Y53" s="428"/>
      <c r="Z53" s="188"/>
    </row>
    <row r="54" spans="1:26" s="27" customFormat="1" ht="14.25">
      <c r="A54" s="261"/>
      <c r="B54" s="262" t="s">
        <v>38</v>
      </c>
      <c r="C54" s="169">
        <v>4280</v>
      </c>
      <c r="D54" s="190"/>
      <c r="E54" s="170">
        <v>530</v>
      </c>
      <c r="F54" s="190"/>
      <c r="G54" s="170">
        <v>3750</v>
      </c>
      <c r="H54" s="189"/>
      <c r="I54" s="169">
        <v>3690</v>
      </c>
      <c r="J54" s="190"/>
      <c r="K54" s="170">
        <v>440</v>
      </c>
      <c r="L54" s="190"/>
      <c r="M54" s="170">
        <v>3240</v>
      </c>
      <c r="N54" s="189"/>
      <c r="O54" s="169">
        <v>2880</v>
      </c>
      <c r="P54" s="190"/>
      <c r="Q54" s="170">
        <v>350</v>
      </c>
      <c r="R54" s="170"/>
      <c r="S54" s="170">
        <v>2530</v>
      </c>
      <c r="T54" s="189"/>
      <c r="U54" s="147"/>
      <c r="V54" s="188"/>
      <c r="W54" s="428"/>
      <c r="X54" s="188"/>
      <c r="Y54" s="428"/>
      <c r="Z54" s="188"/>
    </row>
    <row r="55" spans="1:26" s="27" customFormat="1" ht="6.75" customHeight="1">
      <c r="A55" s="261"/>
      <c r="B55" s="262"/>
      <c r="C55" s="169"/>
      <c r="D55" s="190"/>
      <c r="E55" s="170"/>
      <c r="F55" s="190"/>
      <c r="G55" s="170"/>
      <c r="H55" s="189"/>
      <c r="I55" s="169"/>
      <c r="J55" s="190"/>
      <c r="K55" s="170"/>
      <c r="L55" s="190"/>
      <c r="M55" s="170"/>
      <c r="N55" s="189"/>
      <c r="O55" s="169"/>
      <c r="P55" s="190"/>
      <c r="Q55" s="170"/>
      <c r="R55" s="170"/>
      <c r="S55" s="170"/>
      <c r="T55" s="189"/>
      <c r="U55" s="147"/>
      <c r="V55" s="188"/>
      <c r="W55" s="428"/>
      <c r="X55" s="188"/>
      <c r="Y55" s="428"/>
      <c r="Z55" s="188"/>
    </row>
    <row r="56" spans="1:26" s="27" customFormat="1" ht="14.25">
      <c r="A56" s="261"/>
      <c r="B56" s="262" t="s">
        <v>39</v>
      </c>
      <c r="C56" s="169">
        <v>10</v>
      </c>
      <c r="D56" s="190"/>
      <c r="E56" s="170" t="s">
        <v>530</v>
      </c>
      <c r="F56" s="190"/>
      <c r="G56" s="170" t="s">
        <v>530</v>
      </c>
      <c r="H56" s="189"/>
      <c r="I56" s="169">
        <v>2260</v>
      </c>
      <c r="J56" s="190"/>
      <c r="K56" s="170">
        <v>200</v>
      </c>
      <c r="L56" s="190"/>
      <c r="M56" s="170">
        <v>2060</v>
      </c>
      <c r="N56" s="189"/>
      <c r="O56" s="169">
        <v>80</v>
      </c>
      <c r="P56" s="190"/>
      <c r="Q56" s="170">
        <v>10</v>
      </c>
      <c r="R56" s="170"/>
      <c r="S56" s="170">
        <v>70</v>
      </c>
      <c r="T56" s="189"/>
      <c r="U56" s="147"/>
      <c r="V56" s="188"/>
      <c r="W56" s="428"/>
      <c r="X56" s="188"/>
      <c r="Y56" s="428"/>
      <c r="Z56" s="188"/>
    </row>
    <row r="57" spans="1:26" s="27" customFormat="1" ht="13.5">
      <c r="A57" s="158"/>
      <c r="B57" s="33"/>
      <c r="C57" s="273"/>
      <c r="D57" s="258"/>
      <c r="E57" s="35"/>
      <c r="F57" s="258"/>
      <c r="G57" s="35"/>
      <c r="H57" s="257"/>
      <c r="I57" s="318"/>
      <c r="J57" s="32"/>
      <c r="K57" s="35"/>
      <c r="L57" s="35"/>
      <c r="M57" s="35"/>
      <c r="N57" s="44"/>
      <c r="O57" s="322"/>
      <c r="P57" s="35"/>
      <c r="Q57" s="35"/>
      <c r="R57" s="35"/>
      <c r="S57" s="35"/>
      <c r="T57" s="35"/>
      <c r="U57" s="305"/>
      <c r="V57" s="420"/>
      <c r="W57" s="64"/>
      <c r="X57" s="420"/>
      <c r="Y57" s="64"/>
      <c r="Z57" s="420"/>
    </row>
    <row r="58" spans="1:26" s="27" customFormat="1" ht="13.5">
      <c r="A58" s="84" t="s">
        <v>516</v>
      </c>
      <c r="B58" s="259"/>
      <c r="C58" s="519">
        <v>28190</v>
      </c>
      <c r="D58" s="520"/>
      <c r="E58" s="51">
        <v>5860</v>
      </c>
      <c r="F58" s="520"/>
      <c r="G58" s="51">
        <v>22320</v>
      </c>
      <c r="H58" s="518"/>
      <c r="I58" s="146">
        <v>67780</v>
      </c>
      <c r="J58" s="51"/>
      <c r="K58" s="51">
        <v>10310</v>
      </c>
      <c r="L58" s="51"/>
      <c r="M58" s="51">
        <v>57470</v>
      </c>
      <c r="N58" s="52"/>
      <c r="O58" s="51">
        <v>30060</v>
      </c>
      <c r="P58" s="51"/>
      <c r="Q58" s="51">
        <v>6690</v>
      </c>
      <c r="R58" s="51"/>
      <c r="S58" s="51">
        <v>23370</v>
      </c>
      <c r="T58" s="51"/>
      <c r="U58" s="147"/>
      <c r="V58" s="429"/>
      <c r="W58" s="91"/>
      <c r="X58" s="429"/>
      <c r="Y58" s="91"/>
      <c r="Z58" s="429"/>
    </row>
    <row r="59" spans="1:26" s="274" customFormat="1" ht="22.5" customHeight="1">
      <c r="A59" s="280"/>
      <c r="B59" s="263" t="s">
        <v>47</v>
      </c>
      <c r="C59" s="276">
        <v>20</v>
      </c>
      <c r="D59" s="279"/>
      <c r="E59" s="278">
        <v>10</v>
      </c>
      <c r="F59" s="279"/>
      <c r="G59" s="278">
        <v>10</v>
      </c>
      <c r="H59" s="277"/>
      <c r="I59" s="276">
        <v>640</v>
      </c>
      <c r="J59" s="279"/>
      <c r="K59" s="278">
        <v>80</v>
      </c>
      <c r="L59" s="279"/>
      <c r="M59" s="278">
        <v>560</v>
      </c>
      <c r="N59" s="277"/>
      <c r="O59" s="276">
        <v>580</v>
      </c>
      <c r="P59" s="279"/>
      <c r="Q59" s="278">
        <v>130</v>
      </c>
      <c r="R59" s="278"/>
      <c r="S59" s="278">
        <v>450</v>
      </c>
      <c r="T59" s="277"/>
      <c r="U59" s="432"/>
      <c r="V59" s="425"/>
      <c r="W59" s="426"/>
      <c r="X59" s="425"/>
      <c r="Y59" s="426"/>
      <c r="Z59" s="425"/>
    </row>
    <row r="60" spans="1:26" s="274" customFormat="1" ht="6.75" customHeight="1">
      <c r="A60" s="280"/>
      <c r="B60" s="263"/>
      <c r="C60" s="276"/>
      <c r="D60" s="279"/>
      <c r="E60" s="278"/>
      <c r="F60" s="279"/>
      <c r="G60" s="278"/>
      <c r="H60" s="277"/>
      <c r="I60" s="276"/>
      <c r="J60" s="279"/>
      <c r="K60" s="278"/>
      <c r="L60" s="279"/>
      <c r="M60" s="278"/>
      <c r="N60" s="277"/>
      <c r="O60" s="276"/>
      <c r="P60" s="279"/>
      <c r="Q60" s="278"/>
      <c r="R60" s="278"/>
      <c r="S60" s="278"/>
      <c r="T60" s="277"/>
      <c r="U60" s="432"/>
      <c r="V60" s="425"/>
      <c r="W60" s="426"/>
      <c r="X60" s="425"/>
      <c r="Y60" s="426"/>
      <c r="Z60" s="425"/>
    </row>
    <row r="61" spans="1:26" s="27" customFormat="1" ht="14.25">
      <c r="A61" s="261"/>
      <c r="B61" s="262" t="s">
        <v>56</v>
      </c>
      <c r="C61" s="169">
        <v>180</v>
      </c>
      <c r="D61" s="190"/>
      <c r="E61" s="170">
        <v>40</v>
      </c>
      <c r="F61" s="190"/>
      <c r="G61" s="170">
        <v>140</v>
      </c>
      <c r="H61" s="189"/>
      <c r="I61" s="169">
        <v>1430</v>
      </c>
      <c r="J61" s="190"/>
      <c r="K61" s="170">
        <v>130</v>
      </c>
      <c r="L61" s="190"/>
      <c r="M61" s="170">
        <v>1300</v>
      </c>
      <c r="N61" s="189"/>
      <c r="O61" s="169">
        <v>140</v>
      </c>
      <c r="P61" s="190"/>
      <c r="Q61" s="170">
        <v>10</v>
      </c>
      <c r="R61" s="170"/>
      <c r="S61" s="170">
        <v>120</v>
      </c>
      <c r="T61" s="189"/>
      <c r="U61" s="147"/>
      <c r="V61" s="188"/>
      <c r="W61" s="428"/>
      <c r="X61" s="188"/>
      <c r="Y61" s="428"/>
      <c r="Z61" s="188"/>
    </row>
    <row r="62" spans="1:26" s="27" customFormat="1" ht="6.75" customHeight="1">
      <c r="A62" s="261"/>
      <c r="B62" s="262"/>
      <c r="C62" s="169"/>
      <c r="D62" s="190"/>
      <c r="E62" s="170"/>
      <c r="F62" s="190"/>
      <c r="G62" s="170"/>
      <c r="H62" s="189"/>
      <c r="I62" s="169"/>
      <c r="J62" s="190"/>
      <c r="K62" s="170"/>
      <c r="L62" s="190"/>
      <c r="M62" s="170"/>
      <c r="N62" s="189"/>
      <c r="O62" s="169"/>
      <c r="P62" s="190"/>
      <c r="Q62" s="170"/>
      <c r="R62" s="170"/>
      <c r="S62" s="170"/>
      <c r="T62" s="189"/>
      <c r="U62" s="147"/>
      <c r="V62" s="188"/>
      <c r="W62" s="428"/>
      <c r="X62" s="188"/>
      <c r="Y62" s="428"/>
      <c r="Z62" s="188"/>
    </row>
    <row r="63" spans="1:26" s="27" customFormat="1" ht="14.25">
      <c r="A63" s="261"/>
      <c r="B63" s="262" t="s">
        <v>490</v>
      </c>
      <c r="C63" s="169">
        <v>150</v>
      </c>
      <c r="D63" s="190"/>
      <c r="E63" s="170">
        <v>20</v>
      </c>
      <c r="F63" s="190"/>
      <c r="G63" s="170">
        <v>140</v>
      </c>
      <c r="H63" s="189"/>
      <c r="I63" s="169">
        <v>10970</v>
      </c>
      <c r="J63" s="190"/>
      <c r="K63" s="170">
        <v>950</v>
      </c>
      <c r="L63" s="190"/>
      <c r="M63" s="170">
        <v>10020</v>
      </c>
      <c r="N63" s="189"/>
      <c r="O63" s="169">
        <v>1910</v>
      </c>
      <c r="P63" s="190"/>
      <c r="Q63" s="170">
        <v>290</v>
      </c>
      <c r="R63" s="170"/>
      <c r="S63" s="170">
        <v>1620</v>
      </c>
      <c r="T63" s="189"/>
      <c r="U63" s="147"/>
      <c r="V63" s="188"/>
      <c r="W63" s="428"/>
      <c r="X63" s="188"/>
      <c r="Y63" s="428"/>
      <c r="Z63" s="188"/>
    </row>
    <row r="64" spans="1:26" s="27" customFormat="1" ht="6.75" customHeight="1">
      <c r="A64" s="261"/>
      <c r="B64" s="262"/>
      <c r="C64" s="169"/>
      <c r="D64" s="190"/>
      <c r="E64" s="170"/>
      <c r="F64" s="190"/>
      <c r="G64" s="170"/>
      <c r="H64" s="189"/>
      <c r="I64" s="169"/>
      <c r="J64" s="190"/>
      <c r="K64" s="170"/>
      <c r="L64" s="190"/>
      <c r="M64" s="170"/>
      <c r="N64" s="189"/>
      <c r="O64" s="169"/>
      <c r="P64" s="190"/>
      <c r="Q64" s="170"/>
      <c r="R64" s="170"/>
      <c r="S64" s="170"/>
      <c r="T64" s="189"/>
      <c r="U64" s="147"/>
      <c r="V64" s="188"/>
      <c r="W64" s="428"/>
      <c r="X64" s="188"/>
      <c r="Y64" s="428"/>
      <c r="Z64" s="188"/>
    </row>
    <row r="65" spans="1:26" s="27" customFormat="1" ht="14.25">
      <c r="A65" s="261"/>
      <c r="B65" s="262" t="s">
        <v>52</v>
      </c>
      <c r="C65" s="169">
        <v>130</v>
      </c>
      <c r="D65" s="190"/>
      <c r="E65" s="170">
        <v>30</v>
      </c>
      <c r="F65" s="190"/>
      <c r="G65" s="170">
        <v>100</v>
      </c>
      <c r="H65" s="189"/>
      <c r="I65" s="169">
        <v>2770</v>
      </c>
      <c r="J65" s="190"/>
      <c r="K65" s="170">
        <v>290</v>
      </c>
      <c r="L65" s="190"/>
      <c r="M65" s="170">
        <v>2480</v>
      </c>
      <c r="N65" s="189"/>
      <c r="O65" s="169">
        <v>5910</v>
      </c>
      <c r="P65" s="190"/>
      <c r="Q65" s="170">
        <v>1370</v>
      </c>
      <c r="R65" s="170"/>
      <c r="S65" s="170">
        <v>4540</v>
      </c>
      <c r="T65" s="189"/>
      <c r="U65" s="147"/>
      <c r="V65" s="188"/>
      <c r="W65" s="428"/>
      <c r="X65" s="188"/>
      <c r="Y65" s="428"/>
      <c r="Z65" s="188"/>
    </row>
    <row r="66" spans="1:26" s="27" customFormat="1" ht="6.75" customHeight="1">
      <c r="A66" s="261"/>
      <c r="B66" s="262"/>
      <c r="C66" s="169"/>
      <c r="D66" s="190"/>
      <c r="E66" s="170"/>
      <c r="F66" s="190"/>
      <c r="G66" s="170"/>
      <c r="H66" s="189"/>
      <c r="I66" s="169"/>
      <c r="J66" s="190"/>
      <c r="K66" s="170"/>
      <c r="L66" s="190"/>
      <c r="M66" s="170"/>
      <c r="N66" s="189"/>
      <c r="O66" s="169"/>
      <c r="P66" s="190"/>
      <c r="Q66" s="170"/>
      <c r="R66" s="170"/>
      <c r="S66" s="170"/>
      <c r="T66" s="189"/>
      <c r="U66" s="147"/>
      <c r="V66" s="188"/>
      <c r="W66" s="428"/>
      <c r="X66" s="188"/>
      <c r="Y66" s="428"/>
      <c r="Z66" s="188"/>
    </row>
    <row r="67" spans="1:26" s="27" customFormat="1" ht="14.25">
      <c r="A67" s="261"/>
      <c r="B67" s="262" t="s">
        <v>55</v>
      </c>
      <c r="C67" s="169">
        <v>300</v>
      </c>
      <c r="D67" s="190"/>
      <c r="E67" s="170">
        <v>120</v>
      </c>
      <c r="F67" s="190"/>
      <c r="G67" s="170">
        <v>180</v>
      </c>
      <c r="H67" s="189"/>
      <c r="I67" s="169">
        <v>3820</v>
      </c>
      <c r="J67" s="190"/>
      <c r="K67" s="170">
        <v>520</v>
      </c>
      <c r="L67" s="190"/>
      <c r="M67" s="170">
        <v>3300</v>
      </c>
      <c r="N67" s="189"/>
      <c r="O67" s="169">
        <v>2150</v>
      </c>
      <c r="P67" s="190"/>
      <c r="Q67" s="170">
        <v>350</v>
      </c>
      <c r="R67" s="170"/>
      <c r="S67" s="170">
        <v>1800</v>
      </c>
      <c r="T67" s="189"/>
      <c r="U67" s="147"/>
      <c r="V67" s="188"/>
      <c r="W67" s="428"/>
      <c r="X67" s="188"/>
      <c r="Y67" s="428"/>
      <c r="Z67" s="188"/>
    </row>
    <row r="68" spans="1:26" s="27" customFormat="1" ht="6.75" customHeight="1">
      <c r="A68" s="261"/>
      <c r="B68" s="262"/>
      <c r="C68" s="169"/>
      <c r="D68" s="190"/>
      <c r="E68" s="170"/>
      <c r="F68" s="190"/>
      <c r="G68" s="170"/>
      <c r="H68" s="189"/>
      <c r="I68" s="169"/>
      <c r="J68" s="190"/>
      <c r="K68" s="170"/>
      <c r="L68" s="190"/>
      <c r="M68" s="170"/>
      <c r="N68" s="189"/>
      <c r="O68" s="169"/>
      <c r="P68" s="190"/>
      <c r="Q68" s="170"/>
      <c r="R68" s="170"/>
      <c r="S68" s="170"/>
      <c r="T68" s="189"/>
      <c r="U68" s="147"/>
      <c r="V68" s="188"/>
      <c r="W68" s="428"/>
      <c r="X68" s="188"/>
      <c r="Y68" s="428"/>
      <c r="Z68" s="188"/>
    </row>
    <row r="69" spans="1:26" s="27" customFormat="1" ht="14.25">
      <c r="A69" s="261"/>
      <c r="B69" s="262" t="s">
        <v>486</v>
      </c>
      <c r="C69" s="169">
        <v>700</v>
      </c>
      <c r="D69" s="190"/>
      <c r="E69" s="170">
        <v>300</v>
      </c>
      <c r="F69" s="190"/>
      <c r="G69" s="170">
        <v>390</v>
      </c>
      <c r="H69" s="189"/>
      <c r="I69" s="169">
        <v>7520</v>
      </c>
      <c r="J69" s="190"/>
      <c r="K69" s="170">
        <v>980</v>
      </c>
      <c r="L69" s="190"/>
      <c r="M69" s="170">
        <v>6540</v>
      </c>
      <c r="N69" s="189"/>
      <c r="O69" s="169">
        <v>6340</v>
      </c>
      <c r="P69" s="190"/>
      <c r="Q69" s="170">
        <v>1040</v>
      </c>
      <c r="R69" s="170"/>
      <c r="S69" s="170">
        <v>5300</v>
      </c>
      <c r="T69" s="189"/>
      <c r="U69" s="147"/>
      <c r="V69" s="188"/>
      <c r="W69" s="428"/>
      <c r="X69" s="188"/>
      <c r="Y69" s="428"/>
      <c r="Z69" s="188"/>
    </row>
    <row r="70" spans="1:26" s="27" customFormat="1" ht="6.75" customHeight="1">
      <c r="A70" s="261"/>
      <c r="B70" s="262"/>
      <c r="C70" s="169"/>
      <c r="D70" s="190"/>
      <c r="E70" s="170"/>
      <c r="F70" s="190"/>
      <c r="G70" s="170"/>
      <c r="H70" s="189"/>
      <c r="I70" s="169"/>
      <c r="J70" s="190"/>
      <c r="K70" s="170"/>
      <c r="L70" s="190"/>
      <c r="M70" s="170"/>
      <c r="N70" s="189"/>
      <c r="O70" s="169"/>
      <c r="P70" s="190"/>
      <c r="Q70" s="170"/>
      <c r="R70" s="170"/>
      <c r="S70" s="170"/>
      <c r="T70" s="189"/>
      <c r="U70" s="147"/>
      <c r="V70" s="188"/>
      <c r="W70" s="428"/>
      <c r="X70" s="188"/>
      <c r="Y70" s="428"/>
      <c r="Z70" s="188"/>
    </row>
    <row r="71" spans="1:26" s="27" customFormat="1" ht="14.25">
      <c r="A71" s="261"/>
      <c r="B71" s="262" t="s">
        <v>49</v>
      </c>
      <c r="C71" s="169">
        <v>380</v>
      </c>
      <c r="D71" s="190"/>
      <c r="E71" s="170">
        <v>270</v>
      </c>
      <c r="F71" s="190"/>
      <c r="G71" s="170">
        <v>100</v>
      </c>
      <c r="H71" s="189"/>
      <c r="I71" s="169">
        <v>3350</v>
      </c>
      <c r="J71" s="190"/>
      <c r="K71" s="170">
        <v>640</v>
      </c>
      <c r="L71" s="190"/>
      <c r="M71" s="170">
        <v>2720</v>
      </c>
      <c r="N71" s="189"/>
      <c r="O71" s="169">
        <v>1020</v>
      </c>
      <c r="P71" s="190"/>
      <c r="Q71" s="170">
        <v>400</v>
      </c>
      <c r="R71" s="170"/>
      <c r="S71" s="170">
        <v>620</v>
      </c>
      <c r="T71" s="189"/>
      <c r="U71" s="147"/>
      <c r="V71" s="188"/>
      <c r="W71" s="428"/>
      <c r="X71" s="188"/>
      <c r="Y71" s="428"/>
      <c r="Z71" s="188"/>
    </row>
    <row r="72" spans="1:26" s="27" customFormat="1" ht="6.75" customHeight="1">
      <c r="A72" s="261"/>
      <c r="B72" s="262"/>
      <c r="C72" s="169"/>
      <c r="D72" s="190"/>
      <c r="E72" s="170"/>
      <c r="F72" s="190"/>
      <c r="G72" s="170"/>
      <c r="H72" s="189"/>
      <c r="I72" s="169"/>
      <c r="J72" s="190"/>
      <c r="K72" s="170"/>
      <c r="L72" s="190"/>
      <c r="M72" s="170"/>
      <c r="N72" s="189"/>
      <c r="O72" s="169"/>
      <c r="P72" s="190"/>
      <c r="Q72" s="170"/>
      <c r="R72" s="170"/>
      <c r="S72" s="170"/>
      <c r="T72" s="189"/>
      <c r="U72" s="147"/>
      <c r="V72" s="188"/>
      <c r="W72" s="428"/>
      <c r="X72" s="188"/>
      <c r="Y72" s="428"/>
      <c r="Z72" s="188"/>
    </row>
    <row r="73" spans="1:26" s="27" customFormat="1" ht="14.25">
      <c r="A73" s="261"/>
      <c r="B73" s="262" t="s">
        <v>53</v>
      </c>
      <c r="C73" s="169">
        <v>10010</v>
      </c>
      <c r="D73" s="190"/>
      <c r="E73" s="170">
        <v>2200</v>
      </c>
      <c r="F73" s="190"/>
      <c r="G73" s="170">
        <v>7810</v>
      </c>
      <c r="H73" s="189"/>
      <c r="I73" s="169">
        <v>18600</v>
      </c>
      <c r="J73" s="190"/>
      <c r="K73" s="170">
        <v>4200</v>
      </c>
      <c r="L73" s="190"/>
      <c r="M73" s="170">
        <v>14410</v>
      </c>
      <c r="N73" s="189"/>
      <c r="O73" s="169">
        <v>10480</v>
      </c>
      <c r="P73" s="190"/>
      <c r="Q73" s="170">
        <v>2400</v>
      </c>
      <c r="R73" s="170"/>
      <c r="S73" s="170">
        <v>8080</v>
      </c>
      <c r="T73" s="189"/>
      <c r="U73" s="147"/>
      <c r="V73" s="188"/>
      <c r="W73" s="428"/>
      <c r="X73" s="188"/>
      <c r="Y73" s="428"/>
      <c r="Z73" s="188"/>
    </row>
    <row r="74" spans="1:26" s="27" customFormat="1" ht="6.75" customHeight="1">
      <c r="A74" s="261"/>
      <c r="B74" s="262"/>
      <c r="C74" s="169"/>
      <c r="D74" s="190"/>
      <c r="E74" s="170"/>
      <c r="F74" s="190"/>
      <c r="G74" s="170"/>
      <c r="H74" s="189"/>
      <c r="I74" s="169"/>
      <c r="J74" s="190"/>
      <c r="K74" s="170"/>
      <c r="L74" s="190"/>
      <c r="M74" s="170"/>
      <c r="N74" s="189"/>
      <c r="O74" s="169"/>
      <c r="P74" s="190"/>
      <c r="Q74" s="170"/>
      <c r="R74" s="170"/>
      <c r="S74" s="170"/>
      <c r="T74" s="189"/>
      <c r="U74" s="147"/>
      <c r="V74" s="188"/>
      <c r="W74" s="428"/>
      <c r="X74" s="188"/>
      <c r="Y74" s="428"/>
      <c r="Z74" s="188"/>
    </row>
    <row r="75" spans="1:26" s="27" customFormat="1" ht="14.25">
      <c r="A75" s="261"/>
      <c r="B75" s="262" t="s">
        <v>54</v>
      </c>
      <c r="C75" s="169">
        <v>16320</v>
      </c>
      <c r="D75" s="190"/>
      <c r="E75" s="170">
        <v>2870</v>
      </c>
      <c r="F75" s="190"/>
      <c r="G75" s="170">
        <v>13460</v>
      </c>
      <c r="H75" s="189"/>
      <c r="I75" s="169">
        <v>18680</v>
      </c>
      <c r="J75" s="190"/>
      <c r="K75" s="170">
        <v>2530</v>
      </c>
      <c r="L75" s="190"/>
      <c r="M75" s="170">
        <v>16160</v>
      </c>
      <c r="N75" s="189"/>
      <c r="O75" s="169">
        <v>1540</v>
      </c>
      <c r="P75" s="190"/>
      <c r="Q75" s="170">
        <v>710</v>
      </c>
      <c r="R75" s="170"/>
      <c r="S75" s="170">
        <v>830</v>
      </c>
      <c r="T75" s="189"/>
      <c r="U75" s="147"/>
      <c r="V75" s="188"/>
      <c r="W75" s="428"/>
      <c r="X75" s="188"/>
      <c r="Y75" s="428"/>
      <c r="Z75" s="188"/>
    </row>
    <row r="76" spans="1:26" s="27" customFormat="1" ht="14.25">
      <c r="A76" s="159"/>
      <c r="B76" s="37"/>
      <c r="C76" s="302"/>
      <c r="D76" s="213"/>
      <c r="E76" s="36"/>
      <c r="F76" s="264"/>
      <c r="G76" s="36"/>
      <c r="H76" s="264"/>
      <c r="I76" s="319"/>
      <c r="J76" s="36"/>
      <c r="K76" s="36"/>
      <c r="L76" s="36"/>
      <c r="M76" s="36"/>
      <c r="N76" s="42"/>
      <c r="O76" s="161"/>
      <c r="P76" s="36"/>
      <c r="Q76" s="36"/>
      <c r="R76" s="36"/>
      <c r="S76" s="36"/>
      <c r="T76" s="36"/>
      <c r="U76" s="431"/>
      <c r="V76" s="420"/>
      <c r="W76" s="282"/>
      <c r="X76" s="420"/>
      <c r="Y76" s="282"/>
      <c r="Z76" s="420"/>
    </row>
    <row r="77" spans="1:26" s="27" customFormat="1" ht="13.5">
      <c r="A77" s="266"/>
      <c r="B77" s="267"/>
      <c r="C77" s="268"/>
      <c r="D77" s="269"/>
      <c r="E77" s="4"/>
      <c r="F77" s="270"/>
      <c r="G77" s="4"/>
      <c r="H77" s="270"/>
      <c r="I77" s="4"/>
      <c r="J77" s="4"/>
      <c r="K77" s="4"/>
      <c r="L77" s="4"/>
      <c r="M77" s="4"/>
      <c r="N77" s="4"/>
      <c r="O77" s="271"/>
      <c r="P77" s="4"/>
      <c r="Q77" s="4"/>
      <c r="R77" s="4"/>
      <c r="S77" s="4"/>
      <c r="T77" s="154" t="s">
        <v>529</v>
      </c>
      <c r="U77" s="4"/>
      <c r="V77" s="272"/>
      <c r="W77" s="4"/>
      <c r="X77" s="272"/>
      <c r="Y77" s="29"/>
      <c r="Z77" s="272"/>
    </row>
    <row r="78" spans="1:26" s="27" customFormat="1" ht="12.75">
      <c r="A78" s="583"/>
      <c r="B78" s="583"/>
      <c r="C78" s="583"/>
      <c r="D78" s="583"/>
      <c r="E78" s="583"/>
      <c r="F78" s="583"/>
      <c r="G78" s="583"/>
      <c r="H78" s="583"/>
      <c r="I78" s="583"/>
      <c r="J78" s="583"/>
      <c r="K78" s="583"/>
      <c r="L78" s="583"/>
      <c r="M78" s="583"/>
      <c r="N78" s="583"/>
      <c r="O78" s="583"/>
      <c r="P78" s="583"/>
      <c r="Q78" s="583"/>
      <c r="R78" s="583"/>
      <c r="S78" s="583"/>
      <c r="T78" s="583"/>
      <c r="U78" s="583"/>
      <c r="V78" s="583"/>
      <c r="W78" s="583"/>
      <c r="X78" s="583"/>
      <c r="Y78" s="583"/>
      <c r="Z78" s="583"/>
    </row>
  </sheetData>
  <mergeCells count="31">
    <mergeCell ref="S6:S7"/>
    <mergeCell ref="U6:U7"/>
    <mergeCell ref="A2:V2"/>
    <mergeCell ref="A3:V3"/>
    <mergeCell ref="C5:G5"/>
    <mergeCell ref="I5:M5"/>
    <mergeCell ref="O5:U5"/>
    <mergeCell ref="A42:T42"/>
    <mergeCell ref="A43:T43"/>
    <mergeCell ref="K6:K7"/>
    <mergeCell ref="M6:M7"/>
    <mergeCell ref="O6:O7"/>
    <mergeCell ref="Q6:Q7"/>
    <mergeCell ref="C6:C7"/>
    <mergeCell ref="E6:E7"/>
    <mergeCell ref="G6:G7"/>
    <mergeCell ref="I6:I7"/>
    <mergeCell ref="C45:G45"/>
    <mergeCell ref="I45:M45"/>
    <mergeCell ref="O45:S45"/>
    <mergeCell ref="U45:Z45"/>
    <mergeCell ref="S46:S47"/>
    <mergeCell ref="A78:Z78"/>
    <mergeCell ref="K46:K47"/>
    <mergeCell ref="M46:M47"/>
    <mergeCell ref="O46:O47"/>
    <mergeCell ref="Q46:Q47"/>
    <mergeCell ref="C46:C47"/>
    <mergeCell ref="E46:E47"/>
    <mergeCell ref="G46:G47"/>
    <mergeCell ref="I46:I47"/>
  </mergeCells>
  <printOptions horizontalCentered="1"/>
  <pageMargins left="0.29" right="0.24" top="0.984251968503937" bottom="0.984251968503937" header="0.5118110236220472" footer="0.5118110236220472"/>
  <pageSetup horizontalDpi="600" verticalDpi="600" orientation="portrait" paperSize="9" scale="60" r:id="rId1"/>
  <headerFooter alignWithMargins="0">
    <oddFooter>&amp;C6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61"/>
  <sheetViews>
    <sheetView workbookViewId="0" topLeftCell="A22">
      <selection activeCell="A62" sqref="A62"/>
    </sheetView>
  </sheetViews>
  <sheetFormatPr defaultColWidth="9.140625" defaultRowHeight="12.75"/>
  <cols>
    <col min="10" max="10" width="11.8515625" style="0" customWidth="1"/>
  </cols>
  <sheetData>
    <row r="1" spans="1:10" ht="24.75" customHeight="1">
      <c r="A1" s="605" t="str">
        <f>"Map 1: Distribution of UK Regular Forces by Region as at "&amp;'Enter SITDATE'!B2</f>
        <v>Map 1: Distribution of UK Regular Forces by Region as at 1 January 2014</v>
      </c>
      <c r="B1" s="605"/>
      <c r="C1" s="605"/>
      <c r="D1" s="605"/>
      <c r="E1" s="605"/>
      <c r="F1" s="605"/>
      <c r="G1" s="605"/>
      <c r="H1" s="605"/>
      <c r="I1" s="605"/>
      <c r="J1" s="605"/>
    </row>
    <row r="61" ht="12.75">
      <c r="A61" t="s">
        <v>534</v>
      </c>
    </row>
  </sheetData>
  <mergeCells count="1">
    <mergeCell ref="A1:J1"/>
  </mergeCells>
  <printOptions/>
  <pageMargins left="0.75" right="0.75" top="1" bottom="1" header="0.5" footer="0.5"/>
  <pageSetup horizontalDpi="600" verticalDpi="600" orientation="portrait" paperSize="9" scale="85" r:id="rId2"/>
  <headerFooter alignWithMargins="0">
    <oddFooter>&amp;C7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J61"/>
  <sheetViews>
    <sheetView workbookViewId="0" topLeftCell="A25">
      <selection activeCell="A62" sqref="A62"/>
    </sheetView>
  </sheetViews>
  <sheetFormatPr defaultColWidth="9.140625" defaultRowHeight="12.75"/>
  <cols>
    <col min="10" max="10" width="11.140625" style="0" customWidth="1"/>
  </cols>
  <sheetData>
    <row r="1" spans="1:10" ht="22.5" customHeight="1">
      <c r="A1" s="605" t="str">
        <f>"Map 2: Distribution of MOD Civilian personnel by Region as at "&amp;'Enter SITDATE'!B2</f>
        <v>Map 2: Distribution of MOD Civilian personnel by Region as at 1 January 2014</v>
      </c>
      <c r="B1" s="605"/>
      <c r="C1" s="605"/>
      <c r="D1" s="605"/>
      <c r="E1" s="605"/>
      <c r="F1" s="605"/>
      <c r="G1" s="605"/>
      <c r="H1" s="605"/>
      <c r="I1" s="605"/>
      <c r="J1" s="605"/>
    </row>
    <row r="61" ht="12.75">
      <c r="A61" t="s">
        <v>534</v>
      </c>
    </row>
  </sheetData>
  <mergeCells count="1">
    <mergeCell ref="A1:J1"/>
  </mergeCells>
  <printOptions/>
  <pageMargins left="0.75" right="0.75" top="1" bottom="1" header="0.5" footer="0.5"/>
  <pageSetup horizontalDpi="600" verticalDpi="600" orientation="portrait" paperSize="9" scale="91" r:id="rId2"/>
  <headerFooter alignWithMargins="0">
    <oddFooter>&amp;C8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A79"/>
  <sheetViews>
    <sheetView workbookViewId="0" topLeftCell="A1">
      <selection activeCell="C49" sqref="C49:T76"/>
    </sheetView>
  </sheetViews>
  <sheetFormatPr defaultColWidth="9.140625" defaultRowHeight="12.75"/>
  <cols>
    <col min="2" max="2" width="23.00390625" style="0" customWidth="1"/>
    <col min="4" max="4" width="2.28125" style="0" customWidth="1"/>
    <col min="6" max="6" width="2.28125" style="0" customWidth="1"/>
    <col min="8" max="8" width="2.28125" style="0" customWidth="1"/>
    <col min="10" max="10" width="2.28125" style="0" customWidth="1"/>
    <col min="12" max="12" width="2.28125" style="0" customWidth="1"/>
    <col min="14" max="14" width="2.28125" style="0" customWidth="1"/>
    <col min="16" max="16" width="2.28125" style="0" customWidth="1"/>
    <col min="18" max="18" width="2.28125" style="0" customWidth="1"/>
    <col min="20" max="20" width="2.28125" style="0" customWidth="1"/>
    <col min="22" max="22" width="2.28125" style="0" customWidth="1"/>
  </cols>
  <sheetData>
    <row r="1" spans="1:26" s="27" customFormat="1" ht="20.25">
      <c r="A1" s="591" t="s">
        <v>491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464"/>
      <c r="X1" s="464"/>
      <c r="Y1" s="464"/>
      <c r="Z1" s="166"/>
    </row>
    <row r="2" spans="1:26" s="27" customFormat="1" ht="20.25">
      <c r="A2" s="608" t="str">
        <f>"Table 3.1a The North East: MOD Personnel by local authority area as at "&amp;'Enter SITDATE'!B2</f>
        <v>Table 3.1a The North East: MOD Personnel by local authority area as at 1 January 2014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608"/>
      <c r="V2" s="608"/>
      <c r="W2" s="464"/>
      <c r="X2" s="464"/>
      <c r="Y2" s="464"/>
      <c r="Z2" s="166"/>
    </row>
    <row r="3" spans="1:26" s="27" customFormat="1" ht="12.75">
      <c r="A3" s="104"/>
      <c r="B3" s="102"/>
      <c r="C3" s="103"/>
      <c r="D3" s="103"/>
      <c r="E3" s="103"/>
      <c r="F3" s="103"/>
      <c r="G3" s="102"/>
      <c r="H3" s="102"/>
      <c r="I3" s="103"/>
      <c r="J3" s="102"/>
      <c r="K3" s="102"/>
      <c r="L3" s="102"/>
      <c r="M3" s="102"/>
      <c r="N3" s="102"/>
      <c r="O3" s="105"/>
      <c r="P3" s="105"/>
      <c r="Q3" s="36"/>
      <c r="R3" s="36"/>
      <c r="S3" s="106"/>
      <c r="T3" s="106"/>
      <c r="U3" s="106"/>
      <c r="V3" s="107"/>
      <c r="W3" s="340"/>
      <c r="X3" s="340"/>
      <c r="Y3" s="177"/>
      <c r="Z3" s="177"/>
    </row>
    <row r="4" spans="1:26" s="27" customFormat="1" ht="12.75" customHeight="1">
      <c r="A4" s="99" t="s">
        <v>74</v>
      </c>
      <c r="B4" s="341"/>
      <c r="C4" s="596" t="s">
        <v>517</v>
      </c>
      <c r="D4" s="597"/>
      <c r="E4" s="597"/>
      <c r="F4" s="597"/>
      <c r="G4" s="597"/>
      <c r="H4" s="164"/>
      <c r="I4" s="596" t="s">
        <v>518</v>
      </c>
      <c r="J4" s="597"/>
      <c r="K4" s="597"/>
      <c r="L4" s="597"/>
      <c r="M4" s="597"/>
      <c r="N4" s="164"/>
      <c r="O4" s="596" t="s">
        <v>519</v>
      </c>
      <c r="P4" s="597"/>
      <c r="Q4" s="597"/>
      <c r="R4" s="597"/>
      <c r="S4" s="597"/>
      <c r="T4" s="597"/>
      <c r="U4" s="597"/>
      <c r="V4" s="165"/>
      <c r="W4" s="338"/>
      <c r="X4" s="339"/>
      <c r="Y4" s="339"/>
      <c r="Z4" s="339"/>
    </row>
    <row r="5" spans="1:26" s="27" customFormat="1" ht="12.75" customHeight="1">
      <c r="A5" s="121"/>
      <c r="B5" s="28"/>
      <c r="C5" s="577" t="s">
        <v>50</v>
      </c>
      <c r="D5" s="336"/>
      <c r="E5" s="574" t="s">
        <v>518</v>
      </c>
      <c r="F5" s="336"/>
      <c r="G5" s="574" t="s">
        <v>519</v>
      </c>
      <c r="H5" s="336"/>
      <c r="I5" s="588" t="s">
        <v>50</v>
      </c>
      <c r="J5" s="336"/>
      <c r="K5" s="584" t="s">
        <v>79</v>
      </c>
      <c r="L5" s="336"/>
      <c r="M5" s="584" t="s">
        <v>91</v>
      </c>
      <c r="N5" s="336"/>
      <c r="O5" s="588" t="s">
        <v>50</v>
      </c>
      <c r="P5" s="336"/>
      <c r="Q5" s="584" t="s">
        <v>520</v>
      </c>
      <c r="R5" s="336"/>
      <c r="S5" s="584" t="s">
        <v>522</v>
      </c>
      <c r="T5" s="336"/>
      <c r="U5" s="584" t="s">
        <v>521</v>
      </c>
      <c r="V5" s="337"/>
      <c r="W5" s="338"/>
      <c r="X5" s="339"/>
      <c r="Y5" s="339"/>
      <c r="Z5" s="339"/>
    </row>
    <row r="6" spans="1:26" s="27" customFormat="1" ht="12.75">
      <c r="A6" s="131"/>
      <c r="B6" s="342" t="s">
        <v>19</v>
      </c>
      <c r="C6" s="578"/>
      <c r="D6" s="333"/>
      <c r="E6" s="575"/>
      <c r="F6" s="333"/>
      <c r="G6" s="575"/>
      <c r="H6" s="333"/>
      <c r="I6" s="587"/>
      <c r="J6" s="333"/>
      <c r="K6" s="585"/>
      <c r="L6" s="333"/>
      <c r="M6" s="585"/>
      <c r="N6" s="333"/>
      <c r="O6" s="587"/>
      <c r="P6" s="333"/>
      <c r="Q6" s="585"/>
      <c r="R6" s="333"/>
      <c r="S6" s="585"/>
      <c r="T6" s="333"/>
      <c r="U6" s="585"/>
      <c r="V6" s="334"/>
      <c r="W6" s="248"/>
      <c r="X6" s="249"/>
      <c r="Y6" s="249"/>
      <c r="Z6" s="249"/>
    </row>
    <row r="7" spans="1:26" s="27" customFormat="1" ht="14.25">
      <c r="A7" s="108"/>
      <c r="B7" s="111"/>
      <c r="C7" s="303"/>
      <c r="D7" s="204"/>
      <c r="E7" s="203"/>
      <c r="F7" s="202"/>
      <c r="G7" s="203"/>
      <c r="H7" s="204"/>
      <c r="I7" s="306"/>
      <c r="J7" s="204"/>
      <c r="K7" s="203"/>
      <c r="L7" s="202"/>
      <c r="M7" s="203"/>
      <c r="N7" s="204"/>
      <c r="O7" s="306"/>
      <c r="P7" s="203"/>
      <c r="Q7" s="203"/>
      <c r="R7" s="203"/>
      <c r="S7" s="203"/>
      <c r="T7" s="111"/>
      <c r="U7" s="323"/>
      <c r="V7" s="201"/>
      <c r="W7" s="110"/>
      <c r="X7" s="206"/>
      <c r="Y7" s="111"/>
      <c r="Z7" s="207"/>
    </row>
    <row r="8" spans="1:27" s="27" customFormat="1" ht="14.25">
      <c r="A8" s="609" t="s">
        <v>449</v>
      </c>
      <c r="B8" s="610"/>
      <c r="C8" s="286">
        <v>1540</v>
      </c>
      <c r="D8" s="290"/>
      <c r="E8" s="289">
        <v>1240</v>
      </c>
      <c r="F8" s="288"/>
      <c r="G8" s="289">
        <v>300</v>
      </c>
      <c r="H8" s="290"/>
      <c r="I8" s="286">
        <v>1240</v>
      </c>
      <c r="J8" s="290"/>
      <c r="K8" s="289">
        <v>210</v>
      </c>
      <c r="L8" s="288"/>
      <c r="M8" s="289">
        <v>1020</v>
      </c>
      <c r="N8" s="290"/>
      <c r="O8" s="286">
        <v>300</v>
      </c>
      <c r="P8" s="289"/>
      <c r="Q8" s="289">
        <v>170</v>
      </c>
      <c r="R8" s="289"/>
      <c r="S8" s="289">
        <v>130</v>
      </c>
      <c r="T8" s="289"/>
      <c r="U8" s="289" t="s">
        <v>530</v>
      </c>
      <c r="V8" s="287"/>
      <c r="W8" s="363"/>
      <c r="X8" s="466"/>
      <c r="Y8" s="365"/>
      <c r="Z8" s="377"/>
      <c r="AA8" s="467"/>
    </row>
    <row r="9" spans="1:27" s="27" customFormat="1" ht="14.25">
      <c r="A9" s="108"/>
      <c r="B9" s="111"/>
      <c r="C9" s="304"/>
      <c r="D9" s="207"/>
      <c r="E9" s="112"/>
      <c r="F9" s="206"/>
      <c r="G9" s="112"/>
      <c r="H9" s="207"/>
      <c r="I9" s="304"/>
      <c r="J9" s="207"/>
      <c r="K9" s="112"/>
      <c r="L9" s="206"/>
      <c r="M9" s="112"/>
      <c r="N9" s="207"/>
      <c r="O9" s="304"/>
      <c r="P9" s="112"/>
      <c r="Q9" s="112"/>
      <c r="R9" s="112"/>
      <c r="S9" s="112"/>
      <c r="T9" s="112"/>
      <c r="U9" s="324"/>
      <c r="V9" s="205"/>
      <c r="W9" s="366"/>
      <c r="X9" s="468"/>
      <c r="Y9" s="368"/>
      <c r="Z9" s="378"/>
      <c r="AA9" s="467"/>
    </row>
    <row r="10" spans="1:27" s="27" customFormat="1" ht="14.25">
      <c r="A10" s="118"/>
      <c r="B10" s="145" t="s">
        <v>75</v>
      </c>
      <c r="C10" s="305">
        <v>50</v>
      </c>
      <c r="D10" s="210"/>
      <c r="E10" s="64">
        <v>20</v>
      </c>
      <c r="F10" s="209"/>
      <c r="G10" s="64">
        <v>30</v>
      </c>
      <c r="H10" s="210"/>
      <c r="I10" s="305">
        <v>20</v>
      </c>
      <c r="J10" s="210"/>
      <c r="K10" s="64">
        <v>10</v>
      </c>
      <c r="L10" s="209"/>
      <c r="M10" s="64">
        <v>20</v>
      </c>
      <c r="N10" s="210"/>
      <c r="O10" s="305">
        <v>30</v>
      </c>
      <c r="P10" s="64"/>
      <c r="Q10" s="64">
        <v>10</v>
      </c>
      <c r="R10" s="64"/>
      <c r="S10" s="64">
        <v>20</v>
      </c>
      <c r="T10" s="64"/>
      <c r="U10" s="325" t="s">
        <v>530</v>
      </c>
      <c r="V10" s="208"/>
      <c r="W10" s="59"/>
      <c r="X10" s="209"/>
      <c r="Y10" s="64"/>
      <c r="Z10" s="210"/>
      <c r="AA10" s="467"/>
    </row>
    <row r="11" spans="1:27" s="27" customFormat="1" ht="6" customHeight="1">
      <c r="A11" s="118"/>
      <c r="B11" s="145"/>
      <c r="C11" s="305"/>
      <c r="D11" s="210"/>
      <c r="E11" s="64"/>
      <c r="F11" s="209"/>
      <c r="G11" s="64"/>
      <c r="H11" s="210"/>
      <c r="I11" s="305"/>
      <c r="J11" s="210"/>
      <c r="K11" s="64"/>
      <c r="L11" s="209"/>
      <c r="M11" s="64"/>
      <c r="N11" s="210"/>
      <c r="O11" s="305"/>
      <c r="P11" s="64"/>
      <c r="Q11" s="64"/>
      <c r="R11" s="64"/>
      <c r="S11" s="64"/>
      <c r="T11" s="64"/>
      <c r="U11" s="325"/>
      <c r="V11" s="208"/>
      <c r="W11" s="59"/>
      <c r="X11" s="209"/>
      <c r="Y11" s="64"/>
      <c r="Z11" s="210"/>
      <c r="AA11" s="467"/>
    </row>
    <row r="12" spans="1:27" s="27" customFormat="1" ht="14.25">
      <c r="A12" s="118"/>
      <c r="B12" s="145" t="s">
        <v>105</v>
      </c>
      <c r="C12" s="305" t="s">
        <v>530</v>
      </c>
      <c r="D12" s="210"/>
      <c r="E12" s="64" t="s">
        <v>530</v>
      </c>
      <c r="F12" s="209"/>
      <c r="G12" s="64" t="s">
        <v>530</v>
      </c>
      <c r="H12" s="210"/>
      <c r="I12" s="305" t="s">
        <v>530</v>
      </c>
      <c r="J12" s="210"/>
      <c r="K12" s="64" t="s">
        <v>530</v>
      </c>
      <c r="L12" s="209"/>
      <c r="M12" s="64" t="s">
        <v>530</v>
      </c>
      <c r="N12" s="210"/>
      <c r="O12" s="305" t="s">
        <v>530</v>
      </c>
      <c r="P12" s="64"/>
      <c r="Q12" s="64" t="s">
        <v>530</v>
      </c>
      <c r="R12" s="64"/>
      <c r="S12" s="64" t="s">
        <v>530</v>
      </c>
      <c r="T12" s="64"/>
      <c r="U12" s="325" t="s">
        <v>530</v>
      </c>
      <c r="V12" s="208"/>
      <c r="W12" s="59"/>
      <c r="X12" s="209"/>
      <c r="Y12" s="64"/>
      <c r="Z12" s="210"/>
      <c r="AA12" s="467"/>
    </row>
    <row r="13" spans="1:27" s="27" customFormat="1" ht="6" customHeight="1">
      <c r="A13" s="118"/>
      <c r="B13" s="145"/>
      <c r="C13" s="305"/>
      <c r="D13" s="210"/>
      <c r="E13" s="64"/>
      <c r="F13" s="209"/>
      <c r="G13" s="64"/>
      <c r="H13" s="210"/>
      <c r="I13" s="305"/>
      <c r="J13" s="210"/>
      <c r="K13" s="64"/>
      <c r="L13" s="209"/>
      <c r="M13" s="64"/>
      <c r="N13" s="210"/>
      <c r="O13" s="305"/>
      <c r="P13" s="64"/>
      <c r="Q13" s="64"/>
      <c r="R13" s="64"/>
      <c r="S13" s="64"/>
      <c r="T13" s="64"/>
      <c r="U13" s="325"/>
      <c r="V13" s="208"/>
      <c r="W13" s="59"/>
      <c r="X13" s="209"/>
      <c r="Y13" s="64"/>
      <c r="Z13" s="210"/>
      <c r="AA13" s="467"/>
    </row>
    <row r="14" spans="1:27" s="27" customFormat="1" ht="14.25">
      <c r="A14" s="118"/>
      <c r="B14" s="145" t="s">
        <v>106</v>
      </c>
      <c r="C14" s="305" t="s">
        <v>530</v>
      </c>
      <c r="D14" s="210"/>
      <c r="E14" s="64" t="s">
        <v>530</v>
      </c>
      <c r="F14" s="209"/>
      <c r="G14" s="64" t="s">
        <v>530</v>
      </c>
      <c r="H14" s="210"/>
      <c r="I14" s="305" t="s">
        <v>530</v>
      </c>
      <c r="J14" s="210"/>
      <c r="K14" s="64" t="s">
        <v>530</v>
      </c>
      <c r="L14" s="209"/>
      <c r="M14" s="64" t="s">
        <v>530</v>
      </c>
      <c r="N14" s="210"/>
      <c r="O14" s="305" t="s">
        <v>530</v>
      </c>
      <c r="P14" s="64"/>
      <c r="Q14" s="64" t="s">
        <v>530</v>
      </c>
      <c r="R14" s="64"/>
      <c r="S14" s="64" t="s">
        <v>530</v>
      </c>
      <c r="T14" s="64"/>
      <c r="U14" s="325" t="s">
        <v>530</v>
      </c>
      <c r="V14" s="208"/>
      <c r="W14" s="59"/>
      <c r="X14" s="209"/>
      <c r="Y14" s="64"/>
      <c r="Z14" s="210"/>
      <c r="AA14" s="467"/>
    </row>
    <row r="15" spans="1:27" s="27" customFormat="1" ht="6" customHeight="1">
      <c r="A15" s="118"/>
      <c r="B15" s="145"/>
      <c r="C15" s="305"/>
      <c r="D15" s="210"/>
      <c r="E15" s="64"/>
      <c r="F15" s="209"/>
      <c r="G15" s="64"/>
      <c r="H15" s="210"/>
      <c r="I15" s="305"/>
      <c r="J15" s="210"/>
      <c r="K15" s="64"/>
      <c r="L15" s="209"/>
      <c r="M15" s="64"/>
      <c r="N15" s="210"/>
      <c r="O15" s="305"/>
      <c r="P15" s="64"/>
      <c r="Q15" s="64"/>
      <c r="R15" s="64"/>
      <c r="S15" s="64"/>
      <c r="T15" s="64"/>
      <c r="U15" s="325"/>
      <c r="V15" s="208"/>
      <c r="W15" s="59"/>
      <c r="X15" s="209"/>
      <c r="Y15" s="64"/>
      <c r="Z15" s="210"/>
      <c r="AA15" s="467"/>
    </row>
    <row r="16" spans="1:27" s="1" customFormat="1" ht="14.25">
      <c r="A16" s="118"/>
      <c r="B16" s="145" t="s">
        <v>338</v>
      </c>
      <c r="C16" s="305">
        <v>30</v>
      </c>
      <c r="D16" s="210"/>
      <c r="E16" s="64">
        <v>10</v>
      </c>
      <c r="F16" s="209"/>
      <c r="G16" s="64">
        <v>20</v>
      </c>
      <c r="H16" s="210"/>
      <c r="I16" s="305">
        <v>10</v>
      </c>
      <c r="J16" s="210"/>
      <c r="K16" s="64" t="s">
        <v>530</v>
      </c>
      <c r="L16" s="209"/>
      <c r="M16" s="64" t="s">
        <v>530</v>
      </c>
      <c r="N16" s="210"/>
      <c r="O16" s="305">
        <v>20</v>
      </c>
      <c r="P16" s="64"/>
      <c r="Q16" s="64">
        <v>10</v>
      </c>
      <c r="R16" s="64"/>
      <c r="S16" s="64">
        <v>10</v>
      </c>
      <c r="T16" s="64"/>
      <c r="U16" s="325" t="s">
        <v>530</v>
      </c>
      <c r="V16" s="208"/>
      <c r="W16" s="59"/>
      <c r="X16" s="209"/>
      <c r="Y16" s="64"/>
      <c r="Z16" s="210"/>
      <c r="AA16" s="469"/>
    </row>
    <row r="17" spans="1:27" s="1" customFormat="1" ht="6" customHeight="1">
      <c r="A17" s="118"/>
      <c r="B17" s="145"/>
      <c r="C17" s="305"/>
      <c r="D17" s="210"/>
      <c r="E17" s="64"/>
      <c r="F17" s="209"/>
      <c r="G17" s="64"/>
      <c r="H17" s="210"/>
      <c r="I17" s="305"/>
      <c r="J17" s="210"/>
      <c r="K17" s="64"/>
      <c r="L17" s="209"/>
      <c r="M17" s="64"/>
      <c r="N17" s="210"/>
      <c r="O17" s="305"/>
      <c r="P17" s="64"/>
      <c r="Q17" s="64"/>
      <c r="R17" s="64"/>
      <c r="S17" s="64"/>
      <c r="T17" s="64"/>
      <c r="U17" s="325"/>
      <c r="V17" s="208"/>
      <c r="W17" s="59"/>
      <c r="X17" s="209"/>
      <c r="Y17" s="64"/>
      <c r="Z17" s="210"/>
      <c r="AA17" s="469"/>
    </row>
    <row r="18" spans="1:27" s="1" customFormat="1" ht="14.25">
      <c r="A18" s="118"/>
      <c r="B18" s="145" t="s">
        <v>500</v>
      </c>
      <c r="C18" s="305">
        <v>1230</v>
      </c>
      <c r="D18" s="210"/>
      <c r="E18" s="64">
        <v>1100</v>
      </c>
      <c r="F18" s="209"/>
      <c r="G18" s="64">
        <v>130</v>
      </c>
      <c r="H18" s="210"/>
      <c r="I18" s="305">
        <v>1100</v>
      </c>
      <c r="J18" s="210"/>
      <c r="K18" s="64">
        <v>170</v>
      </c>
      <c r="L18" s="209"/>
      <c r="M18" s="64">
        <v>930</v>
      </c>
      <c r="N18" s="210"/>
      <c r="O18" s="305">
        <v>130</v>
      </c>
      <c r="P18" s="64"/>
      <c r="Q18" s="64">
        <v>90</v>
      </c>
      <c r="R18" s="64"/>
      <c r="S18" s="64">
        <v>50</v>
      </c>
      <c r="T18" s="64"/>
      <c r="U18" s="325" t="s">
        <v>530</v>
      </c>
      <c r="V18" s="208"/>
      <c r="W18" s="59"/>
      <c r="X18" s="209"/>
      <c r="Y18" s="64"/>
      <c r="Z18" s="210"/>
      <c r="AA18" s="469"/>
    </row>
    <row r="19" spans="1:27" s="1" customFormat="1" ht="6" customHeight="1">
      <c r="A19" s="118"/>
      <c r="B19" s="145"/>
      <c r="C19" s="305"/>
      <c r="D19" s="210"/>
      <c r="E19" s="64"/>
      <c r="F19" s="209"/>
      <c r="G19" s="64"/>
      <c r="H19" s="210"/>
      <c r="I19" s="305"/>
      <c r="J19" s="210"/>
      <c r="K19" s="64"/>
      <c r="L19" s="209"/>
      <c r="M19" s="64"/>
      <c r="N19" s="210"/>
      <c r="O19" s="305"/>
      <c r="P19" s="64"/>
      <c r="Q19" s="64"/>
      <c r="R19" s="64"/>
      <c r="S19" s="64"/>
      <c r="T19" s="64"/>
      <c r="U19" s="325"/>
      <c r="V19" s="208"/>
      <c r="W19" s="59"/>
      <c r="X19" s="209"/>
      <c r="Y19" s="64"/>
      <c r="Z19" s="210"/>
      <c r="AA19" s="469"/>
    </row>
    <row r="20" spans="1:27" s="27" customFormat="1" ht="14.25">
      <c r="A20" s="118"/>
      <c r="B20" s="145" t="s">
        <v>339</v>
      </c>
      <c r="C20" s="305" t="s">
        <v>530</v>
      </c>
      <c r="D20" s="210"/>
      <c r="E20" s="64" t="s">
        <v>530</v>
      </c>
      <c r="F20" s="209"/>
      <c r="G20" s="64" t="s">
        <v>530</v>
      </c>
      <c r="H20" s="210"/>
      <c r="I20" s="305" t="s">
        <v>530</v>
      </c>
      <c r="J20" s="210"/>
      <c r="K20" s="64" t="s">
        <v>530</v>
      </c>
      <c r="L20" s="209"/>
      <c r="M20" s="64" t="s">
        <v>530</v>
      </c>
      <c r="N20" s="210"/>
      <c r="O20" s="305" t="s">
        <v>530</v>
      </c>
      <c r="P20" s="64"/>
      <c r="Q20" s="64" t="s">
        <v>530</v>
      </c>
      <c r="R20" s="64"/>
      <c r="S20" s="64" t="s">
        <v>530</v>
      </c>
      <c r="T20" s="64"/>
      <c r="U20" s="325" t="s">
        <v>530</v>
      </c>
      <c r="V20" s="208"/>
      <c r="W20" s="59"/>
      <c r="X20" s="209"/>
      <c r="Y20" s="64"/>
      <c r="Z20" s="210"/>
      <c r="AA20" s="467"/>
    </row>
    <row r="21" spans="1:27" s="27" customFormat="1" ht="6" customHeight="1">
      <c r="A21" s="118"/>
      <c r="B21" s="145"/>
      <c r="C21" s="305"/>
      <c r="D21" s="210"/>
      <c r="E21" s="64"/>
      <c r="F21" s="209"/>
      <c r="G21" s="64"/>
      <c r="H21" s="210"/>
      <c r="I21" s="305"/>
      <c r="J21" s="210"/>
      <c r="K21" s="64"/>
      <c r="L21" s="209"/>
      <c r="M21" s="64"/>
      <c r="N21" s="210"/>
      <c r="O21" s="305"/>
      <c r="P21" s="64"/>
      <c r="Q21" s="64"/>
      <c r="R21" s="64"/>
      <c r="S21" s="64"/>
      <c r="T21" s="64"/>
      <c r="U21" s="325"/>
      <c r="V21" s="208"/>
      <c r="W21" s="59"/>
      <c r="X21" s="209"/>
      <c r="Y21" s="64"/>
      <c r="Z21" s="210"/>
      <c r="AA21" s="467"/>
    </row>
    <row r="22" spans="1:27" s="1" customFormat="1" ht="14.25">
      <c r="A22" s="118"/>
      <c r="B22" s="145" t="s">
        <v>44</v>
      </c>
      <c r="C22" s="305" t="s">
        <v>530</v>
      </c>
      <c r="D22" s="210"/>
      <c r="E22" s="64" t="s">
        <v>530</v>
      </c>
      <c r="F22" s="209"/>
      <c r="G22" s="64" t="s">
        <v>530</v>
      </c>
      <c r="H22" s="210"/>
      <c r="I22" s="305" t="s">
        <v>530</v>
      </c>
      <c r="J22" s="210"/>
      <c r="K22" s="64" t="s">
        <v>530</v>
      </c>
      <c r="L22" s="209"/>
      <c r="M22" s="64" t="s">
        <v>530</v>
      </c>
      <c r="N22" s="210"/>
      <c r="O22" s="305" t="s">
        <v>530</v>
      </c>
      <c r="P22" s="64"/>
      <c r="Q22" s="64" t="s">
        <v>530</v>
      </c>
      <c r="R22" s="64"/>
      <c r="S22" s="64" t="s">
        <v>530</v>
      </c>
      <c r="T22" s="64"/>
      <c r="U22" s="325" t="s">
        <v>530</v>
      </c>
      <c r="V22" s="208"/>
      <c r="W22" s="59"/>
      <c r="X22" s="209"/>
      <c r="Y22" s="64"/>
      <c r="Z22" s="210"/>
      <c r="AA22" s="469"/>
    </row>
    <row r="23" spans="1:27" s="27" customFormat="1" ht="14.25">
      <c r="A23" s="132"/>
      <c r="B23" s="173"/>
      <c r="C23" s="305"/>
      <c r="D23" s="210"/>
      <c r="E23" s="64"/>
      <c r="F23" s="209"/>
      <c r="G23" s="64"/>
      <c r="H23" s="210"/>
      <c r="I23" s="305"/>
      <c r="J23" s="210"/>
      <c r="K23" s="64"/>
      <c r="L23" s="209"/>
      <c r="M23" s="64"/>
      <c r="N23" s="210"/>
      <c r="O23" s="305"/>
      <c r="P23" s="64"/>
      <c r="Q23" s="64"/>
      <c r="R23" s="64"/>
      <c r="S23" s="64"/>
      <c r="T23" s="64"/>
      <c r="U23" s="325"/>
      <c r="V23" s="208"/>
      <c r="W23" s="59"/>
      <c r="X23" s="209"/>
      <c r="Y23" s="64"/>
      <c r="Z23" s="210"/>
      <c r="AA23" s="467"/>
    </row>
    <row r="24" spans="1:27" s="1" customFormat="1" ht="14.25">
      <c r="A24" s="606" t="s">
        <v>58</v>
      </c>
      <c r="B24" s="611"/>
      <c r="C24" s="65">
        <v>210</v>
      </c>
      <c r="D24" s="232"/>
      <c r="E24" s="55">
        <v>100</v>
      </c>
      <c r="F24" s="328"/>
      <c r="G24" s="55">
        <v>120</v>
      </c>
      <c r="H24" s="232"/>
      <c r="I24" s="65">
        <v>100</v>
      </c>
      <c r="J24" s="232"/>
      <c r="K24" s="55">
        <v>30</v>
      </c>
      <c r="L24" s="328"/>
      <c r="M24" s="55">
        <v>70</v>
      </c>
      <c r="N24" s="232"/>
      <c r="O24" s="65">
        <v>120</v>
      </c>
      <c r="P24" s="55"/>
      <c r="Q24" s="55">
        <v>60</v>
      </c>
      <c r="R24" s="55"/>
      <c r="S24" s="55">
        <v>60</v>
      </c>
      <c r="T24" s="55"/>
      <c r="U24" s="55" t="s">
        <v>530</v>
      </c>
      <c r="V24" s="233"/>
      <c r="W24" s="305"/>
      <c r="X24" s="470"/>
      <c r="Y24" s="325"/>
      <c r="Z24" s="379"/>
      <c r="AA24" s="469"/>
    </row>
    <row r="25" spans="1:27" s="27" customFormat="1" ht="14.25">
      <c r="A25" s="118"/>
      <c r="B25" s="173"/>
      <c r="C25" s="305"/>
      <c r="D25" s="210"/>
      <c r="E25" s="64"/>
      <c r="F25" s="209"/>
      <c r="G25" s="64"/>
      <c r="H25" s="210"/>
      <c r="I25" s="305"/>
      <c r="J25" s="210"/>
      <c r="K25" s="64"/>
      <c r="L25" s="209"/>
      <c r="M25" s="64"/>
      <c r="N25" s="210"/>
      <c r="O25" s="305"/>
      <c r="P25" s="64"/>
      <c r="Q25" s="64"/>
      <c r="R25" s="64"/>
      <c r="S25" s="64"/>
      <c r="T25" s="64"/>
      <c r="U25" s="325"/>
      <c r="V25" s="208"/>
      <c r="W25" s="59"/>
      <c r="X25" s="209"/>
      <c r="Y25" s="64"/>
      <c r="Z25" s="210"/>
      <c r="AA25" s="467"/>
    </row>
    <row r="26" spans="1:26" s="27" customFormat="1" ht="14.25">
      <c r="A26" s="133"/>
      <c r="B26" s="33" t="s">
        <v>327</v>
      </c>
      <c r="C26" s="305">
        <v>70</v>
      </c>
      <c r="D26" s="210"/>
      <c r="E26" s="64">
        <v>50</v>
      </c>
      <c r="F26" s="209"/>
      <c r="G26" s="64">
        <v>30</v>
      </c>
      <c r="H26" s="210"/>
      <c r="I26" s="305">
        <v>50</v>
      </c>
      <c r="J26" s="210"/>
      <c r="K26" s="64">
        <v>20</v>
      </c>
      <c r="L26" s="209"/>
      <c r="M26" s="64">
        <v>30</v>
      </c>
      <c r="N26" s="210"/>
      <c r="O26" s="305">
        <v>30</v>
      </c>
      <c r="P26" s="64"/>
      <c r="Q26" s="64">
        <v>20</v>
      </c>
      <c r="R26" s="64"/>
      <c r="S26" s="64">
        <v>10</v>
      </c>
      <c r="T26" s="64"/>
      <c r="U26" s="325" t="s">
        <v>530</v>
      </c>
      <c r="V26" s="208"/>
      <c r="W26" s="59"/>
      <c r="X26" s="209"/>
      <c r="Y26" s="64"/>
      <c r="Z26" s="210"/>
    </row>
    <row r="27" spans="1:26" s="27" customFormat="1" ht="6" customHeight="1">
      <c r="A27" s="133"/>
      <c r="B27" s="33"/>
      <c r="C27" s="305"/>
      <c r="D27" s="210"/>
      <c r="E27" s="64"/>
      <c r="F27" s="209"/>
      <c r="G27" s="64"/>
      <c r="H27" s="210"/>
      <c r="I27" s="305"/>
      <c r="J27" s="210"/>
      <c r="K27" s="64"/>
      <c r="L27" s="209"/>
      <c r="M27" s="64"/>
      <c r="N27" s="210"/>
      <c r="O27" s="305"/>
      <c r="P27" s="64"/>
      <c r="Q27" s="64"/>
      <c r="R27" s="64"/>
      <c r="S27" s="64"/>
      <c r="T27" s="64"/>
      <c r="U27" s="325"/>
      <c r="V27" s="208"/>
      <c r="W27" s="59"/>
      <c r="X27" s="209"/>
      <c r="Y27" s="64"/>
      <c r="Z27" s="210"/>
    </row>
    <row r="28" spans="1:26" s="27" customFormat="1" ht="14.25">
      <c r="A28" s="133"/>
      <c r="B28" s="33" t="s">
        <v>446</v>
      </c>
      <c r="C28" s="305">
        <v>110</v>
      </c>
      <c r="D28" s="210"/>
      <c r="E28" s="64">
        <v>40</v>
      </c>
      <c r="F28" s="209"/>
      <c r="G28" s="64">
        <v>70</v>
      </c>
      <c r="H28" s="210"/>
      <c r="I28" s="305">
        <v>40</v>
      </c>
      <c r="J28" s="210"/>
      <c r="K28" s="64">
        <v>10</v>
      </c>
      <c r="L28" s="209"/>
      <c r="M28" s="64">
        <v>30</v>
      </c>
      <c r="N28" s="210"/>
      <c r="O28" s="305">
        <v>70</v>
      </c>
      <c r="P28" s="64"/>
      <c r="Q28" s="64">
        <v>30</v>
      </c>
      <c r="R28" s="64"/>
      <c r="S28" s="64">
        <v>40</v>
      </c>
      <c r="T28" s="64"/>
      <c r="U28" s="325" t="s">
        <v>530</v>
      </c>
      <c r="V28" s="208"/>
      <c r="W28" s="59"/>
      <c r="X28" s="209"/>
      <c r="Y28" s="64"/>
      <c r="Z28" s="210"/>
    </row>
    <row r="29" spans="1:26" s="27" customFormat="1" ht="6" customHeight="1">
      <c r="A29" s="133"/>
      <c r="B29" s="33"/>
      <c r="C29" s="305"/>
      <c r="D29" s="210"/>
      <c r="E29" s="64"/>
      <c r="F29" s="209"/>
      <c r="G29" s="64"/>
      <c r="H29" s="210"/>
      <c r="I29" s="305"/>
      <c r="J29" s="210"/>
      <c r="K29" s="64"/>
      <c r="L29" s="209"/>
      <c r="M29" s="64"/>
      <c r="N29" s="210"/>
      <c r="O29" s="305"/>
      <c r="P29" s="64"/>
      <c r="Q29" s="64"/>
      <c r="R29" s="64"/>
      <c r="S29" s="64"/>
      <c r="T29" s="64"/>
      <c r="U29" s="325"/>
      <c r="V29" s="208"/>
      <c r="W29" s="59"/>
      <c r="X29" s="209"/>
      <c r="Y29" s="64"/>
      <c r="Z29" s="210"/>
    </row>
    <row r="30" spans="1:26" s="27" customFormat="1" ht="14.25">
      <c r="A30" s="133"/>
      <c r="B30" s="33" t="s">
        <v>328</v>
      </c>
      <c r="C30" s="305">
        <v>10</v>
      </c>
      <c r="D30" s="210"/>
      <c r="E30" s="64" t="s">
        <v>530</v>
      </c>
      <c r="F30" s="209"/>
      <c r="G30" s="64" t="s">
        <v>530</v>
      </c>
      <c r="H30" s="210"/>
      <c r="I30" s="305" t="s">
        <v>530</v>
      </c>
      <c r="J30" s="210"/>
      <c r="K30" s="64" t="s">
        <v>530</v>
      </c>
      <c r="L30" s="209"/>
      <c r="M30" s="64" t="s">
        <v>530</v>
      </c>
      <c r="N30" s="210"/>
      <c r="O30" s="305" t="s">
        <v>530</v>
      </c>
      <c r="P30" s="64"/>
      <c r="Q30" s="64" t="s">
        <v>530</v>
      </c>
      <c r="R30" s="64"/>
      <c r="S30" s="64" t="s">
        <v>530</v>
      </c>
      <c r="T30" s="64"/>
      <c r="U30" s="325" t="s">
        <v>530</v>
      </c>
      <c r="V30" s="208"/>
      <c r="W30" s="59"/>
      <c r="X30" s="209"/>
      <c r="Y30" s="64"/>
      <c r="Z30" s="210"/>
    </row>
    <row r="31" spans="1:26" s="27" customFormat="1" ht="6" customHeight="1">
      <c r="A31" s="133"/>
      <c r="B31" s="33"/>
      <c r="C31" s="305"/>
      <c r="D31" s="210"/>
      <c r="E31" s="64"/>
      <c r="F31" s="209"/>
      <c r="G31" s="64"/>
      <c r="H31" s="210"/>
      <c r="I31" s="305"/>
      <c r="J31" s="210"/>
      <c r="K31" s="64"/>
      <c r="L31" s="209"/>
      <c r="M31" s="64"/>
      <c r="N31" s="210"/>
      <c r="O31" s="305"/>
      <c r="P31" s="64"/>
      <c r="Q31" s="64"/>
      <c r="R31" s="64"/>
      <c r="S31" s="64"/>
      <c r="T31" s="64"/>
      <c r="U31" s="325"/>
      <c r="V31" s="208"/>
      <c r="W31" s="59"/>
      <c r="X31" s="209"/>
      <c r="Y31" s="64"/>
      <c r="Z31" s="210"/>
    </row>
    <row r="32" spans="1:26" s="27" customFormat="1" ht="14.25">
      <c r="A32" s="133"/>
      <c r="B32" s="33" t="s">
        <v>107</v>
      </c>
      <c r="C32" s="305">
        <v>10</v>
      </c>
      <c r="D32" s="210"/>
      <c r="E32" s="64" t="s">
        <v>530</v>
      </c>
      <c r="F32" s="209"/>
      <c r="G32" s="64">
        <v>10</v>
      </c>
      <c r="H32" s="210"/>
      <c r="I32" s="305" t="s">
        <v>530</v>
      </c>
      <c r="J32" s="210"/>
      <c r="K32" s="64" t="s">
        <v>530</v>
      </c>
      <c r="L32" s="209"/>
      <c r="M32" s="64" t="s">
        <v>530</v>
      </c>
      <c r="N32" s="210"/>
      <c r="O32" s="305">
        <v>10</v>
      </c>
      <c r="P32" s="64"/>
      <c r="Q32" s="64" t="s">
        <v>530</v>
      </c>
      <c r="R32" s="64"/>
      <c r="S32" s="64" t="s">
        <v>530</v>
      </c>
      <c r="T32" s="64"/>
      <c r="U32" s="325" t="s">
        <v>530</v>
      </c>
      <c r="V32" s="208"/>
      <c r="W32" s="59"/>
      <c r="X32" s="209"/>
      <c r="Y32" s="64"/>
      <c r="Z32" s="210"/>
    </row>
    <row r="33" spans="1:26" s="27" customFormat="1" ht="6" customHeight="1">
      <c r="A33" s="133"/>
      <c r="B33" s="33"/>
      <c r="C33" s="305"/>
      <c r="D33" s="210"/>
      <c r="E33" s="64"/>
      <c r="F33" s="209"/>
      <c r="G33" s="64"/>
      <c r="H33" s="210"/>
      <c r="I33" s="305"/>
      <c r="J33" s="210"/>
      <c r="K33" s="64"/>
      <c r="L33" s="209"/>
      <c r="M33" s="64"/>
      <c r="N33" s="210"/>
      <c r="O33" s="305"/>
      <c r="P33" s="64"/>
      <c r="Q33" s="64"/>
      <c r="R33" s="64"/>
      <c r="S33" s="64"/>
      <c r="T33" s="64"/>
      <c r="U33" s="325"/>
      <c r="V33" s="208"/>
      <c r="W33" s="59"/>
      <c r="X33" s="209"/>
      <c r="Y33" s="64"/>
      <c r="Z33" s="210"/>
    </row>
    <row r="34" spans="1:26" s="27" customFormat="1" ht="14.25">
      <c r="A34" s="133"/>
      <c r="B34" s="33" t="s">
        <v>329</v>
      </c>
      <c r="C34" s="305">
        <v>10</v>
      </c>
      <c r="D34" s="210"/>
      <c r="E34" s="64" t="s">
        <v>530</v>
      </c>
      <c r="F34" s="209"/>
      <c r="G34" s="64" t="s">
        <v>530</v>
      </c>
      <c r="H34" s="210"/>
      <c r="I34" s="305" t="s">
        <v>530</v>
      </c>
      <c r="J34" s="210"/>
      <c r="K34" s="64" t="s">
        <v>530</v>
      </c>
      <c r="L34" s="209"/>
      <c r="M34" s="64" t="s">
        <v>530</v>
      </c>
      <c r="N34" s="210"/>
      <c r="O34" s="305" t="s">
        <v>530</v>
      </c>
      <c r="P34" s="64"/>
      <c r="Q34" s="64" t="s">
        <v>530</v>
      </c>
      <c r="R34" s="64"/>
      <c r="S34" s="64" t="s">
        <v>530</v>
      </c>
      <c r="T34" s="64"/>
      <c r="U34" s="325" t="s">
        <v>530</v>
      </c>
      <c r="V34" s="208"/>
      <c r="W34" s="59"/>
      <c r="X34" s="209"/>
      <c r="Y34" s="64"/>
      <c r="Z34" s="210"/>
    </row>
    <row r="35" spans="1:26" s="27" customFormat="1" ht="14.25">
      <c r="A35" s="124"/>
      <c r="B35" s="37"/>
      <c r="C35" s="302"/>
      <c r="D35" s="214"/>
      <c r="E35" s="36"/>
      <c r="F35" s="213"/>
      <c r="G35" s="36"/>
      <c r="H35" s="214"/>
      <c r="I35" s="319"/>
      <c r="J35" s="214"/>
      <c r="K35" s="36"/>
      <c r="L35" s="213"/>
      <c r="M35" s="36"/>
      <c r="N35" s="214"/>
      <c r="O35" s="319"/>
      <c r="P35" s="36"/>
      <c r="Q35" s="36"/>
      <c r="R35" s="36"/>
      <c r="S35" s="36"/>
      <c r="T35" s="36"/>
      <c r="U35" s="161"/>
      <c r="V35" s="212"/>
      <c r="W35" s="256"/>
      <c r="X35" s="343"/>
      <c r="Y35" s="32"/>
      <c r="Z35" s="227"/>
    </row>
    <row r="36" spans="1:26" s="27" customFormat="1" ht="12.75">
      <c r="A36" s="141"/>
      <c r="B36" s="447"/>
      <c r="C36" s="447"/>
      <c r="D36" s="447"/>
      <c r="E36" s="447"/>
      <c r="F36" s="447"/>
      <c r="G36" s="447"/>
      <c r="H36" s="447"/>
      <c r="I36" s="447"/>
      <c r="J36" s="447"/>
      <c r="K36" s="447"/>
      <c r="L36" s="447"/>
      <c r="M36" s="447"/>
      <c r="N36" s="447"/>
      <c r="O36" s="447"/>
      <c r="P36" s="447"/>
      <c r="Q36" s="447"/>
      <c r="R36" s="447"/>
      <c r="S36" s="447"/>
      <c r="T36" s="447"/>
      <c r="U36" s="447"/>
      <c r="W36" s="447"/>
      <c r="X36" s="447"/>
      <c r="Y36" s="447"/>
      <c r="Z36" s="154"/>
    </row>
    <row r="37" spans="1:26" s="27" customFormat="1" ht="12.75">
      <c r="A37" s="486" t="s">
        <v>524</v>
      </c>
      <c r="B37" s="487"/>
      <c r="C37" s="502" t="s">
        <v>530</v>
      </c>
      <c r="D37" s="501"/>
      <c r="E37" s="501" t="s">
        <v>530</v>
      </c>
      <c r="F37" s="501"/>
      <c r="G37" s="501" t="s">
        <v>530</v>
      </c>
      <c r="H37" s="493"/>
      <c r="I37" s="501" t="s">
        <v>530</v>
      </c>
      <c r="J37" s="501"/>
      <c r="K37" s="501" t="s">
        <v>530</v>
      </c>
      <c r="L37" s="501"/>
      <c r="M37" s="501" t="s">
        <v>530</v>
      </c>
      <c r="N37" s="493"/>
      <c r="O37" s="501" t="s">
        <v>530</v>
      </c>
      <c r="P37" s="501"/>
      <c r="Q37" s="501" t="s">
        <v>530</v>
      </c>
      <c r="R37" s="501"/>
      <c r="S37" s="501" t="s">
        <v>530</v>
      </c>
      <c r="T37" s="501"/>
      <c r="U37" s="501" t="s">
        <v>530</v>
      </c>
      <c r="V37" s="484"/>
      <c r="W37" s="447"/>
      <c r="X37" s="447"/>
      <c r="Y37" s="447"/>
      <c r="Z37" s="154"/>
    </row>
    <row r="38" spans="1:26" s="27" customFormat="1" ht="12.75">
      <c r="A38" s="141"/>
      <c r="B38" s="447"/>
      <c r="C38" s="447"/>
      <c r="D38" s="447"/>
      <c r="E38" s="447"/>
      <c r="F38" s="447"/>
      <c r="G38" s="447"/>
      <c r="H38" s="447"/>
      <c r="I38" s="447"/>
      <c r="J38" s="447"/>
      <c r="K38" s="447"/>
      <c r="L38" s="447"/>
      <c r="M38" s="447"/>
      <c r="N38" s="447"/>
      <c r="O38" s="447"/>
      <c r="P38" s="447"/>
      <c r="Q38" s="447"/>
      <c r="R38" s="447"/>
      <c r="S38" s="447"/>
      <c r="T38" s="447"/>
      <c r="U38" s="447"/>
      <c r="V38" s="154" t="s">
        <v>529</v>
      </c>
      <c r="W38" s="447"/>
      <c r="X38" s="447"/>
      <c r="Y38" s="447"/>
      <c r="Z38" s="154"/>
    </row>
    <row r="39" spans="1:26" s="27" customFormat="1" ht="22.5" customHeight="1">
      <c r="A39" s="141"/>
      <c r="B39" s="447"/>
      <c r="C39" s="447"/>
      <c r="D39" s="447"/>
      <c r="E39" s="447"/>
      <c r="F39" s="447"/>
      <c r="G39" s="447"/>
      <c r="H39" s="447"/>
      <c r="I39" s="447"/>
      <c r="J39" s="447"/>
      <c r="K39" s="447"/>
      <c r="L39" s="447"/>
      <c r="M39" s="447"/>
      <c r="N39" s="447"/>
      <c r="O39" s="447"/>
      <c r="P39" s="447"/>
      <c r="Q39" s="447"/>
      <c r="R39" s="447"/>
      <c r="S39" s="447"/>
      <c r="T39" s="447"/>
      <c r="U39" s="447"/>
      <c r="V39" s="154"/>
      <c r="W39" s="447"/>
      <c r="X39" s="447"/>
      <c r="Y39" s="447"/>
      <c r="Z39" s="154"/>
    </row>
    <row r="40" spans="1:26" s="27" customFormat="1" ht="22.5" customHeight="1">
      <c r="A40" s="141"/>
      <c r="B40" s="447"/>
      <c r="C40" s="447"/>
      <c r="D40" s="447"/>
      <c r="E40" s="447"/>
      <c r="F40" s="447"/>
      <c r="G40" s="447"/>
      <c r="H40" s="447"/>
      <c r="I40" s="447"/>
      <c r="J40" s="447"/>
      <c r="K40" s="447"/>
      <c r="L40" s="447"/>
      <c r="M40" s="447"/>
      <c r="N40" s="447"/>
      <c r="O40" s="447"/>
      <c r="P40" s="447"/>
      <c r="Q40" s="447"/>
      <c r="R40" s="447"/>
      <c r="S40" s="447"/>
      <c r="T40" s="447"/>
      <c r="U40" s="447"/>
      <c r="V40" s="154"/>
      <c r="W40" s="447"/>
      <c r="X40" s="447"/>
      <c r="Y40" s="447"/>
      <c r="Z40" s="154"/>
    </row>
    <row r="41" spans="1:26" s="27" customFormat="1" ht="22.5" customHeight="1">
      <c r="A41" s="141"/>
      <c r="B41" s="447"/>
      <c r="C41" s="447"/>
      <c r="D41" s="447"/>
      <c r="E41" s="447"/>
      <c r="F41" s="447"/>
      <c r="G41" s="447"/>
      <c r="H41" s="447"/>
      <c r="I41" s="447"/>
      <c r="J41" s="447"/>
      <c r="K41" s="447"/>
      <c r="L41" s="447"/>
      <c r="M41" s="447"/>
      <c r="N41" s="447"/>
      <c r="O41" s="447"/>
      <c r="P41" s="447"/>
      <c r="Q41" s="447"/>
      <c r="R41" s="447"/>
      <c r="S41" s="447"/>
      <c r="T41" s="447"/>
      <c r="U41" s="447"/>
      <c r="V41" s="154"/>
      <c r="W41" s="447"/>
      <c r="X41" s="447"/>
      <c r="Y41" s="447"/>
      <c r="Z41" s="154"/>
    </row>
    <row r="42" spans="1:26" s="27" customFormat="1" ht="20.25">
      <c r="A42" s="591" t="s">
        <v>491</v>
      </c>
      <c r="B42" s="591"/>
      <c r="C42" s="591"/>
      <c r="D42" s="591"/>
      <c r="E42" s="591"/>
      <c r="F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464"/>
      <c r="V42" s="464"/>
      <c r="W42" s="464"/>
      <c r="X42" s="464"/>
      <c r="Y42" s="464"/>
      <c r="Z42" s="166"/>
    </row>
    <row r="43" spans="1:26" s="27" customFormat="1" ht="20.25">
      <c r="A43" s="608" t="str">
        <f>"Table 3.1b The North East: UK Regular Forces by local authority area as at "&amp;'Enter SITDATE'!B2</f>
        <v>Table 3.1b The North East: UK Regular Forces by local authority area as at 1 January 2014</v>
      </c>
      <c r="B43" s="608"/>
      <c r="C43" s="608"/>
      <c r="D43" s="608"/>
      <c r="E43" s="608"/>
      <c r="F43" s="608"/>
      <c r="G43" s="608"/>
      <c r="H43" s="608"/>
      <c r="I43" s="608"/>
      <c r="J43" s="608"/>
      <c r="K43" s="608"/>
      <c r="L43" s="608"/>
      <c r="M43" s="608"/>
      <c r="N43" s="608"/>
      <c r="O43" s="608"/>
      <c r="P43" s="608"/>
      <c r="Q43" s="608"/>
      <c r="R43" s="608"/>
      <c r="S43" s="608"/>
      <c r="T43" s="608"/>
      <c r="U43" s="464"/>
      <c r="V43" s="464"/>
      <c r="W43" s="464"/>
      <c r="X43" s="464"/>
      <c r="Y43" s="464"/>
      <c r="Z43" s="166"/>
    </row>
    <row r="44" spans="1:26" s="27" customFormat="1" ht="12.75">
      <c r="A44" s="104"/>
      <c r="B44" s="102"/>
      <c r="C44" s="103"/>
      <c r="D44" s="103"/>
      <c r="E44" s="103"/>
      <c r="F44" s="103"/>
      <c r="G44" s="102"/>
      <c r="H44" s="102"/>
      <c r="I44" s="103"/>
      <c r="J44" s="102"/>
      <c r="K44" s="102"/>
      <c r="L44" s="102"/>
      <c r="M44" s="102"/>
      <c r="N44" s="102"/>
      <c r="O44" s="105"/>
      <c r="P44" s="105"/>
      <c r="Q44" s="36"/>
      <c r="R44" s="36"/>
      <c r="S44" s="106"/>
      <c r="T44" s="106"/>
      <c r="U44" s="344"/>
      <c r="V44" s="340"/>
      <c r="W44" s="340"/>
      <c r="X44" s="340"/>
      <c r="Y44" s="177"/>
      <c r="Z44" s="177"/>
    </row>
    <row r="45" spans="1:26" s="27" customFormat="1" ht="12.75" customHeight="1">
      <c r="A45" s="99" t="s">
        <v>74</v>
      </c>
      <c r="B45" s="98"/>
      <c r="C45" s="596" t="s">
        <v>450</v>
      </c>
      <c r="D45" s="597"/>
      <c r="E45" s="597"/>
      <c r="F45" s="597"/>
      <c r="G45" s="597"/>
      <c r="H45" s="165"/>
      <c r="I45" s="597" t="s">
        <v>83</v>
      </c>
      <c r="J45" s="597"/>
      <c r="K45" s="597"/>
      <c r="L45" s="597"/>
      <c r="M45" s="597"/>
      <c r="N45" s="165"/>
      <c r="O45" s="597" t="s">
        <v>84</v>
      </c>
      <c r="P45" s="597"/>
      <c r="Q45" s="597"/>
      <c r="R45" s="597"/>
      <c r="S45" s="597"/>
      <c r="T45" s="165"/>
      <c r="U45" s="612"/>
      <c r="V45" s="613"/>
      <c r="W45" s="613"/>
      <c r="X45" s="613"/>
      <c r="Y45" s="613"/>
      <c r="Z45" s="339"/>
    </row>
    <row r="46" spans="1:26" s="27" customFormat="1" ht="12.75" customHeight="1">
      <c r="A46" s="121"/>
      <c r="B46" s="48"/>
      <c r="C46" s="588" t="s">
        <v>50</v>
      </c>
      <c r="D46" s="336"/>
      <c r="E46" s="584" t="s">
        <v>79</v>
      </c>
      <c r="F46" s="336"/>
      <c r="G46" s="584" t="s">
        <v>91</v>
      </c>
      <c r="H46" s="337"/>
      <c r="I46" s="588" t="s">
        <v>50</v>
      </c>
      <c r="J46" s="336"/>
      <c r="K46" s="584" t="s">
        <v>79</v>
      </c>
      <c r="L46" s="336"/>
      <c r="M46" s="584" t="s">
        <v>91</v>
      </c>
      <c r="N46" s="337"/>
      <c r="O46" s="588" t="s">
        <v>50</v>
      </c>
      <c r="P46" s="336"/>
      <c r="Q46" s="584" t="s">
        <v>79</v>
      </c>
      <c r="R46" s="336"/>
      <c r="S46" s="584" t="s">
        <v>91</v>
      </c>
      <c r="T46" s="337"/>
      <c r="U46" s="338"/>
      <c r="V46" s="339"/>
      <c r="W46" s="339"/>
      <c r="X46" s="339"/>
      <c r="Y46" s="339"/>
      <c r="Z46" s="339"/>
    </row>
    <row r="47" spans="1:26" s="27" customFormat="1" ht="12.75">
      <c r="A47" s="131"/>
      <c r="B47" s="100" t="s">
        <v>19</v>
      </c>
      <c r="C47" s="587"/>
      <c r="D47" s="333"/>
      <c r="E47" s="585"/>
      <c r="F47" s="333"/>
      <c r="G47" s="585"/>
      <c r="H47" s="334"/>
      <c r="I47" s="587"/>
      <c r="J47" s="333"/>
      <c r="K47" s="585"/>
      <c r="L47" s="333"/>
      <c r="M47" s="585"/>
      <c r="N47" s="334"/>
      <c r="O47" s="587"/>
      <c r="P47" s="333"/>
      <c r="Q47" s="585"/>
      <c r="R47" s="333"/>
      <c r="S47" s="585"/>
      <c r="T47" s="334"/>
      <c r="U47" s="248"/>
      <c r="V47" s="249"/>
      <c r="W47" s="249"/>
      <c r="X47" s="249"/>
      <c r="Y47" s="249"/>
      <c r="Z47" s="249"/>
    </row>
    <row r="48" spans="1:26" s="27" customFormat="1" ht="14.25">
      <c r="A48" s="108"/>
      <c r="B48" s="109"/>
      <c r="C48" s="303"/>
      <c r="D48" s="204"/>
      <c r="E48" s="203"/>
      <c r="F48" s="202"/>
      <c r="G48" s="203"/>
      <c r="H48" s="201"/>
      <c r="I48" s="323"/>
      <c r="J48" s="204"/>
      <c r="K48" s="203"/>
      <c r="L48" s="202"/>
      <c r="M48" s="203"/>
      <c r="N48" s="201"/>
      <c r="O48" s="323"/>
      <c r="P48" s="203"/>
      <c r="Q48" s="203"/>
      <c r="R48" s="203"/>
      <c r="S48" s="203"/>
      <c r="T48" s="109"/>
      <c r="U48" s="306"/>
      <c r="V48" s="207"/>
      <c r="W48" s="111"/>
      <c r="X48" s="206"/>
      <c r="Y48" s="111"/>
      <c r="Z48" s="207"/>
    </row>
    <row r="49" spans="1:26" s="27" customFormat="1" ht="14.25">
      <c r="A49" s="609" t="s">
        <v>449</v>
      </c>
      <c r="B49" s="576"/>
      <c r="C49" s="286">
        <v>20</v>
      </c>
      <c r="D49" s="290"/>
      <c r="E49" s="289">
        <v>10</v>
      </c>
      <c r="F49" s="288"/>
      <c r="G49" s="289">
        <v>10</v>
      </c>
      <c r="H49" s="287"/>
      <c r="I49" s="289">
        <v>640</v>
      </c>
      <c r="J49" s="290"/>
      <c r="K49" s="289">
        <v>80</v>
      </c>
      <c r="L49" s="288"/>
      <c r="M49" s="289">
        <v>560</v>
      </c>
      <c r="N49" s="287"/>
      <c r="O49" s="289">
        <v>580</v>
      </c>
      <c r="P49" s="289"/>
      <c r="Q49" s="289">
        <v>130</v>
      </c>
      <c r="R49" s="289"/>
      <c r="S49" s="289">
        <v>450</v>
      </c>
      <c r="T49" s="291"/>
      <c r="U49" s="363"/>
      <c r="V49" s="377"/>
      <c r="W49" s="365"/>
      <c r="X49" s="466"/>
      <c r="Y49" s="365"/>
      <c r="Z49" s="377"/>
    </row>
    <row r="50" spans="1:26" s="27" customFormat="1" ht="14.25">
      <c r="A50" s="108"/>
      <c r="B50" s="109"/>
      <c r="C50" s="304"/>
      <c r="D50" s="207"/>
      <c r="E50" s="112"/>
      <c r="F50" s="206"/>
      <c r="G50" s="112"/>
      <c r="H50" s="205"/>
      <c r="I50" s="324"/>
      <c r="J50" s="207"/>
      <c r="K50" s="112"/>
      <c r="L50" s="206"/>
      <c r="M50" s="112"/>
      <c r="N50" s="205"/>
      <c r="O50" s="324"/>
      <c r="P50" s="112"/>
      <c r="Q50" s="112"/>
      <c r="R50" s="112"/>
      <c r="S50" s="112"/>
      <c r="T50" s="113"/>
      <c r="U50" s="363"/>
      <c r="V50" s="378"/>
      <c r="W50" s="368"/>
      <c r="X50" s="468"/>
      <c r="Y50" s="368"/>
      <c r="Z50" s="378"/>
    </row>
    <row r="51" spans="1:26" s="27" customFormat="1" ht="14.25">
      <c r="A51" s="118"/>
      <c r="B51" s="145" t="s">
        <v>75</v>
      </c>
      <c r="C51" s="305" t="s">
        <v>530</v>
      </c>
      <c r="D51" s="210"/>
      <c r="E51" s="64" t="s">
        <v>530</v>
      </c>
      <c r="F51" s="209"/>
      <c r="G51" s="64" t="s">
        <v>530</v>
      </c>
      <c r="H51" s="208"/>
      <c r="I51" s="325">
        <v>20</v>
      </c>
      <c r="J51" s="210"/>
      <c r="K51" s="64">
        <v>10</v>
      </c>
      <c r="L51" s="209"/>
      <c r="M51" s="64">
        <v>20</v>
      </c>
      <c r="N51" s="208"/>
      <c r="O51" s="325" t="s">
        <v>530</v>
      </c>
      <c r="P51" s="64"/>
      <c r="Q51" s="64" t="s">
        <v>530</v>
      </c>
      <c r="R51" s="64"/>
      <c r="S51" s="64" t="s">
        <v>530</v>
      </c>
      <c r="T51" s="60"/>
      <c r="U51" s="305"/>
      <c r="V51" s="210"/>
      <c r="W51" s="64"/>
      <c r="X51" s="209"/>
      <c r="Y51" s="64"/>
      <c r="Z51" s="210"/>
    </row>
    <row r="52" spans="1:26" s="27" customFormat="1" ht="6" customHeight="1">
      <c r="A52" s="118"/>
      <c r="B52" s="145"/>
      <c r="C52" s="305"/>
      <c r="D52" s="210"/>
      <c r="E52" s="64"/>
      <c r="F52" s="209"/>
      <c r="G52" s="64"/>
      <c r="H52" s="208"/>
      <c r="I52" s="325"/>
      <c r="J52" s="210"/>
      <c r="K52" s="64"/>
      <c r="L52" s="209"/>
      <c r="M52" s="64"/>
      <c r="N52" s="208"/>
      <c r="O52" s="325"/>
      <c r="P52" s="64"/>
      <c r="Q52" s="64"/>
      <c r="R52" s="64"/>
      <c r="S52" s="64"/>
      <c r="T52" s="60"/>
      <c r="U52" s="305"/>
      <c r="V52" s="210"/>
      <c r="W52" s="64"/>
      <c r="X52" s="209"/>
      <c r="Y52" s="64"/>
      <c r="Z52" s="210"/>
    </row>
    <row r="53" spans="1:26" s="27" customFormat="1" ht="14.25">
      <c r="A53" s="118"/>
      <c r="B53" s="145" t="s">
        <v>105</v>
      </c>
      <c r="C53" s="305" t="s">
        <v>530</v>
      </c>
      <c r="D53" s="210"/>
      <c r="E53" s="64" t="s">
        <v>530</v>
      </c>
      <c r="F53" s="209"/>
      <c r="G53" s="64" t="s">
        <v>530</v>
      </c>
      <c r="H53" s="208"/>
      <c r="I53" s="325" t="s">
        <v>530</v>
      </c>
      <c r="J53" s="210"/>
      <c r="K53" s="64" t="s">
        <v>530</v>
      </c>
      <c r="L53" s="209"/>
      <c r="M53" s="64" t="s">
        <v>530</v>
      </c>
      <c r="N53" s="208"/>
      <c r="O53" s="325" t="s">
        <v>530</v>
      </c>
      <c r="P53" s="64"/>
      <c r="Q53" s="64" t="s">
        <v>530</v>
      </c>
      <c r="R53" s="64"/>
      <c r="S53" s="64" t="s">
        <v>530</v>
      </c>
      <c r="T53" s="60"/>
      <c r="U53" s="305"/>
      <c r="V53" s="210"/>
      <c r="W53" s="64"/>
      <c r="X53" s="209"/>
      <c r="Y53" s="64"/>
      <c r="Z53" s="210"/>
    </row>
    <row r="54" spans="1:26" s="27" customFormat="1" ht="6" customHeight="1">
      <c r="A54" s="118"/>
      <c r="B54" s="145"/>
      <c r="C54" s="305"/>
      <c r="D54" s="210"/>
      <c r="E54" s="64"/>
      <c r="F54" s="209"/>
      <c r="G54" s="64"/>
      <c r="H54" s="208"/>
      <c r="I54" s="325"/>
      <c r="J54" s="210"/>
      <c r="K54" s="64"/>
      <c r="L54" s="209"/>
      <c r="M54" s="64"/>
      <c r="N54" s="208"/>
      <c r="O54" s="325"/>
      <c r="P54" s="64"/>
      <c r="Q54" s="64"/>
      <c r="R54" s="64"/>
      <c r="S54" s="64"/>
      <c r="T54" s="60"/>
      <c r="U54" s="305"/>
      <c r="V54" s="210"/>
      <c r="W54" s="64"/>
      <c r="X54" s="209"/>
      <c r="Y54" s="64"/>
      <c r="Z54" s="210"/>
    </row>
    <row r="55" spans="1:26" s="27" customFormat="1" ht="14.25">
      <c r="A55" s="118"/>
      <c r="B55" s="145" t="s">
        <v>106</v>
      </c>
      <c r="C55" s="305" t="s">
        <v>530</v>
      </c>
      <c r="D55" s="210"/>
      <c r="E55" s="64" t="s">
        <v>530</v>
      </c>
      <c r="F55" s="209"/>
      <c r="G55" s="64" t="s">
        <v>530</v>
      </c>
      <c r="H55" s="208"/>
      <c r="I55" s="325" t="s">
        <v>530</v>
      </c>
      <c r="J55" s="210"/>
      <c r="K55" s="64" t="s">
        <v>530</v>
      </c>
      <c r="L55" s="209"/>
      <c r="M55" s="64" t="s">
        <v>530</v>
      </c>
      <c r="N55" s="208"/>
      <c r="O55" s="325" t="s">
        <v>530</v>
      </c>
      <c r="P55" s="64"/>
      <c r="Q55" s="64" t="s">
        <v>530</v>
      </c>
      <c r="R55" s="64"/>
      <c r="S55" s="64" t="s">
        <v>530</v>
      </c>
      <c r="T55" s="60"/>
      <c r="U55" s="305"/>
      <c r="V55" s="210"/>
      <c r="W55" s="64"/>
      <c r="X55" s="209"/>
      <c r="Y55" s="64"/>
      <c r="Z55" s="210"/>
    </row>
    <row r="56" spans="1:26" s="27" customFormat="1" ht="6" customHeight="1">
      <c r="A56" s="118"/>
      <c r="B56" s="145"/>
      <c r="C56" s="305"/>
      <c r="D56" s="210"/>
      <c r="E56" s="64"/>
      <c r="F56" s="209"/>
      <c r="G56" s="64"/>
      <c r="H56" s="208"/>
      <c r="I56" s="325"/>
      <c r="J56" s="210"/>
      <c r="K56" s="64"/>
      <c r="L56" s="209"/>
      <c r="M56" s="64"/>
      <c r="N56" s="208"/>
      <c r="O56" s="325"/>
      <c r="P56" s="64"/>
      <c r="Q56" s="64"/>
      <c r="R56" s="64"/>
      <c r="S56" s="64"/>
      <c r="T56" s="60"/>
      <c r="U56" s="305"/>
      <c r="V56" s="210"/>
      <c r="W56" s="64"/>
      <c r="X56" s="209"/>
      <c r="Y56" s="64"/>
      <c r="Z56" s="210"/>
    </row>
    <row r="57" spans="1:26" s="1" customFormat="1" ht="14.25">
      <c r="A57" s="118"/>
      <c r="B57" s="145" t="s">
        <v>338</v>
      </c>
      <c r="C57" s="305" t="s">
        <v>530</v>
      </c>
      <c r="D57" s="210"/>
      <c r="E57" s="64" t="s">
        <v>530</v>
      </c>
      <c r="F57" s="209"/>
      <c r="G57" s="64" t="s">
        <v>530</v>
      </c>
      <c r="H57" s="208"/>
      <c r="I57" s="325">
        <v>10</v>
      </c>
      <c r="J57" s="210"/>
      <c r="K57" s="64" t="s">
        <v>530</v>
      </c>
      <c r="L57" s="209"/>
      <c r="M57" s="64" t="s">
        <v>530</v>
      </c>
      <c r="N57" s="208"/>
      <c r="O57" s="325" t="s">
        <v>530</v>
      </c>
      <c r="P57" s="64"/>
      <c r="Q57" s="64" t="s">
        <v>530</v>
      </c>
      <c r="R57" s="64"/>
      <c r="S57" s="64" t="s">
        <v>530</v>
      </c>
      <c r="T57" s="60"/>
      <c r="U57" s="305"/>
      <c r="V57" s="210"/>
      <c r="W57" s="64"/>
      <c r="X57" s="209"/>
      <c r="Y57" s="64"/>
      <c r="Z57" s="210"/>
    </row>
    <row r="58" spans="1:26" s="1" customFormat="1" ht="6" customHeight="1">
      <c r="A58" s="118"/>
      <c r="B58" s="145"/>
      <c r="C58" s="305"/>
      <c r="D58" s="210"/>
      <c r="E58" s="64"/>
      <c r="F58" s="209"/>
      <c r="G58" s="64"/>
      <c r="H58" s="208"/>
      <c r="I58" s="325"/>
      <c r="J58" s="210"/>
      <c r="K58" s="64"/>
      <c r="L58" s="209"/>
      <c r="M58" s="64"/>
      <c r="N58" s="208"/>
      <c r="O58" s="325"/>
      <c r="P58" s="64"/>
      <c r="Q58" s="64"/>
      <c r="R58" s="64"/>
      <c r="S58" s="64"/>
      <c r="T58" s="60"/>
      <c r="U58" s="305"/>
      <c r="V58" s="210"/>
      <c r="W58" s="64"/>
      <c r="X58" s="209"/>
      <c r="Y58" s="64"/>
      <c r="Z58" s="210"/>
    </row>
    <row r="59" spans="1:26" s="1" customFormat="1" ht="14.25">
      <c r="A59" s="118"/>
      <c r="B59" s="145" t="s">
        <v>500</v>
      </c>
      <c r="C59" s="305" t="s">
        <v>530</v>
      </c>
      <c r="D59" s="210"/>
      <c r="E59" s="64" t="s">
        <v>530</v>
      </c>
      <c r="F59" s="209"/>
      <c r="G59" s="64" t="s">
        <v>530</v>
      </c>
      <c r="H59" s="208"/>
      <c r="I59" s="325">
        <v>540</v>
      </c>
      <c r="J59" s="210"/>
      <c r="K59" s="64">
        <v>50</v>
      </c>
      <c r="L59" s="209"/>
      <c r="M59" s="64">
        <v>490</v>
      </c>
      <c r="N59" s="208"/>
      <c r="O59" s="325">
        <v>560</v>
      </c>
      <c r="P59" s="64"/>
      <c r="Q59" s="64">
        <v>120</v>
      </c>
      <c r="R59" s="64"/>
      <c r="S59" s="64">
        <v>440</v>
      </c>
      <c r="T59" s="60"/>
      <c r="U59" s="305"/>
      <c r="V59" s="210"/>
      <c r="W59" s="64"/>
      <c r="X59" s="209"/>
      <c r="Y59" s="64"/>
      <c r="Z59" s="210"/>
    </row>
    <row r="60" spans="1:26" s="1" customFormat="1" ht="6" customHeight="1">
      <c r="A60" s="118"/>
      <c r="B60" s="145"/>
      <c r="C60" s="305"/>
      <c r="D60" s="210"/>
      <c r="E60" s="64"/>
      <c r="F60" s="209"/>
      <c r="G60" s="64"/>
      <c r="H60" s="208"/>
      <c r="I60" s="325"/>
      <c r="J60" s="210"/>
      <c r="K60" s="64"/>
      <c r="L60" s="209"/>
      <c r="M60" s="64"/>
      <c r="N60" s="208"/>
      <c r="O60" s="325"/>
      <c r="P60" s="64"/>
      <c r="Q60" s="64"/>
      <c r="R60" s="64"/>
      <c r="S60" s="64"/>
      <c r="T60" s="60"/>
      <c r="U60" s="305"/>
      <c r="V60" s="210"/>
      <c r="W60" s="64"/>
      <c r="X60" s="209"/>
      <c r="Y60" s="64"/>
      <c r="Z60" s="210"/>
    </row>
    <row r="61" spans="1:26" s="27" customFormat="1" ht="14.25">
      <c r="A61" s="118"/>
      <c r="B61" s="145" t="s">
        <v>339</v>
      </c>
      <c r="C61" s="305" t="s">
        <v>530</v>
      </c>
      <c r="D61" s="210"/>
      <c r="E61" s="64" t="s">
        <v>530</v>
      </c>
      <c r="F61" s="209"/>
      <c r="G61" s="64" t="s">
        <v>530</v>
      </c>
      <c r="H61" s="208"/>
      <c r="I61" s="325" t="s">
        <v>530</v>
      </c>
      <c r="J61" s="210"/>
      <c r="K61" s="64" t="s">
        <v>530</v>
      </c>
      <c r="L61" s="209"/>
      <c r="M61" s="64" t="s">
        <v>530</v>
      </c>
      <c r="N61" s="208"/>
      <c r="O61" s="325" t="s">
        <v>530</v>
      </c>
      <c r="P61" s="64"/>
      <c r="Q61" s="64" t="s">
        <v>530</v>
      </c>
      <c r="R61" s="64"/>
      <c r="S61" s="64" t="s">
        <v>530</v>
      </c>
      <c r="T61" s="60"/>
      <c r="U61" s="305"/>
      <c r="V61" s="210"/>
      <c r="W61" s="64"/>
      <c r="X61" s="209"/>
      <c r="Y61" s="64"/>
      <c r="Z61" s="210"/>
    </row>
    <row r="62" spans="1:26" s="27" customFormat="1" ht="6" customHeight="1">
      <c r="A62" s="118"/>
      <c r="B62" s="145"/>
      <c r="C62" s="305"/>
      <c r="D62" s="210"/>
      <c r="E62" s="64"/>
      <c r="F62" s="209"/>
      <c r="G62" s="64"/>
      <c r="H62" s="208"/>
      <c r="I62" s="325"/>
      <c r="J62" s="210"/>
      <c r="K62" s="64"/>
      <c r="L62" s="209"/>
      <c r="M62" s="64"/>
      <c r="N62" s="208"/>
      <c r="O62" s="325"/>
      <c r="P62" s="64"/>
      <c r="Q62" s="64"/>
      <c r="R62" s="64"/>
      <c r="S62" s="64"/>
      <c r="T62" s="60"/>
      <c r="U62" s="305"/>
      <c r="V62" s="210"/>
      <c r="W62" s="64"/>
      <c r="X62" s="209"/>
      <c r="Y62" s="64"/>
      <c r="Z62" s="210"/>
    </row>
    <row r="63" spans="1:26" s="1" customFormat="1" ht="14.25">
      <c r="A63" s="118"/>
      <c r="B63" s="145" t="s">
        <v>44</v>
      </c>
      <c r="C63" s="305" t="s">
        <v>530</v>
      </c>
      <c r="D63" s="210"/>
      <c r="E63" s="64" t="s">
        <v>530</v>
      </c>
      <c r="F63" s="209"/>
      <c r="G63" s="64" t="s">
        <v>530</v>
      </c>
      <c r="H63" s="208"/>
      <c r="I63" s="325" t="s">
        <v>530</v>
      </c>
      <c r="J63" s="210"/>
      <c r="K63" s="64" t="s">
        <v>530</v>
      </c>
      <c r="L63" s="209"/>
      <c r="M63" s="64" t="s">
        <v>530</v>
      </c>
      <c r="N63" s="208"/>
      <c r="O63" s="325" t="s">
        <v>530</v>
      </c>
      <c r="P63" s="64"/>
      <c r="Q63" s="64" t="s">
        <v>530</v>
      </c>
      <c r="R63" s="64"/>
      <c r="S63" s="64" t="s">
        <v>530</v>
      </c>
      <c r="T63" s="60"/>
      <c r="U63" s="305"/>
      <c r="V63" s="210"/>
      <c r="W63" s="64"/>
      <c r="X63" s="209"/>
      <c r="Y63" s="64"/>
      <c r="Z63" s="210"/>
    </row>
    <row r="64" spans="1:26" s="27" customFormat="1" ht="14.25">
      <c r="A64" s="132"/>
      <c r="B64" s="69"/>
      <c r="C64" s="305"/>
      <c r="D64" s="210"/>
      <c r="E64" s="64"/>
      <c r="F64" s="209"/>
      <c r="G64" s="64"/>
      <c r="H64" s="208"/>
      <c r="I64" s="325"/>
      <c r="J64" s="210"/>
      <c r="K64" s="64"/>
      <c r="L64" s="209"/>
      <c r="M64" s="64"/>
      <c r="N64" s="208"/>
      <c r="O64" s="325"/>
      <c r="P64" s="64"/>
      <c r="Q64" s="64"/>
      <c r="R64" s="64"/>
      <c r="S64" s="64"/>
      <c r="T64" s="60"/>
      <c r="U64" s="305"/>
      <c r="V64" s="210"/>
      <c r="W64" s="64"/>
      <c r="X64" s="209"/>
      <c r="Y64" s="64"/>
      <c r="Z64" s="210"/>
    </row>
    <row r="65" spans="1:26" s="1" customFormat="1" ht="14.25">
      <c r="A65" s="606" t="s">
        <v>58</v>
      </c>
      <c r="B65" s="607"/>
      <c r="C65" s="65">
        <v>20</v>
      </c>
      <c r="D65" s="232"/>
      <c r="E65" s="55" t="s">
        <v>530</v>
      </c>
      <c r="F65" s="328"/>
      <c r="G65" s="55">
        <v>10</v>
      </c>
      <c r="H65" s="233"/>
      <c r="I65" s="55">
        <v>70</v>
      </c>
      <c r="J65" s="232"/>
      <c r="K65" s="55">
        <v>20</v>
      </c>
      <c r="L65" s="328"/>
      <c r="M65" s="55">
        <v>50</v>
      </c>
      <c r="N65" s="233"/>
      <c r="O65" s="55">
        <v>10</v>
      </c>
      <c r="P65" s="55"/>
      <c r="Q65" s="55" t="s">
        <v>530</v>
      </c>
      <c r="R65" s="55"/>
      <c r="S65" s="55">
        <v>10</v>
      </c>
      <c r="T65" s="56"/>
      <c r="U65" s="305"/>
      <c r="V65" s="379"/>
      <c r="W65" s="325"/>
      <c r="X65" s="470"/>
      <c r="Y65" s="325"/>
      <c r="Z65" s="379"/>
    </row>
    <row r="66" spans="1:26" s="27" customFormat="1" ht="14.25">
      <c r="A66" s="118"/>
      <c r="B66" s="69"/>
      <c r="C66" s="305"/>
      <c r="D66" s="210"/>
      <c r="E66" s="64"/>
      <c r="F66" s="209"/>
      <c r="G66" s="64"/>
      <c r="H66" s="208"/>
      <c r="I66" s="325"/>
      <c r="J66" s="210"/>
      <c r="K66" s="64"/>
      <c r="L66" s="209"/>
      <c r="M66" s="64"/>
      <c r="N66" s="208"/>
      <c r="O66" s="325"/>
      <c r="P66" s="64"/>
      <c r="Q66" s="64"/>
      <c r="R66" s="64"/>
      <c r="S66" s="64"/>
      <c r="T66" s="60"/>
      <c r="U66" s="305"/>
      <c r="V66" s="210"/>
      <c r="W66" s="64"/>
      <c r="X66" s="209"/>
      <c r="Y66" s="64"/>
      <c r="Z66" s="210"/>
    </row>
    <row r="67" spans="1:26" s="27" customFormat="1" ht="14.25">
      <c r="A67" s="133"/>
      <c r="B67" s="41" t="s">
        <v>327</v>
      </c>
      <c r="C67" s="305">
        <v>10</v>
      </c>
      <c r="D67" s="210"/>
      <c r="E67" s="64" t="s">
        <v>530</v>
      </c>
      <c r="F67" s="209"/>
      <c r="G67" s="64">
        <v>10</v>
      </c>
      <c r="H67" s="208"/>
      <c r="I67" s="325">
        <v>20</v>
      </c>
      <c r="J67" s="210"/>
      <c r="K67" s="64">
        <v>10</v>
      </c>
      <c r="L67" s="209"/>
      <c r="M67" s="64">
        <v>10</v>
      </c>
      <c r="N67" s="208"/>
      <c r="O67" s="325">
        <v>10</v>
      </c>
      <c r="P67" s="64"/>
      <c r="Q67" s="64" t="s">
        <v>530</v>
      </c>
      <c r="R67" s="64"/>
      <c r="S67" s="64">
        <v>10</v>
      </c>
      <c r="T67" s="60"/>
      <c r="U67" s="305"/>
      <c r="V67" s="210"/>
      <c r="W67" s="64"/>
      <c r="X67" s="209"/>
      <c r="Y67" s="64"/>
      <c r="Z67" s="210"/>
    </row>
    <row r="68" spans="1:26" s="27" customFormat="1" ht="6" customHeight="1">
      <c r="A68" s="133"/>
      <c r="B68" s="41"/>
      <c r="C68" s="305"/>
      <c r="D68" s="210"/>
      <c r="E68" s="64"/>
      <c r="F68" s="209"/>
      <c r="G68" s="64"/>
      <c r="H68" s="208"/>
      <c r="I68" s="325"/>
      <c r="J68" s="210"/>
      <c r="K68" s="64"/>
      <c r="L68" s="209"/>
      <c r="M68" s="64"/>
      <c r="N68" s="208"/>
      <c r="O68" s="325"/>
      <c r="P68" s="64"/>
      <c r="Q68" s="64"/>
      <c r="R68" s="64"/>
      <c r="S68" s="64"/>
      <c r="T68" s="60"/>
      <c r="U68" s="305"/>
      <c r="V68" s="210"/>
      <c r="W68" s="64"/>
      <c r="X68" s="209"/>
      <c r="Y68" s="64"/>
      <c r="Z68" s="210"/>
    </row>
    <row r="69" spans="1:26" s="27" customFormat="1" ht="14.25">
      <c r="A69" s="133"/>
      <c r="B69" s="41" t="s">
        <v>446</v>
      </c>
      <c r="C69" s="305" t="s">
        <v>530</v>
      </c>
      <c r="D69" s="210"/>
      <c r="E69" s="64" t="s">
        <v>530</v>
      </c>
      <c r="F69" s="209"/>
      <c r="G69" s="64" t="s">
        <v>530</v>
      </c>
      <c r="H69" s="208"/>
      <c r="I69" s="325">
        <v>40</v>
      </c>
      <c r="J69" s="210"/>
      <c r="K69" s="64">
        <v>10</v>
      </c>
      <c r="L69" s="209"/>
      <c r="M69" s="64">
        <v>30</v>
      </c>
      <c r="N69" s="208"/>
      <c r="O69" s="325" t="s">
        <v>530</v>
      </c>
      <c r="P69" s="64"/>
      <c r="Q69" s="64" t="s">
        <v>530</v>
      </c>
      <c r="R69" s="64"/>
      <c r="S69" s="64" t="s">
        <v>530</v>
      </c>
      <c r="T69" s="60"/>
      <c r="U69" s="305"/>
      <c r="V69" s="210"/>
      <c r="W69" s="64"/>
      <c r="X69" s="209"/>
      <c r="Y69" s="64"/>
      <c r="Z69" s="210"/>
    </row>
    <row r="70" spans="1:26" s="27" customFormat="1" ht="6" customHeight="1">
      <c r="A70" s="133"/>
      <c r="B70" s="41"/>
      <c r="C70" s="305"/>
      <c r="D70" s="210"/>
      <c r="E70" s="64"/>
      <c r="F70" s="209"/>
      <c r="G70" s="64"/>
      <c r="H70" s="208"/>
      <c r="I70" s="325"/>
      <c r="J70" s="210"/>
      <c r="K70" s="64"/>
      <c r="L70" s="209"/>
      <c r="M70" s="64"/>
      <c r="N70" s="208"/>
      <c r="O70" s="325"/>
      <c r="P70" s="64"/>
      <c r="Q70" s="64"/>
      <c r="R70" s="64"/>
      <c r="S70" s="64"/>
      <c r="T70" s="60"/>
      <c r="U70" s="305"/>
      <c r="V70" s="210"/>
      <c r="W70" s="64"/>
      <c r="X70" s="209"/>
      <c r="Y70" s="64"/>
      <c r="Z70" s="210"/>
    </row>
    <row r="71" spans="1:26" s="27" customFormat="1" ht="14.25">
      <c r="A71" s="133"/>
      <c r="B71" s="41" t="s">
        <v>328</v>
      </c>
      <c r="C71" s="305" t="s">
        <v>530</v>
      </c>
      <c r="D71" s="210"/>
      <c r="E71" s="64" t="s">
        <v>530</v>
      </c>
      <c r="F71" s="209"/>
      <c r="G71" s="64" t="s">
        <v>530</v>
      </c>
      <c r="H71" s="208"/>
      <c r="I71" s="325" t="s">
        <v>530</v>
      </c>
      <c r="J71" s="210"/>
      <c r="K71" s="64" t="s">
        <v>530</v>
      </c>
      <c r="L71" s="209"/>
      <c r="M71" s="64" t="s">
        <v>530</v>
      </c>
      <c r="N71" s="208"/>
      <c r="O71" s="325" t="s">
        <v>530</v>
      </c>
      <c r="P71" s="64"/>
      <c r="Q71" s="64" t="s">
        <v>530</v>
      </c>
      <c r="R71" s="64"/>
      <c r="S71" s="64" t="s">
        <v>530</v>
      </c>
      <c r="T71" s="60"/>
      <c r="U71" s="305"/>
      <c r="V71" s="210"/>
      <c r="W71" s="64"/>
      <c r="X71" s="209"/>
      <c r="Y71" s="64"/>
      <c r="Z71" s="210"/>
    </row>
    <row r="72" spans="1:26" s="27" customFormat="1" ht="6" customHeight="1">
      <c r="A72" s="133"/>
      <c r="B72" s="41"/>
      <c r="C72" s="305"/>
      <c r="D72" s="210"/>
      <c r="E72" s="64"/>
      <c r="F72" s="209"/>
      <c r="G72" s="64"/>
      <c r="H72" s="208"/>
      <c r="I72" s="325"/>
      <c r="J72" s="210"/>
      <c r="K72" s="64"/>
      <c r="L72" s="209"/>
      <c r="M72" s="64"/>
      <c r="N72" s="208"/>
      <c r="O72" s="325"/>
      <c r="P72" s="64"/>
      <c r="Q72" s="64"/>
      <c r="R72" s="64"/>
      <c r="S72" s="64"/>
      <c r="T72" s="60"/>
      <c r="U72" s="305"/>
      <c r="V72" s="210"/>
      <c r="W72" s="64"/>
      <c r="X72" s="209"/>
      <c r="Y72" s="64"/>
      <c r="Z72" s="210"/>
    </row>
    <row r="73" spans="1:26" s="27" customFormat="1" ht="14.25">
      <c r="A73" s="133"/>
      <c r="B73" s="41" t="s">
        <v>107</v>
      </c>
      <c r="C73" s="305" t="s">
        <v>530</v>
      </c>
      <c r="D73" s="210"/>
      <c r="E73" s="64" t="s">
        <v>530</v>
      </c>
      <c r="F73" s="209"/>
      <c r="G73" s="64" t="s">
        <v>530</v>
      </c>
      <c r="H73" s="208"/>
      <c r="I73" s="325" t="s">
        <v>530</v>
      </c>
      <c r="J73" s="210"/>
      <c r="K73" s="64" t="s">
        <v>530</v>
      </c>
      <c r="L73" s="209"/>
      <c r="M73" s="64" t="s">
        <v>530</v>
      </c>
      <c r="N73" s="208"/>
      <c r="O73" s="325" t="s">
        <v>530</v>
      </c>
      <c r="P73" s="64"/>
      <c r="Q73" s="64" t="s">
        <v>530</v>
      </c>
      <c r="R73" s="64"/>
      <c r="S73" s="64" t="s">
        <v>530</v>
      </c>
      <c r="T73" s="60"/>
      <c r="U73" s="305"/>
      <c r="V73" s="210"/>
      <c r="W73" s="64"/>
      <c r="X73" s="209"/>
      <c r="Y73" s="64"/>
      <c r="Z73" s="210"/>
    </row>
    <row r="74" spans="1:26" s="27" customFormat="1" ht="6" customHeight="1">
      <c r="A74" s="133"/>
      <c r="B74" s="41"/>
      <c r="C74" s="305"/>
      <c r="D74" s="210"/>
      <c r="E74" s="64"/>
      <c r="F74" s="209"/>
      <c r="G74" s="64"/>
      <c r="H74" s="208"/>
      <c r="I74" s="325"/>
      <c r="J74" s="210"/>
      <c r="K74" s="64"/>
      <c r="L74" s="209"/>
      <c r="M74" s="64"/>
      <c r="N74" s="208"/>
      <c r="O74" s="325"/>
      <c r="P74" s="64"/>
      <c r="Q74" s="64"/>
      <c r="R74" s="64"/>
      <c r="S74" s="64"/>
      <c r="T74" s="60"/>
      <c r="U74" s="305"/>
      <c r="V74" s="210"/>
      <c r="W74" s="64"/>
      <c r="X74" s="209"/>
      <c r="Y74" s="64"/>
      <c r="Z74" s="210"/>
    </row>
    <row r="75" spans="1:26" s="27" customFormat="1" ht="14.25">
      <c r="A75" s="133"/>
      <c r="B75" s="41" t="s">
        <v>329</v>
      </c>
      <c r="C75" s="305" t="s">
        <v>530</v>
      </c>
      <c r="D75" s="210"/>
      <c r="E75" s="64" t="s">
        <v>530</v>
      </c>
      <c r="F75" s="209"/>
      <c r="G75" s="64" t="s">
        <v>530</v>
      </c>
      <c r="H75" s="208"/>
      <c r="I75" s="325" t="s">
        <v>530</v>
      </c>
      <c r="J75" s="210"/>
      <c r="K75" s="64" t="s">
        <v>530</v>
      </c>
      <c r="L75" s="209"/>
      <c r="M75" s="64" t="s">
        <v>530</v>
      </c>
      <c r="N75" s="208"/>
      <c r="O75" s="325" t="s">
        <v>530</v>
      </c>
      <c r="P75" s="64"/>
      <c r="Q75" s="64" t="s">
        <v>530</v>
      </c>
      <c r="R75" s="64"/>
      <c r="S75" s="64" t="s">
        <v>530</v>
      </c>
      <c r="T75" s="60"/>
      <c r="U75" s="305"/>
      <c r="V75" s="210"/>
      <c r="W75" s="64"/>
      <c r="X75" s="209"/>
      <c r="Y75" s="64"/>
      <c r="Z75" s="210"/>
    </row>
    <row r="76" spans="1:26" s="27" customFormat="1" ht="14.25">
      <c r="A76" s="124"/>
      <c r="B76" s="76"/>
      <c r="C76" s="302"/>
      <c r="D76" s="214"/>
      <c r="E76" s="36"/>
      <c r="F76" s="213"/>
      <c r="G76" s="36"/>
      <c r="H76" s="212"/>
      <c r="I76" s="161"/>
      <c r="J76" s="214"/>
      <c r="K76" s="36"/>
      <c r="L76" s="213"/>
      <c r="M76" s="36"/>
      <c r="N76" s="212"/>
      <c r="O76" s="161"/>
      <c r="P76" s="36"/>
      <c r="Q76" s="36"/>
      <c r="R76" s="36"/>
      <c r="S76" s="36"/>
      <c r="T76" s="42"/>
      <c r="U76" s="318"/>
      <c r="V76" s="227"/>
      <c r="W76" s="32"/>
      <c r="X76" s="343"/>
      <c r="Y76" s="32"/>
      <c r="Z76" s="227"/>
    </row>
    <row r="77" spans="1:26" s="27" customFormat="1" ht="12.75">
      <c r="A77" s="141"/>
      <c r="B77" s="447"/>
      <c r="C77" s="447"/>
      <c r="D77" s="447"/>
      <c r="E77" s="447"/>
      <c r="F77" s="447"/>
      <c r="G77" s="447"/>
      <c r="H77" s="447"/>
      <c r="I77" s="447"/>
      <c r="J77" s="447"/>
      <c r="K77" s="447"/>
      <c r="L77" s="447"/>
      <c r="M77" s="447"/>
      <c r="N77" s="447"/>
      <c r="O77" s="447"/>
      <c r="P77" s="447"/>
      <c r="Q77" s="447"/>
      <c r="R77" s="447"/>
      <c r="S77" s="447"/>
      <c r="T77" s="154" t="s">
        <v>529</v>
      </c>
      <c r="U77" s="447"/>
      <c r="V77" s="447"/>
      <c r="W77" s="447"/>
      <c r="X77" s="447"/>
      <c r="Y77" s="447"/>
      <c r="Z77" s="154"/>
    </row>
    <row r="78" spans="1:26" s="27" customFormat="1" ht="12.75" customHeight="1">
      <c r="A78" s="583"/>
      <c r="B78" s="583"/>
      <c r="C78" s="583"/>
      <c r="D78" s="583"/>
      <c r="E78" s="583"/>
      <c r="F78" s="583"/>
      <c r="G78" s="583"/>
      <c r="H78" s="583"/>
      <c r="I78" s="583"/>
      <c r="J78" s="583"/>
      <c r="K78" s="583"/>
      <c r="L78" s="583"/>
      <c r="M78" s="583"/>
      <c r="N78" s="583"/>
      <c r="O78" s="583"/>
      <c r="P78" s="583"/>
      <c r="Q78" s="583"/>
      <c r="R78" s="583"/>
      <c r="S78" s="583"/>
      <c r="T78" s="583"/>
      <c r="U78" s="474"/>
      <c r="V78" s="474"/>
      <c r="W78" s="474"/>
      <c r="X78" s="474"/>
      <c r="Y78" s="447"/>
      <c r="Z78" s="154"/>
    </row>
    <row r="79" spans="1:26" s="27" customFormat="1" ht="12.75" customHeight="1">
      <c r="A79" s="583"/>
      <c r="B79" s="583"/>
      <c r="C79" s="583"/>
      <c r="D79" s="583"/>
      <c r="E79" s="583"/>
      <c r="F79" s="583"/>
      <c r="G79" s="583"/>
      <c r="H79" s="583"/>
      <c r="I79" s="583"/>
      <c r="J79" s="583"/>
      <c r="K79" s="583"/>
      <c r="L79" s="583"/>
      <c r="M79" s="583"/>
      <c r="N79" s="583"/>
      <c r="O79" s="583"/>
      <c r="P79" s="583"/>
      <c r="Q79" s="583"/>
      <c r="R79" s="583"/>
      <c r="S79" s="583"/>
      <c r="T79" s="583"/>
      <c r="U79" s="474"/>
      <c r="V79" s="474"/>
      <c r="W79" s="474"/>
      <c r="X79" s="474"/>
      <c r="Y79" s="474"/>
      <c r="Z79" s="474"/>
    </row>
  </sheetData>
  <mergeCells count="36">
    <mergeCell ref="A49:B49"/>
    <mergeCell ref="C5:C6"/>
    <mergeCell ref="C45:G45"/>
    <mergeCell ref="I45:M45"/>
    <mergeCell ref="I5:I6"/>
    <mergeCell ref="K5:K6"/>
    <mergeCell ref="M5:M6"/>
    <mergeCell ref="A42:T42"/>
    <mergeCell ref="A43:T43"/>
    <mergeCell ref="S46:S47"/>
    <mergeCell ref="A1:V1"/>
    <mergeCell ref="A8:B8"/>
    <mergeCell ref="A24:B24"/>
    <mergeCell ref="O45:S45"/>
    <mergeCell ref="U45:Y45"/>
    <mergeCell ref="I4:M4"/>
    <mergeCell ref="O4:U4"/>
    <mergeCell ref="E5:E6"/>
    <mergeCell ref="G5:G6"/>
    <mergeCell ref="Q5:Q6"/>
    <mergeCell ref="Q46:Q47"/>
    <mergeCell ref="A2:V2"/>
    <mergeCell ref="O5:O6"/>
    <mergeCell ref="C4:G4"/>
    <mergeCell ref="S5:S6"/>
    <mergeCell ref="U5:U6"/>
    <mergeCell ref="A78:T78"/>
    <mergeCell ref="A79:T79"/>
    <mergeCell ref="A65:B65"/>
    <mergeCell ref="K46:K47"/>
    <mergeCell ref="M46:M47"/>
    <mergeCell ref="O46:O47"/>
    <mergeCell ref="C46:C47"/>
    <mergeCell ref="E46:E47"/>
    <mergeCell ref="G46:G47"/>
    <mergeCell ref="I46:I47"/>
  </mergeCells>
  <printOptions horizontalCentered="1"/>
  <pageMargins left="0.3937007874015748" right="0.31496062992125984" top="0.984251968503937" bottom="0.984251968503937" header="0.5118110236220472" footer="0.5118110236220472"/>
  <pageSetup horizontalDpi="600" verticalDpi="600" orientation="portrait" paperSize="9" scale="65" r:id="rId1"/>
  <headerFooter alignWithMargins="0">
    <oddFooter>&amp;C9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A64"/>
  <sheetViews>
    <sheetView workbookViewId="0" topLeftCell="A7">
      <selection activeCell="U64" sqref="U64"/>
    </sheetView>
  </sheetViews>
  <sheetFormatPr defaultColWidth="9.140625" defaultRowHeight="12.75"/>
  <cols>
    <col min="2" max="2" width="25.8515625" style="0" customWidth="1"/>
    <col min="4" max="4" width="2.421875" style="0" customWidth="1"/>
    <col min="6" max="6" width="2.421875" style="0" customWidth="1"/>
    <col min="8" max="8" width="2.421875" style="0" customWidth="1"/>
    <col min="10" max="10" width="2.421875" style="0" customWidth="1"/>
    <col min="12" max="12" width="2.421875" style="0" customWidth="1"/>
    <col min="14" max="14" width="2.421875" style="0" customWidth="1"/>
    <col min="16" max="16" width="2.421875" style="0" customWidth="1"/>
    <col min="18" max="18" width="2.421875" style="0" customWidth="1"/>
    <col min="20" max="20" width="2.421875" style="0" customWidth="1"/>
    <col min="22" max="22" width="2.421875" style="0" customWidth="1"/>
  </cols>
  <sheetData>
    <row r="1" spans="1:26" s="27" customFormat="1" ht="20.25">
      <c r="A1" s="591" t="s">
        <v>491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464"/>
      <c r="X1" s="464"/>
      <c r="Y1" s="464"/>
      <c r="Z1" s="166"/>
    </row>
    <row r="2" spans="1:26" s="27" customFormat="1" ht="20.25">
      <c r="A2" s="608" t="str">
        <f>"Table 3.2a The North West: MOD Personnel by local authority area as at "&amp;'Enter SITDATE'!B2</f>
        <v>Table 3.2a The North West: MOD Personnel by local authority area as at 1 January 2014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608"/>
      <c r="V2" s="608"/>
      <c r="W2" s="464"/>
      <c r="X2" s="464"/>
      <c r="Y2" s="464"/>
      <c r="Z2" s="166"/>
    </row>
    <row r="3" spans="1:26" s="27" customFormat="1" ht="12.75">
      <c r="A3" s="104"/>
      <c r="B3" s="102"/>
      <c r="C3" s="103"/>
      <c r="D3" s="103"/>
      <c r="E3" s="103"/>
      <c r="F3" s="103"/>
      <c r="G3" s="102"/>
      <c r="H3" s="102"/>
      <c r="I3" s="103"/>
      <c r="J3" s="102"/>
      <c r="K3" s="102"/>
      <c r="L3" s="102"/>
      <c r="M3" s="102"/>
      <c r="N3" s="102"/>
      <c r="O3" s="105"/>
      <c r="P3" s="105"/>
      <c r="Q3" s="36"/>
      <c r="R3" s="36"/>
      <c r="S3" s="106"/>
      <c r="T3" s="106"/>
      <c r="U3" s="106"/>
      <c r="V3" s="107"/>
      <c r="W3" s="340"/>
      <c r="X3" s="340"/>
      <c r="Y3" s="177"/>
      <c r="Z3" s="177"/>
    </row>
    <row r="4" spans="1:26" s="27" customFormat="1" ht="12.75" customHeight="1">
      <c r="A4" s="99" t="s">
        <v>74</v>
      </c>
      <c r="B4" s="98"/>
      <c r="C4" s="596" t="s">
        <v>517</v>
      </c>
      <c r="D4" s="597"/>
      <c r="E4" s="597"/>
      <c r="F4" s="597"/>
      <c r="G4" s="597"/>
      <c r="H4" s="165"/>
      <c r="I4" s="596" t="s">
        <v>518</v>
      </c>
      <c r="J4" s="597"/>
      <c r="K4" s="597"/>
      <c r="L4" s="597"/>
      <c r="M4" s="597"/>
      <c r="N4" s="164"/>
      <c r="O4" s="596" t="s">
        <v>519</v>
      </c>
      <c r="P4" s="597"/>
      <c r="Q4" s="597"/>
      <c r="R4" s="597"/>
      <c r="S4" s="597"/>
      <c r="T4" s="597"/>
      <c r="U4" s="597"/>
      <c r="V4" s="165"/>
      <c r="W4" s="338"/>
      <c r="X4" s="339"/>
      <c r="Y4" s="339"/>
      <c r="Z4" s="339"/>
    </row>
    <row r="5" spans="1:26" s="27" customFormat="1" ht="12.75" customHeight="1">
      <c r="A5" s="121"/>
      <c r="B5" s="48"/>
      <c r="C5" s="588" t="s">
        <v>50</v>
      </c>
      <c r="D5" s="374"/>
      <c r="E5" s="584" t="s">
        <v>518</v>
      </c>
      <c r="F5" s="374"/>
      <c r="G5" s="584" t="s">
        <v>519</v>
      </c>
      <c r="H5" s="375"/>
      <c r="I5" s="588" t="s">
        <v>50</v>
      </c>
      <c r="J5" s="374"/>
      <c r="K5" s="584" t="s">
        <v>79</v>
      </c>
      <c r="L5" s="374"/>
      <c r="M5" s="584" t="s">
        <v>91</v>
      </c>
      <c r="N5" s="374"/>
      <c r="O5" s="588" t="s">
        <v>50</v>
      </c>
      <c r="P5" s="374"/>
      <c r="Q5" s="584" t="s">
        <v>520</v>
      </c>
      <c r="R5" s="374"/>
      <c r="S5" s="584" t="s">
        <v>522</v>
      </c>
      <c r="T5" s="374"/>
      <c r="U5" s="584" t="s">
        <v>521</v>
      </c>
      <c r="V5" s="337"/>
      <c r="W5" s="338"/>
      <c r="X5" s="339"/>
      <c r="Y5" s="339"/>
      <c r="Z5" s="339"/>
    </row>
    <row r="6" spans="1:26" s="27" customFormat="1" ht="12.75">
      <c r="A6" s="131"/>
      <c r="B6" s="100" t="s">
        <v>19</v>
      </c>
      <c r="C6" s="587"/>
      <c r="D6" s="349"/>
      <c r="E6" s="585"/>
      <c r="F6" s="349"/>
      <c r="G6" s="585"/>
      <c r="H6" s="350"/>
      <c r="I6" s="587"/>
      <c r="J6" s="410"/>
      <c r="K6" s="585"/>
      <c r="L6" s="349"/>
      <c r="M6" s="585"/>
      <c r="N6" s="350"/>
      <c r="O6" s="587"/>
      <c r="P6" s="349"/>
      <c r="Q6" s="585"/>
      <c r="R6" s="349"/>
      <c r="S6" s="585"/>
      <c r="T6" s="349"/>
      <c r="U6" s="585"/>
      <c r="V6" s="334"/>
      <c r="W6" s="248"/>
      <c r="X6" s="249"/>
      <c r="Y6" s="249"/>
      <c r="Z6" s="249"/>
    </row>
    <row r="7" spans="1:26" s="27" customFormat="1" ht="14.25">
      <c r="A7" s="108"/>
      <c r="B7" s="109"/>
      <c r="C7" s="306"/>
      <c r="D7" s="206"/>
      <c r="E7" s="111"/>
      <c r="F7" s="207"/>
      <c r="G7" s="111"/>
      <c r="H7" s="206"/>
      <c r="I7" s="306"/>
      <c r="J7" s="202"/>
      <c r="K7" s="111"/>
      <c r="L7" s="111"/>
      <c r="M7" s="111"/>
      <c r="N7" s="215"/>
      <c r="O7" s="323"/>
      <c r="P7" s="203"/>
      <c r="Q7" s="203"/>
      <c r="R7" s="203"/>
      <c r="S7" s="203"/>
      <c r="T7" s="111"/>
      <c r="U7" s="323"/>
      <c r="V7" s="216"/>
      <c r="W7" s="110"/>
      <c r="X7" s="111"/>
      <c r="Y7" s="111"/>
      <c r="Z7" s="111"/>
    </row>
    <row r="8" spans="1:27" s="27" customFormat="1" ht="14.25">
      <c r="A8" s="609" t="s">
        <v>449</v>
      </c>
      <c r="B8" s="576"/>
      <c r="C8" s="286">
        <v>3490</v>
      </c>
      <c r="D8" s="288"/>
      <c r="E8" s="289">
        <v>1740</v>
      </c>
      <c r="F8" s="290"/>
      <c r="G8" s="289">
        <v>1750</v>
      </c>
      <c r="H8" s="288"/>
      <c r="I8" s="286">
        <v>1740</v>
      </c>
      <c r="J8" s="288"/>
      <c r="K8" s="289">
        <v>190</v>
      </c>
      <c r="L8" s="290"/>
      <c r="M8" s="289">
        <v>1560</v>
      </c>
      <c r="N8" s="288"/>
      <c r="O8" s="286">
        <v>1750</v>
      </c>
      <c r="P8" s="289"/>
      <c r="Q8" s="289">
        <v>1490</v>
      </c>
      <c r="R8" s="289"/>
      <c r="S8" s="289">
        <v>260</v>
      </c>
      <c r="T8" s="289"/>
      <c r="U8" s="289" t="s">
        <v>530</v>
      </c>
      <c r="V8" s="292"/>
      <c r="W8" s="363"/>
      <c r="X8" s="377"/>
      <c r="Y8" s="365"/>
      <c r="Z8" s="466"/>
      <c r="AA8" s="469"/>
    </row>
    <row r="9" spans="1:27" s="27" customFormat="1" ht="14.25">
      <c r="A9" s="108"/>
      <c r="B9" s="109"/>
      <c r="C9" s="304"/>
      <c r="D9" s="206"/>
      <c r="E9" s="112"/>
      <c r="F9" s="207"/>
      <c r="G9" s="112"/>
      <c r="H9" s="206"/>
      <c r="I9" s="304"/>
      <c r="J9" s="206"/>
      <c r="K9" s="112"/>
      <c r="L9" s="207"/>
      <c r="M9" s="112"/>
      <c r="N9" s="217"/>
      <c r="O9" s="324"/>
      <c r="P9" s="112"/>
      <c r="Q9" s="112"/>
      <c r="R9" s="112"/>
      <c r="S9" s="112"/>
      <c r="T9" s="112"/>
      <c r="U9" s="324"/>
      <c r="V9" s="217"/>
      <c r="W9" s="366"/>
      <c r="X9" s="378"/>
      <c r="Y9" s="368"/>
      <c r="Z9" s="468"/>
      <c r="AA9" s="467"/>
    </row>
    <row r="10" spans="1:27" s="27" customFormat="1" ht="14.25">
      <c r="A10" s="118"/>
      <c r="B10" s="145" t="s">
        <v>108</v>
      </c>
      <c r="C10" s="305" t="s">
        <v>530</v>
      </c>
      <c r="D10" s="209"/>
      <c r="E10" s="64" t="s">
        <v>530</v>
      </c>
      <c r="F10" s="210"/>
      <c r="G10" s="64" t="s">
        <v>530</v>
      </c>
      <c r="H10" s="209"/>
      <c r="I10" s="305" t="s">
        <v>530</v>
      </c>
      <c r="J10" s="209"/>
      <c r="K10" s="64" t="s">
        <v>530</v>
      </c>
      <c r="L10" s="210"/>
      <c r="M10" s="64" t="s">
        <v>530</v>
      </c>
      <c r="N10" s="209"/>
      <c r="O10" s="305" t="s">
        <v>530</v>
      </c>
      <c r="P10" s="64"/>
      <c r="Q10" s="64" t="s">
        <v>530</v>
      </c>
      <c r="R10" s="64"/>
      <c r="S10" s="64" t="s">
        <v>530</v>
      </c>
      <c r="T10" s="64"/>
      <c r="U10" s="325" t="s">
        <v>530</v>
      </c>
      <c r="V10" s="218"/>
      <c r="W10" s="59"/>
      <c r="X10" s="210"/>
      <c r="Y10" s="64"/>
      <c r="Z10" s="209"/>
      <c r="AA10" s="467"/>
    </row>
    <row r="11" spans="1:27" s="27" customFormat="1" ht="14.25">
      <c r="A11" s="118"/>
      <c r="B11" s="145" t="s">
        <v>109</v>
      </c>
      <c r="C11" s="305" t="s">
        <v>530</v>
      </c>
      <c r="D11" s="209"/>
      <c r="E11" s="64" t="s">
        <v>530</v>
      </c>
      <c r="F11" s="210"/>
      <c r="G11" s="64" t="s">
        <v>530</v>
      </c>
      <c r="H11" s="209"/>
      <c r="I11" s="305" t="s">
        <v>530</v>
      </c>
      <c r="J11" s="209"/>
      <c r="K11" s="64" t="s">
        <v>530</v>
      </c>
      <c r="L11" s="210"/>
      <c r="M11" s="64" t="s">
        <v>530</v>
      </c>
      <c r="N11" s="209"/>
      <c r="O11" s="305" t="s">
        <v>530</v>
      </c>
      <c r="P11" s="64"/>
      <c r="Q11" s="64" t="s">
        <v>530</v>
      </c>
      <c r="R11" s="64"/>
      <c r="S11" s="64" t="s">
        <v>530</v>
      </c>
      <c r="T11" s="64"/>
      <c r="U11" s="325" t="s">
        <v>530</v>
      </c>
      <c r="V11" s="218"/>
      <c r="W11" s="59"/>
      <c r="X11" s="210"/>
      <c r="Y11" s="64"/>
      <c r="Z11" s="209"/>
      <c r="AA11" s="467"/>
    </row>
    <row r="12" spans="1:27" s="27" customFormat="1" ht="14.25">
      <c r="A12" s="118"/>
      <c r="B12" s="145" t="s">
        <v>501</v>
      </c>
      <c r="C12" s="305" t="s">
        <v>530</v>
      </c>
      <c r="D12" s="209"/>
      <c r="E12" s="64" t="s">
        <v>530</v>
      </c>
      <c r="F12" s="210"/>
      <c r="G12" s="64" t="s">
        <v>530</v>
      </c>
      <c r="H12" s="209"/>
      <c r="I12" s="305" t="s">
        <v>530</v>
      </c>
      <c r="J12" s="209"/>
      <c r="K12" s="64" t="s">
        <v>530</v>
      </c>
      <c r="L12" s="210"/>
      <c r="M12" s="64" t="s">
        <v>530</v>
      </c>
      <c r="N12" s="209"/>
      <c r="O12" s="305" t="s">
        <v>530</v>
      </c>
      <c r="P12" s="64"/>
      <c r="Q12" s="64" t="s">
        <v>530</v>
      </c>
      <c r="R12" s="64"/>
      <c r="S12" s="64" t="s">
        <v>530</v>
      </c>
      <c r="T12" s="64"/>
      <c r="U12" s="325" t="s">
        <v>530</v>
      </c>
      <c r="V12" s="218"/>
      <c r="W12" s="59"/>
      <c r="X12" s="210"/>
      <c r="Y12" s="64"/>
      <c r="Z12" s="209"/>
      <c r="AA12" s="467"/>
    </row>
    <row r="13" spans="1:27" s="27" customFormat="1" ht="14.25">
      <c r="A13" s="118"/>
      <c r="B13" s="145" t="s">
        <v>502</v>
      </c>
      <c r="C13" s="305">
        <v>410</v>
      </c>
      <c r="D13" s="209"/>
      <c r="E13" s="64">
        <v>380</v>
      </c>
      <c r="F13" s="210"/>
      <c r="G13" s="64">
        <v>30</v>
      </c>
      <c r="H13" s="209"/>
      <c r="I13" s="305">
        <v>380</v>
      </c>
      <c r="J13" s="209"/>
      <c r="K13" s="64">
        <v>30</v>
      </c>
      <c r="L13" s="210"/>
      <c r="M13" s="64">
        <v>360</v>
      </c>
      <c r="N13" s="209"/>
      <c r="O13" s="305">
        <v>30</v>
      </c>
      <c r="P13" s="64"/>
      <c r="Q13" s="64">
        <v>20</v>
      </c>
      <c r="R13" s="64"/>
      <c r="S13" s="64" t="s">
        <v>530</v>
      </c>
      <c r="T13" s="64"/>
      <c r="U13" s="325" t="s">
        <v>530</v>
      </c>
      <c r="V13" s="218"/>
      <c r="W13" s="59"/>
      <c r="X13" s="210"/>
      <c r="Y13" s="64"/>
      <c r="Z13" s="209"/>
      <c r="AA13" s="467"/>
    </row>
    <row r="14" spans="1:27" s="1" customFormat="1" ht="14.25">
      <c r="A14" s="118"/>
      <c r="B14" s="145" t="s">
        <v>340</v>
      </c>
      <c r="C14" s="305" t="s">
        <v>530</v>
      </c>
      <c r="D14" s="209"/>
      <c r="E14" s="64" t="s">
        <v>530</v>
      </c>
      <c r="F14" s="210"/>
      <c r="G14" s="64" t="s">
        <v>530</v>
      </c>
      <c r="H14" s="209"/>
      <c r="I14" s="305" t="s">
        <v>530</v>
      </c>
      <c r="J14" s="209"/>
      <c r="K14" s="64" t="s">
        <v>530</v>
      </c>
      <c r="L14" s="210"/>
      <c r="M14" s="64" t="s">
        <v>530</v>
      </c>
      <c r="N14" s="209"/>
      <c r="O14" s="305" t="s">
        <v>530</v>
      </c>
      <c r="P14" s="64"/>
      <c r="Q14" s="64" t="s">
        <v>530</v>
      </c>
      <c r="R14" s="64"/>
      <c r="S14" s="64" t="s">
        <v>530</v>
      </c>
      <c r="T14" s="64"/>
      <c r="U14" s="325" t="s">
        <v>530</v>
      </c>
      <c r="V14" s="218"/>
      <c r="W14" s="59"/>
      <c r="X14" s="210"/>
      <c r="Y14" s="64"/>
      <c r="Z14" s="209"/>
      <c r="AA14" s="469"/>
    </row>
    <row r="15" spans="1:27" s="1" customFormat="1" ht="14.25">
      <c r="A15" s="118"/>
      <c r="B15" s="145" t="s">
        <v>341</v>
      </c>
      <c r="C15" s="305">
        <v>40</v>
      </c>
      <c r="D15" s="209"/>
      <c r="E15" s="64">
        <v>10</v>
      </c>
      <c r="F15" s="210"/>
      <c r="G15" s="64">
        <v>30</v>
      </c>
      <c r="H15" s="209"/>
      <c r="I15" s="305">
        <v>10</v>
      </c>
      <c r="J15" s="209"/>
      <c r="K15" s="64" t="s">
        <v>530</v>
      </c>
      <c r="L15" s="210"/>
      <c r="M15" s="64">
        <v>10</v>
      </c>
      <c r="N15" s="209"/>
      <c r="O15" s="305">
        <v>30</v>
      </c>
      <c r="P15" s="64"/>
      <c r="Q15" s="64">
        <v>20</v>
      </c>
      <c r="R15" s="64"/>
      <c r="S15" s="64">
        <v>10</v>
      </c>
      <c r="T15" s="64"/>
      <c r="U15" s="325" t="s">
        <v>530</v>
      </c>
      <c r="V15" s="218"/>
      <c r="W15" s="59"/>
      <c r="X15" s="210"/>
      <c r="Y15" s="64"/>
      <c r="Z15" s="209"/>
      <c r="AA15" s="469"/>
    </row>
    <row r="16" spans="1:27" s="27" customFormat="1" ht="14.25">
      <c r="A16" s="132"/>
      <c r="B16" s="69"/>
      <c r="C16" s="305"/>
      <c r="D16" s="209"/>
      <c r="E16" s="64"/>
      <c r="F16" s="210"/>
      <c r="G16" s="64"/>
      <c r="H16" s="209"/>
      <c r="I16" s="305"/>
      <c r="J16" s="209"/>
      <c r="K16" s="64"/>
      <c r="L16" s="210"/>
      <c r="M16" s="64"/>
      <c r="N16" s="209"/>
      <c r="O16" s="305"/>
      <c r="P16" s="64"/>
      <c r="Q16" s="64"/>
      <c r="R16" s="64"/>
      <c r="S16" s="64"/>
      <c r="T16" s="64"/>
      <c r="U16" s="325"/>
      <c r="V16" s="218"/>
      <c r="W16" s="59"/>
      <c r="X16" s="210"/>
      <c r="Y16" s="64"/>
      <c r="Z16" s="209"/>
      <c r="AA16" s="467"/>
    </row>
    <row r="17" spans="1:27" s="1" customFormat="1" ht="14.25">
      <c r="A17" s="606" t="s">
        <v>57</v>
      </c>
      <c r="B17" s="607"/>
      <c r="C17" s="65">
        <v>570</v>
      </c>
      <c r="D17" s="328"/>
      <c r="E17" s="55">
        <v>230</v>
      </c>
      <c r="F17" s="232"/>
      <c r="G17" s="55">
        <v>340</v>
      </c>
      <c r="H17" s="328"/>
      <c r="I17" s="65">
        <v>230</v>
      </c>
      <c r="J17" s="328"/>
      <c r="K17" s="55">
        <v>30</v>
      </c>
      <c r="L17" s="232"/>
      <c r="M17" s="55">
        <v>200</v>
      </c>
      <c r="N17" s="328"/>
      <c r="O17" s="65">
        <v>340</v>
      </c>
      <c r="P17" s="55"/>
      <c r="Q17" s="55">
        <v>180</v>
      </c>
      <c r="R17" s="55"/>
      <c r="S17" s="55">
        <v>160</v>
      </c>
      <c r="T17" s="55"/>
      <c r="U17" s="55" t="s">
        <v>530</v>
      </c>
      <c r="V17" s="329"/>
      <c r="W17" s="305"/>
      <c r="X17" s="379"/>
      <c r="Y17" s="325"/>
      <c r="Z17" s="470"/>
      <c r="AA17" s="469"/>
    </row>
    <row r="18" spans="1:27" s="27" customFormat="1" ht="14.25">
      <c r="A18" s="118"/>
      <c r="B18" s="69"/>
      <c r="C18" s="305"/>
      <c r="D18" s="209"/>
      <c r="E18" s="64"/>
      <c r="F18" s="210"/>
      <c r="G18" s="64"/>
      <c r="H18" s="209"/>
      <c r="I18" s="305"/>
      <c r="J18" s="209"/>
      <c r="K18" s="64"/>
      <c r="L18" s="210"/>
      <c r="M18" s="64"/>
      <c r="N18" s="209"/>
      <c r="O18" s="305"/>
      <c r="P18" s="64"/>
      <c r="Q18" s="64"/>
      <c r="R18" s="64"/>
      <c r="S18" s="64"/>
      <c r="T18" s="64"/>
      <c r="U18" s="325"/>
      <c r="V18" s="218"/>
      <c r="W18" s="59"/>
      <c r="X18" s="210"/>
      <c r="Y18" s="64"/>
      <c r="Z18" s="209"/>
      <c r="AA18" s="467"/>
    </row>
    <row r="19" spans="1:27" s="27" customFormat="1" ht="14.25">
      <c r="A19" s="134"/>
      <c r="B19" s="77" t="s">
        <v>110</v>
      </c>
      <c r="C19" s="305">
        <v>10</v>
      </c>
      <c r="D19" s="209"/>
      <c r="E19" s="64" t="s">
        <v>530</v>
      </c>
      <c r="F19" s="210"/>
      <c r="G19" s="64" t="s">
        <v>530</v>
      </c>
      <c r="H19" s="209"/>
      <c r="I19" s="305" t="s">
        <v>530</v>
      </c>
      <c r="J19" s="209"/>
      <c r="K19" s="64" t="s">
        <v>530</v>
      </c>
      <c r="L19" s="210"/>
      <c r="M19" s="64" t="s">
        <v>530</v>
      </c>
      <c r="N19" s="209"/>
      <c r="O19" s="305" t="s">
        <v>530</v>
      </c>
      <c r="P19" s="64"/>
      <c r="Q19" s="64" t="s">
        <v>530</v>
      </c>
      <c r="R19" s="64"/>
      <c r="S19" s="64" t="s">
        <v>530</v>
      </c>
      <c r="T19" s="64"/>
      <c r="U19" s="325" t="s">
        <v>530</v>
      </c>
      <c r="V19" s="218"/>
      <c r="W19" s="59"/>
      <c r="X19" s="210"/>
      <c r="Y19" s="64"/>
      <c r="Z19" s="209"/>
      <c r="AA19" s="467"/>
    </row>
    <row r="20" spans="1:27" s="27" customFormat="1" ht="14.25">
      <c r="A20" s="134"/>
      <c r="B20" s="77" t="s">
        <v>99</v>
      </c>
      <c r="C20" s="305">
        <v>200</v>
      </c>
      <c r="D20" s="209"/>
      <c r="E20" s="64">
        <v>130</v>
      </c>
      <c r="F20" s="210"/>
      <c r="G20" s="64">
        <v>60</v>
      </c>
      <c r="H20" s="209"/>
      <c r="I20" s="305">
        <v>130</v>
      </c>
      <c r="J20" s="209"/>
      <c r="K20" s="64">
        <v>20</v>
      </c>
      <c r="L20" s="210"/>
      <c r="M20" s="64">
        <v>110</v>
      </c>
      <c r="N20" s="209"/>
      <c r="O20" s="305">
        <v>60</v>
      </c>
      <c r="P20" s="64"/>
      <c r="Q20" s="64">
        <v>60</v>
      </c>
      <c r="R20" s="64"/>
      <c r="S20" s="64" t="s">
        <v>530</v>
      </c>
      <c r="T20" s="64"/>
      <c r="U20" s="325" t="s">
        <v>530</v>
      </c>
      <c r="V20" s="218"/>
      <c r="W20" s="59"/>
      <c r="X20" s="210"/>
      <c r="Y20" s="64"/>
      <c r="Z20" s="209"/>
      <c r="AA20" s="467"/>
    </row>
    <row r="21" spans="1:27" s="27" customFormat="1" ht="14.25">
      <c r="A21" s="134"/>
      <c r="B21" s="77" t="s">
        <v>111</v>
      </c>
      <c r="C21" s="305">
        <v>350</v>
      </c>
      <c r="D21" s="209"/>
      <c r="E21" s="64">
        <v>90</v>
      </c>
      <c r="F21" s="210"/>
      <c r="G21" s="64">
        <v>260</v>
      </c>
      <c r="H21" s="209"/>
      <c r="I21" s="305">
        <v>90</v>
      </c>
      <c r="J21" s="209"/>
      <c r="K21" s="64">
        <v>10</v>
      </c>
      <c r="L21" s="210"/>
      <c r="M21" s="64">
        <v>80</v>
      </c>
      <c r="N21" s="209"/>
      <c r="O21" s="305">
        <v>260</v>
      </c>
      <c r="P21" s="64"/>
      <c r="Q21" s="64">
        <v>100</v>
      </c>
      <c r="R21" s="64"/>
      <c r="S21" s="64">
        <v>160</v>
      </c>
      <c r="T21" s="64"/>
      <c r="U21" s="325" t="s">
        <v>530</v>
      </c>
      <c r="V21" s="218"/>
      <c r="W21" s="59"/>
      <c r="X21" s="210"/>
      <c r="Y21" s="64"/>
      <c r="Z21" s="209"/>
      <c r="AA21" s="467"/>
    </row>
    <row r="22" spans="1:27" s="27" customFormat="1" ht="14.25">
      <c r="A22" s="134"/>
      <c r="B22" s="77" t="s">
        <v>364</v>
      </c>
      <c r="C22" s="305" t="s">
        <v>530</v>
      </c>
      <c r="D22" s="209"/>
      <c r="E22" s="64" t="s">
        <v>530</v>
      </c>
      <c r="F22" s="210"/>
      <c r="G22" s="64" t="s">
        <v>530</v>
      </c>
      <c r="H22" s="209"/>
      <c r="I22" s="305" t="s">
        <v>530</v>
      </c>
      <c r="J22" s="209"/>
      <c r="K22" s="64" t="s">
        <v>530</v>
      </c>
      <c r="L22" s="210"/>
      <c r="M22" s="64" t="s">
        <v>530</v>
      </c>
      <c r="N22" s="209"/>
      <c r="O22" s="305" t="s">
        <v>530</v>
      </c>
      <c r="P22" s="64"/>
      <c r="Q22" s="64" t="s">
        <v>530</v>
      </c>
      <c r="R22" s="64"/>
      <c r="S22" s="64" t="s">
        <v>530</v>
      </c>
      <c r="T22" s="64"/>
      <c r="U22" s="325" t="s">
        <v>530</v>
      </c>
      <c r="V22" s="218"/>
      <c r="W22" s="59"/>
      <c r="X22" s="210"/>
      <c r="Y22" s="64"/>
      <c r="Z22" s="209"/>
      <c r="AA22" s="467"/>
    </row>
    <row r="23" spans="1:27" s="27" customFormat="1" ht="14.25">
      <c r="A23" s="134"/>
      <c r="B23" s="77" t="s">
        <v>365</v>
      </c>
      <c r="C23" s="305">
        <v>10</v>
      </c>
      <c r="D23" s="209"/>
      <c r="E23" s="64" t="s">
        <v>530</v>
      </c>
      <c r="F23" s="210"/>
      <c r="G23" s="64">
        <v>10</v>
      </c>
      <c r="H23" s="209"/>
      <c r="I23" s="305" t="s">
        <v>530</v>
      </c>
      <c r="J23" s="209"/>
      <c r="K23" s="64" t="s">
        <v>530</v>
      </c>
      <c r="L23" s="210"/>
      <c r="M23" s="64" t="s">
        <v>530</v>
      </c>
      <c r="N23" s="209"/>
      <c r="O23" s="305">
        <v>10</v>
      </c>
      <c r="P23" s="64"/>
      <c r="Q23" s="64">
        <v>10</v>
      </c>
      <c r="R23" s="64"/>
      <c r="S23" s="64" t="s">
        <v>530</v>
      </c>
      <c r="T23" s="64"/>
      <c r="U23" s="325" t="s">
        <v>530</v>
      </c>
      <c r="V23" s="218"/>
      <c r="W23" s="59"/>
      <c r="X23" s="210"/>
      <c r="Y23" s="64"/>
      <c r="Z23" s="209"/>
      <c r="AA23" s="467"/>
    </row>
    <row r="24" spans="1:27" s="27" customFormat="1" ht="14.25">
      <c r="A24" s="134"/>
      <c r="B24" s="77" t="s">
        <v>112</v>
      </c>
      <c r="C24" s="305" t="s">
        <v>530</v>
      </c>
      <c r="D24" s="209"/>
      <c r="E24" s="64" t="s">
        <v>530</v>
      </c>
      <c r="F24" s="210"/>
      <c r="G24" s="64" t="s">
        <v>530</v>
      </c>
      <c r="H24" s="209"/>
      <c r="I24" s="305" t="s">
        <v>530</v>
      </c>
      <c r="J24" s="209"/>
      <c r="K24" s="64" t="s">
        <v>530</v>
      </c>
      <c r="L24" s="210"/>
      <c r="M24" s="64" t="s">
        <v>530</v>
      </c>
      <c r="N24" s="209"/>
      <c r="O24" s="305" t="s">
        <v>530</v>
      </c>
      <c r="P24" s="64"/>
      <c r="Q24" s="64" t="s">
        <v>530</v>
      </c>
      <c r="R24" s="64"/>
      <c r="S24" s="64" t="s">
        <v>530</v>
      </c>
      <c r="T24" s="64"/>
      <c r="U24" s="325" t="s">
        <v>530</v>
      </c>
      <c r="V24" s="218"/>
      <c r="W24" s="59"/>
      <c r="X24" s="210"/>
      <c r="Y24" s="64"/>
      <c r="Z24" s="209"/>
      <c r="AA24" s="467"/>
    </row>
    <row r="25" spans="1:27" s="27" customFormat="1" ht="14.25">
      <c r="A25" s="118"/>
      <c r="B25" s="69"/>
      <c r="C25" s="305"/>
      <c r="D25" s="209"/>
      <c r="E25" s="64"/>
      <c r="F25" s="210"/>
      <c r="G25" s="64"/>
      <c r="H25" s="209"/>
      <c r="I25" s="305"/>
      <c r="J25" s="209"/>
      <c r="K25" s="64"/>
      <c r="L25" s="210"/>
      <c r="M25" s="64"/>
      <c r="N25" s="209"/>
      <c r="O25" s="305"/>
      <c r="P25" s="64"/>
      <c r="Q25" s="64"/>
      <c r="R25" s="64"/>
      <c r="S25" s="64"/>
      <c r="T25" s="64"/>
      <c r="U25" s="325"/>
      <c r="V25" s="218"/>
      <c r="W25" s="59"/>
      <c r="X25" s="210"/>
      <c r="Y25" s="64"/>
      <c r="Z25" s="209"/>
      <c r="AA25" s="467"/>
    </row>
    <row r="26" spans="1:27" s="1" customFormat="1" ht="14.25">
      <c r="A26" s="606" t="s">
        <v>15</v>
      </c>
      <c r="B26" s="607"/>
      <c r="C26" s="65">
        <v>400</v>
      </c>
      <c r="D26" s="328"/>
      <c r="E26" s="55">
        <v>60</v>
      </c>
      <c r="F26" s="232"/>
      <c r="G26" s="55">
        <v>340</v>
      </c>
      <c r="H26" s="328"/>
      <c r="I26" s="65">
        <v>60</v>
      </c>
      <c r="J26" s="328"/>
      <c r="K26" s="55">
        <v>10</v>
      </c>
      <c r="L26" s="232"/>
      <c r="M26" s="55">
        <v>50</v>
      </c>
      <c r="N26" s="328"/>
      <c r="O26" s="65">
        <v>340</v>
      </c>
      <c r="P26" s="55"/>
      <c r="Q26" s="55">
        <v>310</v>
      </c>
      <c r="R26" s="55"/>
      <c r="S26" s="55">
        <v>30</v>
      </c>
      <c r="T26" s="55"/>
      <c r="U26" s="55" t="s">
        <v>530</v>
      </c>
      <c r="V26" s="329"/>
      <c r="W26" s="305"/>
      <c r="X26" s="379"/>
      <c r="Y26" s="325"/>
      <c r="Z26" s="470"/>
      <c r="AA26" s="469"/>
    </row>
    <row r="27" spans="1:27" s="27" customFormat="1" ht="14.25">
      <c r="A27" s="118"/>
      <c r="B27" s="69"/>
      <c r="C27" s="305"/>
      <c r="D27" s="209"/>
      <c r="E27" s="64"/>
      <c r="F27" s="210"/>
      <c r="G27" s="64"/>
      <c r="H27" s="209"/>
      <c r="I27" s="305"/>
      <c r="J27" s="209"/>
      <c r="K27" s="64"/>
      <c r="L27" s="210"/>
      <c r="M27" s="64"/>
      <c r="N27" s="209"/>
      <c r="O27" s="305"/>
      <c r="P27" s="64"/>
      <c r="Q27" s="64"/>
      <c r="R27" s="64"/>
      <c r="S27" s="64"/>
      <c r="T27" s="64"/>
      <c r="U27" s="325"/>
      <c r="V27" s="218"/>
      <c r="W27" s="59"/>
      <c r="X27" s="210"/>
      <c r="Y27" s="64"/>
      <c r="Z27" s="209"/>
      <c r="AA27" s="467"/>
    </row>
    <row r="28" spans="1:27" s="5" customFormat="1" ht="14.25">
      <c r="A28" s="133"/>
      <c r="B28" s="41" t="s">
        <v>113</v>
      </c>
      <c r="C28" s="305">
        <v>10</v>
      </c>
      <c r="D28" s="209"/>
      <c r="E28" s="64" t="s">
        <v>530</v>
      </c>
      <c r="F28" s="210"/>
      <c r="G28" s="64" t="s">
        <v>530</v>
      </c>
      <c r="H28" s="209"/>
      <c r="I28" s="305" t="s">
        <v>530</v>
      </c>
      <c r="J28" s="209"/>
      <c r="K28" s="64" t="s">
        <v>530</v>
      </c>
      <c r="L28" s="210"/>
      <c r="M28" s="64" t="s">
        <v>530</v>
      </c>
      <c r="N28" s="209"/>
      <c r="O28" s="305" t="s">
        <v>530</v>
      </c>
      <c r="P28" s="64"/>
      <c r="Q28" s="64" t="s">
        <v>530</v>
      </c>
      <c r="R28" s="64"/>
      <c r="S28" s="64" t="s">
        <v>530</v>
      </c>
      <c r="T28" s="64"/>
      <c r="U28" s="325" t="s">
        <v>530</v>
      </c>
      <c r="V28" s="218"/>
      <c r="W28" s="59"/>
      <c r="X28" s="210"/>
      <c r="Y28" s="64"/>
      <c r="Z28" s="209"/>
      <c r="AA28" s="471"/>
    </row>
    <row r="29" spans="1:27" s="5" customFormat="1" ht="14.25">
      <c r="A29" s="133"/>
      <c r="B29" s="41" t="s">
        <v>114</v>
      </c>
      <c r="C29" s="305" t="s">
        <v>530</v>
      </c>
      <c r="D29" s="209"/>
      <c r="E29" s="64" t="s">
        <v>530</v>
      </c>
      <c r="F29" s="210"/>
      <c r="G29" s="64">
        <v>10</v>
      </c>
      <c r="H29" s="209"/>
      <c r="I29" s="305" t="s">
        <v>530</v>
      </c>
      <c r="J29" s="209"/>
      <c r="K29" s="64" t="s">
        <v>530</v>
      </c>
      <c r="L29" s="210"/>
      <c r="M29" s="64" t="s">
        <v>530</v>
      </c>
      <c r="N29" s="209"/>
      <c r="O29" s="305">
        <v>10</v>
      </c>
      <c r="P29" s="64"/>
      <c r="Q29" s="64">
        <v>10</v>
      </c>
      <c r="R29" s="64"/>
      <c r="S29" s="64" t="s">
        <v>530</v>
      </c>
      <c r="T29" s="64"/>
      <c r="U29" s="325" t="s">
        <v>530</v>
      </c>
      <c r="V29" s="218"/>
      <c r="W29" s="59"/>
      <c r="X29" s="210"/>
      <c r="Y29" s="64"/>
      <c r="Z29" s="209"/>
      <c r="AA29" s="471"/>
    </row>
    <row r="30" spans="1:27" s="5" customFormat="1" ht="14.25">
      <c r="A30" s="133"/>
      <c r="B30" s="41" t="s">
        <v>115</v>
      </c>
      <c r="C30" s="305">
        <v>150</v>
      </c>
      <c r="D30" s="209"/>
      <c r="E30" s="64">
        <v>30</v>
      </c>
      <c r="F30" s="210"/>
      <c r="G30" s="64">
        <v>120</v>
      </c>
      <c r="H30" s="209"/>
      <c r="I30" s="305">
        <v>30</v>
      </c>
      <c r="J30" s="209"/>
      <c r="K30" s="64">
        <v>10</v>
      </c>
      <c r="L30" s="210"/>
      <c r="M30" s="64">
        <v>20</v>
      </c>
      <c r="N30" s="209"/>
      <c r="O30" s="305">
        <v>120</v>
      </c>
      <c r="P30" s="64"/>
      <c r="Q30" s="64">
        <v>100</v>
      </c>
      <c r="R30" s="64"/>
      <c r="S30" s="64">
        <v>20</v>
      </c>
      <c r="T30" s="64"/>
      <c r="U30" s="325" t="s">
        <v>530</v>
      </c>
      <c r="V30" s="218"/>
      <c r="W30" s="59"/>
      <c r="X30" s="210"/>
      <c r="Y30" s="64"/>
      <c r="Z30" s="209"/>
      <c r="AA30" s="471"/>
    </row>
    <row r="31" spans="1:27" s="5" customFormat="1" ht="14.25">
      <c r="A31" s="133"/>
      <c r="B31" s="41" t="s">
        <v>116</v>
      </c>
      <c r="C31" s="305" t="s">
        <v>530</v>
      </c>
      <c r="D31" s="209"/>
      <c r="E31" s="64" t="s">
        <v>530</v>
      </c>
      <c r="F31" s="210"/>
      <c r="G31" s="64" t="s">
        <v>530</v>
      </c>
      <c r="H31" s="209"/>
      <c r="I31" s="305" t="s">
        <v>530</v>
      </c>
      <c r="J31" s="209"/>
      <c r="K31" s="64" t="s">
        <v>530</v>
      </c>
      <c r="L31" s="210"/>
      <c r="M31" s="64" t="s">
        <v>530</v>
      </c>
      <c r="N31" s="209"/>
      <c r="O31" s="305" t="s">
        <v>530</v>
      </c>
      <c r="P31" s="64"/>
      <c r="Q31" s="64" t="s">
        <v>530</v>
      </c>
      <c r="R31" s="64"/>
      <c r="S31" s="64" t="s">
        <v>530</v>
      </c>
      <c r="T31" s="64"/>
      <c r="U31" s="325" t="s">
        <v>530</v>
      </c>
      <c r="V31" s="218"/>
      <c r="W31" s="59"/>
      <c r="X31" s="210"/>
      <c r="Y31" s="64"/>
      <c r="Z31" s="209"/>
      <c r="AA31" s="471"/>
    </row>
    <row r="32" spans="1:27" s="5" customFormat="1" ht="14.25">
      <c r="A32" s="133"/>
      <c r="B32" s="41" t="s">
        <v>117</v>
      </c>
      <c r="C32" s="305" t="s">
        <v>530</v>
      </c>
      <c r="D32" s="209"/>
      <c r="E32" s="64" t="s">
        <v>530</v>
      </c>
      <c r="F32" s="210"/>
      <c r="G32" s="64" t="s">
        <v>530</v>
      </c>
      <c r="H32" s="209"/>
      <c r="I32" s="305" t="s">
        <v>530</v>
      </c>
      <c r="J32" s="209"/>
      <c r="K32" s="64" t="s">
        <v>530</v>
      </c>
      <c r="L32" s="210"/>
      <c r="M32" s="64" t="s">
        <v>530</v>
      </c>
      <c r="N32" s="209"/>
      <c r="O32" s="305" t="s">
        <v>530</v>
      </c>
      <c r="P32" s="64"/>
      <c r="Q32" s="64" t="s">
        <v>530</v>
      </c>
      <c r="R32" s="64"/>
      <c r="S32" s="64" t="s">
        <v>530</v>
      </c>
      <c r="T32" s="64"/>
      <c r="U32" s="325" t="s">
        <v>530</v>
      </c>
      <c r="V32" s="218"/>
      <c r="W32" s="59"/>
      <c r="X32" s="210"/>
      <c r="Y32" s="64"/>
      <c r="Z32" s="209"/>
      <c r="AA32" s="471"/>
    </row>
    <row r="33" spans="1:27" s="5" customFormat="1" ht="14.25">
      <c r="A33" s="133"/>
      <c r="B33" s="41" t="s">
        <v>68</v>
      </c>
      <c r="C33" s="305">
        <v>10</v>
      </c>
      <c r="D33" s="209"/>
      <c r="E33" s="64">
        <v>10</v>
      </c>
      <c r="F33" s="210"/>
      <c r="G33" s="64" t="s">
        <v>530</v>
      </c>
      <c r="H33" s="209"/>
      <c r="I33" s="305">
        <v>10</v>
      </c>
      <c r="J33" s="209"/>
      <c r="K33" s="64" t="s">
        <v>530</v>
      </c>
      <c r="L33" s="210"/>
      <c r="M33" s="64">
        <v>10</v>
      </c>
      <c r="N33" s="209"/>
      <c r="O33" s="305" t="s">
        <v>530</v>
      </c>
      <c r="P33" s="64"/>
      <c r="Q33" s="64" t="s">
        <v>530</v>
      </c>
      <c r="R33" s="64"/>
      <c r="S33" s="64" t="s">
        <v>530</v>
      </c>
      <c r="T33" s="64"/>
      <c r="U33" s="325" t="s">
        <v>530</v>
      </c>
      <c r="V33" s="218"/>
      <c r="W33" s="59"/>
      <c r="X33" s="210"/>
      <c r="Y33" s="64"/>
      <c r="Z33" s="209"/>
      <c r="AA33" s="471"/>
    </row>
    <row r="34" spans="1:27" s="5" customFormat="1" ht="14.25">
      <c r="A34" s="133"/>
      <c r="B34" s="41" t="s">
        <v>118</v>
      </c>
      <c r="C34" s="305">
        <v>200</v>
      </c>
      <c r="D34" s="209"/>
      <c r="E34" s="64" t="s">
        <v>530</v>
      </c>
      <c r="F34" s="210"/>
      <c r="G34" s="64">
        <v>200</v>
      </c>
      <c r="H34" s="209"/>
      <c r="I34" s="305" t="s">
        <v>530</v>
      </c>
      <c r="J34" s="209"/>
      <c r="K34" s="64" t="s">
        <v>530</v>
      </c>
      <c r="L34" s="210"/>
      <c r="M34" s="64" t="s">
        <v>530</v>
      </c>
      <c r="N34" s="209"/>
      <c r="O34" s="305">
        <v>200</v>
      </c>
      <c r="P34" s="64"/>
      <c r="Q34" s="64">
        <v>200</v>
      </c>
      <c r="R34" s="64"/>
      <c r="S34" s="64" t="s">
        <v>530</v>
      </c>
      <c r="T34" s="64"/>
      <c r="U34" s="325" t="s">
        <v>530</v>
      </c>
      <c r="V34" s="218"/>
      <c r="W34" s="59"/>
      <c r="X34" s="210"/>
      <c r="Y34" s="64"/>
      <c r="Z34" s="209"/>
      <c r="AA34" s="471"/>
    </row>
    <row r="35" spans="1:27" s="5" customFormat="1" ht="14.25">
      <c r="A35" s="133"/>
      <c r="B35" s="41" t="s">
        <v>119</v>
      </c>
      <c r="C35" s="305" t="s">
        <v>530</v>
      </c>
      <c r="D35" s="209"/>
      <c r="E35" s="64" t="s">
        <v>530</v>
      </c>
      <c r="F35" s="210"/>
      <c r="G35" s="64" t="s">
        <v>530</v>
      </c>
      <c r="H35" s="209"/>
      <c r="I35" s="305" t="s">
        <v>530</v>
      </c>
      <c r="J35" s="209"/>
      <c r="K35" s="64" t="s">
        <v>530</v>
      </c>
      <c r="L35" s="210"/>
      <c r="M35" s="64" t="s">
        <v>530</v>
      </c>
      <c r="N35" s="209"/>
      <c r="O35" s="305" t="s">
        <v>530</v>
      </c>
      <c r="P35" s="64"/>
      <c r="Q35" s="64" t="s">
        <v>530</v>
      </c>
      <c r="R35" s="64"/>
      <c r="S35" s="64" t="s">
        <v>530</v>
      </c>
      <c r="T35" s="64"/>
      <c r="U35" s="325" t="s">
        <v>530</v>
      </c>
      <c r="V35" s="218"/>
      <c r="W35" s="59"/>
      <c r="X35" s="210"/>
      <c r="Y35" s="64"/>
      <c r="Z35" s="209"/>
      <c r="AA35" s="471"/>
    </row>
    <row r="36" spans="1:27" s="5" customFormat="1" ht="14.25">
      <c r="A36" s="133"/>
      <c r="B36" s="41" t="s">
        <v>320</v>
      </c>
      <c r="C36" s="305">
        <v>10</v>
      </c>
      <c r="D36" s="209"/>
      <c r="E36" s="64">
        <v>10</v>
      </c>
      <c r="F36" s="210"/>
      <c r="G36" s="64" t="s">
        <v>530</v>
      </c>
      <c r="H36" s="209"/>
      <c r="I36" s="305">
        <v>10</v>
      </c>
      <c r="J36" s="209"/>
      <c r="K36" s="64" t="s">
        <v>530</v>
      </c>
      <c r="L36" s="210"/>
      <c r="M36" s="64">
        <v>10</v>
      </c>
      <c r="N36" s="209"/>
      <c r="O36" s="305" t="s">
        <v>530</v>
      </c>
      <c r="P36" s="64"/>
      <c r="Q36" s="64" t="s">
        <v>530</v>
      </c>
      <c r="R36" s="64"/>
      <c r="S36" s="64" t="s">
        <v>530</v>
      </c>
      <c r="T36" s="64"/>
      <c r="U36" s="325" t="s">
        <v>530</v>
      </c>
      <c r="V36" s="218"/>
      <c r="W36" s="59"/>
      <c r="X36" s="210"/>
      <c r="Y36" s="64"/>
      <c r="Z36" s="209"/>
      <c r="AA36" s="471"/>
    </row>
    <row r="37" spans="1:27" s="5" customFormat="1" ht="14.25">
      <c r="A37" s="133"/>
      <c r="B37" s="41" t="s">
        <v>85</v>
      </c>
      <c r="C37" s="305" t="s">
        <v>530</v>
      </c>
      <c r="D37" s="209"/>
      <c r="E37" s="64" t="s">
        <v>530</v>
      </c>
      <c r="F37" s="210"/>
      <c r="G37" s="64" t="s">
        <v>530</v>
      </c>
      <c r="H37" s="209"/>
      <c r="I37" s="305" t="s">
        <v>530</v>
      </c>
      <c r="J37" s="209"/>
      <c r="K37" s="64" t="s">
        <v>530</v>
      </c>
      <c r="L37" s="210"/>
      <c r="M37" s="64" t="s">
        <v>530</v>
      </c>
      <c r="N37" s="209"/>
      <c r="O37" s="305" t="s">
        <v>530</v>
      </c>
      <c r="P37" s="64"/>
      <c r="Q37" s="64" t="s">
        <v>530</v>
      </c>
      <c r="R37" s="64"/>
      <c r="S37" s="64" t="s">
        <v>530</v>
      </c>
      <c r="T37" s="64"/>
      <c r="U37" s="325" t="s">
        <v>530</v>
      </c>
      <c r="V37" s="218"/>
      <c r="W37" s="59"/>
      <c r="X37" s="210"/>
      <c r="Y37" s="64"/>
      <c r="Z37" s="209"/>
      <c r="AA37" s="471"/>
    </row>
    <row r="38" spans="1:27" s="27" customFormat="1" ht="14.25">
      <c r="A38" s="134"/>
      <c r="B38" s="41"/>
      <c r="C38" s="305"/>
      <c r="D38" s="209"/>
      <c r="E38" s="64"/>
      <c r="F38" s="210"/>
      <c r="G38" s="64"/>
      <c r="H38" s="209"/>
      <c r="I38" s="305"/>
      <c r="J38" s="209"/>
      <c r="K38" s="64"/>
      <c r="L38" s="210"/>
      <c r="M38" s="64"/>
      <c r="N38" s="209"/>
      <c r="O38" s="305"/>
      <c r="P38" s="64"/>
      <c r="Q38" s="64"/>
      <c r="R38" s="64"/>
      <c r="S38" s="64"/>
      <c r="T38" s="64"/>
      <c r="U38" s="325"/>
      <c r="V38" s="218"/>
      <c r="W38" s="59"/>
      <c r="X38" s="210"/>
      <c r="Y38" s="64"/>
      <c r="Z38" s="209"/>
      <c r="AA38" s="467"/>
    </row>
    <row r="39" spans="1:27" s="1" customFormat="1" ht="14.25">
      <c r="A39" s="606" t="s">
        <v>16</v>
      </c>
      <c r="B39" s="607"/>
      <c r="C39" s="65">
        <v>1560</v>
      </c>
      <c r="D39" s="328"/>
      <c r="E39" s="55">
        <v>950</v>
      </c>
      <c r="F39" s="232"/>
      <c r="G39" s="55">
        <v>610</v>
      </c>
      <c r="H39" s="328"/>
      <c r="I39" s="65">
        <v>950</v>
      </c>
      <c r="J39" s="328"/>
      <c r="K39" s="55">
        <v>90</v>
      </c>
      <c r="L39" s="232"/>
      <c r="M39" s="55">
        <v>860</v>
      </c>
      <c r="N39" s="328"/>
      <c r="O39" s="65">
        <v>610</v>
      </c>
      <c r="P39" s="55"/>
      <c r="Q39" s="55">
        <v>590</v>
      </c>
      <c r="R39" s="55"/>
      <c r="S39" s="55">
        <v>20</v>
      </c>
      <c r="T39" s="55"/>
      <c r="U39" s="55" t="s">
        <v>530</v>
      </c>
      <c r="V39" s="329"/>
      <c r="W39" s="305"/>
      <c r="X39" s="379"/>
      <c r="Y39" s="325"/>
      <c r="Z39" s="470"/>
      <c r="AA39" s="469"/>
    </row>
    <row r="40" spans="1:27" s="27" customFormat="1" ht="14.25">
      <c r="A40" s="118"/>
      <c r="B40" s="69"/>
      <c r="C40" s="305"/>
      <c r="D40" s="209"/>
      <c r="E40" s="64"/>
      <c r="F40" s="210"/>
      <c r="G40" s="64"/>
      <c r="H40" s="209"/>
      <c r="I40" s="305"/>
      <c r="J40" s="209"/>
      <c r="K40" s="64"/>
      <c r="L40" s="210"/>
      <c r="M40" s="64"/>
      <c r="N40" s="209"/>
      <c r="O40" s="305"/>
      <c r="P40" s="64"/>
      <c r="Q40" s="64"/>
      <c r="R40" s="64"/>
      <c r="S40" s="64"/>
      <c r="T40" s="64"/>
      <c r="U40" s="325"/>
      <c r="V40" s="218"/>
      <c r="W40" s="59"/>
      <c r="X40" s="210"/>
      <c r="Y40" s="64"/>
      <c r="Z40" s="209"/>
      <c r="AA40" s="467"/>
    </row>
    <row r="41" spans="1:27" s="27" customFormat="1" ht="14.25">
      <c r="A41" s="133"/>
      <c r="B41" s="41" t="s">
        <v>120</v>
      </c>
      <c r="C41" s="305" t="s">
        <v>530</v>
      </c>
      <c r="D41" s="209"/>
      <c r="E41" s="64" t="s">
        <v>530</v>
      </c>
      <c r="F41" s="210"/>
      <c r="G41" s="64" t="s">
        <v>530</v>
      </c>
      <c r="H41" s="209"/>
      <c r="I41" s="305" t="s">
        <v>530</v>
      </c>
      <c r="J41" s="209"/>
      <c r="K41" s="64" t="s">
        <v>530</v>
      </c>
      <c r="L41" s="210"/>
      <c r="M41" s="64" t="s">
        <v>530</v>
      </c>
      <c r="N41" s="209"/>
      <c r="O41" s="305" t="s">
        <v>530</v>
      </c>
      <c r="P41" s="64"/>
      <c r="Q41" s="64" t="s">
        <v>530</v>
      </c>
      <c r="R41" s="64"/>
      <c r="S41" s="64" t="s">
        <v>530</v>
      </c>
      <c r="T41" s="64"/>
      <c r="U41" s="325" t="s">
        <v>530</v>
      </c>
      <c r="V41" s="218"/>
      <c r="W41" s="59"/>
      <c r="X41" s="210"/>
      <c r="Y41" s="64"/>
      <c r="Z41" s="209"/>
      <c r="AA41" s="467"/>
    </row>
    <row r="42" spans="1:27" s="27" customFormat="1" ht="14.25">
      <c r="A42" s="133"/>
      <c r="B42" s="41" t="s">
        <v>121</v>
      </c>
      <c r="C42" s="305" t="s">
        <v>530</v>
      </c>
      <c r="D42" s="209"/>
      <c r="E42" s="64" t="s">
        <v>530</v>
      </c>
      <c r="F42" s="210"/>
      <c r="G42" s="64" t="s">
        <v>530</v>
      </c>
      <c r="H42" s="209"/>
      <c r="I42" s="305" t="s">
        <v>530</v>
      </c>
      <c r="J42" s="209"/>
      <c r="K42" s="64" t="s">
        <v>530</v>
      </c>
      <c r="L42" s="210"/>
      <c r="M42" s="64" t="s">
        <v>530</v>
      </c>
      <c r="N42" s="209"/>
      <c r="O42" s="305" t="s">
        <v>530</v>
      </c>
      <c r="P42" s="64"/>
      <c r="Q42" s="64" t="s">
        <v>530</v>
      </c>
      <c r="R42" s="64"/>
      <c r="S42" s="64" t="s">
        <v>530</v>
      </c>
      <c r="T42" s="64"/>
      <c r="U42" s="325" t="s">
        <v>530</v>
      </c>
      <c r="V42" s="218"/>
      <c r="W42" s="59"/>
      <c r="X42" s="210"/>
      <c r="Y42" s="64"/>
      <c r="Z42" s="209"/>
      <c r="AA42" s="467"/>
    </row>
    <row r="43" spans="1:27" s="27" customFormat="1" ht="14.25">
      <c r="A43" s="133"/>
      <c r="B43" s="41" t="s">
        <v>399</v>
      </c>
      <c r="C43" s="305">
        <v>710</v>
      </c>
      <c r="D43" s="209"/>
      <c r="E43" s="64">
        <v>670</v>
      </c>
      <c r="F43" s="210"/>
      <c r="G43" s="64">
        <v>40</v>
      </c>
      <c r="H43" s="209"/>
      <c r="I43" s="305">
        <v>670</v>
      </c>
      <c r="J43" s="209"/>
      <c r="K43" s="64">
        <v>50</v>
      </c>
      <c r="L43" s="210"/>
      <c r="M43" s="64">
        <v>620</v>
      </c>
      <c r="N43" s="209"/>
      <c r="O43" s="305">
        <v>40</v>
      </c>
      <c r="P43" s="64"/>
      <c r="Q43" s="64">
        <v>40</v>
      </c>
      <c r="R43" s="64"/>
      <c r="S43" s="64" t="s">
        <v>530</v>
      </c>
      <c r="T43" s="64"/>
      <c r="U43" s="325" t="s">
        <v>530</v>
      </c>
      <c r="V43" s="218"/>
      <c r="W43" s="59"/>
      <c r="X43" s="210"/>
      <c r="Y43" s="64"/>
      <c r="Z43" s="209"/>
      <c r="AA43" s="467"/>
    </row>
    <row r="44" spans="1:27" s="27" customFormat="1" ht="14.25">
      <c r="A44" s="133"/>
      <c r="B44" s="41" t="s">
        <v>400</v>
      </c>
      <c r="C44" s="305" t="s">
        <v>530</v>
      </c>
      <c r="D44" s="209"/>
      <c r="E44" s="64" t="s">
        <v>530</v>
      </c>
      <c r="F44" s="210"/>
      <c r="G44" s="64" t="s">
        <v>530</v>
      </c>
      <c r="H44" s="209"/>
      <c r="I44" s="305" t="s">
        <v>530</v>
      </c>
      <c r="J44" s="209"/>
      <c r="K44" s="64" t="s">
        <v>530</v>
      </c>
      <c r="L44" s="210"/>
      <c r="M44" s="64" t="s">
        <v>530</v>
      </c>
      <c r="N44" s="209"/>
      <c r="O44" s="305" t="s">
        <v>530</v>
      </c>
      <c r="P44" s="64"/>
      <c r="Q44" s="64" t="s">
        <v>530</v>
      </c>
      <c r="R44" s="64"/>
      <c r="S44" s="64" t="s">
        <v>530</v>
      </c>
      <c r="T44" s="64"/>
      <c r="U44" s="325" t="s">
        <v>530</v>
      </c>
      <c r="V44" s="218"/>
      <c r="W44" s="59"/>
      <c r="X44" s="210"/>
      <c r="Y44" s="64"/>
      <c r="Z44" s="209"/>
      <c r="AA44" s="467"/>
    </row>
    <row r="45" spans="1:27" s="27" customFormat="1" ht="14.25">
      <c r="A45" s="133"/>
      <c r="B45" s="41" t="s">
        <v>122</v>
      </c>
      <c r="C45" s="305">
        <v>10</v>
      </c>
      <c r="D45" s="209"/>
      <c r="E45" s="64" t="s">
        <v>530</v>
      </c>
      <c r="F45" s="210"/>
      <c r="G45" s="64">
        <v>10</v>
      </c>
      <c r="H45" s="209"/>
      <c r="I45" s="305" t="s">
        <v>530</v>
      </c>
      <c r="J45" s="209"/>
      <c r="K45" s="64" t="s">
        <v>530</v>
      </c>
      <c r="L45" s="210"/>
      <c r="M45" s="64" t="s">
        <v>530</v>
      </c>
      <c r="N45" s="209"/>
      <c r="O45" s="305">
        <v>10</v>
      </c>
      <c r="P45" s="64"/>
      <c r="Q45" s="64">
        <v>10</v>
      </c>
      <c r="R45" s="64"/>
      <c r="S45" s="64" t="s">
        <v>530</v>
      </c>
      <c r="T45" s="64"/>
      <c r="U45" s="325" t="s">
        <v>530</v>
      </c>
      <c r="V45" s="218"/>
      <c r="W45" s="59"/>
      <c r="X45" s="210"/>
      <c r="Y45" s="64"/>
      <c r="Z45" s="209"/>
      <c r="AA45" s="467"/>
    </row>
    <row r="46" spans="1:27" s="27" customFormat="1" ht="14.25">
      <c r="A46" s="133"/>
      <c r="B46" s="41" t="s">
        <v>123</v>
      </c>
      <c r="C46" s="305" t="s">
        <v>530</v>
      </c>
      <c r="D46" s="209"/>
      <c r="E46" s="64" t="s">
        <v>530</v>
      </c>
      <c r="F46" s="210"/>
      <c r="G46" s="64" t="s">
        <v>530</v>
      </c>
      <c r="H46" s="209"/>
      <c r="I46" s="305" t="s">
        <v>530</v>
      </c>
      <c r="J46" s="209"/>
      <c r="K46" s="64" t="s">
        <v>530</v>
      </c>
      <c r="L46" s="210"/>
      <c r="M46" s="64" t="s">
        <v>530</v>
      </c>
      <c r="N46" s="209"/>
      <c r="O46" s="305" t="s">
        <v>530</v>
      </c>
      <c r="P46" s="64"/>
      <c r="Q46" s="64" t="s">
        <v>530</v>
      </c>
      <c r="R46" s="64"/>
      <c r="S46" s="64" t="s">
        <v>530</v>
      </c>
      <c r="T46" s="64"/>
      <c r="U46" s="325" t="s">
        <v>530</v>
      </c>
      <c r="V46" s="218"/>
      <c r="W46" s="59"/>
      <c r="X46" s="210"/>
      <c r="Y46" s="64"/>
      <c r="Z46" s="209"/>
      <c r="AA46" s="467"/>
    </row>
    <row r="47" spans="1:27" s="27" customFormat="1" ht="14.25">
      <c r="A47" s="133"/>
      <c r="B47" s="41" t="s">
        <v>124</v>
      </c>
      <c r="C47" s="305">
        <v>400</v>
      </c>
      <c r="D47" s="209"/>
      <c r="E47" s="64">
        <v>280</v>
      </c>
      <c r="F47" s="210"/>
      <c r="G47" s="64">
        <v>120</v>
      </c>
      <c r="H47" s="209"/>
      <c r="I47" s="305">
        <v>280</v>
      </c>
      <c r="J47" s="209"/>
      <c r="K47" s="64">
        <v>40</v>
      </c>
      <c r="L47" s="210"/>
      <c r="M47" s="64">
        <v>240</v>
      </c>
      <c r="N47" s="209"/>
      <c r="O47" s="305">
        <v>120</v>
      </c>
      <c r="P47" s="64"/>
      <c r="Q47" s="64">
        <v>100</v>
      </c>
      <c r="R47" s="64"/>
      <c r="S47" s="64">
        <v>20</v>
      </c>
      <c r="T47" s="64"/>
      <c r="U47" s="325" t="s">
        <v>530</v>
      </c>
      <c r="V47" s="218"/>
      <c r="W47" s="59"/>
      <c r="X47" s="210"/>
      <c r="Y47" s="64"/>
      <c r="Z47" s="209"/>
      <c r="AA47" s="467"/>
    </row>
    <row r="48" spans="1:27" s="27" customFormat="1" ht="14.25">
      <c r="A48" s="133"/>
      <c r="B48" s="41" t="s">
        <v>125</v>
      </c>
      <c r="C48" s="305">
        <v>10</v>
      </c>
      <c r="D48" s="209"/>
      <c r="E48" s="64" t="s">
        <v>530</v>
      </c>
      <c r="F48" s="210"/>
      <c r="G48" s="64" t="s">
        <v>530</v>
      </c>
      <c r="H48" s="209"/>
      <c r="I48" s="305" t="s">
        <v>530</v>
      </c>
      <c r="J48" s="209"/>
      <c r="K48" s="64" t="s">
        <v>530</v>
      </c>
      <c r="L48" s="210"/>
      <c r="M48" s="64" t="s">
        <v>530</v>
      </c>
      <c r="N48" s="209"/>
      <c r="O48" s="305" t="s">
        <v>530</v>
      </c>
      <c r="P48" s="64"/>
      <c r="Q48" s="64" t="s">
        <v>530</v>
      </c>
      <c r="R48" s="64"/>
      <c r="S48" s="64" t="s">
        <v>530</v>
      </c>
      <c r="T48" s="64"/>
      <c r="U48" s="325" t="s">
        <v>530</v>
      </c>
      <c r="V48" s="218"/>
      <c r="W48" s="59"/>
      <c r="X48" s="210"/>
      <c r="Y48" s="64"/>
      <c r="Z48" s="209"/>
      <c r="AA48" s="467"/>
    </row>
    <row r="49" spans="1:27" s="27" customFormat="1" ht="14.25">
      <c r="A49" s="133"/>
      <c r="B49" s="41" t="s">
        <v>126</v>
      </c>
      <c r="C49" s="305" t="s">
        <v>530</v>
      </c>
      <c r="D49" s="209"/>
      <c r="E49" s="64" t="s">
        <v>530</v>
      </c>
      <c r="F49" s="210"/>
      <c r="G49" s="64" t="s">
        <v>530</v>
      </c>
      <c r="H49" s="209"/>
      <c r="I49" s="305" t="s">
        <v>530</v>
      </c>
      <c r="J49" s="209"/>
      <c r="K49" s="64" t="s">
        <v>530</v>
      </c>
      <c r="L49" s="210"/>
      <c r="M49" s="64" t="s">
        <v>530</v>
      </c>
      <c r="N49" s="209"/>
      <c r="O49" s="305" t="s">
        <v>530</v>
      </c>
      <c r="P49" s="64"/>
      <c r="Q49" s="64" t="s">
        <v>530</v>
      </c>
      <c r="R49" s="64"/>
      <c r="S49" s="64" t="s">
        <v>530</v>
      </c>
      <c r="T49" s="64"/>
      <c r="U49" s="325" t="s">
        <v>530</v>
      </c>
      <c r="V49" s="218"/>
      <c r="W49" s="59"/>
      <c r="X49" s="210"/>
      <c r="Y49" s="64"/>
      <c r="Z49" s="209"/>
      <c r="AA49" s="467"/>
    </row>
    <row r="50" spans="1:27" s="27" customFormat="1" ht="14.25">
      <c r="A50" s="133"/>
      <c r="B50" s="41" t="s">
        <v>127</v>
      </c>
      <c r="C50" s="305" t="s">
        <v>530</v>
      </c>
      <c r="D50" s="209"/>
      <c r="E50" s="64" t="s">
        <v>530</v>
      </c>
      <c r="F50" s="210"/>
      <c r="G50" s="64" t="s">
        <v>530</v>
      </c>
      <c r="H50" s="209"/>
      <c r="I50" s="305" t="s">
        <v>530</v>
      </c>
      <c r="J50" s="209"/>
      <c r="K50" s="64" t="s">
        <v>530</v>
      </c>
      <c r="L50" s="210"/>
      <c r="M50" s="64" t="s">
        <v>530</v>
      </c>
      <c r="N50" s="209"/>
      <c r="O50" s="305" t="s">
        <v>530</v>
      </c>
      <c r="P50" s="64"/>
      <c r="Q50" s="64" t="s">
        <v>530</v>
      </c>
      <c r="R50" s="64"/>
      <c r="S50" s="64" t="s">
        <v>530</v>
      </c>
      <c r="T50" s="64"/>
      <c r="U50" s="325" t="s">
        <v>530</v>
      </c>
      <c r="V50" s="218"/>
      <c r="W50" s="59"/>
      <c r="X50" s="210"/>
      <c r="Y50" s="64"/>
      <c r="Z50" s="209"/>
      <c r="AA50" s="467"/>
    </row>
    <row r="51" spans="1:27" s="27" customFormat="1" ht="14.25">
      <c r="A51" s="133"/>
      <c r="B51" s="41" t="s">
        <v>128</v>
      </c>
      <c r="C51" s="305" t="s">
        <v>530</v>
      </c>
      <c r="D51" s="209"/>
      <c r="E51" s="64" t="s">
        <v>530</v>
      </c>
      <c r="F51" s="210"/>
      <c r="G51" s="64" t="s">
        <v>530</v>
      </c>
      <c r="H51" s="209"/>
      <c r="I51" s="305" t="s">
        <v>530</v>
      </c>
      <c r="J51" s="209"/>
      <c r="K51" s="64" t="s">
        <v>530</v>
      </c>
      <c r="L51" s="210"/>
      <c r="M51" s="64" t="s">
        <v>530</v>
      </c>
      <c r="N51" s="209"/>
      <c r="O51" s="305" t="s">
        <v>530</v>
      </c>
      <c r="P51" s="64"/>
      <c r="Q51" s="64" t="s">
        <v>530</v>
      </c>
      <c r="R51" s="64"/>
      <c r="S51" s="64" t="s">
        <v>530</v>
      </c>
      <c r="T51" s="64"/>
      <c r="U51" s="325" t="s">
        <v>530</v>
      </c>
      <c r="V51" s="218"/>
      <c r="W51" s="59"/>
      <c r="X51" s="210"/>
      <c r="Y51" s="64"/>
      <c r="Z51" s="209"/>
      <c r="AA51" s="467"/>
    </row>
    <row r="52" spans="1:27" s="27" customFormat="1" ht="14.25">
      <c r="A52" s="133"/>
      <c r="B52" s="41" t="s">
        <v>129</v>
      </c>
      <c r="C52" s="305">
        <v>430</v>
      </c>
      <c r="D52" s="209"/>
      <c r="E52" s="64" t="s">
        <v>530</v>
      </c>
      <c r="F52" s="210"/>
      <c r="G52" s="64">
        <v>430</v>
      </c>
      <c r="H52" s="209"/>
      <c r="I52" s="305" t="s">
        <v>530</v>
      </c>
      <c r="J52" s="209"/>
      <c r="K52" s="64" t="s">
        <v>530</v>
      </c>
      <c r="L52" s="210"/>
      <c r="M52" s="64" t="s">
        <v>530</v>
      </c>
      <c r="N52" s="209"/>
      <c r="O52" s="305">
        <v>430</v>
      </c>
      <c r="P52" s="64"/>
      <c r="Q52" s="64">
        <v>430</v>
      </c>
      <c r="R52" s="64"/>
      <c r="S52" s="64" t="s">
        <v>530</v>
      </c>
      <c r="T52" s="64"/>
      <c r="U52" s="325" t="s">
        <v>530</v>
      </c>
      <c r="V52" s="218"/>
      <c r="W52" s="59"/>
      <c r="X52" s="210"/>
      <c r="Y52" s="64"/>
      <c r="Z52" s="209"/>
      <c r="AA52" s="467"/>
    </row>
    <row r="53" spans="1:27" s="27" customFormat="1" ht="14.25">
      <c r="A53" s="135"/>
      <c r="B53" s="78"/>
      <c r="C53" s="305"/>
      <c r="D53" s="209"/>
      <c r="E53" s="64"/>
      <c r="F53" s="210"/>
      <c r="G53" s="64"/>
      <c r="H53" s="209"/>
      <c r="I53" s="305"/>
      <c r="J53" s="209"/>
      <c r="K53" s="64"/>
      <c r="L53" s="210"/>
      <c r="M53" s="64"/>
      <c r="N53" s="209"/>
      <c r="O53" s="305"/>
      <c r="P53" s="64"/>
      <c r="Q53" s="64"/>
      <c r="R53" s="64"/>
      <c r="S53" s="64"/>
      <c r="T53" s="64"/>
      <c r="U53" s="325"/>
      <c r="V53" s="218"/>
      <c r="W53" s="59"/>
      <c r="X53" s="210"/>
      <c r="Y53" s="64"/>
      <c r="Z53" s="209"/>
      <c r="AA53" s="467"/>
    </row>
    <row r="54" spans="1:27" s="1" customFormat="1" ht="14.25">
      <c r="A54" s="606" t="s">
        <v>18</v>
      </c>
      <c r="B54" s="607"/>
      <c r="C54" s="65">
        <v>510</v>
      </c>
      <c r="D54" s="328"/>
      <c r="E54" s="55">
        <v>110</v>
      </c>
      <c r="F54" s="232"/>
      <c r="G54" s="55">
        <v>400</v>
      </c>
      <c r="H54" s="328"/>
      <c r="I54" s="65">
        <v>110</v>
      </c>
      <c r="J54" s="328"/>
      <c r="K54" s="55">
        <v>20</v>
      </c>
      <c r="L54" s="232"/>
      <c r="M54" s="55">
        <v>80</v>
      </c>
      <c r="N54" s="328"/>
      <c r="O54" s="65">
        <v>400</v>
      </c>
      <c r="P54" s="55"/>
      <c r="Q54" s="55">
        <v>360</v>
      </c>
      <c r="R54" s="55"/>
      <c r="S54" s="55">
        <v>30</v>
      </c>
      <c r="T54" s="55"/>
      <c r="U54" s="55" t="s">
        <v>530</v>
      </c>
      <c r="V54" s="329"/>
      <c r="W54" s="305"/>
      <c r="X54" s="379"/>
      <c r="Y54" s="325"/>
      <c r="Z54" s="470"/>
      <c r="AA54" s="469"/>
    </row>
    <row r="55" spans="1:27" s="27" customFormat="1" ht="14.25">
      <c r="A55" s="118"/>
      <c r="B55" s="69"/>
      <c r="C55" s="305"/>
      <c r="D55" s="209"/>
      <c r="E55" s="64"/>
      <c r="F55" s="210"/>
      <c r="G55" s="64"/>
      <c r="H55" s="209"/>
      <c r="I55" s="305"/>
      <c r="J55" s="209"/>
      <c r="K55" s="64"/>
      <c r="L55" s="210"/>
      <c r="M55" s="64"/>
      <c r="N55" s="209"/>
      <c r="O55" s="305"/>
      <c r="P55" s="64"/>
      <c r="Q55" s="64"/>
      <c r="R55" s="64"/>
      <c r="S55" s="64"/>
      <c r="T55" s="64"/>
      <c r="U55" s="325"/>
      <c r="V55" s="218"/>
      <c r="W55" s="59"/>
      <c r="X55" s="210"/>
      <c r="Y55" s="64"/>
      <c r="Z55" s="209"/>
      <c r="AA55" s="467"/>
    </row>
    <row r="56" spans="1:27" s="27" customFormat="1" ht="14.25">
      <c r="A56" s="133"/>
      <c r="B56" s="41" t="s">
        <v>321</v>
      </c>
      <c r="C56" s="305" t="s">
        <v>530</v>
      </c>
      <c r="D56" s="209"/>
      <c r="E56" s="64" t="s">
        <v>530</v>
      </c>
      <c r="F56" s="210"/>
      <c r="G56" s="64" t="s">
        <v>530</v>
      </c>
      <c r="H56" s="209"/>
      <c r="I56" s="305" t="s">
        <v>530</v>
      </c>
      <c r="J56" s="209"/>
      <c r="K56" s="64" t="s">
        <v>530</v>
      </c>
      <c r="L56" s="210"/>
      <c r="M56" s="64" t="s">
        <v>530</v>
      </c>
      <c r="N56" s="209"/>
      <c r="O56" s="305" t="s">
        <v>530</v>
      </c>
      <c r="P56" s="64"/>
      <c r="Q56" s="64" t="s">
        <v>530</v>
      </c>
      <c r="R56" s="64"/>
      <c r="S56" s="64" t="s">
        <v>530</v>
      </c>
      <c r="T56" s="64"/>
      <c r="U56" s="325" t="s">
        <v>530</v>
      </c>
      <c r="V56" s="218"/>
      <c r="W56" s="59"/>
      <c r="X56" s="210"/>
      <c r="Y56" s="64"/>
      <c r="Z56" s="209"/>
      <c r="AA56" s="467"/>
    </row>
    <row r="57" spans="1:27" s="27" customFormat="1" ht="14.25">
      <c r="A57" s="133"/>
      <c r="B57" s="41" t="s">
        <v>322</v>
      </c>
      <c r="C57" s="305">
        <v>450</v>
      </c>
      <c r="D57" s="209"/>
      <c r="E57" s="64">
        <v>80</v>
      </c>
      <c r="F57" s="210"/>
      <c r="G57" s="64">
        <v>370</v>
      </c>
      <c r="H57" s="209"/>
      <c r="I57" s="305">
        <v>80</v>
      </c>
      <c r="J57" s="209"/>
      <c r="K57" s="64">
        <v>20</v>
      </c>
      <c r="L57" s="210"/>
      <c r="M57" s="64">
        <v>60</v>
      </c>
      <c r="N57" s="209"/>
      <c r="O57" s="305">
        <v>370</v>
      </c>
      <c r="P57" s="64"/>
      <c r="Q57" s="64">
        <v>350</v>
      </c>
      <c r="R57" s="64"/>
      <c r="S57" s="64">
        <v>20</v>
      </c>
      <c r="T57" s="64"/>
      <c r="U57" s="325" t="s">
        <v>530</v>
      </c>
      <c r="V57" s="218"/>
      <c r="W57" s="59"/>
      <c r="X57" s="210"/>
      <c r="Y57" s="64"/>
      <c r="Z57" s="209"/>
      <c r="AA57" s="467"/>
    </row>
    <row r="58" spans="1:27" s="27" customFormat="1" ht="14.25">
      <c r="A58" s="133"/>
      <c r="B58" s="41" t="s">
        <v>323</v>
      </c>
      <c r="C58" s="305">
        <v>20</v>
      </c>
      <c r="D58" s="209"/>
      <c r="E58" s="64">
        <v>10</v>
      </c>
      <c r="F58" s="210"/>
      <c r="G58" s="64">
        <v>10</v>
      </c>
      <c r="H58" s="209"/>
      <c r="I58" s="305">
        <v>10</v>
      </c>
      <c r="J58" s="209"/>
      <c r="K58" s="64" t="s">
        <v>530</v>
      </c>
      <c r="L58" s="210"/>
      <c r="M58" s="64" t="s">
        <v>530</v>
      </c>
      <c r="N58" s="209"/>
      <c r="O58" s="305">
        <v>10</v>
      </c>
      <c r="P58" s="64"/>
      <c r="Q58" s="64">
        <v>10</v>
      </c>
      <c r="R58" s="64"/>
      <c r="S58" s="64" t="s">
        <v>530</v>
      </c>
      <c r="T58" s="64"/>
      <c r="U58" s="325" t="s">
        <v>530</v>
      </c>
      <c r="V58" s="218"/>
      <c r="W58" s="59"/>
      <c r="X58" s="210"/>
      <c r="Y58" s="64"/>
      <c r="Z58" s="209"/>
      <c r="AA58" s="467"/>
    </row>
    <row r="59" spans="1:27" s="27" customFormat="1" ht="14.25">
      <c r="A59" s="133"/>
      <c r="B59" s="41" t="s">
        <v>324</v>
      </c>
      <c r="C59" s="305">
        <v>20</v>
      </c>
      <c r="D59" s="209"/>
      <c r="E59" s="64">
        <v>10</v>
      </c>
      <c r="F59" s="210"/>
      <c r="G59" s="64">
        <v>10</v>
      </c>
      <c r="H59" s="209"/>
      <c r="I59" s="305">
        <v>10</v>
      </c>
      <c r="J59" s="209"/>
      <c r="K59" s="64" t="s">
        <v>530</v>
      </c>
      <c r="L59" s="210"/>
      <c r="M59" s="64">
        <v>10</v>
      </c>
      <c r="N59" s="209"/>
      <c r="O59" s="305">
        <v>10</v>
      </c>
      <c r="P59" s="64"/>
      <c r="Q59" s="64">
        <v>10</v>
      </c>
      <c r="R59" s="64"/>
      <c r="S59" s="64" t="s">
        <v>530</v>
      </c>
      <c r="T59" s="64"/>
      <c r="U59" s="325" t="s">
        <v>530</v>
      </c>
      <c r="V59" s="218"/>
      <c r="W59" s="59"/>
      <c r="X59" s="210"/>
      <c r="Y59" s="64"/>
      <c r="Z59" s="209"/>
      <c r="AA59" s="467"/>
    </row>
    <row r="60" spans="1:27" s="27" customFormat="1" ht="14.25">
      <c r="A60" s="133"/>
      <c r="B60" s="41" t="s">
        <v>325</v>
      </c>
      <c r="C60" s="305">
        <v>20</v>
      </c>
      <c r="D60" s="209"/>
      <c r="E60" s="64">
        <v>10</v>
      </c>
      <c r="F60" s="210"/>
      <c r="G60" s="64">
        <v>10</v>
      </c>
      <c r="H60" s="209"/>
      <c r="I60" s="305">
        <v>10</v>
      </c>
      <c r="J60" s="209"/>
      <c r="K60" s="64" t="s">
        <v>530</v>
      </c>
      <c r="L60" s="210"/>
      <c r="M60" s="64">
        <v>10</v>
      </c>
      <c r="N60" s="209"/>
      <c r="O60" s="305">
        <v>10</v>
      </c>
      <c r="P60" s="64"/>
      <c r="Q60" s="64" t="s">
        <v>530</v>
      </c>
      <c r="R60" s="64"/>
      <c r="S60" s="64">
        <v>10</v>
      </c>
      <c r="T60" s="64"/>
      <c r="U60" s="325" t="s">
        <v>530</v>
      </c>
      <c r="V60" s="218"/>
      <c r="W60" s="59"/>
      <c r="X60" s="210"/>
      <c r="Y60" s="64"/>
      <c r="Z60" s="209"/>
      <c r="AA60" s="467"/>
    </row>
    <row r="61" spans="1:27" s="27" customFormat="1" ht="12.75">
      <c r="A61" s="136"/>
      <c r="B61" s="73"/>
      <c r="C61" s="307"/>
      <c r="D61" s="219"/>
      <c r="E61" s="38"/>
      <c r="F61" s="220"/>
      <c r="G61" s="38"/>
      <c r="H61" s="219"/>
      <c r="I61" s="320"/>
      <c r="J61" s="219"/>
      <c r="K61" s="39"/>
      <c r="L61" s="39"/>
      <c r="M61" s="39"/>
      <c r="N61" s="221"/>
      <c r="O61" s="326"/>
      <c r="P61" s="38"/>
      <c r="Q61" s="38"/>
      <c r="R61" s="38"/>
      <c r="S61" s="38"/>
      <c r="T61" s="38"/>
      <c r="U61" s="326"/>
      <c r="V61" s="221"/>
      <c r="W61" s="370"/>
      <c r="X61" s="371"/>
      <c r="Y61" s="371"/>
      <c r="Z61" s="472"/>
      <c r="AA61" s="467"/>
    </row>
    <row r="62" spans="1:26" s="27" customFormat="1" ht="12.75">
      <c r="A62" s="141"/>
      <c r="B62" s="447"/>
      <c r="C62" s="447"/>
      <c r="D62" s="447"/>
      <c r="E62" s="447"/>
      <c r="F62" s="447"/>
      <c r="G62" s="447"/>
      <c r="H62" s="447"/>
      <c r="I62" s="447"/>
      <c r="J62" s="447"/>
      <c r="K62" s="447"/>
      <c r="L62" s="447"/>
      <c r="M62" s="447"/>
      <c r="N62" s="447"/>
      <c r="O62" s="447"/>
      <c r="P62" s="447"/>
      <c r="Q62" s="447"/>
      <c r="R62" s="447"/>
      <c r="S62" s="447"/>
      <c r="T62" s="447"/>
      <c r="U62" s="447"/>
      <c r="W62" s="447"/>
      <c r="X62" s="447"/>
      <c r="Y62" s="447"/>
      <c r="Z62" s="154"/>
    </row>
    <row r="63" spans="1:22" ht="12.75">
      <c r="A63" s="486" t="s">
        <v>524</v>
      </c>
      <c r="B63" s="488"/>
      <c r="C63" s="490" t="s">
        <v>530</v>
      </c>
      <c r="D63" s="489"/>
      <c r="E63" s="489" t="s">
        <v>530</v>
      </c>
      <c r="F63" s="489"/>
      <c r="G63" s="489" t="s">
        <v>530</v>
      </c>
      <c r="H63" s="504"/>
      <c r="I63" s="489" t="s">
        <v>530</v>
      </c>
      <c r="J63" s="489"/>
      <c r="K63" s="489" t="s">
        <v>530</v>
      </c>
      <c r="L63" s="489"/>
      <c r="M63" s="489" t="s">
        <v>530</v>
      </c>
      <c r="N63" s="504"/>
      <c r="O63" s="489" t="s">
        <v>530</v>
      </c>
      <c r="P63" s="489"/>
      <c r="Q63" s="489" t="s">
        <v>530</v>
      </c>
      <c r="R63" s="489"/>
      <c r="S63" s="489" t="s">
        <v>530</v>
      </c>
      <c r="T63" s="489"/>
      <c r="U63" s="489" t="s">
        <v>530</v>
      </c>
      <c r="V63" s="484"/>
    </row>
    <row r="64" ht="12.75">
      <c r="V64" s="154" t="s">
        <v>529</v>
      </c>
    </row>
  </sheetData>
  <mergeCells count="20">
    <mergeCell ref="O4:U4"/>
    <mergeCell ref="C4:G4"/>
    <mergeCell ref="A54:B54"/>
    <mergeCell ref="S5:S6"/>
    <mergeCell ref="Q5:Q6"/>
    <mergeCell ref="A17:B17"/>
    <mergeCell ref="A8:B8"/>
    <mergeCell ref="O5:O6"/>
    <mergeCell ref="A26:B26"/>
    <mergeCell ref="A39:B39"/>
    <mergeCell ref="I4:M4"/>
    <mergeCell ref="K5:K6"/>
    <mergeCell ref="A1:V1"/>
    <mergeCell ref="A2:V2"/>
    <mergeCell ref="G5:G6"/>
    <mergeCell ref="I5:I6"/>
    <mergeCell ref="C5:C6"/>
    <mergeCell ref="E5:E6"/>
    <mergeCell ref="M5:M6"/>
    <mergeCell ref="U5:U6"/>
  </mergeCells>
  <printOptions horizontalCentered="1"/>
  <pageMargins left="0.1968503937007874" right="0.2755905511811024" top="0.984251968503937" bottom="0.984251968503937" header="0.5118110236220472" footer="0.5118110236220472"/>
  <pageSetup horizontalDpi="600" verticalDpi="600" orientation="portrait" paperSize="9" scale="65" r:id="rId1"/>
  <headerFooter alignWithMargins="0">
    <oddFooter>&amp;C10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A63"/>
  <sheetViews>
    <sheetView view="pageBreakPreview" zoomScaleSheetLayoutView="100" workbookViewId="0" topLeftCell="A1">
      <selection activeCell="C8" sqref="C8:T61"/>
    </sheetView>
  </sheetViews>
  <sheetFormatPr defaultColWidth="9.140625" defaultRowHeight="12.75"/>
  <cols>
    <col min="2" max="2" width="26.8515625" style="0" customWidth="1"/>
    <col min="4" max="4" width="2.421875" style="0" customWidth="1"/>
    <col min="6" max="6" width="2.421875" style="0" customWidth="1"/>
    <col min="8" max="8" width="2.421875" style="0" customWidth="1"/>
    <col min="10" max="10" width="2.421875" style="0" customWidth="1"/>
    <col min="12" max="12" width="2.421875" style="0" customWidth="1"/>
    <col min="14" max="14" width="2.421875" style="0" customWidth="1"/>
    <col min="16" max="16" width="2.421875" style="0" customWidth="1"/>
    <col min="18" max="18" width="2.421875" style="0" customWidth="1"/>
    <col min="20" max="20" width="2.421875" style="0" customWidth="1"/>
  </cols>
  <sheetData>
    <row r="1" spans="1:26" s="27" customFormat="1" ht="20.25">
      <c r="A1" s="591" t="s">
        <v>491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464"/>
      <c r="V1" s="464"/>
      <c r="W1" s="464"/>
      <c r="X1" s="464"/>
      <c r="Y1" s="464"/>
      <c r="Z1" s="166"/>
    </row>
    <row r="2" spans="1:26" s="27" customFormat="1" ht="20.25">
      <c r="A2" s="608" t="str">
        <f>"Table 3.2b The North West: UK Regular Forces by local authority area as at "&amp;'Enter SITDATE'!B2</f>
        <v>Table 3.2b The North West: UK Regular Forces by local authority area as at 1 January 2014</v>
      </c>
      <c r="B2" s="608"/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464"/>
      <c r="V2" s="464"/>
      <c r="W2" s="464"/>
      <c r="X2" s="464"/>
      <c r="Y2" s="464"/>
      <c r="Z2" s="166"/>
    </row>
    <row r="3" spans="1:26" s="27" customFormat="1" ht="12.75">
      <c r="A3" s="104"/>
      <c r="B3" s="102"/>
      <c r="C3" s="103"/>
      <c r="D3" s="103"/>
      <c r="E3" s="103"/>
      <c r="F3" s="103"/>
      <c r="G3" s="102"/>
      <c r="H3" s="102"/>
      <c r="I3" s="103"/>
      <c r="J3" s="102"/>
      <c r="K3" s="102"/>
      <c r="L3" s="102"/>
      <c r="M3" s="102"/>
      <c r="N3" s="102"/>
      <c r="O3" s="105"/>
      <c r="P3" s="105"/>
      <c r="Q3" s="36"/>
      <c r="R3" s="36"/>
      <c r="S3" s="106"/>
      <c r="T3" s="106"/>
      <c r="U3" s="344"/>
      <c r="V3" s="340"/>
      <c r="W3" s="340"/>
      <c r="X3" s="340"/>
      <c r="Y3" s="177"/>
      <c r="Z3" s="177"/>
    </row>
    <row r="4" spans="1:26" s="27" customFormat="1" ht="12.75" customHeight="1">
      <c r="A4" s="99" t="s">
        <v>74</v>
      </c>
      <c r="B4" s="98"/>
      <c r="C4" s="596" t="s">
        <v>450</v>
      </c>
      <c r="D4" s="597"/>
      <c r="E4" s="597"/>
      <c r="F4" s="597"/>
      <c r="G4" s="597"/>
      <c r="H4" s="165"/>
      <c r="I4" s="596" t="s">
        <v>83</v>
      </c>
      <c r="J4" s="597"/>
      <c r="K4" s="597"/>
      <c r="L4" s="597"/>
      <c r="M4" s="597"/>
      <c r="N4" s="164"/>
      <c r="O4" s="596" t="s">
        <v>84</v>
      </c>
      <c r="P4" s="597"/>
      <c r="Q4" s="597"/>
      <c r="R4" s="597"/>
      <c r="S4" s="597"/>
      <c r="T4" s="165"/>
      <c r="U4" s="612"/>
      <c r="V4" s="613"/>
      <c r="W4" s="613"/>
      <c r="X4" s="613"/>
      <c r="Y4" s="613"/>
      <c r="Z4" s="339"/>
    </row>
    <row r="5" spans="1:26" s="27" customFormat="1" ht="12.75" customHeight="1">
      <c r="A5" s="121"/>
      <c r="B5" s="48"/>
      <c r="C5" s="588" t="s">
        <v>50</v>
      </c>
      <c r="D5" s="336"/>
      <c r="E5" s="584" t="s">
        <v>79</v>
      </c>
      <c r="F5" s="336"/>
      <c r="G5" s="584" t="s">
        <v>91</v>
      </c>
      <c r="H5" s="337"/>
      <c r="I5" s="588" t="s">
        <v>50</v>
      </c>
      <c r="J5" s="336"/>
      <c r="K5" s="584" t="s">
        <v>79</v>
      </c>
      <c r="L5" s="336"/>
      <c r="M5" s="584" t="s">
        <v>91</v>
      </c>
      <c r="N5" s="336"/>
      <c r="O5" s="588" t="s">
        <v>50</v>
      </c>
      <c r="P5" s="336"/>
      <c r="Q5" s="584" t="s">
        <v>79</v>
      </c>
      <c r="R5" s="336"/>
      <c r="S5" s="584" t="s">
        <v>91</v>
      </c>
      <c r="T5" s="337"/>
      <c r="U5" s="338"/>
      <c r="V5" s="339"/>
      <c r="W5" s="339"/>
      <c r="X5" s="339"/>
      <c r="Y5" s="339"/>
      <c r="Z5" s="339"/>
    </row>
    <row r="6" spans="1:26" s="27" customFormat="1" ht="12.75">
      <c r="A6" s="131"/>
      <c r="B6" s="100" t="s">
        <v>19</v>
      </c>
      <c r="C6" s="587"/>
      <c r="D6" s="333"/>
      <c r="E6" s="585"/>
      <c r="F6" s="333"/>
      <c r="G6" s="585"/>
      <c r="H6" s="334"/>
      <c r="I6" s="587"/>
      <c r="J6" s="249"/>
      <c r="K6" s="585"/>
      <c r="L6" s="333"/>
      <c r="M6" s="585"/>
      <c r="N6" s="334"/>
      <c r="O6" s="587"/>
      <c r="P6" s="333"/>
      <c r="Q6" s="585"/>
      <c r="R6" s="333"/>
      <c r="S6" s="585"/>
      <c r="T6" s="334"/>
      <c r="U6" s="248"/>
      <c r="V6" s="249"/>
      <c r="W6" s="249"/>
      <c r="X6" s="249"/>
      <c r="Y6" s="249"/>
      <c r="Z6" s="249"/>
    </row>
    <row r="7" spans="1:26" s="27" customFormat="1" ht="14.25">
      <c r="A7" s="108"/>
      <c r="B7" s="109"/>
      <c r="C7" s="306"/>
      <c r="D7" s="206"/>
      <c r="E7" s="111"/>
      <c r="F7" s="207"/>
      <c r="G7" s="111"/>
      <c r="H7" s="206"/>
      <c r="I7" s="306"/>
      <c r="J7" s="202"/>
      <c r="K7" s="111"/>
      <c r="L7" s="111"/>
      <c r="M7" s="111"/>
      <c r="N7" s="215"/>
      <c r="O7" s="323"/>
      <c r="P7" s="203"/>
      <c r="Q7" s="203"/>
      <c r="R7" s="203"/>
      <c r="S7" s="203"/>
      <c r="T7" s="109"/>
      <c r="U7" s="372"/>
      <c r="V7" s="362"/>
      <c r="W7" s="362"/>
      <c r="X7" s="362"/>
      <c r="Y7" s="362"/>
      <c r="Z7" s="362"/>
    </row>
    <row r="8" spans="1:27" s="27" customFormat="1" ht="14.25">
      <c r="A8" s="609" t="s">
        <v>449</v>
      </c>
      <c r="B8" s="576"/>
      <c r="C8" s="286">
        <v>180</v>
      </c>
      <c r="D8" s="288"/>
      <c r="E8" s="289">
        <v>40</v>
      </c>
      <c r="F8" s="290"/>
      <c r="G8" s="289">
        <v>140</v>
      </c>
      <c r="H8" s="288"/>
      <c r="I8" s="286">
        <v>1430</v>
      </c>
      <c r="J8" s="288"/>
      <c r="K8" s="289">
        <v>130</v>
      </c>
      <c r="L8" s="290"/>
      <c r="M8" s="289">
        <v>1300</v>
      </c>
      <c r="N8" s="288"/>
      <c r="O8" s="286">
        <v>140</v>
      </c>
      <c r="P8" s="289"/>
      <c r="Q8" s="289">
        <v>10</v>
      </c>
      <c r="R8" s="289"/>
      <c r="S8" s="289">
        <v>120</v>
      </c>
      <c r="T8" s="291"/>
      <c r="U8" s="363"/>
      <c r="V8" s="466"/>
      <c r="W8" s="365"/>
      <c r="X8" s="377"/>
      <c r="Y8" s="365"/>
      <c r="Z8" s="466"/>
      <c r="AA8" s="1"/>
    </row>
    <row r="9" spans="1:26" s="27" customFormat="1" ht="14.25">
      <c r="A9" s="108"/>
      <c r="B9" s="109"/>
      <c r="C9" s="304"/>
      <c r="D9" s="206"/>
      <c r="E9" s="112"/>
      <c r="F9" s="207"/>
      <c r="G9" s="112"/>
      <c r="H9" s="206"/>
      <c r="I9" s="304"/>
      <c r="J9" s="206"/>
      <c r="K9" s="112"/>
      <c r="L9" s="207"/>
      <c r="M9" s="112"/>
      <c r="N9" s="217"/>
      <c r="O9" s="324"/>
      <c r="P9" s="112"/>
      <c r="Q9" s="112"/>
      <c r="R9" s="112"/>
      <c r="S9" s="112"/>
      <c r="T9" s="113"/>
      <c r="U9" s="363"/>
      <c r="V9" s="468"/>
      <c r="W9" s="368"/>
      <c r="X9" s="378"/>
      <c r="Y9" s="368"/>
      <c r="Z9" s="468"/>
    </row>
    <row r="10" spans="1:26" s="27" customFormat="1" ht="14.25">
      <c r="A10" s="118"/>
      <c r="B10" s="145" t="s">
        <v>108</v>
      </c>
      <c r="C10" s="305" t="s">
        <v>530</v>
      </c>
      <c r="D10" s="209"/>
      <c r="E10" s="64" t="s">
        <v>530</v>
      </c>
      <c r="F10" s="210"/>
      <c r="G10" s="64" t="s">
        <v>530</v>
      </c>
      <c r="H10" s="209"/>
      <c r="I10" s="305" t="s">
        <v>530</v>
      </c>
      <c r="J10" s="209"/>
      <c r="K10" s="64" t="s">
        <v>530</v>
      </c>
      <c r="L10" s="210"/>
      <c r="M10" s="64" t="s">
        <v>530</v>
      </c>
      <c r="N10" s="209"/>
      <c r="O10" s="305" t="s">
        <v>530</v>
      </c>
      <c r="P10" s="64"/>
      <c r="Q10" s="64" t="s">
        <v>530</v>
      </c>
      <c r="R10" s="64"/>
      <c r="S10" s="64" t="s">
        <v>530</v>
      </c>
      <c r="T10" s="60"/>
      <c r="U10" s="305"/>
      <c r="V10" s="209"/>
      <c r="W10" s="64"/>
      <c r="X10" s="210"/>
      <c r="Y10" s="64"/>
      <c r="Z10" s="209"/>
    </row>
    <row r="11" spans="1:26" s="27" customFormat="1" ht="14.25">
      <c r="A11" s="118"/>
      <c r="B11" s="145" t="s">
        <v>109</v>
      </c>
      <c r="C11" s="305" t="s">
        <v>530</v>
      </c>
      <c r="D11" s="209"/>
      <c r="E11" s="64" t="s">
        <v>530</v>
      </c>
      <c r="F11" s="210"/>
      <c r="G11" s="64" t="s">
        <v>530</v>
      </c>
      <c r="H11" s="209"/>
      <c r="I11" s="305" t="s">
        <v>530</v>
      </c>
      <c r="J11" s="209"/>
      <c r="K11" s="64" t="s">
        <v>530</v>
      </c>
      <c r="L11" s="210"/>
      <c r="M11" s="64" t="s">
        <v>530</v>
      </c>
      <c r="N11" s="209"/>
      <c r="O11" s="305" t="s">
        <v>530</v>
      </c>
      <c r="P11" s="64"/>
      <c r="Q11" s="64" t="s">
        <v>530</v>
      </c>
      <c r="R11" s="64"/>
      <c r="S11" s="64" t="s">
        <v>530</v>
      </c>
      <c r="T11" s="60"/>
      <c r="U11" s="305"/>
      <c r="V11" s="209"/>
      <c r="W11" s="64"/>
      <c r="X11" s="210"/>
      <c r="Y11" s="64"/>
      <c r="Z11" s="209"/>
    </row>
    <row r="12" spans="1:26" s="27" customFormat="1" ht="14.25">
      <c r="A12" s="118"/>
      <c r="B12" s="145" t="s">
        <v>501</v>
      </c>
      <c r="C12" s="305" t="s">
        <v>530</v>
      </c>
      <c r="D12" s="209"/>
      <c r="E12" s="64" t="s">
        <v>530</v>
      </c>
      <c r="F12" s="210"/>
      <c r="G12" s="64" t="s">
        <v>530</v>
      </c>
      <c r="H12" s="209"/>
      <c r="I12" s="305" t="s">
        <v>530</v>
      </c>
      <c r="J12" s="209"/>
      <c r="K12" s="64" t="s">
        <v>530</v>
      </c>
      <c r="L12" s="210"/>
      <c r="M12" s="64" t="s">
        <v>530</v>
      </c>
      <c r="N12" s="209"/>
      <c r="O12" s="305" t="s">
        <v>530</v>
      </c>
      <c r="P12" s="64"/>
      <c r="Q12" s="64" t="s">
        <v>530</v>
      </c>
      <c r="R12" s="64"/>
      <c r="S12" s="64" t="s">
        <v>530</v>
      </c>
      <c r="T12" s="60"/>
      <c r="U12" s="305"/>
      <c r="V12" s="209"/>
      <c r="W12" s="64"/>
      <c r="X12" s="210"/>
      <c r="Y12" s="64"/>
      <c r="Z12" s="209"/>
    </row>
    <row r="13" spans="1:26" s="27" customFormat="1" ht="14.25">
      <c r="A13" s="118"/>
      <c r="B13" s="145" t="s">
        <v>502</v>
      </c>
      <c r="C13" s="305" t="s">
        <v>530</v>
      </c>
      <c r="D13" s="209"/>
      <c r="E13" s="64" t="s">
        <v>530</v>
      </c>
      <c r="F13" s="210"/>
      <c r="G13" s="64" t="s">
        <v>530</v>
      </c>
      <c r="H13" s="209"/>
      <c r="I13" s="305">
        <v>380</v>
      </c>
      <c r="J13" s="209"/>
      <c r="K13" s="64">
        <v>30</v>
      </c>
      <c r="L13" s="210"/>
      <c r="M13" s="64">
        <v>360</v>
      </c>
      <c r="N13" s="209"/>
      <c r="O13" s="305" t="s">
        <v>530</v>
      </c>
      <c r="P13" s="64"/>
      <c r="Q13" s="64" t="s">
        <v>530</v>
      </c>
      <c r="R13" s="64"/>
      <c r="S13" s="64" t="s">
        <v>530</v>
      </c>
      <c r="T13" s="60"/>
      <c r="U13" s="305"/>
      <c r="V13" s="209"/>
      <c r="W13" s="64"/>
      <c r="X13" s="210"/>
      <c r="Y13" s="64"/>
      <c r="Z13" s="209"/>
    </row>
    <row r="14" spans="1:26" s="1" customFormat="1" ht="14.25">
      <c r="A14" s="118"/>
      <c r="B14" s="145" t="s">
        <v>340</v>
      </c>
      <c r="C14" s="305" t="s">
        <v>530</v>
      </c>
      <c r="D14" s="209"/>
      <c r="E14" s="64" t="s">
        <v>530</v>
      </c>
      <c r="F14" s="210"/>
      <c r="G14" s="64" t="s">
        <v>530</v>
      </c>
      <c r="H14" s="209"/>
      <c r="I14" s="305" t="s">
        <v>530</v>
      </c>
      <c r="J14" s="209"/>
      <c r="K14" s="64" t="s">
        <v>530</v>
      </c>
      <c r="L14" s="210"/>
      <c r="M14" s="64" t="s">
        <v>530</v>
      </c>
      <c r="N14" s="209"/>
      <c r="O14" s="305" t="s">
        <v>530</v>
      </c>
      <c r="P14" s="64"/>
      <c r="Q14" s="64" t="s">
        <v>530</v>
      </c>
      <c r="R14" s="64"/>
      <c r="S14" s="64" t="s">
        <v>530</v>
      </c>
      <c r="T14" s="60"/>
      <c r="U14" s="305"/>
      <c r="V14" s="209"/>
      <c r="W14" s="64"/>
      <c r="X14" s="210"/>
      <c r="Y14" s="64"/>
      <c r="Z14" s="209"/>
    </row>
    <row r="15" spans="1:26" s="1" customFormat="1" ht="14.25">
      <c r="A15" s="118"/>
      <c r="B15" s="145" t="s">
        <v>341</v>
      </c>
      <c r="C15" s="305" t="s">
        <v>530</v>
      </c>
      <c r="D15" s="209"/>
      <c r="E15" s="64" t="s">
        <v>530</v>
      </c>
      <c r="F15" s="210"/>
      <c r="G15" s="64" t="s">
        <v>530</v>
      </c>
      <c r="H15" s="209"/>
      <c r="I15" s="305">
        <v>10</v>
      </c>
      <c r="J15" s="209"/>
      <c r="K15" s="64" t="s">
        <v>530</v>
      </c>
      <c r="L15" s="210"/>
      <c r="M15" s="64">
        <v>10</v>
      </c>
      <c r="N15" s="209"/>
      <c r="O15" s="305" t="s">
        <v>530</v>
      </c>
      <c r="P15" s="64"/>
      <c r="Q15" s="64" t="s">
        <v>530</v>
      </c>
      <c r="R15" s="64"/>
      <c r="S15" s="64" t="s">
        <v>530</v>
      </c>
      <c r="T15" s="60"/>
      <c r="U15" s="305"/>
      <c r="V15" s="209"/>
      <c r="W15" s="64"/>
      <c r="X15" s="210"/>
      <c r="Y15" s="64"/>
      <c r="Z15" s="209"/>
    </row>
    <row r="16" spans="1:26" s="27" customFormat="1" ht="14.25">
      <c r="A16" s="132"/>
      <c r="B16" s="69"/>
      <c r="C16" s="305"/>
      <c r="D16" s="209"/>
      <c r="E16" s="64"/>
      <c r="F16" s="210"/>
      <c r="G16" s="64"/>
      <c r="H16" s="209"/>
      <c r="I16" s="305"/>
      <c r="J16" s="209"/>
      <c r="K16" s="64"/>
      <c r="L16" s="210"/>
      <c r="M16" s="64"/>
      <c r="N16" s="209"/>
      <c r="O16" s="305"/>
      <c r="P16" s="64"/>
      <c r="Q16" s="64"/>
      <c r="R16" s="64"/>
      <c r="S16" s="64"/>
      <c r="T16" s="60"/>
      <c r="U16" s="305"/>
      <c r="V16" s="209"/>
      <c r="W16" s="64"/>
      <c r="X16" s="210"/>
      <c r="Y16" s="64"/>
      <c r="Z16" s="209"/>
    </row>
    <row r="17" spans="1:26" s="1" customFormat="1" ht="14.25">
      <c r="A17" s="606" t="s">
        <v>57</v>
      </c>
      <c r="B17" s="607"/>
      <c r="C17" s="65">
        <v>130</v>
      </c>
      <c r="D17" s="328"/>
      <c r="E17" s="55">
        <v>20</v>
      </c>
      <c r="F17" s="232"/>
      <c r="G17" s="55">
        <v>110</v>
      </c>
      <c r="H17" s="328"/>
      <c r="I17" s="65">
        <v>10</v>
      </c>
      <c r="J17" s="328"/>
      <c r="K17" s="55" t="s">
        <v>530</v>
      </c>
      <c r="L17" s="232"/>
      <c r="M17" s="55">
        <v>10</v>
      </c>
      <c r="N17" s="328"/>
      <c r="O17" s="65">
        <v>90</v>
      </c>
      <c r="P17" s="55"/>
      <c r="Q17" s="55">
        <v>10</v>
      </c>
      <c r="R17" s="55"/>
      <c r="S17" s="55">
        <v>80</v>
      </c>
      <c r="T17" s="56"/>
      <c r="U17" s="305"/>
      <c r="V17" s="470"/>
      <c r="W17" s="325"/>
      <c r="X17" s="379"/>
      <c r="Y17" s="325"/>
      <c r="Z17" s="470"/>
    </row>
    <row r="18" spans="1:26" s="27" customFormat="1" ht="14.25">
      <c r="A18" s="118"/>
      <c r="B18" s="69"/>
      <c r="C18" s="305"/>
      <c r="D18" s="209"/>
      <c r="E18" s="64"/>
      <c r="F18" s="210"/>
      <c r="G18" s="64"/>
      <c r="H18" s="209"/>
      <c r="I18" s="305"/>
      <c r="J18" s="209"/>
      <c r="K18" s="64"/>
      <c r="L18" s="210"/>
      <c r="M18" s="64"/>
      <c r="N18" s="209"/>
      <c r="O18" s="305"/>
      <c r="P18" s="64"/>
      <c r="Q18" s="64"/>
      <c r="R18" s="64"/>
      <c r="S18" s="64"/>
      <c r="T18" s="60"/>
      <c r="U18" s="305"/>
      <c r="V18" s="209"/>
      <c r="W18" s="64"/>
      <c r="X18" s="210"/>
      <c r="Y18" s="64"/>
      <c r="Z18" s="209"/>
    </row>
    <row r="19" spans="1:26" s="27" customFormat="1" ht="14.25">
      <c r="A19" s="134"/>
      <c r="B19" s="77" t="s">
        <v>110</v>
      </c>
      <c r="C19" s="305" t="s">
        <v>530</v>
      </c>
      <c r="D19" s="209"/>
      <c r="E19" s="64" t="s">
        <v>530</v>
      </c>
      <c r="F19" s="210"/>
      <c r="G19" s="64" t="s">
        <v>530</v>
      </c>
      <c r="H19" s="209"/>
      <c r="I19" s="305" t="s">
        <v>530</v>
      </c>
      <c r="J19" s="209"/>
      <c r="K19" s="64" t="s">
        <v>530</v>
      </c>
      <c r="L19" s="210"/>
      <c r="M19" s="64" t="s">
        <v>530</v>
      </c>
      <c r="N19" s="209"/>
      <c r="O19" s="305" t="s">
        <v>530</v>
      </c>
      <c r="P19" s="64"/>
      <c r="Q19" s="64" t="s">
        <v>530</v>
      </c>
      <c r="R19" s="64"/>
      <c r="S19" s="64" t="s">
        <v>530</v>
      </c>
      <c r="T19" s="60"/>
      <c r="U19" s="305"/>
      <c r="V19" s="209"/>
      <c r="W19" s="64"/>
      <c r="X19" s="210"/>
      <c r="Y19" s="64"/>
      <c r="Z19" s="209"/>
    </row>
    <row r="20" spans="1:26" s="27" customFormat="1" ht="14.25">
      <c r="A20" s="134"/>
      <c r="B20" s="77" t="s">
        <v>99</v>
      </c>
      <c r="C20" s="305">
        <v>130</v>
      </c>
      <c r="D20" s="209"/>
      <c r="E20" s="64">
        <v>20</v>
      </c>
      <c r="F20" s="210"/>
      <c r="G20" s="64">
        <v>110</v>
      </c>
      <c r="H20" s="209"/>
      <c r="I20" s="305" t="s">
        <v>530</v>
      </c>
      <c r="J20" s="209"/>
      <c r="K20" s="64" t="s">
        <v>530</v>
      </c>
      <c r="L20" s="210"/>
      <c r="M20" s="64" t="s">
        <v>530</v>
      </c>
      <c r="N20" s="209"/>
      <c r="O20" s="305" t="s">
        <v>530</v>
      </c>
      <c r="P20" s="64"/>
      <c r="Q20" s="64" t="s">
        <v>530</v>
      </c>
      <c r="R20" s="64"/>
      <c r="S20" s="64" t="s">
        <v>530</v>
      </c>
      <c r="T20" s="60"/>
      <c r="U20" s="305"/>
      <c r="V20" s="209"/>
      <c r="W20" s="64"/>
      <c r="X20" s="210"/>
      <c r="Y20" s="64"/>
      <c r="Z20" s="209"/>
    </row>
    <row r="21" spans="1:26" s="27" customFormat="1" ht="14.25">
      <c r="A21" s="134"/>
      <c r="B21" s="77" t="s">
        <v>111</v>
      </c>
      <c r="C21" s="305" t="s">
        <v>530</v>
      </c>
      <c r="D21" s="209"/>
      <c r="E21" s="64" t="s">
        <v>530</v>
      </c>
      <c r="F21" s="210"/>
      <c r="G21" s="64" t="s">
        <v>530</v>
      </c>
      <c r="H21" s="209"/>
      <c r="I21" s="305" t="s">
        <v>530</v>
      </c>
      <c r="J21" s="209"/>
      <c r="K21" s="64" t="s">
        <v>530</v>
      </c>
      <c r="L21" s="210"/>
      <c r="M21" s="64" t="s">
        <v>530</v>
      </c>
      <c r="N21" s="209"/>
      <c r="O21" s="305">
        <v>90</v>
      </c>
      <c r="P21" s="64"/>
      <c r="Q21" s="64">
        <v>10</v>
      </c>
      <c r="R21" s="64"/>
      <c r="S21" s="64">
        <v>80</v>
      </c>
      <c r="T21" s="60"/>
      <c r="U21" s="305"/>
      <c r="V21" s="209"/>
      <c r="W21" s="64"/>
      <c r="X21" s="210"/>
      <c r="Y21" s="64"/>
      <c r="Z21" s="209"/>
    </row>
    <row r="22" spans="1:26" s="27" customFormat="1" ht="14.25">
      <c r="A22" s="134"/>
      <c r="B22" s="77" t="s">
        <v>364</v>
      </c>
      <c r="C22" s="305" t="s">
        <v>530</v>
      </c>
      <c r="D22" s="209"/>
      <c r="E22" s="64" t="s">
        <v>530</v>
      </c>
      <c r="F22" s="210"/>
      <c r="G22" s="64" t="s">
        <v>530</v>
      </c>
      <c r="H22" s="209"/>
      <c r="I22" s="305" t="s">
        <v>530</v>
      </c>
      <c r="J22" s="209"/>
      <c r="K22" s="64" t="s">
        <v>530</v>
      </c>
      <c r="L22" s="210"/>
      <c r="M22" s="64" t="s">
        <v>530</v>
      </c>
      <c r="N22" s="209"/>
      <c r="O22" s="305" t="s">
        <v>530</v>
      </c>
      <c r="P22" s="64"/>
      <c r="Q22" s="64" t="s">
        <v>530</v>
      </c>
      <c r="R22" s="64"/>
      <c r="S22" s="64" t="s">
        <v>530</v>
      </c>
      <c r="T22" s="60"/>
      <c r="U22" s="305"/>
      <c r="V22" s="209"/>
      <c r="W22" s="64"/>
      <c r="X22" s="210"/>
      <c r="Y22" s="64"/>
      <c r="Z22" s="209"/>
    </row>
    <row r="23" spans="1:26" s="27" customFormat="1" ht="14.25">
      <c r="A23" s="134"/>
      <c r="B23" s="77" t="s">
        <v>365</v>
      </c>
      <c r="C23" s="305" t="s">
        <v>530</v>
      </c>
      <c r="D23" s="209"/>
      <c r="E23" s="64" t="s">
        <v>530</v>
      </c>
      <c r="F23" s="210"/>
      <c r="G23" s="64" t="s">
        <v>530</v>
      </c>
      <c r="H23" s="209"/>
      <c r="I23" s="305" t="s">
        <v>530</v>
      </c>
      <c r="J23" s="209"/>
      <c r="K23" s="64" t="s">
        <v>530</v>
      </c>
      <c r="L23" s="210"/>
      <c r="M23" s="64" t="s">
        <v>530</v>
      </c>
      <c r="N23" s="209"/>
      <c r="O23" s="305" t="s">
        <v>530</v>
      </c>
      <c r="P23" s="64"/>
      <c r="Q23" s="64" t="s">
        <v>530</v>
      </c>
      <c r="R23" s="64"/>
      <c r="S23" s="64" t="s">
        <v>530</v>
      </c>
      <c r="T23" s="60"/>
      <c r="U23" s="305"/>
      <c r="V23" s="209"/>
      <c r="W23" s="64"/>
      <c r="X23" s="210"/>
      <c r="Y23" s="64"/>
      <c r="Z23" s="209"/>
    </row>
    <row r="24" spans="1:26" s="27" customFormat="1" ht="14.25">
      <c r="A24" s="134"/>
      <c r="B24" s="77" t="s">
        <v>112</v>
      </c>
      <c r="C24" s="305" t="s">
        <v>530</v>
      </c>
      <c r="D24" s="209"/>
      <c r="E24" s="64" t="s">
        <v>530</v>
      </c>
      <c r="F24" s="210"/>
      <c r="G24" s="64" t="s">
        <v>530</v>
      </c>
      <c r="H24" s="209"/>
      <c r="I24" s="305" t="s">
        <v>530</v>
      </c>
      <c r="J24" s="209"/>
      <c r="K24" s="64" t="s">
        <v>530</v>
      </c>
      <c r="L24" s="210"/>
      <c r="M24" s="64" t="s">
        <v>530</v>
      </c>
      <c r="N24" s="209"/>
      <c r="O24" s="305" t="s">
        <v>530</v>
      </c>
      <c r="P24" s="64"/>
      <c r="Q24" s="64" t="s">
        <v>530</v>
      </c>
      <c r="R24" s="64"/>
      <c r="S24" s="64" t="s">
        <v>530</v>
      </c>
      <c r="T24" s="60"/>
      <c r="U24" s="305"/>
      <c r="V24" s="209"/>
      <c r="W24" s="64"/>
      <c r="X24" s="210"/>
      <c r="Y24" s="64"/>
      <c r="Z24" s="209"/>
    </row>
    <row r="25" spans="1:26" s="27" customFormat="1" ht="14.25">
      <c r="A25" s="118"/>
      <c r="B25" s="69"/>
      <c r="C25" s="305"/>
      <c r="D25" s="209"/>
      <c r="E25" s="64"/>
      <c r="F25" s="210"/>
      <c r="G25" s="64"/>
      <c r="H25" s="209"/>
      <c r="I25" s="305"/>
      <c r="J25" s="209"/>
      <c r="K25" s="64"/>
      <c r="L25" s="210"/>
      <c r="M25" s="64"/>
      <c r="N25" s="209"/>
      <c r="O25" s="305"/>
      <c r="P25" s="64"/>
      <c r="Q25" s="64"/>
      <c r="R25" s="64"/>
      <c r="S25" s="64"/>
      <c r="T25" s="60"/>
      <c r="U25" s="305"/>
      <c r="V25" s="209"/>
      <c r="W25" s="64"/>
      <c r="X25" s="210"/>
      <c r="Y25" s="64"/>
      <c r="Z25" s="209"/>
    </row>
    <row r="26" spans="1:26" s="1" customFormat="1" ht="14.25">
      <c r="A26" s="606" t="s">
        <v>15</v>
      </c>
      <c r="B26" s="607"/>
      <c r="C26" s="65">
        <v>10</v>
      </c>
      <c r="D26" s="328"/>
      <c r="E26" s="55">
        <v>10</v>
      </c>
      <c r="F26" s="232"/>
      <c r="G26" s="55" t="s">
        <v>530</v>
      </c>
      <c r="H26" s="328"/>
      <c r="I26" s="65">
        <v>40</v>
      </c>
      <c r="J26" s="328"/>
      <c r="K26" s="55" t="s">
        <v>530</v>
      </c>
      <c r="L26" s="232"/>
      <c r="M26" s="55">
        <v>40</v>
      </c>
      <c r="N26" s="328"/>
      <c r="O26" s="65">
        <v>10</v>
      </c>
      <c r="P26" s="55"/>
      <c r="Q26" s="55" t="s">
        <v>530</v>
      </c>
      <c r="R26" s="55"/>
      <c r="S26" s="55">
        <v>10</v>
      </c>
      <c r="T26" s="56"/>
      <c r="U26" s="305"/>
      <c r="V26" s="470"/>
      <c r="W26" s="325"/>
      <c r="X26" s="379"/>
      <c r="Y26" s="325"/>
      <c r="Z26" s="470"/>
    </row>
    <row r="27" spans="1:26" s="27" customFormat="1" ht="14.25">
      <c r="A27" s="118"/>
      <c r="B27" s="69"/>
      <c r="C27" s="305"/>
      <c r="D27" s="209"/>
      <c r="E27" s="64"/>
      <c r="F27" s="210"/>
      <c r="G27" s="64"/>
      <c r="H27" s="209"/>
      <c r="I27" s="305"/>
      <c r="J27" s="209"/>
      <c r="K27" s="64"/>
      <c r="L27" s="210"/>
      <c r="M27" s="64"/>
      <c r="N27" s="209"/>
      <c r="O27" s="305"/>
      <c r="P27" s="64"/>
      <c r="Q27" s="64"/>
      <c r="R27" s="64"/>
      <c r="S27" s="64"/>
      <c r="T27" s="60"/>
      <c r="U27" s="305"/>
      <c r="V27" s="209"/>
      <c r="W27" s="64"/>
      <c r="X27" s="210"/>
      <c r="Y27" s="64"/>
      <c r="Z27" s="209"/>
    </row>
    <row r="28" spans="1:26" s="5" customFormat="1" ht="14.25">
      <c r="A28" s="133"/>
      <c r="B28" s="41" t="s">
        <v>113</v>
      </c>
      <c r="C28" s="305" t="s">
        <v>530</v>
      </c>
      <c r="D28" s="209"/>
      <c r="E28" s="64" t="s">
        <v>530</v>
      </c>
      <c r="F28" s="210"/>
      <c r="G28" s="64" t="s">
        <v>530</v>
      </c>
      <c r="H28" s="209"/>
      <c r="I28" s="305" t="s">
        <v>530</v>
      </c>
      <c r="J28" s="209"/>
      <c r="K28" s="64" t="s">
        <v>530</v>
      </c>
      <c r="L28" s="210"/>
      <c r="M28" s="64" t="s">
        <v>530</v>
      </c>
      <c r="N28" s="209"/>
      <c r="O28" s="305" t="s">
        <v>530</v>
      </c>
      <c r="P28" s="64"/>
      <c r="Q28" s="64" t="s">
        <v>530</v>
      </c>
      <c r="R28" s="64"/>
      <c r="S28" s="64" t="s">
        <v>530</v>
      </c>
      <c r="T28" s="60"/>
      <c r="U28" s="305"/>
      <c r="V28" s="209"/>
      <c r="W28" s="64"/>
      <c r="X28" s="210"/>
      <c r="Y28" s="64"/>
      <c r="Z28" s="209"/>
    </row>
    <row r="29" spans="1:26" s="5" customFormat="1" ht="14.25">
      <c r="A29" s="133"/>
      <c r="B29" s="41" t="s">
        <v>114</v>
      </c>
      <c r="C29" s="305" t="s">
        <v>530</v>
      </c>
      <c r="D29" s="209"/>
      <c r="E29" s="64" t="s">
        <v>530</v>
      </c>
      <c r="F29" s="210"/>
      <c r="G29" s="64" t="s">
        <v>530</v>
      </c>
      <c r="H29" s="209"/>
      <c r="I29" s="305" t="s">
        <v>530</v>
      </c>
      <c r="J29" s="209"/>
      <c r="K29" s="64" t="s">
        <v>530</v>
      </c>
      <c r="L29" s="210"/>
      <c r="M29" s="64" t="s">
        <v>530</v>
      </c>
      <c r="N29" s="209"/>
      <c r="O29" s="305" t="s">
        <v>530</v>
      </c>
      <c r="P29" s="64"/>
      <c r="Q29" s="64" t="s">
        <v>530</v>
      </c>
      <c r="R29" s="64"/>
      <c r="S29" s="64" t="s">
        <v>530</v>
      </c>
      <c r="T29" s="60"/>
      <c r="U29" s="305"/>
      <c r="V29" s="209"/>
      <c r="W29" s="64"/>
      <c r="X29" s="210"/>
      <c r="Y29" s="64"/>
      <c r="Z29" s="209"/>
    </row>
    <row r="30" spans="1:26" s="5" customFormat="1" ht="14.25">
      <c r="A30" s="133"/>
      <c r="B30" s="41" t="s">
        <v>115</v>
      </c>
      <c r="C30" s="305">
        <v>10</v>
      </c>
      <c r="D30" s="209"/>
      <c r="E30" s="64">
        <v>10</v>
      </c>
      <c r="F30" s="210"/>
      <c r="G30" s="64" t="s">
        <v>530</v>
      </c>
      <c r="H30" s="209"/>
      <c r="I30" s="305">
        <v>10</v>
      </c>
      <c r="J30" s="209"/>
      <c r="K30" s="64" t="s">
        <v>530</v>
      </c>
      <c r="L30" s="210"/>
      <c r="M30" s="64">
        <v>10</v>
      </c>
      <c r="N30" s="209"/>
      <c r="O30" s="305">
        <v>10</v>
      </c>
      <c r="P30" s="64"/>
      <c r="Q30" s="64" t="s">
        <v>530</v>
      </c>
      <c r="R30" s="64"/>
      <c r="S30" s="64">
        <v>10</v>
      </c>
      <c r="T30" s="60"/>
      <c r="U30" s="305"/>
      <c r="V30" s="209"/>
      <c r="W30" s="64"/>
      <c r="X30" s="210"/>
      <c r="Y30" s="64"/>
      <c r="Z30" s="209"/>
    </row>
    <row r="31" spans="1:26" s="5" customFormat="1" ht="14.25">
      <c r="A31" s="133"/>
      <c r="B31" s="41" t="s">
        <v>116</v>
      </c>
      <c r="C31" s="305" t="s">
        <v>530</v>
      </c>
      <c r="D31" s="209"/>
      <c r="E31" s="64" t="s">
        <v>530</v>
      </c>
      <c r="F31" s="210"/>
      <c r="G31" s="64" t="s">
        <v>530</v>
      </c>
      <c r="H31" s="209"/>
      <c r="I31" s="305" t="s">
        <v>530</v>
      </c>
      <c r="J31" s="209"/>
      <c r="K31" s="64" t="s">
        <v>530</v>
      </c>
      <c r="L31" s="210"/>
      <c r="M31" s="64" t="s">
        <v>530</v>
      </c>
      <c r="N31" s="209"/>
      <c r="O31" s="305" t="s">
        <v>530</v>
      </c>
      <c r="P31" s="64"/>
      <c r="Q31" s="64" t="s">
        <v>530</v>
      </c>
      <c r="R31" s="64"/>
      <c r="S31" s="64" t="s">
        <v>530</v>
      </c>
      <c r="T31" s="60"/>
      <c r="U31" s="305"/>
      <c r="V31" s="209"/>
      <c r="W31" s="64"/>
      <c r="X31" s="210"/>
      <c r="Y31" s="64"/>
      <c r="Z31" s="209"/>
    </row>
    <row r="32" spans="1:26" s="5" customFormat="1" ht="14.25">
      <c r="A32" s="133"/>
      <c r="B32" s="41" t="s">
        <v>117</v>
      </c>
      <c r="C32" s="305" t="s">
        <v>530</v>
      </c>
      <c r="D32" s="209"/>
      <c r="E32" s="64" t="s">
        <v>530</v>
      </c>
      <c r="F32" s="210"/>
      <c r="G32" s="64" t="s">
        <v>530</v>
      </c>
      <c r="H32" s="209"/>
      <c r="I32" s="305" t="s">
        <v>530</v>
      </c>
      <c r="J32" s="209"/>
      <c r="K32" s="64" t="s">
        <v>530</v>
      </c>
      <c r="L32" s="210"/>
      <c r="M32" s="64" t="s">
        <v>530</v>
      </c>
      <c r="N32" s="209"/>
      <c r="O32" s="305" t="s">
        <v>530</v>
      </c>
      <c r="P32" s="64"/>
      <c r="Q32" s="64" t="s">
        <v>530</v>
      </c>
      <c r="R32" s="64"/>
      <c r="S32" s="64" t="s">
        <v>530</v>
      </c>
      <c r="T32" s="60"/>
      <c r="U32" s="305"/>
      <c r="V32" s="209"/>
      <c r="W32" s="64"/>
      <c r="X32" s="210"/>
      <c r="Y32" s="64"/>
      <c r="Z32" s="209"/>
    </row>
    <row r="33" spans="1:26" s="5" customFormat="1" ht="14.25">
      <c r="A33" s="133"/>
      <c r="B33" s="41" t="s">
        <v>68</v>
      </c>
      <c r="C33" s="305" t="s">
        <v>530</v>
      </c>
      <c r="D33" s="209"/>
      <c r="E33" s="64" t="s">
        <v>530</v>
      </c>
      <c r="F33" s="210"/>
      <c r="G33" s="64" t="s">
        <v>530</v>
      </c>
      <c r="H33" s="209"/>
      <c r="I33" s="305">
        <v>10</v>
      </c>
      <c r="J33" s="209"/>
      <c r="K33" s="64" t="s">
        <v>530</v>
      </c>
      <c r="L33" s="210"/>
      <c r="M33" s="64">
        <v>10</v>
      </c>
      <c r="N33" s="209"/>
      <c r="O33" s="305" t="s">
        <v>530</v>
      </c>
      <c r="P33" s="64"/>
      <c r="Q33" s="64" t="s">
        <v>530</v>
      </c>
      <c r="R33" s="64"/>
      <c r="S33" s="64" t="s">
        <v>530</v>
      </c>
      <c r="T33" s="60"/>
      <c r="U33" s="305"/>
      <c r="V33" s="209"/>
      <c r="W33" s="64"/>
      <c r="X33" s="210"/>
      <c r="Y33" s="64"/>
      <c r="Z33" s="209"/>
    </row>
    <row r="34" spans="1:26" s="5" customFormat="1" ht="14.25">
      <c r="A34" s="133"/>
      <c r="B34" s="41" t="s">
        <v>118</v>
      </c>
      <c r="C34" s="305" t="s">
        <v>530</v>
      </c>
      <c r="D34" s="209"/>
      <c r="E34" s="64" t="s">
        <v>530</v>
      </c>
      <c r="F34" s="210"/>
      <c r="G34" s="64" t="s">
        <v>530</v>
      </c>
      <c r="H34" s="209"/>
      <c r="I34" s="305" t="s">
        <v>530</v>
      </c>
      <c r="J34" s="209"/>
      <c r="K34" s="64" t="s">
        <v>530</v>
      </c>
      <c r="L34" s="210"/>
      <c r="M34" s="64" t="s">
        <v>530</v>
      </c>
      <c r="N34" s="209"/>
      <c r="O34" s="305" t="s">
        <v>530</v>
      </c>
      <c r="P34" s="64"/>
      <c r="Q34" s="64" t="s">
        <v>530</v>
      </c>
      <c r="R34" s="64"/>
      <c r="S34" s="64" t="s">
        <v>530</v>
      </c>
      <c r="T34" s="60"/>
      <c r="U34" s="305"/>
      <c r="V34" s="209"/>
      <c r="W34" s="64"/>
      <c r="X34" s="210"/>
      <c r="Y34" s="64"/>
      <c r="Z34" s="209"/>
    </row>
    <row r="35" spans="1:26" s="5" customFormat="1" ht="14.25">
      <c r="A35" s="133"/>
      <c r="B35" s="41" t="s">
        <v>119</v>
      </c>
      <c r="C35" s="305" t="s">
        <v>530</v>
      </c>
      <c r="D35" s="209"/>
      <c r="E35" s="64" t="s">
        <v>530</v>
      </c>
      <c r="F35" s="210"/>
      <c r="G35" s="64" t="s">
        <v>530</v>
      </c>
      <c r="H35" s="209"/>
      <c r="I35" s="305" t="s">
        <v>530</v>
      </c>
      <c r="J35" s="209"/>
      <c r="K35" s="64" t="s">
        <v>530</v>
      </c>
      <c r="L35" s="210"/>
      <c r="M35" s="64" t="s">
        <v>530</v>
      </c>
      <c r="N35" s="209"/>
      <c r="O35" s="305" t="s">
        <v>530</v>
      </c>
      <c r="P35" s="64"/>
      <c r="Q35" s="64" t="s">
        <v>530</v>
      </c>
      <c r="R35" s="64"/>
      <c r="S35" s="64" t="s">
        <v>530</v>
      </c>
      <c r="T35" s="60"/>
      <c r="U35" s="305"/>
      <c r="V35" s="209"/>
      <c r="W35" s="64"/>
      <c r="X35" s="210"/>
      <c r="Y35" s="64"/>
      <c r="Z35" s="209"/>
    </row>
    <row r="36" spans="1:26" s="5" customFormat="1" ht="14.25">
      <c r="A36" s="133"/>
      <c r="B36" s="41" t="s">
        <v>320</v>
      </c>
      <c r="C36" s="305" t="s">
        <v>530</v>
      </c>
      <c r="D36" s="209"/>
      <c r="E36" s="64" t="s">
        <v>530</v>
      </c>
      <c r="F36" s="210"/>
      <c r="G36" s="64" t="s">
        <v>530</v>
      </c>
      <c r="H36" s="209"/>
      <c r="I36" s="305">
        <v>10</v>
      </c>
      <c r="J36" s="209"/>
      <c r="K36" s="64" t="s">
        <v>530</v>
      </c>
      <c r="L36" s="210"/>
      <c r="M36" s="64">
        <v>10</v>
      </c>
      <c r="N36" s="209"/>
      <c r="O36" s="305" t="s">
        <v>530</v>
      </c>
      <c r="P36" s="64"/>
      <c r="Q36" s="64" t="s">
        <v>530</v>
      </c>
      <c r="R36" s="64"/>
      <c r="S36" s="64" t="s">
        <v>530</v>
      </c>
      <c r="T36" s="60"/>
      <c r="U36" s="305"/>
      <c r="V36" s="209"/>
      <c r="W36" s="64"/>
      <c r="X36" s="210"/>
      <c r="Y36" s="64"/>
      <c r="Z36" s="209"/>
    </row>
    <row r="37" spans="1:26" s="5" customFormat="1" ht="14.25">
      <c r="A37" s="133"/>
      <c r="B37" s="41" t="s">
        <v>85</v>
      </c>
      <c r="C37" s="305" t="s">
        <v>530</v>
      </c>
      <c r="D37" s="209"/>
      <c r="E37" s="64" t="s">
        <v>530</v>
      </c>
      <c r="F37" s="210"/>
      <c r="G37" s="64" t="s">
        <v>530</v>
      </c>
      <c r="H37" s="209"/>
      <c r="I37" s="305" t="s">
        <v>530</v>
      </c>
      <c r="J37" s="209"/>
      <c r="K37" s="64" t="s">
        <v>530</v>
      </c>
      <c r="L37" s="210"/>
      <c r="M37" s="64" t="s">
        <v>530</v>
      </c>
      <c r="N37" s="209"/>
      <c r="O37" s="305" t="s">
        <v>530</v>
      </c>
      <c r="P37" s="64"/>
      <c r="Q37" s="64" t="s">
        <v>530</v>
      </c>
      <c r="R37" s="64"/>
      <c r="S37" s="64" t="s">
        <v>530</v>
      </c>
      <c r="T37" s="60"/>
      <c r="U37" s="305"/>
      <c r="V37" s="209"/>
      <c r="W37" s="64"/>
      <c r="X37" s="210"/>
      <c r="Y37" s="64"/>
      <c r="Z37" s="209"/>
    </row>
    <row r="38" spans="1:26" s="27" customFormat="1" ht="14.25">
      <c r="A38" s="134"/>
      <c r="B38" s="41"/>
      <c r="C38" s="305"/>
      <c r="D38" s="209"/>
      <c r="E38" s="64"/>
      <c r="F38" s="210"/>
      <c r="G38" s="64"/>
      <c r="H38" s="209"/>
      <c r="I38" s="305"/>
      <c r="J38" s="209"/>
      <c r="K38" s="64"/>
      <c r="L38" s="210"/>
      <c r="M38" s="64"/>
      <c r="N38" s="209"/>
      <c r="O38" s="305"/>
      <c r="P38" s="64"/>
      <c r="Q38" s="64"/>
      <c r="R38" s="64"/>
      <c r="S38" s="64"/>
      <c r="T38" s="60"/>
      <c r="U38" s="305"/>
      <c r="V38" s="209"/>
      <c r="W38" s="64"/>
      <c r="X38" s="210"/>
      <c r="Y38" s="64"/>
      <c r="Z38" s="209"/>
    </row>
    <row r="39" spans="1:26" s="1" customFormat="1" ht="14.25">
      <c r="A39" s="606" t="s">
        <v>16</v>
      </c>
      <c r="B39" s="607"/>
      <c r="C39" s="65" t="s">
        <v>530</v>
      </c>
      <c r="D39" s="328"/>
      <c r="E39" s="55" t="s">
        <v>530</v>
      </c>
      <c r="F39" s="232"/>
      <c r="G39" s="55" t="s">
        <v>530</v>
      </c>
      <c r="H39" s="328"/>
      <c r="I39" s="65">
        <v>930</v>
      </c>
      <c r="J39" s="328"/>
      <c r="K39" s="55">
        <v>80</v>
      </c>
      <c r="L39" s="232"/>
      <c r="M39" s="55">
        <v>850</v>
      </c>
      <c r="N39" s="328"/>
      <c r="O39" s="65">
        <v>20</v>
      </c>
      <c r="P39" s="55"/>
      <c r="Q39" s="55" t="s">
        <v>530</v>
      </c>
      <c r="R39" s="55"/>
      <c r="S39" s="55">
        <v>10</v>
      </c>
      <c r="T39" s="56"/>
      <c r="U39" s="305"/>
      <c r="V39" s="470"/>
      <c r="W39" s="325"/>
      <c r="X39" s="379"/>
      <c r="Y39" s="325"/>
      <c r="Z39" s="470"/>
    </row>
    <row r="40" spans="1:26" s="27" customFormat="1" ht="14.25">
      <c r="A40" s="118"/>
      <c r="B40" s="69"/>
      <c r="C40" s="305"/>
      <c r="D40" s="209"/>
      <c r="E40" s="64"/>
      <c r="F40" s="210"/>
      <c r="G40" s="64"/>
      <c r="H40" s="209"/>
      <c r="I40" s="305"/>
      <c r="J40" s="209"/>
      <c r="K40" s="64"/>
      <c r="L40" s="210"/>
      <c r="M40" s="64"/>
      <c r="N40" s="209"/>
      <c r="O40" s="305"/>
      <c r="P40" s="64"/>
      <c r="Q40" s="64"/>
      <c r="R40" s="64"/>
      <c r="S40" s="64"/>
      <c r="T40" s="60"/>
      <c r="U40" s="305"/>
      <c r="V40" s="209"/>
      <c r="W40" s="64"/>
      <c r="X40" s="210"/>
      <c r="Y40" s="64"/>
      <c r="Z40" s="209"/>
    </row>
    <row r="41" spans="1:26" s="27" customFormat="1" ht="14.25">
      <c r="A41" s="133"/>
      <c r="B41" s="41" t="s">
        <v>120</v>
      </c>
      <c r="C41" s="305" t="s">
        <v>530</v>
      </c>
      <c r="D41" s="209"/>
      <c r="E41" s="64" t="s">
        <v>530</v>
      </c>
      <c r="F41" s="210"/>
      <c r="G41" s="64" t="s">
        <v>530</v>
      </c>
      <c r="H41" s="209"/>
      <c r="I41" s="305" t="s">
        <v>530</v>
      </c>
      <c r="J41" s="209"/>
      <c r="K41" s="64" t="s">
        <v>530</v>
      </c>
      <c r="L41" s="210"/>
      <c r="M41" s="64" t="s">
        <v>530</v>
      </c>
      <c r="N41" s="209"/>
      <c r="O41" s="305" t="s">
        <v>530</v>
      </c>
      <c r="P41" s="64"/>
      <c r="Q41" s="64" t="s">
        <v>530</v>
      </c>
      <c r="R41" s="64"/>
      <c r="S41" s="64" t="s">
        <v>530</v>
      </c>
      <c r="T41" s="60"/>
      <c r="U41" s="305"/>
      <c r="V41" s="209"/>
      <c r="W41" s="64"/>
      <c r="X41" s="210"/>
      <c r="Y41" s="64"/>
      <c r="Z41" s="209"/>
    </row>
    <row r="42" spans="1:26" s="27" customFormat="1" ht="14.25">
      <c r="A42" s="133"/>
      <c r="B42" s="41" t="s">
        <v>121</v>
      </c>
      <c r="C42" s="305" t="s">
        <v>530</v>
      </c>
      <c r="D42" s="209"/>
      <c r="E42" s="64" t="s">
        <v>530</v>
      </c>
      <c r="F42" s="210"/>
      <c r="G42" s="64" t="s">
        <v>530</v>
      </c>
      <c r="H42" s="209"/>
      <c r="I42" s="305" t="s">
        <v>530</v>
      </c>
      <c r="J42" s="209"/>
      <c r="K42" s="64" t="s">
        <v>530</v>
      </c>
      <c r="L42" s="210"/>
      <c r="M42" s="64" t="s">
        <v>530</v>
      </c>
      <c r="N42" s="209"/>
      <c r="O42" s="305" t="s">
        <v>530</v>
      </c>
      <c r="P42" s="64"/>
      <c r="Q42" s="64" t="s">
        <v>530</v>
      </c>
      <c r="R42" s="64"/>
      <c r="S42" s="64" t="s">
        <v>530</v>
      </c>
      <c r="T42" s="60"/>
      <c r="U42" s="305"/>
      <c r="V42" s="209"/>
      <c r="W42" s="64"/>
      <c r="X42" s="210"/>
      <c r="Y42" s="64"/>
      <c r="Z42" s="209"/>
    </row>
    <row r="43" spans="1:26" s="27" customFormat="1" ht="14.25">
      <c r="A43" s="133"/>
      <c r="B43" s="41" t="s">
        <v>399</v>
      </c>
      <c r="C43" s="305" t="s">
        <v>530</v>
      </c>
      <c r="D43" s="209"/>
      <c r="E43" s="64" t="s">
        <v>530</v>
      </c>
      <c r="F43" s="210"/>
      <c r="G43" s="64" t="s">
        <v>530</v>
      </c>
      <c r="H43" s="209"/>
      <c r="I43" s="305">
        <v>650</v>
      </c>
      <c r="J43" s="209"/>
      <c r="K43" s="64">
        <v>40</v>
      </c>
      <c r="L43" s="210"/>
      <c r="M43" s="64">
        <v>610</v>
      </c>
      <c r="N43" s="209"/>
      <c r="O43" s="305">
        <v>20</v>
      </c>
      <c r="P43" s="64"/>
      <c r="Q43" s="64" t="s">
        <v>530</v>
      </c>
      <c r="R43" s="64"/>
      <c r="S43" s="64">
        <v>10</v>
      </c>
      <c r="T43" s="60"/>
      <c r="U43" s="305"/>
      <c r="V43" s="209"/>
      <c r="W43" s="64"/>
      <c r="X43" s="210"/>
      <c r="Y43" s="64"/>
      <c r="Z43" s="209"/>
    </row>
    <row r="44" spans="1:26" s="27" customFormat="1" ht="14.25">
      <c r="A44" s="133"/>
      <c r="B44" s="41" t="s">
        <v>400</v>
      </c>
      <c r="C44" s="305" t="s">
        <v>530</v>
      </c>
      <c r="D44" s="209"/>
      <c r="E44" s="64" t="s">
        <v>530</v>
      </c>
      <c r="F44" s="210"/>
      <c r="G44" s="64" t="s">
        <v>530</v>
      </c>
      <c r="H44" s="209"/>
      <c r="I44" s="305" t="s">
        <v>530</v>
      </c>
      <c r="J44" s="209"/>
      <c r="K44" s="64" t="s">
        <v>530</v>
      </c>
      <c r="L44" s="210"/>
      <c r="M44" s="64" t="s">
        <v>530</v>
      </c>
      <c r="N44" s="209"/>
      <c r="O44" s="305" t="s">
        <v>530</v>
      </c>
      <c r="P44" s="64"/>
      <c r="Q44" s="64" t="s">
        <v>530</v>
      </c>
      <c r="R44" s="64"/>
      <c r="S44" s="64" t="s">
        <v>530</v>
      </c>
      <c r="T44" s="60"/>
      <c r="U44" s="305"/>
      <c r="V44" s="209"/>
      <c r="W44" s="64"/>
      <c r="X44" s="210"/>
      <c r="Y44" s="64"/>
      <c r="Z44" s="209"/>
    </row>
    <row r="45" spans="1:26" s="27" customFormat="1" ht="14.25">
      <c r="A45" s="133"/>
      <c r="B45" s="41" t="s">
        <v>122</v>
      </c>
      <c r="C45" s="305" t="s">
        <v>530</v>
      </c>
      <c r="D45" s="209"/>
      <c r="E45" s="64" t="s">
        <v>530</v>
      </c>
      <c r="F45" s="210"/>
      <c r="G45" s="64" t="s">
        <v>530</v>
      </c>
      <c r="H45" s="209"/>
      <c r="I45" s="305" t="s">
        <v>530</v>
      </c>
      <c r="J45" s="209"/>
      <c r="K45" s="64" t="s">
        <v>530</v>
      </c>
      <c r="L45" s="210"/>
      <c r="M45" s="64" t="s">
        <v>530</v>
      </c>
      <c r="N45" s="209"/>
      <c r="O45" s="305" t="s">
        <v>530</v>
      </c>
      <c r="P45" s="64"/>
      <c r="Q45" s="64" t="s">
        <v>530</v>
      </c>
      <c r="R45" s="64"/>
      <c r="S45" s="64" t="s">
        <v>530</v>
      </c>
      <c r="T45" s="60"/>
      <c r="U45" s="305"/>
      <c r="V45" s="209"/>
      <c r="W45" s="64"/>
      <c r="X45" s="210"/>
      <c r="Y45" s="64"/>
      <c r="Z45" s="209"/>
    </row>
    <row r="46" spans="1:26" s="27" customFormat="1" ht="14.25">
      <c r="A46" s="133"/>
      <c r="B46" s="41" t="s">
        <v>123</v>
      </c>
      <c r="C46" s="305" t="s">
        <v>530</v>
      </c>
      <c r="D46" s="209"/>
      <c r="E46" s="64" t="s">
        <v>530</v>
      </c>
      <c r="F46" s="210"/>
      <c r="G46" s="64" t="s">
        <v>530</v>
      </c>
      <c r="H46" s="209"/>
      <c r="I46" s="305" t="s">
        <v>530</v>
      </c>
      <c r="J46" s="209"/>
      <c r="K46" s="64" t="s">
        <v>530</v>
      </c>
      <c r="L46" s="210"/>
      <c r="M46" s="64" t="s">
        <v>530</v>
      </c>
      <c r="N46" s="209"/>
      <c r="O46" s="305" t="s">
        <v>530</v>
      </c>
      <c r="P46" s="64"/>
      <c r="Q46" s="64" t="s">
        <v>530</v>
      </c>
      <c r="R46" s="64"/>
      <c r="S46" s="64" t="s">
        <v>530</v>
      </c>
      <c r="T46" s="60"/>
      <c r="U46" s="305"/>
      <c r="V46" s="209"/>
      <c r="W46" s="64"/>
      <c r="X46" s="210"/>
      <c r="Y46" s="64"/>
      <c r="Z46" s="209"/>
    </row>
    <row r="47" spans="1:26" s="27" customFormat="1" ht="14.25">
      <c r="A47" s="133"/>
      <c r="B47" s="41" t="s">
        <v>124</v>
      </c>
      <c r="C47" s="305" t="s">
        <v>530</v>
      </c>
      <c r="D47" s="209"/>
      <c r="E47" s="64" t="s">
        <v>530</v>
      </c>
      <c r="F47" s="210"/>
      <c r="G47" s="64" t="s">
        <v>530</v>
      </c>
      <c r="H47" s="209"/>
      <c r="I47" s="305">
        <v>280</v>
      </c>
      <c r="J47" s="209"/>
      <c r="K47" s="64">
        <v>40</v>
      </c>
      <c r="L47" s="210"/>
      <c r="M47" s="64">
        <v>240</v>
      </c>
      <c r="N47" s="209"/>
      <c r="O47" s="305" t="s">
        <v>530</v>
      </c>
      <c r="P47" s="64"/>
      <c r="Q47" s="64" t="s">
        <v>530</v>
      </c>
      <c r="R47" s="64"/>
      <c r="S47" s="64" t="s">
        <v>530</v>
      </c>
      <c r="T47" s="60"/>
      <c r="U47" s="305"/>
      <c r="V47" s="209"/>
      <c r="W47" s="64"/>
      <c r="X47" s="210"/>
      <c r="Y47" s="64"/>
      <c r="Z47" s="209"/>
    </row>
    <row r="48" spans="1:26" s="27" customFormat="1" ht="14.25">
      <c r="A48" s="133"/>
      <c r="B48" s="41" t="s">
        <v>125</v>
      </c>
      <c r="C48" s="305" t="s">
        <v>530</v>
      </c>
      <c r="D48" s="209"/>
      <c r="E48" s="64" t="s">
        <v>530</v>
      </c>
      <c r="F48" s="210"/>
      <c r="G48" s="64" t="s">
        <v>530</v>
      </c>
      <c r="H48" s="209"/>
      <c r="I48" s="305" t="s">
        <v>530</v>
      </c>
      <c r="J48" s="209"/>
      <c r="K48" s="64" t="s">
        <v>530</v>
      </c>
      <c r="L48" s="210"/>
      <c r="M48" s="64" t="s">
        <v>530</v>
      </c>
      <c r="N48" s="209"/>
      <c r="O48" s="305" t="s">
        <v>530</v>
      </c>
      <c r="P48" s="64"/>
      <c r="Q48" s="64" t="s">
        <v>530</v>
      </c>
      <c r="R48" s="64"/>
      <c r="S48" s="64" t="s">
        <v>530</v>
      </c>
      <c r="T48" s="60"/>
      <c r="U48" s="305"/>
      <c r="V48" s="209"/>
      <c r="W48" s="64"/>
      <c r="X48" s="210"/>
      <c r="Y48" s="64"/>
      <c r="Z48" s="209"/>
    </row>
    <row r="49" spans="1:26" s="27" customFormat="1" ht="14.25">
      <c r="A49" s="133"/>
      <c r="B49" s="41" t="s">
        <v>126</v>
      </c>
      <c r="C49" s="305" t="s">
        <v>530</v>
      </c>
      <c r="D49" s="209"/>
      <c r="E49" s="64" t="s">
        <v>530</v>
      </c>
      <c r="F49" s="210"/>
      <c r="G49" s="64" t="s">
        <v>530</v>
      </c>
      <c r="H49" s="209"/>
      <c r="I49" s="305" t="s">
        <v>530</v>
      </c>
      <c r="J49" s="209"/>
      <c r="K49" s="64" t="s">
        <v>530</v>
      </c>
      <c r="L49" s="210"/>
      <c r="M49" s="64" t="s">
        <v>530</v>
      </c>
      <c r="N49" s="209"/>
      <c r="O49" s="305" t="s">
        <v>530</v>
      </c>
      <c r="P49" s="64"/>
      <c r="Q49" s="64" t="s">
        <v>530</v>
      </c>
      <c r="R49" s="64"/>
      <c r="S49" s="64" t="s">
        <v>530</v>
      </c>
      <c r="T49" s="60"/>
      <c r="U49" s="305"/>
      <c r="V49" s="209"/>
      <c r="W49" s="64"/>
      <c r="X49" s="210"/>
      <c r="Y49" s="64"/>
      <c r="Z49" s="209"/>
    </row>
    <row r="50" spans="1:26" s="27" customFormat="1" ht="14.25">
      <c r="A50" s="133"/>
      <c r="B50" s="41" t="s">
        <v>127</v>
      </c>
      <c r="C50" s="305" t="s">
        <v>530</v>
      </c>
      <c r="D50" s="209"/>
      <c r="E50" s="64" t="s">
        <v>530</v>
      </c>
      <c r="F50" s="210"/>
      <c r="G50" s="64" t="s">
        <v>530</v>
      </c>
      <c r="H50" s="209"/>
      <c r="I50" s="305" t="s">
        <v>530</v>
      </c>
      <c r="J50" s="209"/>
      <c r="K50" s="64" t="s">
        <v>530</v>
      </c>
      <c r="L50" s="210"/>
      <c r="M50" s="64" t="s">
        <v>530</v>
      </c>
      <c r="N50" s="209"/>
      <c r="O50" s="305" t="s">
        <v>530</v>
      </c>
      <c r="P50" s="64"/>
      <c r="Q50" s="64" t="s">
        <v>530</v>
      </c>
      <c r="R50" s="64"/>
      <c r="S50" s="64" t="s">
        <v>530</v>
      </c>
      <c r="T50" s="60"/>
      <c r="U50" s="305"/>
      <c r="V50" s="209"/>
      <c r="W50" s="64"/>
      <c r="X50" s="210"/>
      <c r="Y50" s="64"/>
      <c r="Z50" s="209"/>
    </row>
    <row r="51" spans="1:26" s="27" customFormat="1" ht="14.25">
      <c r="A51" s="133"/>
      <c r="B51" s="41" t="s">
        <v>128</v>
      </c>
      <c r="C51" s="305" t="s">
        <v>530</v>
      </c>
      <c r="D51" s="209"/>
      <c r="E51" s="64" t="s">
        <v>530</v>
      </c>
      <c r="F51" s="210"/>
      <c r="G51" s="64" t="s">
        <v>530</v>
      </c>
      <c r="H51" s="209"/>
      <c r="I51" s="305" t="s">
        <v>530</v>
      </c>
      <c r="J51" s="209"/>
      <c r="K51" s="64" t="s">
        <v>530</v>
      </c>
      <c r="L51" s="210"/>
      <c r="M51" s="64" t="s">
        <v>530</v>
      </c>
      <c r="N51" s="209"/>
      <c r="O51" s="305" t="s">
        <v>530</v>
      </c>
      <c r="P51" s="64"/>
      <c r="Q51" s="64" t="s">
        <v>530</v>
      </c>
      <c r="R51" s="64"/>
      <c r="S51" s="64" t="s">
        <v>530</v>
      </c>
      <c r="T51" s="60"/>
      <c r="U51" s="305"/>
      <c r="V51" s="209"/>
      <c r="W51" s="64"/>
      <c r="X51" s="210"/>
      <c r="Y51" s="64"/>
      <c r="Z51" s="209"/>
    </row>
    <row r="52" spans="1:26" s="27" customFormat="1" ht="14.25">
      <c r="A52" s="133"/>
      <c r="B52" s="41" t="s">
        <v>129</v>
      </c>
      <c r="C52" s="305" t="s">
        <v>530</v>
      </c>
      <c r="D52" s="209"/>
      <c r="E52" s="64" t="s">
        <v>530</v>
      </c>
      <c r="F52" s="210"/>
      <c r="G52" s="64" t="s">
        <v>530</v>
      </c>
      <c r="H52" s="209"/>
      <c r="I52" s="305" t="s">
        <v>530</v>
      </c>
      <c r="J52" s="209"/>
      <c r="K52" s="64" t="s">
        <v>530</v>
      </c>
      <c r="L52" s="210"/>
      <c r="M52" s="64" t="s">
        <v>530</v>
      </c>
      <c r="N52" s="209"/>
      <c r="O52" s="305" t="s">
        <v>530</v>
      </c>
      <c r="P52" s="64"/>
      <c r="Q52" s="64" t="s">
        <v>530</v>
      </c>
      <c r="R52" s="64"/>
      <c r="S52" s="64" t="s">
        <v>530</v>
      </c>
      <c r="T52" s="60"/>
      <c r="U52" s="305"/>
      <c r="V52" s="209"/>
      <c r="W52" s="64"/>
      <c r="X52" s="210"/>
      <c r="Y52" s="64"/>
      <c r="Z52" s="209"/>
    </row>
    <row r="53" spans="1:26" s="27" customFormat="1" ht="14.25">
      <c r="A53" s="135"/>
      <c r="B53" s="78"/>
      <c r="C53" s="305"/>
      <c r="D53" s="209"/>
      <c r="E53" s="64"/>
      <c r="F53" s="210"/>
      <c r="G53" s="64"/>
      <c r="H53" s="209"/>
      <c r="I53" s="305"/>
      <c r="J53" s="209"/>
      <c r="K53" s="64"/>
      <c r="L53" s="210"/>
      <c r="M53" s="64"/>
      <c r="N53" s="209"/>
      <c r="O53" s="305"/>
      <c r="P53" s="64"/>
      <c r="Q53" s="64"/>
      <c r="R53" s="64"/>
      <c r="S53" s="64"/>
      <c r="T53" s="60"/>
      <c r="U53" s="305"/>
      <c r="V53" s="209"/>
      <c r="W53" s="64"/>
      <c r="X53" s="210"/>
      <c r="Y53" s="64"/>
      <c r="Z53" s="209"/>
    </row>
    <row r="54" spans="1:26" s="1" customFormat="1" ht="14.25">
      <c r="A54" s="606" t="s">
        <v>18</v>
      </c>
      <c r="B54" s="607"/>
      <c r="C54" s="65">
        <v>40</v>
      </c>
      <c r="D54" s="328"/>
      <c r="E54" s="55">
        <v>10</v>
      </c>
      <c r="F54" s="232"/>
      <c r="G54" s="55">
        <v>30</v>
      </c>
      <c r="H54" s="328"/>
      <c r="I54" s="65">
        <v>50</v>
      </c>
      <c r="J54" s="328"/>
      <c r="K54" s="55">
        <v>10</v>
      </c>
      <c r="L54" s="232"/>
      <c r="M54" s="55">
        <v>40</v>
      </c>
      <c r="N54" s="328"/>
      <c r="O54" s="65">
        <v>20</v>
      </c>
      <c r="P54" s="55"/>
      <c r="Q54" s="55" t="s">
        <v>530</v>
      </c>
      <c r="R54" s="55"/>
      <c r="S54" s="55">
        <v>20</v>
      </c>
      <c r="T54" s="56"/>
      <c r="U54" s="305"/>
      <c r="V54" s="470"/>
      <c r="W54" s="325"/>
      <c r="X54" s="379"/>
      <c r="Y54" s="325"/>
      <c r="Z54" s="470"/>
    </row>
    <row r="55" spans="1:26" s="27" customFormat="1" ht="14.25">
      <c r="A55" s="118"/>
      <c r="B55" s="69"/>
      <c r="C55" s="305"/>
      <c r="D55" s="209"/>
      <c r="E55" s="64"/>
      <c r="F55" s="210"/>
      <c r="G55" s="64"/>
      <c r="H55" s="209"/>
      <c r="I55" s="305"/>
      <c r="J55" s="209"/>
      <c r="K55" s="64"/>
      <c r="L55" s="210"/>
      <c r="M55" s="64"/>
      <c r="N55" s="209"/>
      <c r="O55" s="305"/>
      <c r="P55" s="64"/>
      <c r="Q55" s="64"/>
      <c r="R55" s="64"/>
      <c r="S55" s="64"/>
      <c r="T55" s="60"/>
      <c r="U55" s="305"/>
      <c r="V55" s="209"/>
      <c r="W55" s="64"/>
      <c r="X55" s="210"/>
      <c r="Y55" s="64"/>
      <c r="Z55" s="209"/>
    </row>
    <row r="56" spans="1:26" s="27" customFormat="1" ht="14.25">
      <c r="A56" s="133"/>
      <c r="B56" s="41" t="s">
        <v>321</v>
      </c>
      <c r="C56" s="305" t="s">
        <v>530</v>
      </c>
      <c r="D56" s="209"/>
      <c r="E56" s="64" t="s">
        <v>530</v>
      </c>
      <c r="F56" s="210"/>
      <c r="G56" s="64" t="s">
        <v>530</v>
      </c>
      <c r="H56" s="209"/>
      <c r="I56" s="305" t="s">
        <v>530</v>
      </c>
      <c r="J56" s="209"/>
      <c r="K56" s="64" t="s">
        <v>530</v>
      </c>
      <c r="L56" s="210"/>
      <c r="M56" s="64" t="s">
        <v>530</v>
      </c>
      <c r="N56" s="209"/>
      <c r="O56" s="305" t="s">
        <v>530</v>
      </c>
      <c r="P56" s="64"/>
      <c r="Q56" s="64" t="s">
        <v>530</v>
      </c>
      <c r="R56" s="64"/>
      <c r="S56" s="64" t="s">
        <v>530</v>
      </c>
      <c r="T56" s="60"/>
      <c r="U56" s="305"/>
      <c r="V56" s="209"/>
      <c r="W56" s="64"/>
      <c r="X56" s="210"/>
      <c r="Y56" s="64"/>
      <c r="Z56" s="209"/>
    </row>
    <row r="57" spans="1:26" s="27" customFormat="1" ht="14.25">
      <c r="A57" s="133"/>
      <c r="B57" s="41" t="s">
        <v>322</v>
      </c>
      <c r="C57" s="305">
        <v>40</v>
      </c>
      <c r="D57" s="209"/>
      <c r="E57" s="64">
        <v>10</v>
      </c>
      <c r="F57" s="210"/>
      <c r="G57" s="64">
        <v>30</v>
      </c>
      <c r="H57" s="209"/>
      <c r="I57" s="305">
        <v>30</v>
      </c>
      <c r="J57" s="209"/>
      <c r="K57" s="64">
        <v>10</v>
      </c>
      <c r="L57" s="210"/>
      <c r="M57" s="64">
        <v>20</v>
      </c>
      <c r="N57" s="209"/>
      <c r="O57" s="305">
        <v>20</v>
      </c>
      <c r="P57" s="64"/>
      <c r="Q57" s="64" t="s">
        <v>530</v>
      </c>
      <c r="R57" s="64"/>
      <c r="S57" s="64">
        <v>10</v>
      </c>
      <c r="T57" s="60"/>
      <c r="U57" s="305"/>
      <c r="V57" s="209"/>
      <c r="W57" s="64"/>
      <c r="X57" s="210"/>
      <c r="Y57" s="64"/>
      <c r="Z57" s="209"/>
    </row>
    <row r="58" spans="1:26" s="27" customFormat="1" ht="14.25">
      <c r="A58" s="133"/>
      <c r="B58" s="41" t="s">
        <v>323</v>
      </c>
      <c r="C58" s="305" t="s">
        <v>530</v>
      </c>
      <c r="D58" s="209"/>
      <c r="E58" s="64" t="s">
        <v>530</v>
      </c>
      <c r="F58" s="210"/>
      <c r="G58" s="64" t="s">
        <v>530</v>
      </c>
      <c r="H58" s="209"/>
      <c r="I58" s="305">
        <v>10</v>
      </c>
      <c r="J58" s="209"/>
      <c r="K58" s="64" t="s">
        <v>530</v>
      </c>
      <c r="L58" s="210"/>
      <c r="M58" s="64" t="s">
        <v>530</v>
      </c>
      <c r="N58" s="209"/>
      <c r="O58" s="305" t="s">
        <v>530</v>
      </c>
      <c r="P58" s="64"/>
      <c r="Q58" s="64" t="s">
        <v>530</v>
      </c>
      <c r="R58" s="64"/>
      <c r="S58" s="64" t="s">
        <v>530</v>
      </c>
      <c r="T58" s="60"/>
      <c r="U58" s="305"/>
      <c r="V58" s="209"/>
      <c r="W58" s="64"/>
      <c r="X58" s="210"/>
      <c r="Y58" s="64"/>
      <c r="Z58" s="209"/>
    </row>
    <row r="59" spans="1:26" s="27" customFormat="1" ht="14.25">
      <c r="A59" s="133"/>
      <c r="B59" s="41" t="s">
        <v>324</v>
      </c>
      <c r="C59" s="305" t="s">
        <v>530</v>
      </c>
      <c r="D59" s="209"/>
      <c r="E59" s="64" t="s">
        <v>530</v>
      </c>
      <c r="F59" s="210"/>
      <c r="G59" s="64" t="s">
        <v>530</v>
      </c>
      <c r="H59" s="209"/>
      <c r="I59" s="305" t="s">
        <v>530</v>
      </c>
      <c r="J59" s="209"/>
      <c r="K59" s="64" t="s">
        <v>530</v>
      </c>
      <c r="L59" s="210"/>
      <c r="M59" s="64" t="s">
        <v>530</v>
      </c>
      <c r="N59" s="209"/>
      <c r="O59" s="305" t="s">
        <v>530</v>
      </c>
      <c r="P59" s="64"/>
      <c r="Q59" s="64" t="s">
        <v>530</v>
      </c>
      <c r="R59" s="64"/>
      <c r="S59" s="64" t="s">
        <v>530</v>
      </c>
      <c r="T59" s="60"/>
      <c r="U59" s="305"/>
      <c r="V59" s="209"/>
      <c r="W59" s="64"/>
      <c r="X59" s="210"/>
      <c r="Y59" s="64"/>
      <c r="Z59" s="209"/>
    </row>
    <row r="60" spans="1:26" s="27" customFormat="1" ht="14.25">
      <c r="A60" s="133"/>
      <c r="B60" s="41" t="s">
        <v>325</v>
      </c>
      <c r="C60" s="305" t="s">
        <v>530</v>
      </c>
      <c r="D60" s="209"/>
      <c r="E60" s="64" t="s">
        <v>530</v>
      </c>
      <c r="F60" s="210"/>
      <c r="G60" s="64" t="s">
        <v>530</v>
      </c>
      <c r="H60" s="209"/>
      <c r="I60" s="305">
        <v>10</v>
      </c>
      <c r="J60" s="209"/>
      <c r="K60" s="64" t="s">
        <v>530</v>
      </c>
      <c r="L60" s="210"/>
      <c r="M60" s="64">
        <v>10</v>
      </c>
      <c r="N60" s="209"/>
      <c r="O60" s="305" t="s">
        <v>530</v>
      </c>
      <c r="P60" s="64"/>
      <c r="Q60" s="64" t="s">
        <v>530</v>
      </c>
      <c r="R60" s="64"/>
      <c r="S60" s="64" t="s">
        <v>530</v>
      </c>
      <c r="T60" s="60"/>
      <c r="U60" s="305"/>
      <c r="V60" s="209"/>
      <c r="W60" s="64"/>
      <c r="X60" s="210"/>
      <c r="Y60" s="64"/>
      <c r="Z60" s="209"/>
    </row>
    <row r="61" spans="1:26" s="27" customFormat="1" ht="12.75">
      <c r="A61" s="136"/>
      <c r="B61" s="73"/>
      <c r="C61" s="307"/>
      <c r="D61" s="219"/>
      <c r="E61" s="38"/>
      <c r="F61" s="220"/>
      <c r="G61" s="38"/>
      <c r="H61" s="219"/>
      <c r="I61" s="320"/>
      <c r="J61" s="219"/>
      <c r="K61" s="39"/>
      <c r="L61" s="39"/>
      <c r="M61" s="39"/>
      <c r="N61" s="221"/>
      <c r="O61" s="326"/>
      <c r="P61" s="38"/>
      <c r="Q61" s="38"/>
      <c r="R61" s="38"/>
      <c r="S61" s="38"/>
      <c r="T61" s="45"/>
      <c r="U61" s="348"/>
      <c r="V61" s="345"/>
      <c r="W61" s="3"/>
      <c r="X61" s="3"/>
      <c r="Y61" s="3"/>
      <c r="Z61" s="345"/>
    </row>
    <row r="62" spans="1:26" s="27" customFormat="1" ht="12.75">
      <c r="A62" s="141"/>
      <c r="B62" s="447"/>
      <c r="C62" s="447"/>
      <c r="D62" s="447"/>
      <c r="E62" s="447"/>
      <c r="F62" s="447"/>
      <c r="G62" s="447"/>
      <c r="H62" s="447"/>
      <c r="I62" s="447"/>
      <c r="J62" s="447"/>
      <c r="K62" s="447"/>
      <c r="L62" s="447"/>
      <c r="M62" s="447"/>
      <c r="N62" s="447"/>
      <c r="O62" s="447"/>
      <c r="P62" s="447"/>
      <c r="Q62" s="447"/>
      <c r="R62" s="447"/>
      <c r="S62" s="447"/>
      <c r="T62" s="154" t="s">
        <v>529</v>
      </c>
      <c r="U62" s="447"/>
      <c r="V62" s="447"/>
      <c r="W62" s="447"/>
      <c r="X62" s="447"/>
      <c r="Y62" s="447"/>
      <c r="Z62" s="154"/>
    </row>
    <row r="63" spans="1:26" s="27" customFormat="1" ht="12.75" customHeight="1">
      <c r="A63" s="583"/>
      <c r="B63" s="583"/>
      <c r="C63" s="583"/>
      <c r="D63" s="583"/>
      <c r="E63" s="583"/>
      <c r="F63" s="583"/>
      <c r="G63" s="583"/>
      <c r="H63" s="583"/>
      <c r="I63" s="583"/>
      <c r="J63" s="583"/>
      <c r="K63" s="583"/>
      <c r="L63" s="583"/>
      <c r="M63" s="583"/>
      <c r="N63" s="583"/>
      <c r="O63" s="583"/>
      <c r="P63" s="583"/>
      <c r="Q63" s="583"/>
      <c r="R63" s="583"/>
      <c r="S63" s="583"/>
      <c r="T63" s="583"/>
      <c r="U63" s="474"/>
      <c r="V63" s="474"/>
      <c r="W63" s="474"/>
      <c r="X63" s="474"/>
      <c r="Y63" s="474"/>
      <c r="Z63" s="474"/>
    </row>
  </sheetData>
  <mergeCells count="21">
    <mergeCell ref="A1:T1"/>
    <mergeCell ref="A2:T2"/>
    <mergeCell ref="M5:M6"/>
    <mergeCell ref="U4:Y4"/>
    <mergeCell ref="O4:S4"/>
    <mergeCell ref="C4:G4"/>
    <mergeCell ref="I4:M4"/>
    <mergeCell ref="Q5:Q6"/>
    <mergeCell ref="S5:S6"/>
    <mergeCell ref="C5:C6"/>
    <mergeCell ref="E5:E6"/>
    <mergeCell ref="G5:G6"/>
    <mergeCell ref="O5:O6"/>
    <mergeCell ref="I5:I6"/>
    <mergeCell ref="K5:K6"/>
    <mergeCell ref="A8:B8"/>
    <mergeCell ref="A54:B54"/>
    <mergeCell ref="A17:B17"/>
    <mergeCell ref="A63:T63"/>
    <mergeCell ref="A26:B26"/>
    <mergeCell ref="A39:B39"/>
  </mergeCells>
  <printOptions horizontalCentered="1"/>
  <pageMargins left="0.24" right="0.23" top="0.984251968503937" bottom="0.984251968503937" header="0.5118110236220472" footer="0.5118110236220472"/>
  <pageSetup horizontalDpi="600" verticalDpi="600" orientation="portrait" paperSize="9" scale="70" r:id="rId1"/>
  <headerFooter alignWithMargins="0">
    <oddFooter>&amp;C11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DASA(Civilian &amp; Tri-Service)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Horton</dc:creator>
  <cp:keywords/>
  <dc:description/>
  <cp:lastModifiedBy>Thayalaratnam</cp:lastModifiedBy>
  <cp:lastPrinted>2013-08-15T09:51:46Z</cp:lastPrinted>
  <dcterms:created xsi:type="dcterms:W3CDTF">1998-05-01T11:25:52Z</dcterms:created>
  <dcterms:modified xsi:type="dcterms:W3CDTF">2014-02-17T18:15:32Z</dcterms:modified>
  <cp:category/>
  <cp:version/>
  <cp:contentType/>
  <cp:contentStatus/>
</cp:coreProperties>
</file>