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64306" windowWidth="10725" windowHeight="6390" tabRatio="429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</sheets>
  <externalReferences>
    <externalReference r:id="rId12"/>
    <externalReference r:id="rId13"/>
  </externalReferences>
  <definedNames>
    <definedName name="CapAME">'[2]Dept AMEsum'!#REF!</definedName>
    <definedName name="CapDEL">'[2]DELsum'!#REF!</definedName>
    <definedName name="CGCapDEL">#REF!</definedName>
    <definedName name="PCCapDEL">#REF!</definedName>
    <definedName name="_xlnm.Print_Area" localSheetId="0">'3.1'!$B$1:$H$28</definedName>
    <definedName name="_xlnm.Print_Area" localSheetId="1">'3.2'!$B$1:$H$28</definedName>
    <definedName name="_xlnm.Print_Area" localSheetId="2">'3.3'!$B$1:$G$47</definedName>
    <definedName name="_xlnm.Print_Area" localSheetId="3">'3.4'!$B$1:$G$30</definedName>
    <definedName name="_xlnm.Print_Area" localSheetId="4">'3.5'!$B$1:$G$29</definedName>
    <definedName name="_xlnm.Print_Area" localSheetId="5">'3.6'!$B$1:$F$46</definedName>
    <definedName name="_xlnm.Print_Area" localSheetId="6">'3.7'!$B$1:$G$29</definedName>
    <definedName name="_xlnm.Print_Area" localSheetId="7">'3.8'!$B$1:$G$28</definedName>
    <definedName name="_xlnm.Print_Area" localSheetId="8">'3.9'!$B$1:$G$46</definedName>
    <definedName name="ResAME">'[2]Dept AMEsum'!#REF!</definedName>
    <definedName name="ResDEL">'[2]DELsum'!#REF!</definedName>
    <definedName name="rngTable7">#REF!</definedName>
    <definedName name="Table" localSheetId="0">'3.1'!$C$4:$H$28,'3.1'!#REF!</definedName>
    <definedName name="Table" localSheetId="1">'3.2'!$C$4:$H$28,'3.2'!#REF!</definedName>
    <definedName name="Table" localSheetId="2">'3.3'!$C$6:$G$7,'3.3'!$C$10:$G$18,'3.3'!$C$21:$G$25,'3.3'!$C$29:$G$29,'3.3'!$C$33:$G$33,'3.3'!$C$36:$G$42,'3.3'!$C$45:$G$46,'3.3'!#REF!,'3.3'!#REF!,'3.3'!#REF!</definedName>
    <definedName name="Table" localSheetId="3">'3.4'!$C$4:$G$28,'3.4'!$C$29:$G$30</definedName>
    <definedName name="Table" localSheetId="4">'3.5'!$C$4:$G$28,'3.5'!$C$29:$G$29</definedName>
    <definedName name="Table" localSheetId="5">'3.6'!$C$7:$F$8,'3.6'!$C$11:$F$19,'3.6'!$C$22:$F$26,'3.6'!$C$30:$F$30,'3.6'!$C$35:$F$35,'3.6'!$C$37:$F$43,'3.6'!$C$46:$F$46,'3.6'!#REF!,'3.6'!#REF!,'3.6'!#REF!</definedName>
    <definedName name="Table" localSheetId="6">'3.7'!#REF!,'3.7'!#REF!,'3.7'!$C$4:$G$28,'3.7'!#REF!</definedName>
    <definedName name="Table" localSheetId="7">'3.8'!#REF!,'3.8'!#REF!,'3.8'!#REF!,'3.8'!#REF!</definedName>
    <definedName name="Table" localSheetId="8">'3.9'!#REF!,'3.9'!#REF!,'3.9'!#REF!,'3.9'!#REF!,'3.9'!#REF!,'3.9'!#REF!,'3.9'!#REF!,'3.9'!#REF!,'3.9'!#REF!,'3.9'!#REF!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<sst xmlns="http://schemas.openxmlformats.org/spreadsheetml/2006/main" count="527" uniqueCount="103">
  <si>
    <t>£ million</t>
  </si>
  <si>
    <t>CURRENT EXPENDITURE</t>
  </si>
  <si>
    <t>Resource DEL</t>
  </si>
  <si>
    <t>Total resource DEL</t>
  </si>
  <si>
    <t>Resource departmental AME</t>
  </si>
  <si>
    <t>Social security benefits</t>
  </si>
  <si>
    <t>National lottery</t>
  </si>
  <si>
    <t>BBC domestic services</t>
  </si>
  <si>
    <t>Student loans</t>
  </si>
  <si>
    <t>Non-cash items</t>
  </si>
  <si>
    <t>Other departmental expenditure</t>
  </si>
  <si>
    <t>Total resource departmental AME</t>
  </si>
  <si>
    <t>Resource other AME</t>
  </si>
  <si>
    <t>Central government gross debt interest</t>
  </si>
  <si>
    <t>Public corporations' own-financed capital expenditure</t>
  </si>
  <si>
    <t>Accounting adjustments</t>
  </si>
  <si>
    <t>Total resource other AME</t>
  </si>
  <si>
    <t>Total resource AME</t>
  </si>
  <si>
    <t>Public sector current expenditure</t>
  </si>
  <si>
    <t>CAPITAL EXPENDITURE</t>
  </si>
  <si>
    <t>Capital DEL</t>
  </si>
  <si>
    <t>Total capital DEL</t>
  </si>
  <si>
    <t>Capital departmental AME</t>
  </si>
  <si>
    <t>Tax credits</t>
  </si>
  <si>
    <t>Net public service pensions</t>
  </si>
  <si>
    <t>Total capital departmental AME</t>
  </si>
  <si>
    <t>Capital other AME</t>
  </si>
  <si>
    <t>Total capital other AME</t>
  </si>
  <si>
    <t>Total capital AME</t>
  </si>
  <si>
    <t>Public sector gross investment</t>
  </si>
  <si>
    <t>Public sector net investment</t>
  </si>
  <si>
    <t>Health</t>
  </si>
  <si>
    <t>Transport</t>
  </si>
  <si>
    <t>Communities and Local Government</t>
  </si>
  <si>
    <t>Local Government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</si>
  <si>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</si>
  <si>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</si>
  <si>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</si>
  <si>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</si>
  <si>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</si>
  <si>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</si>
  <si>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</si>
  <si>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Environment, Food and Rural Affairs</t>
  </si>
  <si>
    <t>Culture, Media and Sport</t>
  </si>
  <si>
    <t>Work and Pensions</t>
  </si>
  <si>
    <t>Scotland</t>
  </si>
  <si>
    <t>Wales</t>
  </si>
  <si>
    <t>Northern Ireland Executive</t>
  </si>
  <si>
    <t>Northern Ireland Office</t>
  </si>
  <si>
    <t>Chancellor's Departments</t>
  </si>
  <si>
    <t>Cabinet Office</t>
  </si>
  <si>
    <t>Independent Bodies</t>
  </si>
  <si>
    <t>Allowance for Shortfall</t>
  </si>
  <si>
    <t>Net expenditure transfers to the EC</t>
  </si>
  <si>
    <t>Total Managed Expenditure</t>
  </si>
  <si>
    <t>Final provision adjusted for MOG</t>
  </si>
  <si>
    <t>Outturn</t>
  </si>
  <si>
    <t>Locally financed expenditure</t>
  </si>
  <si>
    <t>Estimated outturn in PESA 2009 adjusted for MOG</t>
  </si>
  <si>
    <t>Provisional outturn in PEOWP 2009 adjusted for MOG</t>
  </si>
  <si>
    <t>Transfers and classification changes since PEOWP 2009</t>
  </si>
  <si>
    <t>Other changes since PEOWP 2009</t>
  </si>
  <si>
    <t>Business, Innovation and Skills</t>
  </si>
  <si>
    <t>Table 3.1 Resource DEL 2008-09; changes since PESA June 2009 and PEOWP July 2009</t>
  </si>
  <si>
    <t>Table 3.2 Capital DEL 2008-09; changes since PESA June 2009 and PEOWP July 2009</t>
  </si>
  <si>
    <t>Table 3.3 Total Managed Expenditure 2008-09; changes since PESA June 2009 and PEOWP July 2009</t>
  </si>
  <si>
    <t>Estimated outturn in PESA 2009</t>
  </si>
  <si>
    <t>Provisional outturn in PEOWP 2009</t>
  </si>
  <si>
    <t>CLG Communities</t>
  </si>
  <si>
    <t>CLG Local Government</t>
  </si>
  <si>
    <t>Financial sector interventions</t>
  </si>
  <si>
    <t>Table 3.4 Resource DEL 2009-10; changes since PESA 2009</t>
  </si>
  <si>
    <t>Plans in PESA 2009 adjusted for MOG</t>
  </si>
  <si>
    <t>Other transfers and classification changes</t>
  </si>
  <si>
    <t>Reserve allocation and other policy changes</t>
  </si>
  <si>
    <t>Final provision</t>
  </si>
  <si>
    <t>Estimated outturn</t>
  </si>
  <si>
    <t>Modernisation Funding</t>
  </si>
  <si>
    <t>DEL Reserve</t>
  </si>
  <si>
    <t>Table 3.5 Capital DEL 2009-10; changes since PESA 2009</t>
  </si>
  <si>
    <t>Table 3.6 Total Managed Expenditure 2009-10; changes since PESA 2009</t>
  </si>
  <si>
    <t>Plans in PESA 2009</t>
  </si>
  <si>
    <t>Transfers and classification changes</t>
  </si>
  <si>
    <t>Other Changes</t>
  </si>
  <si>
    <t>Estimated Outturn</t>
  </si>
  <si>
    <t>Locally financed government expenditure</t>
  </si>
  <si>
    <r>
      <t>less</t>
    </r>
    <r>
      <rPr>
        <sz val="8"/>
        <rFont val="Arial"/>
        <family val="2"/>
      </rPr>
      <t xml:space="preserve"> public sector depreciation</t>
    </r>
  </si>
  <si>
    <t>Table 3.7 Resource DEL 2010-11; changes since PESA 2009</t>
  </si>
  <si>
    <t>New Plans</t>
  </si>
  <si>
    <t>Table 3.8 Capital DEL 2010-11; changes since PESA 2009</t>
  </si>
  <si>
    <t>Table 3.9 Total Managed Expenditure 2010-11; changes since PESA 2009</t>
  </si>
  <si>
    <t>Education</t>
  </si>
  <si>
    <t>-</t>
  </si>
  <si>
    <r>
      <t xml:space="preserve">Public sector gross investment </t>
    </r>
    <r>
      <rPr>
        <b/>
        <vertAlign val="superscript"/>
        <sz val="8"/>
        <rFont val="Arial"/>
        <family val="2"/>
      </rPr>
      <t>(1)</t>
    </r>
  </si>
  <si>
    <r>
      <t xml:space="preserve">less </t>
    </r>
    <r>
      <rPr>
        <sz val="8"/>
        <rFont val="Arial"/>
        <family val="2"/>
      </rPr>
      <t xml:space="preserve">public sector depreciation </t>
    </r>
    <r>
      <rPr>
        <vertAlign val="superscript"/>
        <sz val="8"/>
        <rFont val="Arial"/>
        <family val="2"/>
      </rPr>
      <t>(1)</t>
    </r>
  </si>
  <si>
    <r>
      <t xml:space="preserve">Public sector net investment </t>
    </r>
    <r>
      <rPr>
        <b/>
        <vertAlign val="superscript"/>
        <sz val="8"/>
        <rFont val="Arial"/>
        <family val="2"/>
      </rPr>
      <t>(1)</t>
    </r>
  </si>
  <si>
    <r>
      <t xml:space="preserve">Total Managed Expenditure </t>
    </r>
    <r>
      <rPr>
        <b/>
        <vertAlign val="superscript"/>
        <sz val="8"/>
        <rFont val="Arial"/>
        <family val="2"/>
      </rPr>
      <t>(1)</t>
    </r>
  </si>
  <si>
    <t>(1) This excludes the temporary effects of banks being classified to the public sector. See Box 5.A for details.</t>
  </si>
  <si>
    <t>Policy changes before June Budget 2010</t>
  </si>
  <si>
    <r>
      <t xml:space="preserve">Other departmental expenditure </t>
    </r>
    <r>
      <rPr>
        <vertAlign val="superscript"/>
        <sz val="8"/>
        <rFont val="Arial"/>
        <family val="2"/>
      </rPr>
      <t>(1)</t>
    </r>
  </si>
  <si>
    <t>(1) This includes the £320m reduction in Child Trust Fund as part of the recent savings package, please refer to Box 3.A.</t>
  </si>
  <si>
    <r>
      <t xml:space="preserve">Policy changes before March Budget 2010 </t>
    </r>
    <r>
      <rPr>
        <b/>
        <vertAlign val="superscript"/>
        <sz val="8"/>
        <rFont val="Arial"/>
        <family val="2"/>
      </rPr>
      <t>(1)</t>
    </r>
  </si>
  <si>
    <t>(1) This includes all decisions taken by the previous government prior to the election.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</si>
</sst>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,,;\-#,##0.0,,;\-"/>
    <numFmt numFmtId="165" formatCode="#,##0,;\-#,##0,;\-"/>
    <numFmt numFmtId="166" formatCode="0.0%;\-0.0%;\-"/>
    <numFmt numFmtId="167" formatCode="#,##0.0,,;\-#,##0.0,,"/>
    <numFmt numFmtId="168" formatCode="#,##0,;\-#,##0,"/>
    <numFmt numFmtId="169" formatCode="0.0%;\-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%"/>
    <numFmt numFmtId="177" formatCode="0.0%;\-"/>
    <numFmt numFmtId="178" formatCode="#,###;\-#,###;&quot;0&quot;;&quot;-&quot;"/>
    <numFmt numFmtId="179" formatCode="###,##0"/>
    <numFmt numFmtId="180" formatCode="###,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,;\-#,##0.0,;\-"/>
    <numFmt numFmtId="185" formatCode="0.0"/>
    <numFmt numFmtId="186" formatCode="#,##0;\-#,##0;\-;\-"/>
    <numFmt numFmtId="187" formatCode="#,##0.00,;\-#,##0.00,;\-"/>
    <numFmt numFmtId="188" formatCode="#,##0.000,;\-#,##0.000,;\-"/>
    <numFmt numFmtId="189" formatCode="#,##0.0000,;\-#,##0.0000,;\-"/>
    <numFmt numFmtId="190" formatCode="#,##0.0,;\-#,##0.0,"/>
    <numFmt numFmtId="191" formatCode="#,##0.00,;\-#,##0.00,"/>
    <numFmt numFmtId="192" formatCode="#,##0.000,;\-#,##0.000,"/>
    <numFmt numFmtId="193" formatCode="[$€-2]\ #,##0.00_);[Red]\([$€-2]\ #,##0.00\)"/>
    <numFmt numFmtId="194" formatCode="#,##0.00000,;\-#,##0.00000,;\-"/>
    <numFmt numFmtId="195" formatCode="#,##0.000000,;\-#,##0.000000,;\-"/>
    <numFmt numFmtId="196" formatCode="#,##0.0000000,;\-#,##0.0000000,;\-"/>
    <numFmt numFmtId="197" formatCode="#,##0.0"/>
    <numFmt numFmtId="198" formatCode="_-* #,##0_-;\-* #,##0_-;_-* &quot;-&quot;??_-;_-@_-"/>
    <numFmt numFmtId="199" formatCode="0.000000"/>
    <numFmt numFmtId="200" formatCode="_-* #,##0.0_-;\-* #,##0.0_-;_-* &quot;-&quot;??_-;_-@_-"/>
    <numFmt numFmtId="201" formatCode="0.0000"/>
    <numFmt numFmtId="202" formatCode="0.0;\-"/>
    <numFmt numFmtId="203" formatCode="0.0;&quot;-&quot;"/>
    <numFmt numFmtId="204" formatCode="#,##0.0;\-#,##0.0;\-"/>
    <numFmt numFmtId="205" formatCode="#,##0.0;\-#,##0.0;&quot;0&quot;;\-"/>
    <numFmt numFmtId="206" formatCode="#,##0;\-#,##0;\-"/>
    <numFmt numFmtId="207" formatCode="#,##0;\-#,##0;0;&quot;-&quot;"/>
    <numFmt numFmtId="208" formatCode="_-* #,##0.0000_-;\-* #,##0.0000_-;_-* &quot;-&quot;??_-;_-@_-"/>
    <numFmt numFmtId="209" formatCode="#,##0.000"/>
    <numFmt numFmtId="210" formatCode="#,##0.0000"/>
    <numFmt numFmtId="211" formatCode="#,##0.00000"/>
    <numFmt numFmtId="212" formatCode="#,##0.000000"/>
    <numFmt numFmtId="213" formatCode="0.000"/>
  </numFmts>
  <fonts count="33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0"/>
    </font>
    <font>
      <sz val="11"/>
      <color indexed="17"/>
      <name val="Calibri"/>
      <family val="2"/>
    </font>
    <font>
      <b/>
      <sz val="12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7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0"/>
    </font>
    <font>
      <i/>
      <sz val="8"/>
      <color indexed="12"/>
      <name val="Arial"/>
      <family val="0"/>
    </font>
    <font>
      <i/>
      <sz val="8"/>
      <name val="Arial"/>
      <family val="0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0"/>
    </font>
    <font>
      <b/>
      <sz val="8"/>
      <color indexed="30"/>
      <name val="Arial"/>
      <family val="0"/>
    </font>
    <font>
      <i/>
      <sz val="8"/>
      <color indexed="3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 style="medium">
        <color indexed="30"/>
      </top>
      <bottom>
        <color indexed="63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10" fillId="0" borderId="0">
      <alignment vertical="top" wrapText="1"/>
      <protection/>
    </xf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9" fontId="1" fillId="0" borderId="0" applyFont="0" applyFill="0" applyBorder="0" applyAlignment="0" applyProtection="0"/>
    <xf numFmtId="0" fontId="29" fillId="24" borderId="8">
      <alignment horizontal="center"/>
      <protection/>
    </xf>
    <xf numFmtId="3" fontId="30" fillId="24" borderId="0">
      <alignment/>
      <protection/>
    </xf>
    <xf numFmtId="3" fontId="29" fillId="24" borderId="0">
      <alignment/>
      <protection/>
    </xf>
    <xf numFmtId="0" fontId="30" fillId="24" borderId="0">
      <alignment/>
      <protection/>
    </xf>
    <xf numFmtId="0" fontId="29" fillId="24" borderId="0">
      <alignment/>
      <protection/>
    </xf>
    <xf numFmtId="0" fontId="30" fillId="24" borderId="0">
      <alignment horizontal="center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9" fillId="25" borderId="0">
      <alignment horizontal="right" vertical="top" wrapText="1"/>
      <protection/>
    </xf>
    <xf numFmtId="0" fontId="19" fillId="25" borderId="0">
      <alignment horizontal="right" vertical="top" wrapText="1"/>
      <protection/>
    </xf>
    <xf numFmtId="0" fontId="19" fillId="25" borderId="0">
      <alignment horizontal="right" vertical="top" wrapText="1"/>
      <protection/>
    </xf>
    <xf numFmtId="0" fontId="19" fillId="25" borderId="0">
      <alignment horizontal="right" vertical="top"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 wrapText="1"/>
      <protection locked="0"/>
    </xf>
    <xf numFmtId="164" fontId="0" fillId="0" borderId="0">
      <alignment wrapText="1"/>
      <protection locked="0"/>
    </xf>
    <xf numFmtId="164" fontId="19" fillId="26" borderId="0">
      <alignment wrapText="1"/>
      <protection locked="0"/>
    </xf>
    <xf numFmtId="164" fontId="19" fillId="26" borderId="0">
      <alignment wrapText="1"/>
      <protection locked="0"/>
    </xf>
    <xf numFmtId="164" fontId="19" fillId="26" borderId="0">
      <alignment wrapText="1"/>
      <protection locked="0"/>
    </xf>
    <xf numFmtId="164" fontId="0" fillId="0" borderId="0">
      <alignment wrapText="1"/>
      <protection locked="0"/>
    </xf>
    <xf numFmtId="165" fontId="0" fillId="0" borderId="0">
      <alignment wrapText="1"/>
      <protection locked="0"/>
    </xf>
    <xf numFmtId="165" fontId="0" fillId="0" borderId="0">
      <alignment wrapText="1"/>
      <protection locked="0"/>
    </xf>
    <xf numFmtId="165" fontId="0" fillId="0" borderId="0">
      <alignment wrapText="1"/>
      <protection locked="0"/>
    </xf>
    <xf numFmtId="165" fontId="19" fillId="26" borderId="0">
      <alignment wrapText="1"/>
      <protection locked="0"/>
    </xf>
    <xf numFmtId="165" fontId="19" fillId="26" borderId="0">
      <alignment wrapText="1"/>
      <protection locked="0"/>
    </xf>
    <xf numFmtId="165" fontId="19" fillId="26" borderId="0">
      <alignment wrapText="1"/>
      <protection locked="0"/>
    </xf>
    <xf numFmtId="165" fontId="19" fillId="26" borderId="0">
      <alignment wrapText="1"/>
      <protection locked="0"/>
    </xf>
    <xf numFmtId="165" fontId="0" fillId="0" borderId="0">
      <alignment wrapText="1"/>
      <protection locked="0"/>
    </xf>
    <xf numFmtId="166" fontId="0" fillId="0" borderId="0">
      <alignment wrapText="1"/>
      <protection locked="0"/>
    </xf>
    <xf numFmtId="166" fontId="0" fillId="0" borderId="0">
      <alignment wrapText="1"/>
      <protection locked="0"/>
    </xf>
    <xf numFmtId="166" fontId="19" fillId="26" borderId="0">
      <alignment wrapText="1"/>
      <protection locked="0"/>
    </xf>
    <xf numFmtId="166" fontId="19" fillId="26" borderId="0">
      <alignment wrapText="1"/>
      <protection locked="0"/>
    </xf>
    <xf numFmtId="166" fontId="19" fillId="26" borderId="0">
      <alignment wrapText="1"/>
      <protection locked="0"/>
    </xf>
    <xf numFmtId="166" fontId="0" fillId="0" borderId="0">
      <alignment wrapText="1"/>
      <protection locked="0"/>
    </xf>
    <xf numFmtId="167" fontId="19" fillId="25" borderId="9">
      <alignment wrapText="1"/>
      <protection/>
    </xf>
    <xf numFmtId="167" fontId="19" fillId="25" borderId="9">
      <alignment wrapText="1"/>
      <protection/>
    </xf>
    <xf numFmtId="167" fontId="19" fillId="25" borderId="9">
      <alignment wrapText="1"/>
      <protection/>
    </xf>
    <xf numFmtId="168" fontId="19" fillId="25" borderId="9">
      <alignment wrapText="1"/>
      <protection/>
    </xf>
    <xf numFmtId="168" fontId="19" fillId="25" borderId="9">
      <alignment wrapText="1"/>
      <protection/>
    </xf>
    <xf numFmtId="168" fontId="19" fillId="25" borderId="9">
      <alignment wrapText="1"/>
      <protection/>
    </xf>
    <xf numFmtId="168" fontId="19" fillId="25" borderId="9">
      <alignment wrapText="1"/>
      <protection/>
    </xf>
    <xf numFmtId="169" fontId="19" fillId="25" borderId="9">
      <alignment wrapText="1"/>
      <protection/>
    </xf>
    <xf numFmtId="169" fontId="19" fillId="25" borderId="9">
      <alignment wrapText="1"/>
      <protection/>
    </xf>
    <xf numFmtId="169" fontId="19" fillId="25" borderId="9">
      <alignment wrapText="1"/>
      <protection/>
    </xf>
    <xf numFmtId="0" fontId="20" fillId="0" borderId="10">
      <alignment horizontal="right"/>
      <protection/>
    </xf>
    <xf numFmtId="0" fontId="20" fillId="0" borderId="10">
      <alignment horizontal="right"/>
      <protection/>
    </xf>
    <xf numFmtId="0" fontId="20" fillId="0" borderId="10">
      <alignment horizontal="right"/>
      <protection/>
    </xf>
    <xf numFmtId="0" fontId="20" fillId="0" borderId="10">
      <alignment horizontal="right"/>
      <protection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20" fillId="24" borderId="0" xfId="123" applyFill="1" applyBorder="1" applyProtection="1">
      <alignment/>
      <protection locked="0"/>
    </xf>
    <xf numFmtId="0" fontId="20" fillId="24" borderId="0" xfId="163" applyFill="1" applyBorder="1">
      <alignment horizontal="right"/>
      <protection/>
    </xf>
    <xf numFmtId="3" fontId="0" fillId="0" borderId="0" xfId="139" applyNumberFormat="1" applyFill="1" applyBorder="1" applyProtection="1">
      <alignment wrapText="1"/>
      <protection locked="0"/>
    </xf>
    <xf numFmtId="3" fontId="0" fillId="0" borderId="0" xfId="139" applyNumberFormat="1" applyBorder="1" applyProtection="1">
      <alignment wrapText="1"/>
      <protection locked="0"/>
    </xf>
    <xf numFmtId="3" fontId="20" fillId="24" borderId="0" xfId="123" applyNumberFormat="1" applyFill="1" applyBorder="1" applyAlignment="1" applyProtection="1">
      <alignment horizontal="right"/>
      <protection locked="0"/>
    </xf>
    <xf numFmtId="3" fontId="0" fillId="24" borderId="0" xfId="139" applyNumberFormat="1" applyFill="1" applyBorder="1" applyAlignment="1" applyProtection="1">
      <alignment horizontal="right" wrapText="1"/>
      <protection locked="0"/>
    </xf>
    <xf numFmtId="3" fontId="21" fillId="24" borderId="0" xfId="127" applyNumberFormat="1" applyFill="1" applyBorder="1" applyAlignment="1" applyProtection="1">
      <alignment horizontal="right"/>
      <protection locked="0"/>
    </xf>
    <xf numFmtId="3" fontId="0" fillId="0" borderId="0" xfId="139" applyNumberFormat="1" applyFont="1" applyBorder="1" applyAlignment="1">
      <alignment horizontal="right" wrapText="1"/>
      <protection locked="0"/>
    </xf>
    <xf numFmtId="3" fontId="0" fillId="0" borderId="0" xfId="139" applyNumberFormat="1" applyFont="1" applyBorder="1" applyAlignment="1" applyProtection="1">
      <alignment horizontal="right" wrapText="1"/>
      <protection locked="0"/>
    </xf>
    <xf numFmtId="3" fontId="0" fillId="0" borderId="0" xfId="139" applyNumberFormat="1" applyBorder="1" applyAlignment="1" applyProtection="1">
      <alignment horizontal="right" wrapText="1"/>
      <protection locked="0"/>
    </xf>
    <xf numFmtId="3" fontId="0" fillId="0" borderId="12" xfId="139" applyNumberFormat="1" applyBorder="1" applyProtection="1">
      <alignment wrapText="1"/>
      <protection locked="0"/>
    </xf>
    <xf numFmtId="3" fontId="0" fillId="0" borderId="0" xfId="139" applyNumberFormat="1" applyFill="1" applyBorder="1" applyAlignment="1" applyProtection="1">
      <alignment horizontal="right" wrapText="1"/>
      <protection locked="0"/>
    </xf>
    <xf numFmtId="3" fontId="0" fillId="0" borderId="12" xfId="139" applyNumberFormat="1" applyFill="1" applyBorder="1" applyProtection="1">
      <alignment wrapText="1"/>
      <protection locked="0"/>
    </xf>
    <xf numFmtId="3" fontId="0" fillId="0" borderId="0" xfId="139" applyNumberFormat="1" applyFont="1" applyFill="1" applyBorder="1" applyAlignment="1" applyProtection="1">
      <alignment horizontal="right" wrapText="1"/>
      <protection locked="0"/>
    </xf>
    <xf numFmtId="3" fontId="0" fillId="0" borderId="13" xfId="139" applyNumberFormat="1" applyBorder="1">
      <alignment wrapText="1"/>
      <protection locked="0"/>
    </xf>
    <xf numFmtId="3" fontId="0" fillId="0" borderId="13" xfId="139" applyNumberFormat="1" applyFont="1" applyBorder="1" applyAlignment="1">
      <alignment horizontal="right" wrapText="1"/>
      <protection locked="0"/>
    </xf>
    <xf numFmtId="3" fontId="19" fillId="2" borderId="14" xfId="156" applyNumberFormat="1" applyFill="1" applyBorder="1">
      <alignment wrapText="1"/>
      <protection/>
    </xf>
    <xf numFmtId="3" fontId="19" fillId="2" borderId="4" xfId="156" applyNumberFormat="1" applyFill="1" applyBorder="1" applyProtection="1">
      <alignment wrapText="1"/>
      <protection locked="0"/>
    </xf>
    <xf numFmtId="3" fontId="19" fillId="2" borderId="4" xfId="156" applyNumberFormat="1" applyFill="1" applyBorder="1" applyAlignment="1" applyProtection="1">
      <alignment horizontal="right" wrapText="1"/>
      <protection locked="0"/>
    </xf>
    <xf numFmtId="3" fontId="19" fillId="2" borderId="15" xfId="156" applyNumberFormat="1" applyFill="1" applyBorder="1" applyProtection="1">
      <alignment wrapText="1"/>
      <protection locked="0"/>
    </xf>
    <xf numFmtId="3" fontId="0" fillId="0" borderId="12" xfId="139" applyNumberFormat="1" applyFont="1" applyBorder="1" applyAlignment="1">
      <alignment horizontal="right" wrapText="1"/>
      <protection locked="0"/>
    </xf>
    <xf numFmtId="3" fontId="0" fillId="0" borderId="12" xfId="139" applyNumberFormat="1" applyFont="1" applyBorder="1" applyAlignment="1" applyProtection="1">
      <alignment horizontal="right" wrapText="1"/>
      <protection locked="0"/>
    </xf>
    <xf numFmtId="3" fontId="0" fillId="0" borderId="13" xfId="139" applyNumberFormat="1" applyFill="1" applyBorder="1" applyProtection="1">
      <alignment wrapText="1"/>
      <protection locked="0"/>
    </xf>
    <xf numFmtId="3" fontId="0" fillId="0" borderId="13" xfId="139" applyNumberFormat="1" applyFont="1" applyBorder="1" applyAlignment="1" applyProtection="1">
      <alignment horizontal="right" wrapText="1"/>
      <protection locked="0"/>
    </xf>
    <xf numFmtId="0" fontId="19" fillId="2" borderId="16" xfId="119" applyFont="1" applyFill="1" applyBorder="1" applyAlignment="1">
      <alignment horizontal="right" wrapText="1"/>
      <protection/>
    </xf>
    <xf numFmtId="0" fontId="19" fillId="2" borderId="17" xfId="119" applyFont="1" applyFill="1" applyBorder="1" applyAlignment="1">
      <alignment horizontal="right" wrapText="1"/>
      <protection/>
    </xf>
    <xf numFmtId="3" fontId="19" fillId="2" borderId="14" xfId="156" applyNumberFormat="1" applyFill="1" applyBorder="1" applyProtection="1">
      <alignment wrapText="1"/>
      <protection locked="0"/>
    </xf>
    <xf numFmtId="0" fontId="20" fillId="24" borderId="0" xfId="163" applyFill="1" applyBorder="1" applyProtection="1">
      <alignment horizontal="right"/>
      <protection locked="0"/>
    </xf>
    <xf numFmtId="0" fontId="20" fillId="24" borderId="18" xfId="123" applyFont="1" applyFill="1" applyBorder="1" applyProtection="1">
      <alignment/>
      <protection locked="0"/>
    </xf>
    <xf numFmtId="0" fontId="20" fillId="24" borderId="12" xfId="123" applyFill="1" applyBorder="1" applyProtection="1">
      <alignment/>
      <protection locked="0"/>
    </xf>
    <xf numFmtId="3" fontId="20" fillId="24" borderId="12" xfId="123" applyNumberFormat="1" applyFill="1" applyBorder="1" applyAlignment="1" applyProtection="1">
      <alignment horizontal="right"/>
      <protection locked="0"/>
    </xf>
    <xf numFmtId="0" fontId="0" fillId="24" borderId="18" xfId="103" applyFont="1" applyFill="1" applyBorder="1" applyAlignment="1">
      <alignment horizontal="left"/>
      <protection/>
    </xf>
    <xf numFmtId="3" fontId="0" fillId="24" borderId="12" xfId="139" applyNumberFormat="1" applyFill="1" applyBorder="1" applyAlignment="1" applyProtection="1">
      <alignment horizontal="right" wrapText="1"/>
      <protection locked="0"/>
    </xf>
    <xf numFmtId="0" fontId="0" fillId="24" borderId="18" xfId="103" applyFont="1" applyFill="1" applyBorder="1" applyAlignment="1">
      <alignment wrapText="1"/>
      <protection/>
    </xf>
    <xf numFmtId="3" fontId="21" fillId="24" borderId="12" xfId="127" applyNumberFormat="1" applyFill="1" applyBorder="1" applyAlignment="1" applyProtection="1">
      <alignment horizontal="right"/>
      <protection locked="0"/>
    </xf>
    <xf numFmtId="0" fontId="0" fillId="24" borderId="18" xfId="103" applyFont="1" applyFill="1" applyBorder="1" applyAlignment="1">
      <alignment horizontal="left" wrapText="1"/>
      <protection/>
    </xf>
    <xf numFmtId="0" fontId="0" fillId="24" borderId="18" xfId="103" applyFont="1" applyFill="1" applyBorder="1" applyAlignment="1">
      <alignment/>
      <protection/>
    </xf>
    <xf numFmtId="0" fontId="22" fillId="24" borderId="18" xfId="103" applyFont="1" applyFill="1" applyBorder="1" applyAlignment="1">
      <alignment horizontal="left" indent="1"/>
      <protection/>
    </xf>
    <xf numFmtId="0" fontId="27" fillId="24" borderId="0" xfId="163" applyFont="1" applyFill="1" applyBorder="1">
      <alignment horizontal="right"/>
      <protection/>
    </xf>
    <xf numFmtId="0" fontId="27" fillId="24" borderId="18" xfId="123" applyFont="1" applyFill="1" applyBorder="1" applyProtection="1">
      <alignment/>
      <protection locked="0"/>
    </xf>
    <xf numFmtId="0" fontId="28" fillId="24" borderId="18" xfId="123" applyFont="1" applyFill="1" applyBorder="1" applyAlignment="1" applyProtection="1">
      <alignment/>
      <protection locked="0"/>
    </xf>
    <xf numFmtId="0" fontId="19" fillId="2" borderId="18" xfId="119" applyFill="1" applyBorder="1" applyAlignment="1" applyProtection="1">
      <alignment horizontal="left" vertical="top" wrapText="1"/>
      <protection locked="0"/>
    </xf>
    <xf numFmtId="3" fontId="19" fillId="2" borderId="0" xfId="119" applyNumberFormat="1" applyFill="1" applyBorder="1" applyAlignment="1" applyProtection="1">
      <alignment horizontal="right" vertical="top" wrapText="1"/>
      <protection locked="0"/>
    </xf>
    <xf numFmtId="3" fontId="19" fillId="2" borderId="12" xfId="119" applyNumberFormat="1" applyFill="1" applyBorder="1" applyAlignment="1" applyProtection="1">
      <alignment horizontal="right" vertical="top" wrapText="1"/>
      <protection locked="0"/>
    </xf>
    <xf numFmtId="0" fontId="19" fillId="2" borderId="18" xfId="119" applyFont="1" applyFill="1" applyBorder="1" applyAlignment="1" applyProtection="1">
      <alignment horizontal="left" vertical="top" wrapText="1"/>
      <protection locked="0"/>
    </xf>
    <xf numFmtId="0" fontId="19" fillId="2" borderId="19" xfId="119" applyFont="1" applyFill="1" applyBorder="1" applyAlignment="1" applyProtection="1">
      <alignment vertical="top" wrapText="1"/>
      <protection locked="0"/>
    </xf>
    <xf numFmtId="3" fontId="19" fillId="2" borderId="4" xfId="119" applyNumberFormat="1" applyFill="1" applyBorder="1" applyAlignment="1" applyProtection="1">
      <alignment horizontal="right" vertical="top" wrapText="1"/>
      <protection locked="0"/>
    </xf>
    <xf numFmtId="3" fontId="19" fillId="2" borderId="15" xfId="119" applyNumberFormat="1" applyFill="1" applyBorder="1" applyAlignment="1" applyProtection="1">
      <alignment horizontal="right" vertical="top" wrapText="1"/>
      <protection locked="0"/>
    </xf>
    <xf numFmtId="3" fontId="19" fillId="2" borderId="18" xfId="119" applyNumberFormat="1" applyFill="1" applyBorder="1" applyAlignment="1" applyProtection="1">
      <alignment horizontal="left" vertical="top" wrapText="1"/>
      <protection locked="0"/>
    </xf>
    <xf numFmtId="0" fontId="19" fillId="2" borderId="20" xfId="119" applyFill="1" applyBorder="1" applyProtection="1">
      <alignment horizontal="right" vertical="top" wrapText="1"/>
      <protection locked="0"/>
    </xf>
    <xf numFmtId="0" fontId="19" fillId="2" borderId="21" xfId="119" applyFill="1" applyBorder="1" applyAlignment="1" applyProtection="1">
      <alignment horizontal="left" vertical="top" wrapText="1"/>
      <protection locked="0"/>
    </xf>
    <xf numFmtId="3" fontId="19" fillId="2" borderId="22" xfId="119" applyNumberFormat="1" applyFill="1" applyBorder="1" applyAlignment="1" applyProtection="1">
      <alignment horizontal="right" vertical="top" wrapText="1"/>
      <protection locked="0"/>
    </xf>
    <xf numFmtId="3" fontId="19" fillId="2" borderId="23" xfId="119" applyNumberFormat="1" applyFill="1" applyBorder="1" applyAlignment="1" applyProtection="1">
      <alignment horizontal="right" vertical="top" wrapText="1"/>
      <protection locked="0"/>
    </xf>
    <xf numFmtId="0" fontId="19" fillId="2" borderId="21" xfId="119" applyFont="1" applyFill="1" applyBorder="1" applyAlignment="1" applyProtection="1">
      <alignment horizontal="left" vertical="top" wrapText="1"/>
      <protection locked="0"/>
    </xf>
    <xf numFmtId="3" fontId="0" fillId="0" borderId="24" xfId="139" applyNumberFormat="1" applyFont="1" applyBorder="1" applyAlignment="1">
      <alignment horizontal="right" wrapText="1"/>
      <protection locked="0"/>
    </xf>
    <xf numFmtId="3" fontId="10" fillId="0" borderId="0" xfId="79" applyNumberFormat="1" applyFill="1" applyBorder="1">
      <alignment vertical="top" wrapText="1"/>
      <protection/>
    </xf>
    <xf numFmtId="3" fontId="20" fillId="0" borderId="0" xfId="163" applyNumberFormat="1" applyFill="1" applyBorder="1">
      <alignment horizontal="right"/>
      <protection/>
    </xf>
    <xf numFmtId="3" fontId="19" fillId="0" borderId="0" xfId="119" applyNumberFormat="1" applyFill="1" applyBorder="1">
      <alignment horizontal="right" vertical="top" wrapText="1"/>
      <protection/>
    </xf>
    <xf numFmtId="3" fontId="19" fillId="0" borderId="0" xfId="156" applyNumberFormat="1" applyFill="1" applyBorder="1" applyProtection="1">
      <alignment wrapText="1"/>
      <protection locked="0"/>
    </xf>
    <xf numFmtId="3" fontId="0" fillId="0" borderId="0" xfId="102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3" fontId="20" fillId="0" borderId="0" xfId="163" applyNumberFormat="1" applyBorder="1">
      <alignment horizontal="right"/>
      <protection/>
    </xf>
    <xf numFmtId="3" fontId="27" fillId="0" borderId="0" xfId="163" applyNumberFormat="1" applyFont="1" applyBorder="1">
      <alignment horizontal="right"/>
      <protection/>
    </xf>
    <xf numFmtId="3" fontId="19" fillId="2" borderId="20" xfId="119" applyNumberFormat="1" applyFill="1" applyBorder="1">
      <alignment horizontal="right" vertical="top" wrapText="1"/>
      <protection/>
    </xf>
    <xf numFmtId="3" fontId="19" fillId="2" borderId="25" xfId="119" applyNumberFormat="1" applyFont="1" applyFill="1" applyBorder="1" applyAlignment="1">
      <alignment horizontal="right" wrapText="1"/>
      <protection/>
    </xf>
    <xf numFmtId="3" fontId="19" fillId="2" borderId="16" xfId="119" applyNumberFormat="1" applyFont="1" applyFill="1" applyBorder="1" applyAlignment="1">
      <alignment horizontal="right" wrapText="1"/>
      <protection/>
    </xf>
    <xf numFmtId="3" fontId="19" fillId="2" borderId="17" xfId="119" applyNumberFormat="1" applyFont="1" applyFill="1" applyBorder="1" applyAlignment="1">
      <alignment horizontal="right" wrapText="1"/>
      <protection/>
    </xf>
    <xf numFmtId="3" fontId="0" fillId="0" borderId="18" xfId="139" applyNumberFormat="1" applyBorder="1" applyProtection="1">
      <alignment wrapText="1"/>
      <protection locked="0"/>
    </xf>
    <xf numFmtId="3" fontId="0" fillId="0" borderId="18" xfId="139" applyNumberFormat="1" applyFont="1" applyBorder="1" applyProtection="1">
      <alignment wrapText="1"/>
      <protection locked="0"/>
    </xf>
    <xf numFmtId="3" fontId="0" fillId="0" borderId="18" xfId="139" applyNumberFormat="1" applyFont="1" applyBorder="1">
      <alignment wrapText="1"/>
      <protection locked="0"/>
    </xf>
    <xf numFmtId="3" fontId="19" fillId="2" borderId="19" xfId="156" applyNumberFormat="1" applyFont="1" applyFill="1" applyBorder="1" applyProtection="1">
      <alignment wrapText="1"/>
      <protection locked="0"/>
    </xf>
    <xf numFmtId="3" fontId="0" fillId="0" borderId="0" xfId="0" applyNumberFormat="1" applyAlignment="1">
      <alignment/>
    </xf>
    <xf numFmtId="3" fontId="0" fillId="0" borderId="18" xfId="139" applyNumberFormat="1" applyFont="1" applyBorder="1">
      <alignment wrapText="1"/>
      <protection locked="0"/>
    </xf>
    <xf numFmtId="3" fontId="19" fillId="0" borderId="0" xfId="156" applyNumberFormat="1" applyFill="1" applyBorder="1">
      <alignment wrapText="1"/>
      <protection/>
    </xf>
    <xf numFmtId="0" fontId="0" fillId="24" borderId="0" xfId="0" applyFont="1" applyFill="1" applyBorder="1" applyAlignment="1">
      <alignment/>
    </xf>
    <xf numFmtId="3" fontId="0" fillId="0" borderId="0" xfId="139" applyNumberFormat="1" applyFont="1" applyFill="1" applyBorder="1" applyAlignment="1">
      <alignment horizontal="right" wrapText="1"/>
      <protection locked="0"/>
    </xf>
    <xf numFmtId="3" fontId="0" fillId="0" borderId="0" xfId="139" applyNumberFormat="1" applyFill="1" applyBorder="1">
      <alignment wrapText="1"/>
      <protection locked="0"/>
    </xf>
    <xf numFmtId="3" fontId="0" fillId="0" borderId="18" xfId="139" applyNumberFormat="1" applyBorder="1">
      <alignment wrapText="1"/>
      <protection locked="0"/>
    </xf>
    <xf numFmtId="3" fontId="0" fillId="0" borderId="12" xfId="139" applyNumberFormat="1" applyFont="1" applyFill="1" applyBorder="1" applyAlignment="1">
      <alignment horizontal="right" wrapText="1"/>
      <protection locked="0"/>
    </xf>
    <xf numFmtId="3" fontId="19" fillId="2" borderId="19" xfId="156" applyNumberFormat="1" applyFont="1" applyFill="1" applyBorder="1">
      <alignment wrapText="1"/>
      <protection/>
    </xf>
    <xf numFmtId="3" fontId="19" fillId="2" borderId="4" xfId="156" applyNumberFormat="1" applyFill="1" applyBorder="1" applyAlignment="1">
      <alignment horizontal="right" wrapText="1"/>
      <protection/>
    </xf>
    <xf numFmtId="3" fontId="19" fillId="2" borderId="15" xfId="156" applyNumberForma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3" fontId="0" fillId="0" borderId="0" xfId="139" applyNumberFormat="1" applyFill="1" applyBorder="1" applyAlignment="1">
      <alignment horizontal="right" wrapText="1"/>
      <protection locked="0"/>
    </xf>
    <xf numFmtId="3" fontId="0" fillId="0" borderId="12" xfId="139" applyNumberFormat="1" applyFill="1" applyBorder="1" applyAlignment="1">
      <alignment horizontal="right" wrapText="1"/>
      <protection locked="0"/>
    </xf>
    <xf numFmtId="3" fontId="0" fillId="0" borderId="0" xfId="139" applyNumberFormat="1" applyBorder="1" applyAlignment="1">
      <alignment horizontal="right" wrapText="1"/>
      <protection locked="0"/>
    </xf>
    <xf numFmtId="3" fontId="0" fillId="0" borderId="12" xfId="139" applyNumberFormat="1" applyBorder="1" applyAlignment="1">
      <alignment horizontal="right" wrapText="1"/>
      <protection locked="0"/>
    </xf>
    <xf numFmtId="3" fontId="20" fillId="24" borderId="0" xfId="123" applyNumberFormat="1" applyFill="1" applyBorder="1" applyProtection="1">
      <alignment/>
      <protection locked="0"/>
    </xf>
    <xf numFmtId="3" fontId="0" fillId="24" borderId="0" xfId="139" applyNumberFormat="1" applyFill="1" applyBorder="1" applyProtection="1">
      <alignment wrapText="1"/>
      <protection locked="0"/>
    </xf>
    <xf numFmtId="3" fontId="0" fillId="24" borderId="0" xfId="139" applyNumberFormat="1" applyFont="1" applyFill="1" applyBorder="1" applyAlignment="1" applyProtection="1">
      <alignment horizontal="right" wrapText="1"/>
      <protection locked="0"/>
    </xf>
    <xf numFmtId="3" fontId="21" fillId="24" borderId="0" xfId="127" applyNumberFormat="1" applyFill="1" applyBorder="1" applyProtection="1">
      <alignment/>
      <protection locked="0"/>
    </xf>
    <xf numFmtId="3" fontId="19" fillId="2" borderId="0" xfId="119" applyNumberFormat="1" applyFont="1" applyFill="1" applyBorder="1" applyAlignment="1" applyProtection="1">
      <alignment horizontal="right" vertical="top" wrapText="1"/>
      <protection locked="0"/>
    </xf>
    <xf numFmtId="3" fontId="19" fillId="2" borderId="22" xfId="119" applyNumberFormat="1" applyFont="1" applyFill="1" applyBorder="1" applyAlignment="1" applyProtection="1">
      <alignment horizontal="right" vertical="top" wrapText="1"/>
      <protection locked="0"/>
    </xf>
    <xf numFmtId="3" fontId="19" fillId="2" borderId="4" xfId="119" applyNumberFormat="1" applyFont="1" applyFill="1" applyBorder="1" applyAlignment="1" applyProtection="1">
      <alignment horizontal="right" vertical="top" wrapText="1"/>
      <protection locked="0"/>
    </xf>
    <xf numFmtId="3" fontId="0" fillId="24" borderId="0" xfId="139" applyNumberFormat="1" applyFill="1" applyBorder="1" applyAlignment="1">
      <alignment horizontal="right" wrapText="1"/>
      <protection locked="0"/>
    </xf>
    <xf numFmtId="3" fontId="0" fillId="24" borderId="12" xfId="139" applyNumberFormat="1" applyFill="1" applyBorder="1" applyAlignment="1">
      <alignment horizontal="right" wrapText="1"/>
      <protection locked="0"/>
    </xf>
    <xf numFmtId="3" fontId="19" fillId="24" borderId="0" xfId="119" applyNumberFormat="1" applyFill="1" applyBorder="1" applyAlignment="1" applyProtection="1">
      <alignment horizontal="left" vertical="top" wrapText="1"/>
      <protection locked="0"/>
    </xf>
    <xf numFmtId="3" fontId="10" fillId="24" borderId="0" xfId="79" applyNumberFormat="1" applyFill="1">
      <alignment vertical="top" wrapText="1"/>
      <protection/>
    </xf>
    <xf numFmtId="3" fontId="20" fillId="24" borderId="0" xfId="163" applyNumberFormat="1" applyFill="1" applyBorder="1">
      <alignment horizontal="right"/>
      <protection/>
    </xf>
    <xf numFmtId="3" fontId="27" fillId="24" borderId="0" xfId="163" applyNumberFormat="1" applyFont="1" applyFill="1" applyBorder="1">
      <alignment horizontal="right"/>
      <protection/>
    </xf>
    <xf numFmtId="3" fontId="0" fillId="24" borderId="0" xfId="0" applyNumberFormat="1" applyFill="1" applyAlignment="1">
      <alignment/>
    </xf>
    <xf numFmtId="3" fontId="20" fillId="24" borderId="10" xfId="163" applyNumberFormat="1" applyFill="1">
      <alignment horizontal="right"/>
      <protection/>
    </xf>
    <xf numFmtId="3" fontId="19" fillId="2" borderId="20" xfId="119" applyNumberFormat="1" applyFont="1" applyFill="1" applyBorder="1" applyAlignment="1" applyProtection="1">
      <alignment horizontal="left" vertical="top" wrapText="1"/>
      <protection locked="0"/>
    </xf>
    <xf numFmtId="3" fontId="19" fillId="25" borderId="0" xfId="119" applyNumberFormat="1">
      <alignment horizontal="right" vertical="top" wrapText="1"/>
      <protection/>
    </xf>
    <xf numFmtId="3" fontId="27" fillId="24" borderId="18" xfId="123" applyNumberFormat="1" applyFont="1" applyFill="1" applyBorder="1" applyProtection="1">
      <alignment/>
      <protection locked="0"/>
    </xf>
    <xf numFmtId="3" fontId="20" fillId="24" borderId="12" xfId="123" applyNumberFormat="1" applyFill="1" applyBorder="1" applyProtection="1">
      <alignment/>
      <protection locked="0"/>
    </xf>
    <xf numFmtId="3" fontId="0" fillId="24" borderId="0" xfId="102" applyNumberFormat="1" applyFill="1">
      <alignment/>
      <protection/>
    </xf>
    <xf numFmtId="3" fontId="28" fillId="24" borderId="18" xfId="123" applyNumberFormat="1" applyFont="1" applyFill="1" applyBorder="1" applyAlignment="1" applyProtection="1">
      <alignment/>
      <protection locked="0"/>
    </xf>
    <xf numFmtId="3" fontId="19" fillId="0" borderId="0" xfId="119" applyNumberFormat="1" applyFill="1" applyBorder="1" applyAlignment="1" applyProtection="1">
      <alignment horizontal="left" vertical="top" wrapText="1"/>
      <protection locked="0"/>
    </xf>
    <xf numFmtId="3" fontId="19" fillId="2" borderId="18" xfId="119" applyNumberFormat="1" applyFont="1" applyFill="1" applyBorder="1" applyAlignment="1" applyProtection="1">
      <alignment horizontal="left" vertical="top" wrapText="1"/>
      <protection locked="0"/>
    </xf>
    <xf numFmtId="3" fontId="0" fillId="24" borderId="0" xfId="0" applyNumberFormat="1" applyFill="1" applyBorder="1" applyAlignment="1">
      <alignment/>
    </xf>
    <xf numFmtId="3" fontId="0" fillId="24" borderId="18" xfId="103" applyNumberFormat="1" applyFont="1" applyFill="1" applyBorder="1" applyAlignment="1">
      <alignment horizontal="left"/>
      <protection/>
    </xf>
    <xf numFmtId="3" fontId="0" fillId="24" borderId="18" xfId="103" applyNumberFormat="1" applyFont="1" applyFill="1" applyBorder="1" applyAlignment="1">
      <alignment wrapText="1"/>
      <protection/>
    </xf>
    <xf numFmtId="3" fontId="0" fillId="0" borderId="18" xfId="103" applyNumberFormat="1" applyFont="1" applyFill="1" applyBorder="1" applyAlignment="1">
      <alignment horizontal="left"/>
      <protection/>
    </xf>
    <xf numFmtId="3" fontId="0" fillId="24" borderId="18" xfId="103" applyNumberFormat="1" applyFont="1" applyFill="1" applyBorder="1" applyAlignment="1">
      <alignment horizontal="left" wrapText="1"/>
      <protection/>
    </xf>
    <xf numFmtId="3" fontId="19" fillId="2" borderId="21" xfId="119" applyNumberFormat="1" applyFill="1" applyBorder="1" applyAlignment="1" applyProtection="1">
      <alignment horizontal="left" vertical="top" wrapText="1"/>
      <protection locked="0"/>
    </xf>
    <xf numFmtId="3" fontId="19" fillId="2" borderId="21" xfId="119" applyNumberFormat="1" applyFont="1" applyFill="1" applyBorder="1" applyAlignment="1" applyProtection="1">
      <alignment horizontal="left" vertical="top" wrapText="1"/>
      <protection locked="0"/>
    </xf>
    <xf numFmtId="3" fontId="20" fillId="24" borderId="18" xfId="123" applyNumberFormat="1" applyFont="1" applyFill="1" applyBorder="1" applyProtection="1">
      <alignment/>
      <protection locked="0"/>
    </xf>
    <xf numFmtId="3" fontId="0" fillId="24" borderId="18" xfId="103" applyNumberFormat="1" applyFont="1" applyFill="1" applyBorder="1" applyAlignment="1">
      <alignment/>
      <protection/>
    </xf>
    <xf numFmtId="3" fontId="22" fillId="24" borderId="18" xfId="103" applyNumberFormat="1" applyFont="1" applyFill="1" applyBorder="1" applyAlignment="1">
      <alignment horizontal="left" indent="1"/>
      <protection/>
    </xf>
    <xf numFmtId="3" fontId="19" fillId="2" borderId="19" xfId="119" applyNumberFormat="1" applyFont="1" applyFill="1" applyBorder="1" applyAlignment="1" applyProtection="1">
      <alignment vertical="top" wrapText="1"/>
      <protection locked="0"/>
    </xf>
    <xf numFmtId="3" fontId="0" fillId="24" borderId="0" xfId="102" applyNumberFormat="1" applyFill="1" applyBorder="1">
      <alignment/>
      <protection/>
    </xf>
    <xf numFmtId="3" fontId="19" fillId="0" borderId="0" xfId="142" applyNumberFormat="1" applyFill="1" applyBorder="1">
      <alignment wrapText="1"/>
      <protection locked="0"/>
    </xf>
    <xf numFmtId="3" fontId="10" fillId="24" borderId="0" xfId="79" applyNumberFormat="1" applyFill="1" applyBorder="1">
      <alignment vertical="top" wrapText="1"/>
      <protection/>
    </xf>
    <xf numFmtId="3" fontId="19" fillId="2" borderId="20" xfId="119" applyNumberFormat="1" applyFont="1" applyFill="1" applyBorder="1">
      <alignment horizontal="right" vertical="top" wrapText="1"/>
      <protection/>
    </xf>
    <xf numFmtId="3" fontId="19" fillId="2" borderId="16" xfId="119" applyNumberFormat="1" applyFill="1" applyBorder="1" applyAlignment="1">
      <alignment horizontal="right" wrapText="1"/>
      <protection/>
    </xf>
    <xf numFmtId="3" fontId="19" fillId="2" borderId="17" xfId="119" applyNumberFormat="1" applyFill="1" applyBorder="1" applyAlignment="1">
      <alignment horizontal="right" wrapText="1"/>
      <protection/>
    </xf>
    <xf numFmtId="3" fontId="19" fillId="25" borderId="0" xfId="119" applyNumberFormat="1" applyBorder="1">
      <alignment horizontal="right" vertical="top" wrapText="1"/>
      <protection/>
    </xf>
    <xf numFmtId="3" fontId="0" fillId="24" borderId="12" xfId="102" applyNumberFormat="1" applyFill="1" applyBorder="1">
      <alignment/>
      <protection/>
    </xf>
    <xf numFmtId="3" fontId="19" fillId="2" borderId="4" xfId="156" applyNumberFormat="1" applyFill="1" applyBorder="1">
      <alignment wrapText="1"/>
      <protection/>
    </xf>
    <xf numFmtId="3" fontId="19" fillId="2" borderId="15" xfId="156" applyNumberFormat="1" applyFill="1" applyBorder="1">
      <alignment wrapText="1"/>
      <protection/>
    </xf>
    <xf numFmtId="3" fontId="19" fillId="24" borderId="0" xfId="119" applyNumberFormat="1" applyFill="1" applyBorder="1">
      <alignment horizontal="right" vertical="top" wrapText="1"/>
      <protection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19" fillId="2" borderId="17" xfId="119" applyNumberFormat="1" applyFont="1" applyFill="1" applyBorder="1" applyAlignment="1">
      <alignment horizontal="right" vertical="top" wrapText="1"/>
      <protection/>
    </xf>
    <xf numFmtId="3" fontId="0" fillId="24" borderId="0" xfId="139" applyNumberFormat="1" applyFont="1" applyFill="1" applyBorder="1" applyAlignment="1">
      <alignment horizontal="right" wrapText="1"/>
      <protection locked="0"/>
    </xf>
    <xf numFmtId="3" fontId="26" fillId="0" borderId="0" xfId="79" applyNumberFormat="1" applyFont="1">
      <alignment vertical="top" wrapText="1"/>
      <protection/>
    </xf>
    <xf numFmtId="0" fontId="26" fillId="24" borderId="0" xfId="79" applyFont="1" applyFill="1" applyBorder="1" applyAlignment="1">
      <alignment vertical="top" wrapText="1"/>
      <protection/>
    </xf>
    <xf numFmtId="0" fontId="0" fillId="24" borderId="16" xfId="0" applyFont="1" applyFill="1" applyBorder="1" applyAlignment="1" quotePrefix="1">
      <alignment horizontal="left"/>
    </xf>
    <xf numFmtId="3" fontId="26" fillId="0" borderId="0" xfId="79" applyNumberFormat="1" applyFont="1" applyBorder="1">
      <alignment vertical="top" wrapText="1"/>
      <protection/>
    </xf>
    <xf numFmtId="3" fontId="26" fillId="24" borderId="0" xfId="79" applyNumberFormat="1" applyFont="1" applyFill="1" applyBorder="1">
      <alignment vertical="top" wrapText="1"/>
      <protection/>
    </xf>
    <xf numFmtId="3" fontId="26" fillId="0" borderId="0" xfId="79" applyNumberFormat="1" applyFont="1" applyAlignment="1">
      <alignment vertical="top" wrapText="1"/>
      <protection/>
    </xf>
    <xf numFmtId="3" fontId="26" fillId="0" borderId="0" xfId="79" applyNumberFormat="1" applyFont="1" applyAlignment="1">
      <alignment horizontal="left" vertical="top" wrapText="1"/>
      <protection/>
    </xf>
    <xf numFmtId="3" fontId="26" fillId="24" borderId="0" xfId="79" applyNumberFormat="1" applyFont="1" applyFill="1" applyBorder="1" applyAlignment="1">
      <alignment vertical="top" wrapText="1"/>
      <protection/>
    </xf>
  </cellXfs>
  <cellStyles count="160">
    <cellStyle name="Normal" xfId="0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1 2 2" xfId="81"/>
    <cellStyle name="Heading 1 3" xfId="82"/>
    <cellStyle name="Heading 1 4" xfId="83"/>
    <cellStyle name="Heading 1_Copy of 11645PESA 2010114148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yperlink" xfId="91"/>
    <cellStyle name="Input" xfId="92"/>
    <cellStyle name="Input 2" xfId="93"/>
    <cellStyle name="Linked Cell" xfId="94"/>
    <cellStyle name="Linked Cell 2" xfId="95"/>
    <cellStyle name="Mik" xfId="96"/>
    <cellStyle name="Mik 2" xfId="97"/>
    <cellStyle name="Neutral" xfId="98"/>
    <cellStyle name="Neutral 2" xfId="99"/>
    <cellStyle name="Normal 2" xfId="100"/>
    <cellStyle name="Normal 3" xfId="101"/>
    <cellStyle name="Normal_PESA 2008 Chapter 1-3 (Proof 2 - 15-04-08) rounded2" xfId="102"/>
    <cellStyle name="Normal_Sheet1" xfId="103"/>
    <cellStyle name="Note" xfId="104"/>
    <cellStyle name="Note 2" xfId="105"/>
    <cellStyle name="Output" xfId="106"/>
    <cellStyle name="Output 2" xfId="107"/>
    <cellStyle name="Percent" xfId="108"/>
    <cellStyle name="Style1" xfId="109"/>
    <cellStyle name="Style2" xfId="110"/>
    <cellStyle name="Style3" xfId="111"/>
    <cellStyle name="Style4" xfId="112"/>
    <cellStyle name="Style5" xfId="113"/>
    <cellStyle name="Style6" xfId="114"/>
    <cellStyle name="Table Footnote" xfId="115"/>
    <cellStyle name="Table Footnote 2" xfId="116"/>
    <cellStyle name="Table Footnote 2 2" xfId="117"/>
    <cellStyle name="Table Footnote_Copy of 11645PESA 2010114148" xfId="118"/>
    <cellStyle name="Table Header" xfId="119"/>
    <cellStyle name="Table Header 2" xfId="120"/>
    <cellStyle name="Table Header 2 2" xfId="121"/>
    <cellStyle name="Table Header_Copy of 11645PESA 2010114148" xfId="122"/>
    <cellStyle name="Table Heading 1" xfId="123"/>
    <cellStyle name="Table Heading 1 2" xfId="124"/>
    <cellStyle name="Table Heading 1 2 2" xfId="125"/>
    <cellStyle name="Table Heading 1_Copy of 11645PESA 2010114148" xfId="126"/>
    <cellStyle name="Table Heading 2" xfId="127"/>
    <cellStyle name="Table Heading 2 2" xfId="128"/>
    <cellStyle name="Table Heading 2_Copy of 11645PESA 2010114148" xfId="129"/>
    <cellStyle name="Table Of Which" xfId="130"/>
    <cellStyle name="Table Of Which 2" xfId="131"/>
    <cellStyle name="Table Of Which_Copy of 11645PESA 2010114148" xfId="132"/>
    <cellStyle name="Table Row Billions" xfId="133"/>
    <cellStyle name="Table Row Billions 2" xfId="134"/>
    <cellStyle name="Table Row Billions Check" xfId="135"/>
    <cellStyle name="Table Row Billions Check 2" xfId="136"/>
    <cellStyle name="Table Row Billions Check 3" xfId="137"/>
    <cellStyle name="Table Row Billions_Copy of 11645PESA 2010114148" xfId="138"/>
    <cellStyle name="Table Row Millions" xfId="139"/>
    <cellStyle name="Table Row Millions 2" xfId="140"/>
    <cellStyle name="Table Row Millions 2 2" xfId="141"/>
    <cellStyle name="Table Row Millions Check" xfId="142"/>
    <cellStyle name="Table Row Millions Check 2" xfId="143"/>
    <cellStyle name="Table Row Millions Check 3" xfId="144"/>
    <cellStyle name="Table Row Millions Check 4" xfId="145"/>
    <cellStyle name="Table Row Millions_Copy of 11645PESA 2010114148" xfId="146"/>
    <cellStyle name="Table Row Percentage" xfId="147"/>
    <cellStyle name="Table Row Percentage 2" xfId="148"/>
    <cellStyle name="Table Row Percentage Check" xfId="149"/>
    <cellStyle name="Table Row Percentage Check 2" xfId="150"/>
    <cellStyle name="Table Row Percentage Check 3" xfId="151"/>
    <cellStyle name="Table Row Percentage_Copy of 11645PESA 2010114148" xfId="152"/>
    <cellStyle name="Table Total Billions" xfId="153"/>
    <cellStyle name="Table Total Billions 2" xfId="154"/>
    <cellStyle name="Table Total Billions_Copy of 11645PESA 2010114148" xfId="155"/>
    <cellStyle name="Table Total Millions" xfId="156"/>
    <cellStyle name="Table Total Millions 2" xfId="157"/>
    <cellStyle name="Table Total Millions 2 2" xfId="158"/>
    <cellStyle name="Table Total Millions_Copy of 11645PESA 2010114148" xfId="159"/>
    <cellStyle name="Table Total Percentage" xfId="160"/>
    <cellStyle name="Table Total Percentage 2" xfId="161"/>
    <cellStyle name="Table Total Percentage_Copy of 11645PESA 2010114148" xfId="162"/>
    <cellStyle name="Table Units" xfId="163"/>
    <cellStyle name="Table Units 2" xfId="164"/>
    <cellStyle name="Table Units 2 2" xfId="165"/>
    <cellStyle name="Table Units_Copy of 11645PESA 2010114148" xfId="166"/>
    <cellStyle name="Title" xfId="167"/>
    <cellStyle name="Title 2" xfId="168"/>
    <cellStyle name="Title 3" xfId="169"/>
    <cellStyle name="Title 4" xfId="170"/>
    <cellStyle name="Total" xfId="171"/>
    <cellStyle name="Total 2" xfId="172"/>
    <cellStyle name="Warning Text" xfId="173"/>
    <cellStyle name="Warning Text 2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5\homedirs\ToddP\DATA\PHILIPPA\PSF\FSBR07\DEL\Movements%20in%20DELs%20since%20PB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P\PESA\Publications\PESA08\Copy%20of%20PEF%20FSBR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"/>
      <sheetName val="Current"/>
      <sheetName val="06-07"/>
      <sheetName val="Iain's 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200">
    <pageSetUpPr fitToPage="1"/>
  </sheetPr>
  <dimension ref="B1:H28"/>
  <sheetViews>
    <sheetView showGridLines="0" tabSelected="1" zoomScalePageLayoutView="0" workbookViewId="0" topLeftCell="A1">
      <selection activeCell="B1" sqref="B1:H1"/>
    </sheetView>
  </sheetViews>
  <sheetFormatPr defaultColWidth="10.16015625" defaultRowHeight="11.25"/>
  <cols>
    <col min="1" max="1" width="3.83203125" style="62" customWidth="1"/>
    <col min="2" max="2" width="34.5" style="73" customWidth="1"/>
    <col min="3" max="6" width="13.5" style="73" customWidth="1"/>
    <col min="7" max="7" width="11" style="73" customWidth="1"/>
    <col min="8" max="8" width="13.5" style="73" customWidth="1"/>
    <col min="9" max="16384" width="10.16015625" style="62" customWidth="1"/>
  </cols>
  <sheetData>
    <row r="1" spans="2:8" s="57" customFormat="1" ht="19.5" customHeight="1">
      <c r="B1" s="138" t="s">
        <v>63</v>
      </c>
      <c r="C1" s="138"/>
      <c r="D1" s="138"/>
      <c r="E1" s="138"/>
      <c r="F1" s="138"/>
      <c r="G1" s="138"/>
      <c r="H1" s="138"/>
    </row>
    <row r="2" spans="2:8" s="58" customFormat="1" ht="12" thickBot="1">
      <c r="B2" s="63"/>
      <c r="C2" s="63"/>
      <c r="D2" s="63"/>
      <c r="E2" s="63"/>
      <c r="F2" s="63"/>
      <c r="G2" s="63"/>
      <c r="H2" s="64" t="s">
        <v>0</v>
      </c>
    </row>
    <row r="3" spans="2:8" s="59" customFormat="1" ht="67.5">
      <c r="B3" s="65"/>
      <c r="C3" s="66" t="s">
        <v>55</v>
      </c>
      <c r="D3" s="67" t="s">
        <v>58</v>
      </c>
      <c r="E3" s="67" t="s">
        <v>59</v>
      </c>
      <c r="F3" s="67" t="s">
        <v>60</v>
      </c>
      <c r="G3" s="67" t="s">
        <v>61</v>
      </c>
      <c r="H3" s="68" t="s">
        <v>56</v>
      </c>
    </row>
    <row r="4" spans="2:8" s="4" customFormat="1" ht="11.25">
      <c r="B4" s="70" t="s">
        <v>91</v>
      </c>
      <c r="C4" s="16">
        <v>46971</v>
      </c>
      <c r="D4" s="5">
        <v>46848</v>
      </c>
      <c r="E4" s="5">
        <v>46833</v>
      </c>
      <c r="F4" s="10">
        <v>15</v>
      </c>
      <c r="G4" s="10">
        <v>-1</v>
      </c>
      <c r="H4" s="12">
        <v>46848</v>
      </c>
    </row>
    <row r="5" spans="2:8" s="4" customFormat="1" ht="11.25">
      <c r="B5" s="69" t="s">
        <v>31</v>
      </c>
      <c r="C5" s="16">
        <v>93819</v>
      </c>
      <c r="D5" s="5">
        <v>92455</v>
      </c>
      <c r="E5" s="5">
        <v>92315</v>
      </c>
      <c r="F5" s="10">
        <v>-2052</v>
      </c>
      <c r="G5" s="11">
        <v>14</v>
      </c>
      <c r="H5" s="12">
        <v>90278</v>
      </c>
    </row>
    <row r="6" spans="2:8" s="4" customFormat="1" ht="11.25">
      <c r="B6" s="69" t="s">
        <v>32</v>
      </c>
      <c r="C6" s="16">
        <v>6830</v>
      </c>
      <c r="D6" s="5">
        <v>6546</v>
      </c>
      <c r="E6" s="5">
        <v>5704</v>
      </c>
      <c r="F6" s="10">
        <v>99</v>
      </c>
      <c r="G6" s="11" t="s">
        <v>92</v>
      </c>
      <c r="H6" s="12">
        <v>5803</v>
      </c>
    </row>
    <row r="7" spans="2:8" s="4" customFormat="1" ht="11.25">
      <c r="B7" s="74" t="s">
        <v>68</v>
      </c>
      <c r="C7" s="16">
        <v>4380</v>
      </c>
      <c r="D7" s="5">
        <v>4274</v>
      </c>
      <c r="E7" s="5">
        <v>4187</v>
      </c>
      <c r="F7" s="10">
        <v>-84</v>
      </c>
      <c r="G7" s="11">
        <v>2</v>
      </c>
      <c r="H7" s="12">
        <v>4105</v>
      </c>
    </row>
    <row r="8" spans="2:8" s="4" customFormat="1" ht="11.25">
      <c r="B8" s="70" t="s">
        <v>69</v>
      </c>
      <c r="C8" s="16">
        <v>24718</v>
      </c>
      <c r="D8" s="5">
        <v>24647</v>
      </c>
      <c r="E8" s="5">
        <v>24651</v>
      </c>
      <c r="F8" s="10" t="s">
        <v>92</v>
      </c>
      <c r="G8" s="10" t="s">
        <v>92</v>
      </c>
      <c r="H8" s="12">
        <v>24651</v>
      </c>
    </row>
    <row r="9" spans="2:8" s="4" customFormat="1" ht="11.25">
      <c r="B9" s="70" t="s">
        <v>62</v>
      </c>
      <c r="C9" s="16">
        <v>18318</v>
      </c>
      <c r="D9" s="5">
        <v>18260</v>
      </c>
      <c r="E9" s="5">
        <v>18004</v>
      </c>
      <c r="F9" s="10">
        <v>-124</v>
      </c>
      <c r="G9" s="11">
        <v>-28</v>
      </c>
      <c r="H9" s="12">
        <v>17851</v>
      </c>
    </row>
    <row r="10" spans="2:8" s="4" customFormat="1" ht="11.25">
      <c r="B10" s="69" t="s">
        <v>35</v>
      </c>
      <c r="C10" s="16">
        <v>8996</v>
      </c>
      <c r="D10" s="5">
        <v>8926</v>
      </c>
      <c r="E10" s="5">
        <v>9241</v>
      </c>
      <c r="F10" s="10">
        <v>-36</v>
      </c>
      <c r="G10" s="13">
        <v>-8</v>
      </c>
      <c r="H10" s="14">
        <v>9198</v>
      </c>
    </row>
    <row r="11" spans="2:8" s="4" customFormat="1" ht="11.25">
      <c r="B11" s="69" t="s">
        <v>36</v>
      </c>
      <c r="C11" s="16">
        <v>9541</v>
      </c>
      <c r="D11" s="5">
        <v>9283</v>
      </c>
      <c r="E11" s="5">
        <v>9132</v>
      </c>
      <c r="F11" s="10">
        <v>101</v>
      </c>
      <c r="G11" s="13">
        <v>2</v>
      </c>
      <c r="H11" s="14">
        <v>9235</v>
      </c>
    </row>
    <row r="12" spans="2:8" s="4" customFormat="1" ht="11.25">
      <c r="B12" s="69" t="s">
        <v>37</v>
      </c>
      <c r="C12" s="16">
        <v>755</v>
      </c>
      <c r="D12" s="5">
        <v>733</v>
      </c>
      <c r="E12" s="5">
        <v>735</v>
      </c>
      <c r="F12" s="10">
        <v>-10</v>
      </c>
      <c r="G12" s="13">
        <v>-1</v>
      </c>
      <c r="H12" s="14">
        <v>724</v>
      </c>
    </row>
    <row r="13" spans="2:8" s="4" customFormat="1" ht="11.25">
      <c r="B13" s="69" t="s">
        <v>38</v>
      </c>
      <c r="C13" s="16">
        <v>38071</v>
      </c>
      <c r="D13" s="5">
        <v>37889</v>
      </c>
      <c r="E13" s="5">
        <v>36734</v>
      </c>
      <c r="F13" s="10">
        <v>-4092</v>
      </c>
      <c r="G13" s="13">
        <v>-22</v>
      </c>
      <c r="H13" s="14">
        <v>32620</v>
      </c>
    </row>
    <row r="14" spans="2:8" s="4" customFormat="1" ht="11.25">
      <c r="B14" s="69" t="s">
        <v>39</v>
      </c>
      <c r="C14" s="16">
        <v>2078</v>
      </c>
      <c r="D14" s="5">
        <v>2025</v>
      </c>
      <c r="E14" s="5">
        <v>2085</v>
      </c>
      <c r="F14" s="10">
        <v>-58</v>
      </c>
      <c r="G14" s="15" t="s">
        <v>92</v>
      </c>
      <c r="H14" s="14">
        <v>2027</v>
      </c>
    </row>
    <row r="15" spans="2:8" s="4" customFormat="1" ht="11.25">
      <c r="B15" s="69" t="s">
        <v>40</v>
      </c>
      <c r="C15" s="16">
        <v>4838</v>
      </c>
      <c r="D15" s="5">
        <v>4835</v>
      </c>
      <c r="E15" s="5">
        <v>4783</v>
      </c>
      <c r="F15" s="10">
        <v>-25</v>
      </c>
      <c r="G15" s="15" t="s">
        <v>92</v>
      </c>
      <c r="H15" s="14">
        <v>4758</v>
      </c>
    </row>
    <row r="16" spans="2:8" s="4" customFormat="1" ht="11.25">
      <c r="B16" s="71" t="s">
        <v>41</v>
      </c>
      <c r="C16" s="16">
        <v>1090</v>
      </c>
      <c r="D16" s="5">
        <v>1016</v>
      </c>
      <c r="E16" s="5">
        <v>362</v>
      </c>
      <c r="F16" s="10">
        <v>-63</v>
      </c>
      <c r="G16" s="15">
        <v>-5</v>
      </c>
      <c r="H16" s="14">
        <v>293</v>
      </c>
    </row>
    <row r="17" spans="2:8" s="4" customFormat="1" ht="11.25">
      <c r="B17" s="69" t="s">
        <v>42</v>
      </c>
      <c r="C17" s="16">
        <v>2668</v>
      </c>
      <c r="D17" s="5">
        <v>2654</v>
      </c>
      <c r="E17" s="5">
        <v>2590</v>
      </c>
      <c r="F17" s="10">
        <v>-155</v>
      </c>
      <c r="G17" s="11">
        <v>11</v>
      </c>
      <c r="H17" s="12">
        <v>2446</v>
      </c>
    </row>
    <row r="18" spans="2:8" s="4" customFormat="1" ht="11.25">
      <c r="B18" s="69" t="s">
        <v>43</v>
      </c>
      <c r="C18" s="16">
        <v>1634</v>
      </c>
      <c r="D18" s="5">
        <v>1633</v>
      </c>
      <c r="E18" s="5">
        <v>1626</v>
      </c>
      <c r="F18" s="10">
        <v>-86</v>
      </c>
      <c r="G18" s="11">
        <v>-84</v>
      </c>
      <c r="H18" s="12">
        <v>1456</v>
      </c>
    </row>
    <row r="19" spans="2:8" s="4" customFormat="1" ht="11.25">
      <c r="B19" s="69" t="s">
        <v>44</v>
      </c>
      <c r="C19" s="16">
        <v>8120</v>
      </c>
      <c r="D19" s="5">
        <v>8059</v>
      </c>
      <c r="E19" s="5">
        <v>7979</v>
      </c>
      <c r="F19" s="10">
        <v>-41</v>
      </c>
      <c r="G19" s="10">
        <v>-1</v>
      </c>
      <c r="H19" s="12">
        <v>7937</v>
      </c>
    </row>
    <row r="20" spans="2:8" s="4" customFormat="1" ht="11.25">
      <c r="B20" s="69" t="s">
        <v>45</v>
      </c>
      <c r="C20" s="16">
        <v>24639</v>
      </c>
      <c r="D20" s="5">
        <v>24599</v>
      </c>
      <c r="E20" s="5">
        <v>24611</v>
      </c>
      <c r="F20" s="10">
        <v>-491</v>
      </c>
      <c r="G20" s="10">
        <v>-29</v>
      </c>
      <c r="H20" s="12">
        <v>24090</v>
      </c>
    </row>
    <row r="21" spans="2:8" s="4" customFormat="1" ht="11.25">
      <c r="B21" s="69" t="s">
        <v>46</v>
      </c>
      <c r="C21" s="16">
        <v>12972</v>
      </c>
      <c r="D21" s="5">
        <v>12970</v>
      </c>
      <c r="E21" s="5">
        <v>12903</v>
      </c>
      <c r="F21" s="10">
        <v>-145</v>
      </c>
      <c r="G21" s="11">
        <v>41</v>
      </c>
      <c r="H21" s="12">
        <v>12799</v>
      </c>
    </row>
    <row r="22" spans="2:8" s="4" customFormat="1" ht="11.25">
      <c r="B22" s="69" t="s">
        <v>47</v>
      </c>
      <c r="C22" s="16">
        <v>8100</v>
      </c>
      <c r="D22" s="5">
        <v>8117</v>
      </c>
      <c r="E22" s="4">
        <v>8036</v>
      </c>
      <c r="F22" s="13">
        <v>-112</v>
      </c>
      <c r="G22" s="13">
        <v>2</v>
      </c>
      <c r="H22" s="14">
        <v>7926</v>
      </c>
    </row>
    <row r="23" spans="2:8" s="4" customFormat="1" ht="11.25">
      <c r="B23" s="69" t="s">
        <v>48</v>
      </c>
      <c r="C23" s="16">
        <v>1344</v>
      </c>
      <c r="D23" s="5">
        <v>1342</v>
      </c>
      <c r="E23" s="4">
        <v>1331</v>
      </c>
      <c r="F23" s="15">
        <v>-154</v>
      </c>
      <c r="G23" s="13" t="s">
        <v>92</v>
      </c>
      <c r="H23" s="14">
        <v>1177</v>
      </c>
    </row>
    <row r="24" spans="2:8" s="4" customFormat="1" ht="11.25">
      <c r="B24" s="69" t="s">
        <v>49</v>
      </c>
      <c r="C24" s="16">
        <v>4900</v>
      </c>
      <c r="D24" s="5">
        <v>4826</v>
      </c>
      <c r="E24" s="4">
        <v>4515</v>
      </c>
      <c r="F24" s="15">
        <v>-42</v>
      </c>
      <c r="G24" s="13" t="s">
        <v>92</v>
      </c>
      <c r="H24" s="14">
        <v>4473</v>
      </c>
    </row>
    <row r="25" spans="2:8" s="4" customFormat="1" ht="11.25">
      <c r="B25" s="69" t="s">
        <v>50</v>
      </c>
      <c r="C25" s="16">
        <v>2108</v>
      </c>
      <c r="D25" s="5">
        <v>2049</v>
      </c>
      <c r="E25" s="4">
        <v>2057</v>
      </c>
      <c r="F25" s="15">
        <v>-62</v>
      </c>
      <c r="G25" s="15" t="s">
        <v>92</v>
      </c>
      <c r="H25" s="14">
        <v>1995</v>
      </c>
    </row>
    <row r="26" spans="2:8" s="4" customFormat="1" ht="11.25">
      <c r="B26" s="70" t="s">
        <v>51</v>
      </c>
      <c r="C26" s="16">
        <v>883</v>
      </c>
      <c r="D26" s="5">
        <v>806</v>
      </c>
      <c r="E26" s="4">
        <v>833</v>
      </c>
      <c r="F26" s="15">
        <v>-54</v>
      </c>
      <c r="G26" s="13">
        <v>13</v>
      </c>
      <c r="H26" s="14">
        <v>791</v>
      </c>
    </row>
    <row r="27" spans="2:8" s="4" customFormat="1" ht="11.25">
      <c r="B27" s="69" t="s">
        <v>52</v>
      </c>
      <c r="C27" s="17" t="s">
        <v>92</v>
      </c>
      <c r="D27" s="56">
        <v>-600</v>
      </c>
      <c r="E27" s="9" t="s">
        <v>92</v>
      </c>
      <c r="F27" s="10" t="s">
        <v>92</v>
      </c>
      <c r="G27" s="10" t="s">
        <v>92</v>
      </c>
      <c r="H27" s="22" t="s">
        <v>92</v>
      </c>
    </row>
    <row r="28" spans="2:8" s="60" customFormat="1" ht="12" thickBot="1">
      <c r="B28" s="72" t="s">
        <v>3</v>
      </c>
      <c r="C28" s="18">
        <v>327770</v>
      </c>
      <c r="D28" s="19">
        <v>324192</v>
      </c>
      <c r="E28" s="19">
        <v>321250</v>
      </c>
      <c r="F28" s="19">
        <v>-7671</v>
      </c>
      <c r="G28" s="20">
        <v>-96</v>
      </c>
      <c r="H28" s="21">
        <v>313483</v>
      </c>
    </row>
  </sheetData>
  <sheetProtection/>
  <mergeCells count="1">
    <mergeCell ref="B1:H1"/>
  </mergeCells>
  <printOptions/>
  <pageMargins left="0.5511811023622047" right="0.5511811023622047" top="0.7086614173228347" bottom="0.7086614173228347" header="0.35433070866141736" footer="0.35433070866141736"/>
  <pageSetup fitToHeight="1" fitToWidth="1" horizontalDpi="600" verticalDpi="600" orientation="landscape" paperSize="9" r:id="rId1"/>
  <headerFooter alignWithMargins="0">
    <oddHeader>&amp;LPublic Expenditure Statistical Analyses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201">
    <pageSetUpPr fitToPage="1"/>
  </sheetPr>
  <dimension ref="B1:H28"/>
  <sheetViews>
    <sheetView showGridLines="0" zoomScalePageLayoutView="0" workbookViewId="0" topLeftCell="A1">
      <selection activeCell="B1" sqref="B1:H1"/>
    </sheetView>
  </sheetViews>
  <sheetFormatPr defaultColWidth="10.16015625" defaultRowHeight="11.25"/>
  <cols>
    <col min="1" max="1" width="4.16015625" style="62" customWidth="1"/>
    <col min="2" max="2" width="34.5" style="73" customWidth="1"/>
    <col min="3" max="6" width="13.5" style="73" customWidth="1"/>
    <col min="7" max="7" width="9.66015625" style="73" customWidth="1"/>
    <col min="8" max="8" width="13.5" style="73" customWidth="1"/>
    <col min="9" max="16384" width="10.16015625" style="62" customWidth="1"/>
  </cols>
  <sheetData>
    <row r="1" spans="2:8" s="57" customFormat="1" ht="19.5" customHeight="1">
      <c r="B1" s="138" t="s">
        <v>64</v>
      </c>
      <c r="C1" s="138"/>
      <c r="D1" s="138"/>
      <c r="E1" s="138"/>
      <c r="F1" s="138"/>
      <c r="G1" s="138"/>
      <c r="H1" s="138"/>
    </row>
    <row r="2" spans="2:8" s="58" customFormat="1" ht="12" thickBot="1">
      <c r="B2" s="63"/>
      <c r="C2" s="63"/>
      <c r="D2" s="63"/>
      <c r="E2" s="63"/>
      <c r="F2" s="63"/>
      <c r="G2" s="63"/>
      <c r="H2" s="64" t="s">
        <v>0</v>
      </c>
    </row>
    <row r="3" spans="2:8" s="59" customFormat="1" ht="67.5">
      <c r="B3" s="65"/>
      <c r="C3" s="66" t="s">
        <v>55</v>
      </c>
      <c r="D3" s="67" t="s">
        <v>58</v>
      </c>
      <c r="E3" s="67" t="s">
        <v>59</v>
      </c>
      <c r="F3" s="67" t="s">
        <v>60</v>
      </c>
      <c r="G3" s="67" t="s">
        <v>61</v>
      </c>
      <c r="H3" s="68" t="s">
        <v>56</v>
      </c>
    </row>
    <row r="4" spans="2:8" s="4" customFormat="1" ht="11.25">
      <c r="B4" s="70" t="s">
        <v>91</v>
      </c>
      <c r="C4" s="16">
        <v>6007</v>
      </c>
      <c r="D4" s="4">
        <v>5634</v>
      </c>
      <c r="E4" s="4">
        <v>5518</v>
      </c>
      <c r="F4" s="15">
        <v>1</v>
      </c>
      <c r="G4" s="13" t="s">
        <v>92</v>
      </c>
      <c r="H4" s="14">
        <v>5519</v>
      </c>
    </row>
    <row r="5" spans="2:8" s="4" customFormat="1" ht="11.25">
      <c r="B5" s="69" t="s">
        <v>31</v>
      </c>
      <c r="C5" s="24">
        <v>4911</v>
      </c>
      <c r="D5" s="4">
        <v>4561</v>
      </c>
      <c r="E5" s="4">
        <v>4367</v>
      </c>
      <c r="F5" s="15">
        <v>3</v>
      </c>
      <c r="G5" s="15" t="s">
        <v>92</v>
      </c>
      <c r="H5" s="14">
        <v>4370</v>
      </c>
    </row>
    <row r="6" spans="2:8" s="4" customFormat="1" ht="11.25">
      <c r="B6" s="69" t="s">
        <v>32</v>
      </c>
      <c r="C6" s="24">
        <v>7284</v>
      </c>
      <c r="D6" s="4">
        <v>7283</v>
      </c>
      <c r="E6" s="4">
        <v>7182</v>
      </c>
      <c r="F6" s="15">
        <v>70</v>
      </c>
      <c r="G6" s="13" t="s">
        <v>92</v>
      </c>
      <c r="H6" s="14">
        <v>7252</v>
      </c>
    </row>
    <row r="7" spans="2:8" s="4" customFormat="1" ht="11.25">
      <c r="B7" s="79" t="s">
        <v>33</v>
      </c>
      <c r="C7" s="24">
        <v>7327</v>
      </c>
      <c r="D7" s="4">
        <v>7125</v>
      </c>
      <c r="E7" s="4">
        <v>7091</v>
      </c>
      <c r="F7" s="15">
        <v>34</v>
      </c>
      <c r="G7" s="13">
        <v>-13</v>
      </c>
      <c r="H7" s="14">
        <v>7112</v>
      </c>
    </row>
    <row r="8" spans="2:8" s="4" customFormat="1" ht="11.25">
      <c r="B8" s="69" t="s">
        <v>34</v>
      </c>
      <c r="C8" s="24">
        <v>176</v>
      </c>
      <c r="D8" s="4">
        <v>129</v>
      </c>
      <c r="E8" s="4">
        <v>122</v>
      </c>
      <c r="F8" s="15" t="s">
        <v>92</v>
      </c>
      <c r="G8" s="15" t="s">
        <v>92</v>
      </c>
      <c r="H8" s="14">
        <v>122</v>
      </c>
    </row>
    <row r="9" spans="2:8" s="4" customFormat="1" ht="11.25">
      <c r="B9" s="70" t="s">
        <v>62</v>
      </c>
      <c r="C9" s="24">
        <v>2140</v>
      </c>
      <c r="D9" s="4">
        <v>2139</v>
      </c>
      <c r="E9" s="4">
        <v>2128</v>
      </c>
      <c r="F9" s="15">
        <v>3</v>
      </c>
      <c r="G9" s="15" t="s">
        <v>92</v>
      </c>
      <c r="H9" s="14">
        <v>2131</v>
      </c>
    </row>
    <row r="10" spans="2:8" s="4" customFormat="1" ht="11.25">
      <c r="B10" s="69" t="s">
        <v>35</v>
      </c>
      <c r="C10" s="24">
        <v>867</v>
      </c>
      <c r="D10" s="4">
        <v>862</v>
      </c>
      <c r="E10" s="4">
        <v>836</v>
      </c>
      <c r="F10" s="15" t="s">
        <v>92</v>
      </c>
      <c r="G10" s="15" t="s">
        <v>92</v>
      </c>
      <c r="H10" s="14">
        <v>836</v>
      </c>
    </row>
    <row r="11" spans="2:8" s="4" customFormat="1" ht="11.25">
      <c r="B11" s="69" t="s">
        <v>36</v>
      </c>
      <c r="C11" s="24">
        <v>974</v>
      </c>
      <c r="D11" s="4">
        <v>975</v>
      </c>
      <c r="E11" s="4">
        <v>927</v>
      </c>
      <c r="F11" s="15">
        <v>-5</v>
      </c>
      <c r="G11" s="13">
        <v>-10</v>
      </c>
      <c r="H11" s="14">
        <v>912</v>
      </c>
    </row>
    <row r="12" spans="2:8" s="4" customFormat="1" ht="11.25">
      <c r="B12" s="69" t="s">
        <v>37</v>
      </c>
      <c r="C12" s="24">
        <v>15</v>
      </c>
      <c r="D12" s="4">
        <v>12</v>
      </c>
      <c r="E12" s="4">
        <v>6</v>
      </c>
      <c r="F12" s="15" t="s">
        <v>92</v>
      </c>
      <c r="G12" s="15">
        <v>2</v>
      </c>
      <c r="H12" s="14">
        <v>9</v>
      </c>
    </row>
    <row r="13" spans="2:8" s="4" customFormat="1" ht="11.25">
      <c r="B13" s="69" t="s">
        <v>38</v>
      </c>
      <c r="C13" s="24">
        <v>8313</v>
      </c>
      <c r="D13" s="4">
        <v>8604</v>
      </c>
      <c r="E13" s="4">
        <v>8642</v>
      </c>
      <c r="F13" s="15">
        <v>292</v>
      </c>
      <c r="G13" s="15">
        <v>45</v>
      </c>
      <c r="H13" s="14">
        <v>8980</v>
      </c>
    </row>
    <row r="14" spans="2:8" s="4" customFormat="1" ht="11.25">
      <c r="B14" s="69" t="s">
        <v>39</v>
      </c>
      <c r="C14" s="24">
        <v>216</v>
      </c>
      <c r="D14" s="4">
        <v>218</v>
      </c>
      <c r="E14" s="4">
        <v>229</v>
      </c>
      <c r="F14" s="15">
        <v>-2</v>
      </c>
      <c r="G14" s="15" t="s">
        <v>92</v>
      </c>
      <c r="H14" s="14">
        <v>227</v>
      </c>
    </row>
    <row r="15" spans="2:8" s="4" customFormat="1" ht="11.25">
      <c r="B15" s="69" t="s">
        <v>40</v>
      </c>
      <c r="C15" s="24">
        <v>891</v>
      </c>
      <c r="D15" s="4">
        <v>891</v>
      </c>
      <c r="E15" s="4">
        <v>876</v>
      </c>
      <c r="F15" s="15">
        <v>-1</v>
      </c>
      <c r="G15" s="15" t="s">
        <v>92</v>
      </c>
      <c r="H15" s="14">
        <v>875</v>
      </c>
    </row>
    <row r="16" spans="2:8" s="4" customFormat="1" ht="11.25">
      <c r="B16" s="71" t="s">
        <v>41</v>
      </c>
      <c r="C16" s="24">
        <v>1710</v>
      </c>
      <c r="D16" s="4">
        <v>1688</v>
      </c>
      <c r="E16" s="4">
        <v>1670</v>
      </c>
      <c r="F16" s="15">
        <v>0</v>
      </c>
      <c r="G16" s="15">
        <v>-2</v>
      </c>
      <c r="H16" s="14">
        <v>1667</v>
      </c>
    </row>
    <row r="17" spans="2:8" s="4" customFormat="1" ht="11.25">
      <c r="B17" s="69" t="s">
        <v>42</v>
      </c>
      <c r="C17" s="24">
        <v>619</v>
      </c>
      <c r="D17" s="4">
        <v>618</v>
      </c>
      <c r="E17" s="4">
        <v>613</v>
      </c>
      <c r="F17" s="15">
        <v>-1</v>
      </c>
      <c r="G17" s="15">
        <v>-2</v>
      </c>
      <c r="H17" s="14">
        <v>610</v>
      </c>
    </row>
    <row r="18" spans="2:8" s="4" customFormat="1" ht="11.25">
      <c r="B18" s="69" t="s">
        <v>43</v>
      </c>
      <c r="C18" s="24">
        <v>1083</v>
      </c>
      <c r="D18" s="4">
        <v>791</v>
      </c>
      <c r="E18" s="4">
        <v>862</v>
      </c>
      <c r="F18" s="15">
        <v>-10</v>
      </c>
      <c r="G18" s="13">
        <v>-10</v>
      </c>
      <c r="H18" s="14">
        <v>842</v>
      </c>
    </row>
    <row r="19" spans="2:8" s="4" customFormat="1" ht="11.25">
      <c r="B19" s="69" t="s">
        <v>44</v>
      </c>
      <c r="C19" s="24">
        <v>89</v>
      </c>
      <c r="D19" s="4">
        <v>57</v>
      </c>
      <c r="E19" s="4">
        <v>74</v>
      </c>
      <c r="F19" s="15">
        <v>18</v>
      </c>
      <c r="G19" s="15" t="s">
        <v>92</v>
      </c>
      <c r="H19" s="14">
        <v>91</v>
      </c>
    </row>
    <row r="20" spans="2:8" s="4" customFormat="1" ht="11.25">
      <c r="B20" s="69" t="s">
        <v>45</v>
      </c>
      <c r="C20" s="24">
        <v>3337</v>
      </c>
      <c r="D20" s="4">
        <v>3337</v>
      </c>
      <c r="E20" s="4">
        <v>3333</v>
      </c>
      <c r="F20" s="15" t="s">
        <v>92</v>
      </c>
      <c r="G20" s="15" t="s">
        <v>92</v>
      </c>
      <c r="H20" s="14">
        <v>3333</v>
      </c>
    </row>
    <row r="21" spans="2:8" s="4" customFormat="1" ht="11.25">
      <c r="B21" s="69" t="s">
        <v>46</v>
      </c>
      <c r="C21" s="24">
        <v>1668</v>
      </c>
      <c r="D21" s="4">
        <v>1656</v>
      </c>
      <c r="E21" s="4">
        <v>1621</v>
      </c>
      <c r="F21" s="15">
        <v>3</v>
      </c>
      <c r="G21" s="13">
        <v>2</v>
      </c>
      <c r="H21" s="14">
        <v>1627</v>
      </c>
    </row>
    <row r="22" spans="2:8" s="4" customFormat="1" ht="11.25">
      <c r="B22" s="69" t="s">
        <v>47</v>
      </c>
      <c r="C22" s="24">
        <v>1154</v>
      </c>
      <c r="D22" s="4">
        <v>1137</v>
      </c>
      <c r="E22" s="4">
        <v>1198</v>
      </c>
      <c r="F22" s="13">
        <v>34</v>
      </c>
      <c r="G22" s="13">
        <v>2</v>
      </c>
      <c r="H22" s="14">
        <v>1233</v>
      </c>
    </row>
    <row r="23" spans="2:8" s="4" customFormat="1" ht="11.25">
      <c r="B23" s="69" t="s">
        <v>48</v>
      </c>
      <c r="C23" s="24">
        <v>80</v>
      </c>
      <c r="D23" s="4">
        <v>78</v>
      </c>
      <c r="E23" s="4">
        <v>68</v>
      </c>
      <c r="F23" s="15" t="s">
        <v>92</v>
      </c>
      <c r="G23" s="15" t="s">
        <v>92</v>
      </c>
      <c r="H23" s="14">
        <v>68</v>
      </c>
    </row>
    <row r="24" spans="2:8" s="4" customFormat="1" ht="11.25">
      <c r="B24" s="69" t="s">
        <v>49</v>
      </c>
      <c r="C24" s="24">
        <v>310</v>
      </c>
      <c r="D24" s="4">
        <v>293</v>
      </c>
      <c r="E24" s="4">
        <v>294</v>
      </c>
      <c r="F24" s="15">
        <v>-11</v>
      </c>
      <c r="G24" s="13" t="s">
        <v>92</v>
      </c>
      <c r="H24" s="14">
        <v>282</v>
      </c>
    </row>
    <row r="25" spans="2:8" s="4" customFormat="1" ht="11.25">
      <c r="B25" s="69" t="s">
        <v>50</v>
      </c>
      <c r="C25" s="24">
        <v>417</v>
      </c>
      <c r="D25" s="4">
        <v>416</v>
      </c>
      <c r="E25" s="4">
        <v>397</v>
      </c>
      <c r="F25" s="15" t="s">
        <v>92</v>
      </c>
      <c r="G25" s="13" t="s">
        <v>92</v>
      </c>
      <c r="H25" s="14">
        <v>397</v>
      </c>
    </row>
    <row r="26" spans="2:8" s="4" customFormat="1" ht="11.25">
      <c r="B26" s="70" t="s">
        <v>51</v>
      </c>
      <c r="C26" s="24">
        <v>61</v>
      </c>
      <c r="D26" s="4">
        <v>42</v>
      </c>
      <c r="E26" s="4">
        <v>38</v>
      </c>
      <c r="F26" s="15" t="s">
        <v>92</v>
      </c>
      <c r="G26" s="13">
        <v>-1</v>
      </c>
      <c r="H26" s="14">
        <v>37</v>
      </c>
    </row>
    <row r="27" spans="2:8" s="4" customFormat="1" ht="11.25">
      <c r="B27" s="69" t="s">
        <v>52</v>
      </c>
      <c r="C27" s="25" t="s">
        <v>92</v>
      </c>
      <c r="D27" s="11">
        <v>-200</v>
      </c>
      <c r="E27" s="10" t="s">
        <v>92</v>
      </c>
      <c r="F27" s="10" t="s">
        <v>92</v>
      </c>
      <c r="G27" s="10" t="s">
        <v>92</v>
      </c>
      <c r="H27" s="23" t="s">
        <v>92</v>
      </c>
    </row>
    <row r="28" spans="2:8" s="60" customFormat="1" ht="12" thickBot="1">
      <c r="B28" s="72" t="s">
        <v>21</v>
      </c>
      <c r="C28" s="28">
        <v>49651</v>
      </c>
      <c r="D28" s="19">
        <v>48345</v>
      </c>
      <c r="E28" s="19">
        <v>48095</v>
      </c>
      <c r="F28" s="20">
        <v>427</v>
      </c>
      <c r="G28" s="20">
        <v>10</v>
      </c>
      <c r="H28" s="21">
        <v>48532</v>
      </c>
    </row>
  </sheetData>
  <sheetProtection/>
  <mergeCells count="1">
    <mergeCell ref="B1:H1"/>
  </mergeCells>
  <printOptions/>
  <pageMargins left="0.5511811023622047" right="0.5511811023622047" top="0.7086614173228347" bottom="0.7086614173228347" header="0.35433070866141736" footer="0.35433070866141736"/>
  <pageSetup fitToHeight="1" fitToWidth="1" horizontalDpi="600" verticalDpi="600" orientation="landscape" paperSize="9" r:id="rId1"/>
  <headerFooter alignWithMargins="0">
    <oddHeader>&amp;LPublic Expenditure Statistical Analyses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203">
    <pageSetUpPr fitToPage="1"/>
  </sheetPr>
  <dimension ref="A1:HJ98"/>
  <sheetViews>
    <sheetView showGridLines="0" zoomScalePageLayoutView="0" workbookViewId="0" topLeftCell="A1">
      <selection activeCell="B1" sqref="B1:G1"/>
    </sheetView>
  </sheetViews>
  <sheetFormatPr defaultColWidth="10.16015625" defaultRowHeight="11.25"/>
  <cols>
    <col min="1" max="1" width="4.83203125" style="112" customWidth="1"/>
    <col min="2" max="2" width="41.83203125" style="1" customWidth="1"/>
    <col min="3" max="3" width="10.5" style="1" customWidth="1"/>
    <col min="4" max="4" width="11.16015625" style="1" customWidth="1"/>
    <col min="5" max="5" width="13.33203125" style="1" customWidth="1"/>
    <col min="6" max="6" width="11.5" style="1" customWidth="1"/>
    <col min="7" max="7" width="16.16015625" style="1" customWidth="1"/>
    <col min="8" max="16384" width="10.16015625" style="102" customWidth="1"/>
  </cols>
  <sheetData>
    <row r="1" spans="1:7" s="99" customFormat="1" ht="33" customHeight="1">
      <c r="A1" s="125"/>
      <c r="B1" s="139" t="s">
        <v>65</v>
      </c>
      <c r="C1" s="139"/>
      <c r="D1" s="139"/>
      <c r="E1" s="139"/>
      <c r="F1" s="139"/>
      <c r="G1" s="139"/>
    </row>
    <row r="2" spans="1:218" s="103" customFormat="1" ht="12" thickBot="1">
      <c r="A2" s="100"/>
      <c r="B2" s="29"/>
      <c r="C2" s="3"/>
      <c r="D2" s="3"/>
      <c r="E2" s="3"/>
      <c r="F2" s="3"/>
      <c r="G2" s="40" t="s">
        <v>0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</row>
    <row r="3" spans="1:218" s="105" customFormat="1" ht="67.5">
      <c r="A3" s="133"/>
      <c r="B3" s="51"/>
      <c r="C3" s="26" t="s">
        <v>66</v>
      </c>
      <c r="D3" s="26" t="s">
        <v>67</v>
      </c>
      <c r="E3" s="26" t="s">
        <v>60</v>
      </c>
      <c r="F3" s="26" t="s">
        <v>61</v>
      </c>
      <c r="G3" s="27" t="s">
        <v>56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</row>
    <row r="4" spans="1:7" s="108" customFormat="1" ht="11.25">
      <c r="A4" s="123"/>
      <c r="B4" s="41" t="s">
        <v>1</v>
      </c>
      <c r="C4" s="2"/>
      <c r="D4" s="2"/>
      <c r="E4" s="2"/>
      <c r="F4" s="2"/>
      <c r="G4" s="31"/>
    </row>
    <row r="5" spans="1:7" s="108" customFormat="1" ht="11.25">
      <c r="A5" s="123"/>
      <c r="B5" s="42" t="s">
        <v>2</v>
      </c>
      <c r="C5" s="2"/>
      <c r="D5" s="2"/>
      <c r="E5" s="2"/>
      <c r="F5" s="2"/>
      <c r="G5" s="31"/>
    </row>
    <row r="6" spans="2:7" s="98" customFormat="1" ht="12.75" customHeight="1">
      <c r="B6" s="46" t="s">
        <v>3</v>
      </c>
      <c r="C6" s="44">
        <v>324192</v>
      </c>
      <c r="D6" s="44">
        <v>321250</v>
      </c>
      <c r="E6" s="44">
        <v>-7671</v>
      </c>
      <c r="F6" s="44">
        <v>-96</v>
      </c>
      <c r="G6" s="45">
        <v>313483</v>
      </c>
    </row>
    <row r="7" spans="2:7" s="112" customFormat="1" ht="12.75" customHeight="1">
      <c r="B7" s="42" t="s">
        <v>4</v>
      </c>
      <c r="C7" s="6"/>
      <c r="D7" s="6"/>
      <c r="E7" s="6"/>
      <c r="F7" s="6"/>
      <c r="G7" s="32"/>
    </row>
    <row r="8" spans="2:7" s="112" customFormat="1" ht="12.75" customHeight="1">
      <c r="B8" s="33" t="s">
        <v>5</v>
      </c>
      <c r="C8" s="7">
        <v>151497</v>
      </c>
      <c r="D8" s="7">
        <v>151198</v>
      </c>
      <c r="E8" s="7" t="s">
        <v>92</v>
      </c>
      <c r="F8" s="7">
        <v>-2</v>
      </c>
      <c r="G8" s="34">
        <v>151196</v>
      </c>
    </row>
    <row r="9" spans="2:7" s="112" customFormat="1" ht="12.75" customHeight="1">
      <c r="B9" s="35" t="s">
        <v>23</v>
      </c>
      <c r="C9" s="7">
        <v>18402</v>
      </c>
      <c r="D9" s="7">
        <v>18374</v>
      </c>
      <c r="E9" s="7" t="s">
        <v>92</v>
      </c>
      <c r="F9" s="7" t="s">
        <v>92</v>
      </c>
      <c r="G9" s="34">
        <v>18374</v>
      </c>
    </row>
    <row r="10" spans="2:7" s="112" customFormat="1" ht="12.75" customHeight="1">
      <c r="B10" s="35" t="s">
        <v>24</v>
      </c>
      <c r="C10" s="7">
        <v>6111</v>
      </c>
      <c r="D10" s="7">
        <v>5492</v>
      </c>
      <c r="E10" s="7" t="s">
        <v>92</v>
      </c>
      <c r="F10" s="7">
        <v>-73</v>
      </c>
      <c r="G10" s="34">
        <v>5419</v>
      </c>
    </row>
    <row r="11" spans="2:7" s="112" customFormat="1" ht="12.75" customHeight="1">
      <c r="B11" s="33" t="s">
        <v>6</v>
      </c>
      <c r="C11" s="7">
        <v>948</v>
      </c>
      <c r="D11" s="7">
        <v>898</v>
      </c>
      <c r="E11" s="7" t="s">
        <v>92</v>
      </c>
      <c r="F11" s="7">
        <v>113</v>
      </c>
      <c r="G11" s="34">
        <v>1011</v>
      </c>
    </row>
    <row r="12" spans="2:7" s="112" customFormat="1" ht="12.75" customHeight="1">
      <c r="B12" s="33" t="s">
        <v>7</v>
      </c>
      <c r="C12" s="7">
        <v>3352</v>
      </c>
      <c r="D12" s="7">
        <v>3316</v>
      </c>
      <c r="E12" s="7" t="s">
        <v>92</v>
      </c>
      <c r="F12" s="7" t="s">
        <v>92</v>
      </c>
      <c r="G12" s="34">
        <v>3316</v>
      </c>
    </row>
    <row r="13" spans="2:7" s="112" customFormat="1" ht="12.75" customHeight="1">
      <c r="B13" s="33" t="s">
        <v>8</v>
      </c>
      <c r="C13" s="7">
        <v>-1191</v>
      </c>
      <c r="D13" s="7">
        <v>-975</v>
      </c>
      <c r="E13" s="7" t="s">
        <v>92</v>
      </c>
      <c r="F13" s="7">
        <v>-1</v>
      </c>
      <c r="G13" s="34">
        <v>-976</v>
      </c>
    </row>
    <row r="14" spans="2:7" s="112" customFormat="1" ht="12.75" customHeight="1">
      <c r="B14" s="33" t="s">
        <v>9</v>
      </c>
      <c r="C14" s="7">
        <v>52727</v>
      </c>
      <c r="D14" s="7">
        <v>48911</v>
      </c>
      <c r="E14" s="7">
        <v>-6495</v>
      </c>
      <c r="F14" s="7">
        <v>54</v>
      </c>
      <c r="G14" s="34">
        <v>42470</v>
      </c>
    </row>
    <row r="15" spans="2:7" s="112" customFormat="1" ht="12.75" customHeight="1">
      <c r="B15" s="33" t="s">
        <v>70</v>
      </c>
      <c r="C15" s="7">
        <v>50592</v>
      </c>
      <c r="D15" s="7">
        <v>42360</v>
      </c>
      <c r="E15" s="7">
        <v>-809</v>
      </c>
      <c r="F15" s="7" t="s">
        <v>92</v>
      </c>
      <c r="G15" s="34">
        <v>41551</v>
      </c>
    </row>
    <row r="16" spans="2:7" s="112" customFormat="1" ht="12.75" customHeight="1">
      <c r="B16" s="33" t="s">
        <v>10</v>
      </c>
      <c r="C16" s="7">
        <v>585</v>
      </c>
      <c r="D16" s="7">
        <v>-516</v>
      </c>
      <c r="E16" s="7">
        <v>2163</v>
      </c>
      <c r="F16" s="7">
        <v>-25</v>
      </c>
      <c r="G16" s="34">
        <v>1622</v>
      </c>
    </row>
    <row r="17" spans="2:7" s="98" customFormat="1" ht="12.75" customHeight="1">
      <c r="B17" s="43" t="s">
        <v>11</v>
      </c>
      <c r="C17" s="44">
        <v>283024</v>
      </c>
      <c r="D17" s="44">
        <v>269058</v>
      </c>
      <c r="E17" s="44">
        <v>-5141</v>
      </c>
      <c r="F17" s="44">
        <v>66</v>
      </c>
      <c r="G17" s="45">
        <v>263983</v>
      </c>
    </row>
    <row r="18" spans="2:7" s="112" customFormat="1" ht="12.75" customHeight="1">
      <c r="B18" s="42" t="s">
        <v>12</v>
      </c>
      <c r="C18" s="8"/>
      <c r="D18" s="8"/>
      <c r="E18" s="8"/>
      <c r="F18" s="8"/>
      <c r="G18" s="36"/>
    </row>
    <row r="19" spans="2:7" s="112" customFormat="1" ht="11.25">
      <c r="B19" s="37" t="s">
        <v>53</v>
      </c>
      <c r="C19" s="7">
        <v>3060</v>
      </c>
      <c r="D19" s="7">
        <v>3060</v>
      </c>
      <c r="E19" s="7" t="s">
        <v>92</v>
      </c>
      <c r="F19" s="7" t="s">
        <v>92</v>
      </c>
      <c r="G19" s="34">
        <v>3060</v>
      </c>
    </row>
    <row r="20" spans="2:7" s="112" customFormat="1" ht="12.75" customHeight="1">
      <c r="B20" s="37" t="s">
        <v>57</v>
      </c>
      <c r="C20" s="7">
        <v>27344</v>
      </c>
      <c r="D20" s="7">
        <v>27410</v>
      </c>
      <c r="E20" s="7" t="s">
        <v>92</v>
      </c>
      <c r="F20" s="7">
        <v>-598</v>
      </c>
      <c r="G20" s="34">
        <v>26812</v>
      </c>
    </row>
    <row r="21" spans="2:7" s="112" customFormat="1" ht="12.75" customHeight="1">
      <c r="B21" s="33" t="s">
        <v>13</v>
      </c>
      <c r="C21" s="7">
        <v>30466</v>
      </c>
      <c r="D21" s="7">
        <v>30270</v>
      </c>
      <c r="E21" s="7" t="s">
        <v>92</v>
      </c>
      <c r="F21" s="7">
        <v>237</v>
      </c>
      <c r="G21" s="34">
        <v>30507</v>
      </c>
    </row>
    <row r="22" spans="2:7" s="112" customFormat="1" ht="12.75" customHeight="1">
      <c r="B22" s="33" t="s">
        <v>15</v>
      </c>
      <c r="C22" s="7">
        <v>-103625</v>
      </c>
      <c r="D22" s="7">
        <v>-87239</v>
      </c>
      <c r="E22" s="7">
        <v>12813</v>
      </c>
      <c r="F22" s="7">
        <v>1319</v>
      </c>
      <c r="G22" s="34">
        <v>-73107</v>
      </c>
    </row>
    <row r="23" spans="2:7" s="98" customFormat="1" ht="12.75" customHeight="1">
      <c r="B23" s="52" t="s">
        <v>16</v>
      </c>
      <c r="C23" s="53">
        <v>-42755</v>
      </c>
      <c r="D23" s="53">
        <v>-26499</v>
      </c>
      <c r="E23" s="53">
        <v>12813</v>
      </c>
      <c r="F23" s="53">
        <v>958</v>
      </c>
      <c r="G23" s="54">
        <v>-12728</v>
      </c>
    </row>
    <row r="24" spans="2:7" s="98" customFormat="1" ht="12.75" customHeight="1">
      <c r="B24" s="55" t="s">
        <v>17</v>
      </c>
      <c r="C24" s="53">
        <v>240269</v>
      </c>
      <c r="D24" s="53">
        <v>242559</v>
      </c>
      <c r="E24" s="53">
        <v>7671</v>
      </c>
      <c r="F24" s="53">
        <v>1024</v>
      </c>
      <c r="G24" s="54">
        <v>251255</v>
      </c>
    </row>
    <row r="25" spans="2:7" s="98" customFormat="1" ht="12.75" customHeight="1">
      <c r="B25" s="43" t="s">
        <v>18</v>
      </c>
      <c r="C25" s="44">
        <v>564461</v>
      </c>
      <c r="D25" s="44">
        <v>563809</v>
      </c>
      <c r="E25" s="44" t="s">
        <v>92</v>
      </c>
      <c r="F25" s="44">
        <v>928</v>
      </c>
      <c r="G25" s="45">
        <v>564738</v>
      </c>
    </row>
    <row r="26" spans="2:7" s="112" customFormat="1" ht="12.75" customHeight="1">
      <c r="B26" s="30"/>
      <c r="C26" s="6"/>
      <c r="D26" s="6"/>
      <c r="E26" s="6"/>
      <c r="F26" s="6"/>
      <c r="G26" s="32"/>
    </row>
    <row r="27" spans="2:7" s="112" customFormat="1" ht="12.75" customHeight="1">
      <c r="B27" s="41" t="s">
        <v>19</v>
      </c>
      <c r="C27" s="6"/>
      <c r="D27" s="6"/>
      <c r="E27" s="6"/>
      <c r="F27" s="6"/>
      <c r="G27" s="32"/>
    </row>
    <row r="28" spans="2:7" s="112" customFormat="1" ht="12.75" customHeight="1">
      <c r="B28" s="42" t="s">
        <v>20</v>
      </c>
      <c r="C28" s="6"/>
      <c r="D28" s="6"/>
      <c r="E28" s="6"/>
      <c r="F28" s="6"/>
      <c r="G28" s="32"/>
    </row>
    <row r="29" spans="2:7" s="98" customFormat="1" ht="12.75" customHeight="1">
      <c r="B29" s="50" t="s">
        <v>21</v>
      </c>
      <c r="C29" s="44">
        <v>48345</v>
      </c>
      <c r="D29" s="44">
        <v>48095</v>
      </c>
      <c r="E29" s="44">
        <v>427</v>
      </c>
      <c r="F29" s="44">
        <v>10</v>
      </c>
      <c r="G29" s="45">
        <v>48532</v>
      </c>
    </row>
    <row r="30" spans="2:7" s="112" customFormat="1" ht="14.25" customHeight="1">
      <c r="B30" s="42" t="s">
        <v>22</v>
      </c>
      <c r="C30" s="7"/>
      <c r="D30" s="7"/>
      <c r="E30" s="7"/>
      <c r="F30" s="7"/>
      <c r="G30" s="34"/>
    </row>
    <row r="31" spans="2:7" s="112" customFormat="1" ht="12.75" customHeight="1">
      <c r="B31" s="33" t="s">
        <v>6</v>
      </c>
      <c r="C31" s="7">
        <v>647</v>
      </c>
      <c r="D31" s="7">
        <v>647</v>
      </c>
      <c r="E31" s="91" t="s">
        <v>92</v>
      </c>
      <c r="F31" s="7">
        <v>-111</v>
      </c>
      <c r="G31" s="34">
        <v>536</v>
      </c>
    </row>
    <row r="32" spans="2:7" s="112" customFormat="1" ht="12.75" customHeight="1">
      <c r="B32" s="33" t="s">
        <v>7</v>
      </c>
      <c r="C32" s="7">
        <v>116</v>
      </c>
      <c r="D32" s="7">
        <v>81</v>
      </c>
      <c r="E32" s="91" t="s">
        <v>92</v>
      </c>
      <c r="F32" s="91" t="s">
        <v>92</v>
      </c>
      <c r="G32" s="34">
        <v>81</v>
      </c>
    </row>
    <row r="33" spans="2:7" s="112" customFormat="1" ht="12.75" customHeight="1">
      <c r="B33" s="33" t="s">
        <v>8</v>
      </c>
      <c r="C33" s="7">
        <v>4732</v>
      </c>
      <c r="D33" s="7">
        <v>4475</v>
      </c>
      <c r="E33" s="91" t="s">
        <v>92</v>
      </c>
      <c r="F33" s="91" t="s">
        <v>92</v>
      </c>
      <c r="G33" s="34">
        <v>4475</v>
      </c>
    </row>
    <row r="34" spans="2:7" s="112" customFormat="1" ht="12.75" customHeight="1">
      <c r="B34" s="33" t="s">
        <v>70</v>
      </c>
      <c r="C34" s="7">
        <v>85290</v>
      </c>
      <c r="D34" s="7">
        <v>85525</v>
      </c>
      <c r="E34" s="91" t="s">
        <v>92</v>
      </c>
      <c r="F34" s="91" t="s">
        <v>92</v>
      </c>
      <c r="G34" s="34">
        <v>85525</v>
      </c>
    </row>
    <row r="35" spans="2:7" s="112" customFormat="1" ht="12.75" customHeight="1">
      <c r="B35" s="38" t="s">
        <v>10</v>
      </c>
      <c r="C35" s="7">
        <v>37</v>
      </c>
      <c r="D35" s="7">
        <v>-378</v>
      </c>
      <c r="E35" s="7">
        <v>483</v>
      </c>
      <c r="F35" s="7">
        <v>39</v>
      </c>
      <c r="G35" s="34">
        <v>144</v>
      </c>
    </row>
    <row r="36" spans="2:7" s="98" customFormat="1" ht="12.75" customHeight="1">
      <c r="B36" s="43" t="s">
        <v>25</v>
      </c>
      <c r="C36" s="44">
        <v>90821</v>
      </c>
      <c r="D36" s="44">
        <v>90350</v>
      </c>
      <c r="E36" s="44">
        <v>483</v>
      </c>
      <c r="F36" s="44">
        <v>-72</v>
      </c>
      <c r="G36" s="45">
        <v>90761</v>
      </c>
    </row>
    <row r="37" spans="2:7" s="112" customFormat="1" ht="12.75" customHeight="1">
      <c r="B37" s="42" t="s">
        <v>26</v>
      </c>
      <c r="C37" s="7"/>
      <c r="D37" s="7"/>
      <c r="E37" s="7"/>
      <c r="F37" s="7"/>
      <c r="G37" s="34"/>
    </row>
    <row r="38" spans="2:7" s="112" customFormat="1" ht="12.75" customHeight="1">
      <c r="B38" s="33" t="s">
        <v>57</v>
      </c>
      <c r="C38" s="7">
        <v>4532</v>
      </c>
      <c r="D38" s="7">
        <v>4532</v>
      </c>
      <c r="E38" s="91" t="s">
        <v>92</v>
      </c>
      <c r="F38" s="7">
        <v>2958</v>
      </c>
      <c r="G38" s="34">
        <v>7490</v>
      </c>
    </row>
    <row r="39" spans="2:7" s="112" customFormat="1" ht="22.5">
      <c r="B39" s="37" t="s">
        <v>14</v>
      </c>
      <c r="C39" s="7">
        <v>7157</v>
      </c>
      <c r="D39" s="7">
        <v>7157</v>
      </c>
      <c r="E39" s="91" t="s">
        <v>92</v>
      </c>
      <c r="F39" s="7">
        <v>-68</v>
      </c>
      <c r="G39" s="34">
        <v>7089</v>
      </c>
    </row>
    <row r="40" spans="2:7" s="112" customFormat="1" ht="12.75" customHeight="1">
      <c r="B40" s="33" t="s">
        <v>15</v>
      </c>
      <c r="C40" s="7">
        <v>-94631</v>
      </c>
      <c r="D40" s="7">
        <v>-95329</v>
      </c>
      <c r="E40" s="7">
        <v>8977</v>
      </c>
      <c r="F40" s="7">
        <v>-2414</v>
      </c>
      <c r="G40" s="34">
        <v>-88766</v>
      </c>
    </row>
    <row r="41" spans="2:7" s="98" customFormat="1" ht="12.75" customHeight="1">
      <c r="B41" s="52" t="s">
        <v>27</v>
      </c>
      <c r="C41" s="53">
        <v>-82942</v>
      </c>
      <c r="D41" s="53">
        <v>-83640</v>
      </c>
      <c r="E41" s="53">
        <v>8977</v>
      </c>
      <c r="F41" s="53">
        <v>476</v>
      </c>
      <c r="G41" s="54">
        <v>-74187</v>
      </c>
    </row>
    <row r="42" spans="2:7" s="98" customFormat="1" ht="12.75" customHeight="1">
      <c r="B42" s="55" t="s">
        <v>28</v>
      </c>
      <c r="C42" s="53">
        <v>7879</v>
      </c>
      <c r="D42" s="53">
        <v>6710</v>
      </c>
      <c r="E42" s="53">
        <v>9460</v>
      </c>
      <c r="F42" s="53">
        <v>404</v>
      </c>
      <c r="G42" s="54">
        <v>16574</v>
      </c>
    </row>
    <row r="43" spans="2:7" s="98" customFormat="1" ht="12.75" customHeight="1">
      <c r="B43" s="46" t="s">
        <v>93</v>
      </c>
      <c r="C43" s="44">
        <v>56224</v>
      </c>
      <c r="D43" s="44">
        <v>54805</v>
      </c>
      <c r="E43" s="44">
        <v>9887</v>
      </c>
      <c r="F43" s="44">
        <v>414</v>
      </c>
      <c r="G43" s="45">
        <v>65106</v>
      </c>
    </row>
    <row r="44" spans="2:7" s="112" customFormat="1" ht="12.75" customHeight="1">
      <c r="B44" s="39" t="s">
        <v>94</v>
      </c>
      <c r="C44" s="7">
        <v>18564</v>
      </c>
      <c r="D44" s="7">
        <v>18595</v>
      </c>
      <c r="E44" s="7">
        <v>-102</v>
      </c>
      <c r="F44" s="7">
        <v>228</v>
      </c>
      <c r="G44" s="34">
        <v>18721</v>
      </c>
    </row>
    <row r="45" spans="2:7" s="98" customFormat="1" ht="12.75" customHeight="1">
      <c r="B45" s="46" t="s">
        <v>95</v>
      </c>
      <c r="C45" s="44">
        <v>37660</v>
      </c>
      <c r="D45" s="44">
        <v>36210</v>
      </c>
      <c r="E45" s="44">
        <v>9989</v>
      </c>
      <c r="F45" s="44">
        <v>186</v>
      </c>
      <c r="G45" s="45">
        <v>46385</v>
      </c>
    </row>
    <row r="46" spans="2:7" s="98" customFormat="1" ht="12.75" customHeight="1" thickBot="1">
      <c r="B46" s="47" t="s">
        <v>96</v>
      </c>
      <c r="C46" s="48">
        <v>620685</v>
      </c>
      <c r="D46" s="48">
        <v>618614</v>
      </c>
      <c r="E46" s="48">
        <v>9887</v>
      </c>
      <c r="F46" s="48">
        <v>1343</v>
      </c>
      <c r="G46" s="49">
        <v>629844</v>
      </c>
    </row>
    <row r="47" spans="1:7" s="135" customFormat="1" ht="11.25">
      <c r="A47" s="134"/>
      <c r="B47" s="140" t="s">
        <v>97</v>
      </c>
      <c r="C47" s="140"/>
      <c r="D47" s="140"/>
      <c r="E47" s="140"/>
      <c r="F47" s="140"/>
      <c r="G47" s="140"/>
    </row>
    <row r="48" spans="2:7" ht="11.25">
      <c r="B48" s="76"/>
      <c r="C48" s="76"/>
      <c r="D48" s="76"/>
      <c r="E48" s="76"/>
      <c r="F48" s="76"/>
      <c r="G48" s="76"/>
    </row>
    <row r="49" spans="2:7" ht="11.25">
      <c r="B49" s="76"/>
      <c r="C49" s="134"/>
      <c r="D49" s="134"/>
      <c r="E49" s="134"/>
      <c r="F49" s="134"/>
      <c r="G49" s="134"/>
    </row>
    <row r="50" spans="2:7" ht="11.25">
      <c r="B50" s="76"/>
      <c r="C50" s="76"/>
      <c r="D50" s="76"/>
      <c r="E50" s="76"/>
      <c r="F50" s="76"/>
      <c r="G50" s="76"/>
    </row>
    <row r="51" spans="2:7" ht="11.25">
      <c r="B51" s="76"/>
      <c r="C51" s="76"/>
      <c r="D51" s="76"/>
      <c r="E51" s="76"/>
      <c r="F51" s="76"/>
      <c r="G51" s="76"/>
    </row>
    <row r="52" spans="2:7" ht="11.25">
      <c r="B52" s="76"/>
      <c r="C52" s="76"/>
      <c r="D52" s="76"/>
      <c r="E52" s="76"/>
      <c r="F52" s="76"/>
      <c r="G52" s="76"/>
    </row>
    <row r="53" spans="2:7" ht="11.25">
      <c r="B53" s="76"/>
      <c r="C53" s="76"/>
      <c r="D53" s="76"/>
      <c r="E53" s="76"/>
      <c r="F53" s="76"/>
      <c r="G53" s="76"/>
    </row>
    <row r="54" spans="2:7" ht="11.25">
      <c r="B54" s="76"/>
      <c r="C54" s="76"/>
      <c r="D54" s="76"/>
      <c r="E54" s="76"/>
      <c r="F54" s="76"/>
      <c r="G54" s="76"/>
    </row>
    <row r="55" spans="2:7" ht="11.25">
      <c r="B55" s="76"/>
      <c r="C55" s="76"/>
      <c r="D55" s="76"/>
      <c r="E55" s="76"/>
      <c r="F55" s="76"/>
      <c r="G55" s="76"/>
    </row>
    <row r="56" spans="2:7" ht="11.25">
      <c r="B56" s="76"/>
      <c r="C56" s="76"/>
      <c r="D56" s="76"/>
      <c r="E56" s="76"/>
      <c r="F56" s="76"/>
      <c r="G56" s="76"/>
    </row>
    <row r="57" spans="2:7" ht="11.25">
      <c r="B57" s="76"/>
      <c r="C57" s="76"/>
      <c r="D57" s="76"/>
      <c r="E57" s="76"/>
      <c r="F57" s="76"/>
      <c r="G57" s="76"/>
    </row>
    <row r="58" spans="2:7" ht="11.25">
      <c r="B58" s="76"/>
      <c r="C58" s="76"/>
      <c r="D58" s="76"/>
      <c r="E58" s="76"/>
      <c r="F58" s="76"/>
      <c r="G58" s="76"/>
    </row>
    <row r="59" spans="2:7" ht="11.25">
      <c r="B59" s="76"/>
      <c r="C59" s="76"/>
      <c r="D59" s="76"/>
      <c r="E59" s="76"/>
      <c r="F59" s="76"/>
      <c r="G59" s="76"/>
    </row>
    <row r="60" spans="2:7" ht="11.25">
      <c r="B60" s="76"/>
      <c r="C60" s="76"/>
      <c r="D60" s="76"/>
      <c r="E60" s="76"/>
      <c r="F60" s="76"/>
      <c r="G60" s="76"/>
    </row>
    <row r="61" spans="2:7" ht="11.25">
      <c r="B61" s="76"/>
      <c r="C61" s="76"/>
      <c r="D61" s="76"/>
      <c r="E61" s="76"/>
      <c r="F61" s="76"/>
      <c r="G61" s="76"/>
    </row>
    <row r="62" spans="2:7" ht="11.25">
      <c r="B62" s="76"/>
      <c r="C62" s="76"/>
      <c r="D62" s="76"/>
      <c r="E62" s="76"/>
      <c r="F62" s="76"/>
      <c r="G62" s="76"/>
    </row>
    <row r="63" spans="2:7" ht="11.25">
      <c r="B63" s="76"/>
      <c r="C63" s="76"/>
      <c r="D63" s="76"/>
      <c r="E63" s="76"/>
      <c r="F63" s="76"/>
      <c r="G63" s="76"/>
    </row>
    <row r="64" spans="2:7" ht="11.25">
      <c r="B64" s="76"/>
      <c r="C64" s="76"/>
      <c r="D64" s="76"/>
      <c r="E64" s="76"/>
      <c r="F64" s="76"/>
      <c r="G64" s="76"/>
    </row>
    <row r="65" spans="2:7" ht="11.25">
      <c r="B65" s="76"/>
      <c r="C65" s="76"/>
      <c r="D65" s="76"/>
      <c r="E65" s="76"/>
      <c r="F65" s="76"/>
      <c r="G65" s="76"/>
    </row>
    <row r="66" spans="2:7" ht="11.25">
      <c r="B66" s="76"/>
      <c r="C66" s="76"/>
      <c r="D66" s="76"/>
      <c r="E66" s="76"/>
      <c r="F66" s="76"/>
      <c r="G66" s="76"/>
    </row>
    <row r="67" spans="2:7" ht="11.25">
      <c r="B67" s="76"/>
      <c r="C67" s="76"/>
      <c r="D67" s="76"/>
      <c r="E67" s="76"/>
      <c r="F67" s="76"/>
      <c r="G67" s="76"/>
    </row>
    <row r="68" spans="2:7" ht="11.25">
      <c r="B68" s="76"/>
      <c r="C68" s="76"/>
      <c r="D68" s="76"/>
      <c r="E68" s="76"/>
      <c r="F68" s="76"/>
      <c r="G68" s="76"/>
    </row>
    <row r="69" spans="2:7" ht="11.25">
      <c r="B69" s="76"/>
      <c r="C69" s="76"/>
      <c r="D69" s="76"/>
      <c r="E69" s="76"/>
      <c r="F69" s="76"/>
      <c r="G69" s="76"/>
    </row>
    <row r="70" spans="2:7" ht="11.25">
      <c r="B70" s="76"/>
      <c r="C70" s="76"/>
      <c r="D70" s="76"/>
      <c r="E70" s="76"/>
      <c r="F70" s="76"/>
      <c r="G70" s="76"/>
    </row>
    <row r="71" spans="2:7" ht="11.25">
      <c r="B71" s="76"/>
      <c r="C71" s="76"/>
      <c r="D71" s="76"/>
      <c r="E71" s="76"/>
      <c r="F71" s="76"/>
      <c r="G71" s="76"/>
    </row>
    <row r="72" spans="2:7" ht="11.25">
      <c r="B72" s="76"/>
      <c r="C72" s="76"/>
      <c r="D72" s="76"/>
      <c r="E72" s="76"/>
      <c r="F72" s="76"/>
      <c r="G72" s="76"/>
    </row>
    <row r="73" spans="2:7" ht="11.25">
      <c r="B73" s="76"/>
      <c r="C73" s="76"/>
      <c r="D73" s="76"/>
      <c r="E73" s="76"/>
      <c r="F73" s="76"/>
      <c r="G73" s="76"/>
    </row>
    <row r="74" spans="2:7" ht="11.25">
      <c r="B74" s="76"/>
      <c r="C74" s="76"/>
      <c r="D74" s="76"/>
      <c r="E74" s="76"/>
      <c r="F74" s="76"/>
      <c r="G74" s="76"/>
    </row>
    <row r="75" spans="2:7" ht="11.25">
      <c r="B75" s="76"/>
      <c r="C75" s="76"/>
      <c r="D75" s="76"/>
      <c r="E75" s="76"/>
      <c r="F75" s="76"/>
      <c r="G75" s="76"/>
    </row>
    <row r="76" spans="2:7" ht="11.25">
      <c r="B76" s="76"/>
      <c r="C76" s="76"/>
      <c r="D76" s="76"/>
      <c r="E76" s="76"/>
      <c r="F76" s="76"/>
      <c r="G76" s="76"/>
    </row>
    <row r="77" spans="2:7" ht="11.25">
      <c r="B77" s="76"/>
      <c r="C77" s="76"/>
      <c r="D77" s="76"/>
      <c r="E77" s="76"/>
      <c r="F77" s="76"/>
      <c r="G77" s="76"/>
    </row>
    <row r="78" spans="2:7" ht="11.25">
      <c r="B78" s="76"/>
      <c r="C78" s="76"/>
      <c r="D78" s="76"/>
      <c r="E78" s="76"/>
      <c r="F78" s="76"/>
      <c r="G78" s="76"/>
    </row>
    <row r="79" spans="2:7" ht="11.25">
      <c r="B79" s="76"/>
      <c r="C79" s="76"/>
      <c r="D79" s="76"/>
      <c r="E79" s="76"/>
      <c r="F79" s="76"/>
      <c r="G79" s="76"/>
    </row>
    <row r="80" spans="2:7" ht="11.25">
      <c r="B80" s="76"/>
      <c r="C80" s="76"/>
      <c r="D80" s="76"/>
      <c r="E80" s="76"/>
      <c r="F80" s="76"/>
      <c r="G80" s="76"/>
    </row>
    <row r="81" spans="2:7" ht="11.25">
      <c r="B81" s="76"/>
      <c r="C81" s="76"/>
      <c r="D81" s="76"/>
      <c r="E81" s="76"/>
      <c r="F81" s="76"/>
      <c r="G81" s="76"/>
    </row>
    <row r="82" spans="2:7" ht="11.25">
      <c r="B82" s="76"/>
      <c r="C82" s="76"/>
      <c r="D82" s="76"/>
      <c r="E82" s="76"/>
      <c r="F82" s="76"/>
      <c r="G82" s="76"/>
    </row>
    <row r="83" spans="2:7" ht="11.25">
      <c r="B83" s="76"/>
      <c r="C83" s="76"/>
      <c r="D83" s="76"/>
      <c r="E83" s="76"/>
      <c r="F83" s="76"/>
      <c r="G83" s="76"/>
    </row>
    <row r="84" spans="2:7" ht="11.25">
      <c r="B84" s="76"/>
      <c r="C84" s="76"/>
      <c r="D84" s="76"/>
      <c r="E84" s="76"/>
      <c r="F84" s="76"/>
      <c r="G84" s="76"/>
    </row>
    <row r="85" spans="2:7" ht="11.25">
      <c r="B85" s="76"/>
      <c r="C85" s="76"/>
      <c r="D85" s="76"/>
      <c r="E85" s="76"/>
      <c r="F85" s="76"/>
      <c r="G85" s="76"/>
    </row>
    <row r="86" spans="2:7" ht="11.25">
      <c r="B86" s="76"/>
      <c r="C86" s="76"/>
      <c r="D86" s="76"/>
      <c r="E86" s="76"/>
      <c r="F86" s="76"/>
      <c r="G86" s="76"/>
    </row>
    <row r="87" spans="2:7" ht="11.25">
      <c r="B87" s="76"/>
      <c r="C87" s="76"/>
      <c r="D87" s="76"/>
      <c r="E87" s="76"/>
      <c r="F87" s="76"/>
      <c r="G87" s="76"/>
    </row>
    <row r="88" spans="2:7" ht="11.25">
      <c r="B88" s="76"/>
      <c r="C88" s="76"/>
      <c r="D88" s="76"/>
      <c r="E88" s="76"/>
      <c r="F88" s="76"/>
      <c r="G88" s="76"/>
    </row>
    <row r="89" spans="2:7" ht="11.25">
      <c r="B89" s="76"/>
      <c r="C89" s="76"/>
      <c r="D89" s="76"/>
      <c r="E89" s="76"/>
      <c r="F89" s="76"/>
      <c r="G89" s="76"/>
    </row>
    <row r="90" spans="2:7" ht="11.25">
      <c r="B90" s="76"/>
      <c r="C90" s="76"/>
      <c r="D90" s="76"/>
      <c r="E90" s="76"/>
      <c r="F90" s="76"/>
      <c r="G90" s="76"/>
    </row>
    <row r="91" spans="2:7" ht="11.25">
      <c r="B91" s="76"/>
      <c r="C91" s="76"/>
      <c r="D91" s="76"/>
      <c r="E91" s="76"/>
      <c r="F91" s="76"/>
      <c r="G91" s="76"/>
    </row>
    <row r="92" spans="2:7" ht="11.25">
      <c r="B92" s="76"/>
      <c r="C92" s="76"/>
      <c r="D92" s="76"/>
      <c r="E92" s="76"/>
      <c r="F92" s="76"/>
      <c r="G92" s="76"/>
    </row>
    <row r="93" spans="2:7" ht="11.25">
      <c r="B93" s="76"/>
      <c r="C93" s="76"/>
      <c r="D93" s="76"/>
      <c r="E93" s="76"/>
      <c r="F93" s="76"/>
      <c r="G93" s="76"/>
    </row>
    <row r="94" spans="2:7" ht="11.25">
      <c r="B94" s="76"/>
      <c r="C94" s="76"/>
      <c r="D94" s="76"/>
      <c r="E94" s="76"/>
      <c r="F94" s="76"/>
      <c r="G94" s="76"/>
    </row>
    <row r="95" spans="2:7" ht="11.25">
      <c r="B95" s="76"/>
      <c r="C95" s="76"/>
      <c r="D95" s="76"/>
      <c r="E95" s="76"/>
      <c r="F95" s="76"/>
      <c r="G95" s="76"/>
    </row>
    <row r="96" spans="2:7" ht="11.25">
      <c r="B96" s="76"/>
      <c r="C96" s="76"/>
      <c r="D96" s="76"/>
      <c r="E96" s="76"/>
      <c r="F96" s="76"/>
      <c r="G96" s="76"/>
    </row>
    <row r="97" spans="2:7" ht="11.25">
      <c r="B97" s="76"/>
      <c r="C97" s="76"/>
      <c r="D97" s="76"/>
      <c r="E97" s="76"/>
      <c r="F97" s="76"/>
      <c r="G97" s="76"/>
    </row>
    <row r="98" spans="2:7" ht="11.25">
      <c r="B98" s="76"/>
      <c r="C98" s="76"/>
      <c r="D98" s="76"/>
      <c r="E98" s="76"/>
      <c r="F98" s="76"/>
      <c r="G98" s="76"/>
    </row>
  </sheetData>
  <sheetProtection/>
  <mergeCells count="2">
    <mergeCell ref="B1:G1"/>
    <mergeCell ref="B47:G4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204">
    <pageSetUpPr fitToPage="1"/>
  </sheetPr>
  <dimension ref="B1:G30"/>
  <sheetViews>
    <sheetView showGridLines="0" workbookViewId="0" topLeftCell="A1">
      <selection activeCell="B1" sqref="B1:G1"/>
    </sheetView>
  </sheetViews>
  <sheetFormatPr defaultColWidth="10.16015625" defaultRowHeight="11.25"/>
  <cols>
    <col min="1" max="1" width="5.16015625" style="62" customWidth="1"/>
    <col min="2" max="2" width="34.5" style="84" customWidth="1"/>
    <col min="3" max="5" width="16.16015625" style="84" customWidth="1"/>
    <col min="6" max="6" width="12.16015625" style="84" customWidth="1"/>
    <col min="7" max="7" width="11.83203125" style="84" customWidth="1"/>
    <col min="8" max="16384" width="10.16015625" style="62" customWidth="1"/>
  </cols>
  <sheetData>
    <row r="1" spans="2:7" s="57" customFormat="1" ht="19.5" customHeight="1">
      <c r="B1" s="141" t="s">
        <v>71</v>
      </c>
      <c r="C1" s="141"/>
      <c r="D1" s="141"/>
      <c r="E1" s="141"/>
      <c r="F1" s="141"/>
      <c r="G1" s="141"/>
    </row>
    <row r="2" spans="2:7" s="58" customFormat="1" ht="12" thickBot="1">
      <c r="B2" s="63"/>
      <c r="C2" s="63"/>
      <c r="D2" s="63"/>
      <c r="E2" s="63"/>
      <c r="F2" s="63"/>
      <c r="G2" s="64" t="s">
        <v>0</v>
      </c>
    </row>
    <row r="3" spans="2:7" s="59" customFormat="1" ht="45">
      <c r="B3" s="65"/>
      <c r="C3" s="67" t="s">
        <v>72</v>
      </c>
      <c r="D3" s="67" t="s">
        <v>73</v>
      </c>
      <c r="E3" s="67" t="s">
        <v>74</v>
      </c>
      <c r="F3" s="67" t="s">
        <v>75</v>
      </c>
      <c r="G3" s="68" t="s">
        <v>76</v>
      </c>
    </row>
    <row r="4" spans="2:7" s="78" customFormat="1" ht="11.25">
      <c r="B4" s="70" t="s">
        <v>91</v>
      </c>
      <c r="C4" s="85">
        <v>49232</v>
      </c>
      <c r="D4" s="85">
        <v>64</v>
      </c>
      <c r="E4" s="85">
        <v>496</v>
      </c>
      <c r="F4" s="85">
        <v>49792</v>
      </c>
      <c r="G4" s="86">
        <v>49623</v>
      </c>
    </row>
    <row r="5" spans="2:7" s="78" customFormat="1" ht="11.25">
      <c r="B5" s="69" t="s">
        <v>31</v>
      </c>
      <c r="C5" s="85">
        <v>99897</v>
      </c>
      <c r="D5" s="85">
        <v>-2286</v>
      </c>
      <c r="E5" s="85">
        <v>221</v>
      </c>
      <c r="F5" s="85">
        <v>97833</v>
      </c>
      <c r="G5" s="86">
        <v>97558</v>
      </c>
    </row>
    <row r="6" spans="2:7" s="78" customFormat="1" ht="11.25">
      <c r="B6" s="69" t="s">
        <v>32</v>
      </c>
      <c r="C6" s="85">
        <v>6398</v>
      </c>
      <c r="D6" s="85">
        <v>805</v>
      </c>
      <c r="E6" s="85">
        <v>35</v>
      </c>
      <c r="F6" s="85">
        <v>7238</v>
      </c>
      <c r="G6" s="86">
        <v>6954</v>
      </c>
    </row>
    <row r="7" spans="2:7" s="78" customFormat="1" ht="11.25">
      <c r="B7" s="74" t="s">
        <v>68</v>
      </c>
      <c r="C7" s="85">
        <v>4545</v>
      </c>
      <c r="D7" s="85">
        <v>-229</v>
      </c>
      <c r="E7" s="85">
        <v>19</v>
      </c>
      <c r="F7" s="85">
        <v>4335</v>
      </c>
      <c r="G7" s="86">
        <v>4286</v>
      </c>
    </row>
    <row r="8" spans="2:7" s="78" customFormat="1" ht="11.25">
      <c r="B8" s="70" t="s">
        <v>69</v>
      </c>
      <c r="C8" s="85">
        <v>25596</v>
      </c>
      <c r="D8" s="85">
        <v>1</v>
      </c>
      <c r="E8" s="85">
        <v>-32</v>
      </c>
      <c r="F8" s="85">
        <v>25565</v>
      </c>
      <c r="G8" s="86">
        <v>25505</v>
      </c>
    </row>
    <row r="9" spans="2:7" s="78" customFormat="1" ht="11.25">
      <c r="B9" s="70" t="s">
        <v>62</v>
      </c>
      <c r="C9" s="85">
        <v>18998</v>
      </c>
      <c r="D9" s="85">
        <v>-252</v>
      </c>
      <c r="E9" s="85">
        <v>788</v>
      </c>
      <c r="F9" s="85">
        <v>19534</v>
      </c>
      <c r="G9" s="86">
        <v>19206</v>
      </c>
    </row>
    <row r="10" spans="2:7" s="78" customFormat="1" ht="11.25">
      <c r="B10" s="69" t="s">
        <v>35</v>
      </c>
      <c r="C10" s="85">
        <v>9656</v>
      </c>
      <c r="D10" s="85">
        <v>-45</v>
      </c>
      <c r="E10" s="85">
        <v>-63</v>
      </c>
      <c r="F10" s="85">
        <v>9548</v>
      </c>
      <c r="G10" s="86">
        <v>9485</v>
      </c>
    </row>
    <row r="11" spans="2:7" s="78" customFormat="1" ht="11.25">
      <c r="B11" s="69" t="s">
        <v>36</v>
      </c>
      <c r="C11" s="85">
        <v>9465</v>
      </c>
      <c r="D11" s="85">
        <v>-293</v>
      </c>
      <c r="E11" s="85">
        <v>253</v>
      </c>
      <c r="F11" s="85">
        <v>9425</v>
      </c>
      <c r="G11" s="86">
        <v>9599</v>
      </c>
    </row>
    <row r="12" spans="2:7" s="78" customFormat="1" ht="11.25">
      <c r="B12" s="69" t="s">
        <v>37</v>
      </c>
      <c r="C12" s="85">
        <v>732</v>
      </c>
      <c r="D12" s="85">
        <v>7</v>
      </c>
      <c r="E12" s="85">
        <v>7</v>
      </c>
      <c r="F12" s="85">
        <v>747</v>
      </c>
      <c r="G12" s="86">
        <v>716</v>
      </c>
    </row>
    <row r="13" spans="2:7" s="78" customFormat="1" ht="11.25">
      <c r="B13" s="69" t="s">
        <v>38</v>
      </c>
      <c r="C13" s="85">
        <v>38582</v>
      </c>
      <c r="D13" s="85">
        <v>-3428</v>
      </c>
      <c r="E13" s="85">
        <v>253</v>
      </c>
      <c r="F13" s="85">
        <v>35407</v>
      </c>
      <c r="G13" s="86">
        <v>35205</v>
      </c>
    </row>
    <row r="14" spans="2:7" s="78" customFormat="1" ht="11.25">
      <c r="B14" s="69" t="s">
        <v>39</v>
      </c>
      <c r="C14" s="85">
        <v>2029</v>
      </c>
      <c r="D14" s="85">
        <v>23</v>
      </c>
      <c r="E14" s="85">
        <v>95</v>
      </c>
      <c r="F14" s="85">
        <v>2147</v>
      </c>
      <c r="G14" s="86">
        <v>2160</v>
      </c>
    </row>
    <row r="15" spans="2:7" s="78" customFormat="1" ht="11.25">
      <c r="B15" s="69" t="s">
        <v>40</v>
      </c>
      <c r="C15" s="85">
        <v>5440</v>
      </c>
      <c r="D15" s="85">
        <v>-140</v>
      </c>
      <c r="E15" s="77">
        <v>3</v>
      </c>
      <c r="F15" s="85">
        <v>5302</v>
      </c>
      <c r="G15" s="86">
        <v>5302</v>
      </c>
    </row>
    <row r="16" spans="2:7" s="78" customFormat="1" ht="11.25">
      <c r="B16" s="71" t="s">
        <v>41</v>
      </c>
      <c r="C16" s="85">
        <v>1106</v>
      </c>
      <c r="D16" s="85">
        <v>17</v>
      </c>
      <c r="E16" s="85">
        <v>127</v>
      </c>
      <c r="F16" s="85">
        <v>1249</v>
      </c>
      <c r="G16" s="86">
        <v>1247</v>
      </c>
    </row>
    <row r="17" spans="2:7" s="78" customFormat="1" ht="11.25">
      <c r="B17" s="69" t="s">
        <v>42</v>
      </c>
      <c r="C17" s="85">
        <v>2709</v>
      </c>
      <c r="D17" s="85">
        <v>-103</v>
      </c>
      <c r="E17" s="85">
        <v>-20</v>
      </c>
      <c r="F17" s="85">
        <v>2586</v>
      </c>
      <c r="G17" s="86">
        <v>2547</v>
      </c>
    </row>
    <row r="18" spans="2:7" s="78" customFormat="1" ht="11.25">
      <c r="B18" s="69" t="s">
        <v>43</v>
      </c>
      <c r="C18" s="85">
        <v>1681</v>
      </c>
      <c r="D18" s="85">
        <v>-146</v>
      </c>
      <c r="E18" s="85">
        <v>22</v>
      </c>
      <c r="F18" s="85">
        <v>1556</v>
      </c>
      <c r="G18" s="86">
        <v>1571</v>
      </c>
    </row>
    <row r="19" spans="2:7" s="78" customFormat="1" ht="11.25">
      <c r="B19" s="69" t="s">
        <v>44</v>
      </c>
      <c r="C19" s="85">
        <v>9051</v>
      </c>
      <c r="D19" s="85">
        <v>-170</v>
      </c>
      <c r="E19" s="85">
        <v>333</v>
      </c>
      <c r="F19" s="85">
        <v>9214</v>
      </c>
      <c r="G19" s="86">
        <v>9138</v>
      </c>
    </row>
    <row r="20" spans="2:7" s="78" customFormat="1" ht="11.25">
      <c r="B20" s="69" t="s">
        <v>45</v>
      </c>
      <c r="C20" s="85">
        <v>25421</v>
      </c>
      <c r="D20" s="85">
        <v>-484</v>
      </c>
      <c r="E20" s="85">
        <v>213</v>
      </c>
      <c r="F20" s="85">
        <v>25150</v>
      </c>
      <c r="G20" s="86">
        <v>25132</v>
      </c>
    </row>
    <row r="21" spans="2:7" s="78" customFormat="1" ht="11.25">
      <c r="B21" s="69" t="s">
        <v>46</v>
      </c>
      <c r="C21" s="85">
        <v>13556</v>
      </c>
      <c r="D21" s="85">
        <v>-140</v>
      </c>
      <c r="E21" s="85">
        <v>205</v>
      </c>
      <c r="F21" s="85">
        <v>13621</v>
      </c>
      <c r="G21" s="86">
        <v>13587</v>
      </c>
    </row>
    <row r="22" spans="2:7" s="78" customFormat="1" ht="11.25">
      <c r="B22" s="69" t="s">
        <v>47</v>
      </c>
      <c r="C22" s="85">
        <v>8389</v>
      </c>
      <c r="D22" s="85">
        <v>281</v>
      </c>
      <c r="E22" s="85">
        <v>166</v>
      </c>
      <c r="F22" s="85">
        <v>8836</v>
      </c>
      <c r="G22" s="86">
        <v>8807</v>
      </c>
    </row>
    <row r="23" spans="2:7" s="78" customFormat="1" ht="11.25">
      <c r="B23" s="69" t="s">
        <v>48</v>
      </c>
      <c r="C23" s="85">
        <v>1186</v>
      </c>
      <c r="D23" s="85">
        <v>-83</v>
      </c>
      <c r="E23" s="85">
        <v>192</v>
      </c>
      <c r="F23" s="85">
        <v>1295</v>
      </c>
      <c r="G23" s="86">
        <v>1108</v>
      </c>
    </row>
    <row r="24" spans="2:7" s="78" customFormat="1" ht="11.25">
      <c r="B24" s="69" t="s">
        <v>49</v>
      </c>
      <c r="C24" s="85">
        <v>4335</v>
      </c>
      <c r="D24" s="85">
        <v>-43</v>
      </c>
      <c r="E24" s="85">
        <v>163</v>
      </c>
      <c r="F24" s="85">
        <v>4455</v>
      </c>
      <c r="G24" s="86">
        <v>4454</v>
      </c>
    </row>
    <row r="25" spans="2:7" s="78" customFormat="1" ht="11.25">
      <c r="B25" s="69" t="s">
        <v>50</v>
      </c>
      <c r="C25" s="85">
        <v>2260</v>
      </c>
      <c r="D25" s="85">
        <v>-105</v>
      </c>
      <c r="E25" s="85">
        <v>41</v>
      </c>
      <c r="F25" s="85">
        <v>2195</v>
      </c>
      <c r="G25" s="86">
        <v>2173</v>
      </c>
    </row>
    <row r="26" spans="2:7" s="78" customFormat="1" ht="11.25">
      <c r="B26" s="70" t="s">
        <v>51</v>
      </c>
      <c r="C26" s="85">
        <v>906</v>
      </c>
      <c r="D26" s="85">
        <v>-53</v>
      </c>
      <c r="E26" s="85">
        <v>1</v>
      </c>
      <c r="F26" s="85">
        <v>854</v>
      </c>
      <c r="G26" s="86">
        <v>836</v>
      </c>
    </row>
    <row r="27" spans="2:7" s="78" customFormat="1" ht="11.25">
      <c r="B27" s="70" t="s">
        <v>77</v>
      </c>
      <c r="C27" s="85">
        <v>300</v>
      </c>
      <c r="D27" s="85" t="s">
        <v>92</v>
      </c>
      <c r="E27" s="9">
        <v>-300</v>
      </c>
      <c r="F27" s="9" t="s">
        <v>92</v>
      </c>
      <c r="G27" s="22" t="s">
        <v>92</v>
      </c>
    </row>
    <row r="28" spans="2:7" s="78" customFormat="1" ht="11.25">
      <c r="B28" s="79" t="s">
        <v>78</v>
      </c>
      <c r="C28" s="85">
        <v>700</v>
      </c>
      <c r="D28" s="85" t="s">
        <v>92</v>
      </c>
      <c r="E28" s="77">
        <v>-700</v>
      </c>
      <c r="F28" s="77" t="s">
        <v>92</v>
      </c>
      <c r="G28" s="80" t="s">
        <v>92</v>
      </c>
    </row>
    <row r="29" spans="2:7" s="78" customFormat="1" ht="11.25">
      <c r="B29" s="79" t="s">
        <v>52</v>
      </c>
      <c r="C29" s="77" t="s">
        <v>92</v>
      </c>
      <c r="D29" s="77" t="s">
        <v>92</v>
      </c>
      <c r="E29" s="77" t="s">
        <v>92</v>
      </c>
      <c r="F29" s="77" t="s">
        <v>92</v>
      </c>
      <c r="G29" s="80">
        <v>-1400</v>
      </c>
    </row>
    <row r="30" spans="2:7" s="75" customFormat="1" ht="12" thickBot="1">
      <c r="B30" s="81" t="s">
        <v>3</v>
      </c>
      <c r="C30" s="82">
        <v>342100</v>
      </c>
      <c r="D30" s="82">
        <v>-6802</v>
      </c>
      <c r="E30" s="82">
        <v>2500</v>
      </c>
      <c r="F30" s="82">
        <v>337884</v>
      </c>
      <c r="G30" s="83">
        <v>334800</v>
      </c>
    </row>
  </sheetData>
  <sheetProtection/>
  <mergeCells count="1">
    <mergeCell ref="B1:G1"/>
  </mergeCells>
  <printOptions/>
  <pageMargins left="0.5511811023622047" right="0.5511811023622047" top="0.7086614173228347" bottom="0.7086614173228347" header="0.35433070866141736" footer="0.35433070866141736"/>
  <pageSetup fitToHeight="1" fitToWidth="1" horizontalDpi="600" verticalDpi="600" orientation="landscape" paperSize="9" r:id="rId1"/>
  <headerFooter alignWithMargins="0">
    <oddHeader>&amp;LPublic Expenditure Statistical Analyses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0205">
    <pageSetUpPr fitToPage="1"/>
  </sheetPr>
  <dimension ref="B1:G29"/>
  <sheetViews>
    <sheetView showGridLines="0" workbookViewId="0" topLeftCell="A1">
      <selection activeCell="B1" sqref="B1:G1"/>
    </sheetView>
  </sheetViews>
  <sheetFormatPr defaultColWidth="10.16015625" defaultRowHeight="11.25"/>
  <cols>
    <col min="1" max="1" width="4.16015625" style="62" customWidth="1"/>
    <col min="2" max="2" width="34.5" style="84" customWidth="1"/>
    <col min="3" max="6" width="16.16015625" style="84" customWidth="1"/>
    <col min="7" max="7" width="12.83203125" style="84" customWidth="1"/>
    <col min="8" max="16384" width="10.16015625" style="62" customWidth="1"/>
  </cols>
  <sheetData>
    <row r="1" spans="2:7" s="57" customFormat="1" ht="19.5" customHeight="1">
      <c r="B1" s="141" t="s">
        <v>79</v>
      </c>
      <c r="C1" s="141"/>
      <c r="D1" s="141"/>
      <c r="E1" s="141"/>
      <c r="F1" s="141"/>
      <c r="G1" s="141"/>
    </row>
    <row r="2" spans="2:7" s="58" customFormat="1" ht="12" thickBot="1">
      <c r="B2" s="63"/>
      <c r="C2" s="63"/>
      <c r="D2" s="63"/>
      <c r="E2" s="63"/>
      <c r="F2" s="63"/>
      <c r="G2" s="64" t="s">
        <v>0</v>
      </c>
    </row>
    <row r="3" spans="2:7" s="59" customFormat="1" ht="45">
      <c r="B3" s="65"/>
      <c r="C3" s="67" t="s">
        <v>72</v>
      </c>
      <c r="D3" s="67" t="s">
        <v>73</v>
      </c>
      <c r="E3" s="67" t="s">
        <v>74</v>
      </c>
      <c r="F3" s="67" t="s">
        <v>75</v>
      </c>
      <c r="G3" s="68" t="s">
        <v>76</v>
      </c>
    </row>
    <row r="4" spans="2:7" s="78" customFormat="1" ht="11.25">
      <c r="B4" s="70" t="s">
        <v>91</v>
      </c>
      <c r="C4" s="85">
        <v>7343</v>
      </c>
      <c r="D4" s="77" t="s">
        <v>92</v>
      </c>
      <c r="E4" s="85">
        <v>233</v>
      </c>
      <c r="F4" s="85">
        <v>7575</v>
      </c>
      <c r="G4" s="86">
        <v>7523</v>
      </c>
    </row>
    <row r="5" spans="2:7" s="78" customFormat="1" ht="11.25">
      <c r="B5" s="69" t="s">
        <v>31</v>
      </c>
      <c r="C5" s="85">
        <v>5573</v>
      </c>
      <c r="D5" s="85">
        <v>75</v>
      </c>
      <c r="E5" s="85">
        <v>-260</v>
      </c>
      <c r="F5" s="85">
        <v>5389</v>
      </c>
      <c r="G5" s="86">
        <v>5393</v>
      </c>
    </row>
    <row r="6" spans="2:7" s="78" customFormat="1" ht="11.25">
      <c r="B6" s="69" t="s">
        <v>32</v>
      </c>
      <c r="C6" s="85">
        <v>8314</v>
      </c>
      <c r="D6" s="85">
        <v>280</v>
      </c>
      <c r="E6" s="77">
        <v>-330</v>
      </c>
      <c r="F6" s="85">
        <v>8264</v>
      </c>
      <c r="G6" s="86">
        <v>8271</v>
      </c>
    </row>
    <row r="7" spans="2:7" s="78" customFormat="1" ht="11.25">
      <c r="B7" s="74" t="s">
        <v>68</v>
      </c>
      <c r="C7" s="85">
        <v>8623</v>
      </c>
      <c r="D7" s="85">
        <v>-59</v>
      </c>
      <c r="E7" s="85">
        <v>638</v>
      </c>
      <c r="F7" s="85">
        <v>9202</v>
      </c>
      <c r="G7" s="86">
        <v>9150</v>
      </c>
    </row>
    <row r="8" spans="2:7" s="78" customFormat="1" ht="11.25">
      <c r="B8" s="70" t="s">
        <v>69</v>
      </c>
      <c r="C8" s="85">
        <v>106</v>
      </c>
      <c r="D8" s="85" t="s">
        <v>92</v>
      </c>
      <c r="E8" s="85">
        <v>121</v>
      </c>
      <c r="F8" s="85">
        <v>227</v>
      </c>
      <c r="G8" s="86">
        <v>223</v>
      </c>
    </row>
    <row r="9" spans="2:7" s="78" customFormat="1" ht="11.25">
      <c r="B9" s="70" t="s">
        <v>62</v>
      </c>
      <c r="C9" s="85">
        <v>2987</v>
      </c>
      <c r="D9" s="85">
        <v>61</v>
      </c>
      <c r="E9" s="85">
        <v>379</v>
      </c>
      <c r="F9" s="85">
        <v>3427</v>
      </c>
      <c r="G9" s="86">
        <v>3017</v>
      </c>
    </row>
    <row r="10" spans="2:7" s="78" customFormat="1" ht="11.25">
      <c r="B10" s="69" t="s">
        <v>35</v>
      </c>
      <c r="C10" s="85">
        <v>823</v>
      </c>
      <c r="D10" s="85" t="s">
        <v>92</v>
      </c>
      <c r="E10" s="85">
        <v>184</v>
      </c>
      <c r="F10" s="85">
        <v>1007</v>
      </c>
      <c r="G10" s="86">
        <v>1017</v>
      </c>
    </row>
    <row r="11" spans="2:7" s="78" customFormat="1" ht="11.25">
      <c r="B11" s="69" t="s">
        <v>36</v>
      </c>
      <c r="C11" s="85">
        <v>777</v>
      </c>
      <c r="D11" s="77" t="s">
        <v>92</v>
      </c>
      <c r="E11" s="85">
        <v>136</v>
      </c>
      <c r="F11" s="85">
        <v>913</v>
      </c>
      <c r="G11" s="86">
        <v>859</v>
      </c>
    </row>
    <row r="12" spans="2:7" s="78" customFormat="1" ht="11.25">
      <c r="B12" s="69" t="s">
        <v>37</v>
      </c>
      <c r="C12" s="85">
        <v>13</v>
      </c>
      <c r="D12" s="77" t="s">
        <v>92</v>
      </c>
      <c r="E12" s="85">
        <v>2</v>
      </c>
      <c r="F12" s="85">
        <v>14</v>
      </c>
      <c r="G12" s="86">
        <v>14</v>
      </c>
    </row>
    <row r="13" spans="2:7" s="78" customFormat="1" ht="11.25">
      <c r="B13" s="69" t="s">
        <v>38</v>
      </c>
      <c r="C13" s="85">
        <v>9121</v>
      </c>
      <c r="D13" s="77">
        <v>10</v>
      </c>
      <c r="E13" s="85">
        <v>98</v>
      </c>
      <c r="F13" s="85">
        <v>9228</v>
      </c>
      <c r="G13" s="86">
        <v>9238</v>
      </c>
    </row>
    <row r="14" spans="2:7" s="78" customFormat="1" ht="11.25">
      <c r="B14" s="69" t="s">
        <v>39</v>
      </c>
      <c r="C14" s="85">
        <v>216</v>
      </c>
      <c r="D14" s="77" t="s">
        <v>92</v>
      </c>
      <c r="E14" s="85">
        <v>-13</v>
      </c>
      <c r="F14" s="85">
        <v>203</v>
      </c>
      <c r="G14" s="86">
        <v>203</v>
      </c>
    </row>
    <row r="15" spans="2:7" s="78" customFormat="1" ht="11.25">
      <c r="B15" s="69" t="s">
        <v>40</v>
      </c>
      <c r="C15" s="85">
        <v>1366</v>
      </c>
      <c r="D15" s="77" t="s">
        <v>92</v>
      </c>
      <c r="E15" s="77" t="s">
        <v>92</v>
      </c>
      <c r="F15" s="85">
        <v>1366</v>
      </c>
      <c r="G15" s="86">
        <v>1347</v>
      </c>
    </row>
    <row r="16" spans="2:7" s="78" customFormat="1" ht="11.25">
      <c r="B16" s="71" t="s">
        <v>41</v>
      </c>
      <c r="C16" s="85">
        <v>2028</v>
      </c>
      <c r="D16" s="77">
        <v>-22</v>
      </c>
      <c r="E16" s="85">
        <v>-117</v>
      </c>
      <c r="F16" s="85">
        <v>1889</v>
      </c>
      <c r="G16" s="86">
        <v>1874</v>
      </c>
    </row>
    <row r="17" spans="2:7" s="78" customFormat="1" ht="11.25">
      <c r="B17" s="69" t="s">
        <v>42</v>
      </c>
      <c r="C17" s="85">
        <v>669</v>
      </c>
      <c r="D17" s="85">
        <v>-5</v>
      </c>
      <c r="E17" s="85">
        <v>55</v>
      </c>
      <c r="F17" s="85">
        <v>720</v>
      </c>
      <c r="G17" s="86">
        <v>734</v>
      </c>
    </row>
    <row r="18" spans="2:7" s="78" customFormat="1" ht="11.25">
      <c r="B18" s="69" t="s">
        <v>43</v>
      </c>
      <c r="C18" s="85">
        <v>404</v>
      </c>
      <c r="D18" s="85" t="s">
        <v>92</v>
      </c>
      <c r="E18" s="85">
        <v>139</v>
      </c>
      <c r="F18" s="85">
        <v>543</v>
      </c>
      <c r="G18" s="86">
        <v>560</v>
      </c>
    </row>
    <row r="19" spans="2:7" s="78" customFormat="1" ht="11.25">
      <c r="B19" s="69" t="s">
        <v>44</v>
      </c>
      <c r="C19" s="85">
        <v>84</v>
      </c>
      <c r="D19" s="85">
        <v>207</v>
      </c>
      <c r="E19" s="77">
        <v>-5</v>
      </c>
      <c r="F19" s="85">
        <v>285</v>
      </c>
      <c r="G19" s="86">
        <v>275</v>
      </c>
    </row>
    <row r="20" spans="2:7" s="78" customFormat="1" ht="11.25">
      <c r="B20" s="69" t="s">
        <v>45</v>
      </c>
      <c r="C20" s="85">
        <v>3713</v>
      </c>
      <c r="D20" s="85">
        <v>31</v>
      </c>
      <c r="E20" s="85">
        <v>186</v>
      </c>
      <c r="F20" s="85">
        <v>3929</v>
      </c>
      <c r="G20" s="86">
        <v>3927</v>
      </c>
    </row>
    <row r="21" spans="2:7" s="78" customFormat="1" ht="11.25">
      <c r="B21" s="69" t="s">
        <v>46</v>
      </c>
      <c r="C21" s="85">
        <v>1722</v>
      </c>
      <c r="D21" s="77" t="s">
        <v>92</v>
      </c>
      <c r="E21" s="85">
        <v>217</v>
      </c>
      <c r="F21" s="85">
        <v>1939</v>
      </c>
      <c r="G21" s="86">
        <v>1947</v>
      </c>
    </row>
    <row r="22" spans="2:7" s="78" customFormat="1" ht="11.25">
      <c r="B22" s="69" t="s">
        <v>47</v>
      </c>
      <c r="C22" s="85">
        <v>1084</v>
      </c>
      <c r="D22" s="85">
        <v>27</v>
      </c>
      <c r="E22" s="85">
        <v>100</v>
      </c>
      <c r="F22" s="85">
        <v>1211</v>
      </c>
      <c r="G22" s="86">
        <v>1208</v>
      </c>
    </row>
    <row r="23" spans="2:7" s="78" customFormat="1" ht="11.25">
      <c r="B23" s="69" t="s">
        <v>48</v>
      </c>
      <c r="C23" s="85">
        <v>77</v>
      </c>
      <c r="D23" s="85" t="s">
        <v>92</v>
      </c>
      <c r="E23" s="85" t="s">
        <v>92</v>
      </c>
      <c r="F23" s="85">
        <v>77</v>
      </c>
      <c r="G23" s="86">
        <v>62</v>
      </c>
    </row>
    <row r="24" spans="2:7" s="78" customFormat="1" ht="11.25">
      <c r="B24" s="69" t="s">
        <v>49</v>
      </c>
      <c r="C24" s="85">
        <v>1027</v>
      </c>
      <c r="D24" s="77">
        <v>28</v>
      </c>
      <c r="E24" s="85">
        <v>-652</v>
      </c>
      <c r="F24" s="85">
        <v>402</v>
      </c>
      <c r="G24" s="86">
        <v>413</v>
      </c>
    </row>
    <row r="25" spans="2:7" s="78" customFormat="1" ht="11.25">
      <c r="B25" s="69" t="s">
        <v>50</v>
      </c>
      <c r="C25" s="85">
        <v>390</v>
      </c>
      <c r="D25" s="85">
        <v>19</v>
      </c>
      <c r="E25" s="85">
        <v>53</v>
      </c>
      <c r="F25" s="85">
        <v>462</v>
      </c>
      <c r="G25" s="86">
        <v>461</v>
      </c>
    </row>
    <row r="26" spans="2:7" s="78" customFormat="1" ht="11.25">
      <c r="B26" s="70" t="s">
        <v>51</v>
      </c>
      <c r="C26" s="85">
        <v>64</v>
      </c>
      <c r="D26" s="85" t="s">
        <v>92</v>
      </c>
      <c r="E26" s="85">
        <v>2</v>
      </c>
      <c r="F26" s="85">
        <v>66</v>
      </c>
      <c r="G26" s="86">
        <v>42</v>
      </c>
    </row>
    <row r="27" spans="2:7" s="78" customFormat="1" ht="11.25">
      <c r="B27" s="79" t="s">
        <v>78</v>
      </c>
      <c r="C27" s="85">
        <v>1200</v>
      </c>
      <c r="D27" s="9" t="s">
        <v>92</v>
      </c>
      <c r="E27" s="87">
        <v>-1200</v>
      </c>
      <c r="F27" s="9" t="s">
        <v>92</v>
      </c>
      <c r="G27" s="22" t="s">
        <v>92</v>
      </c>
    </row>
    <row r="28" spans="2:7" s="78" customFormat="1" ht="11.25">
      <c r="B28" s="79" t="s">
        <v>52</v>
      </c>
      <c r="C28" s="9" t="s">
        <v>92</v>
      </c>
      <c r="D28" s="9" t="s">
        <v>92</v>
      </c>
      <c r="E28" s="9" t="s">
        <v>92</v>
      </c>
      <c r="F28" s="9" t="s">
        <v>92</v>
      </c>
      <c r="G28" s="88">
        <v>-1200</v>
      </c>
    </row>
    <row r="29" spans="2:7" s="75" customFormat="1" ht="12" thickBot="1">
      <c r="B29" s="81" t="s">
        <v>21</v>
      </c>
      <c r="C29" s="82">
        <v>57700</v>
      </c>
      <c r="D29" s="82">
        <v>650</v>
      </c>
      <c r="E29" s="82">
        <v>0</v>
      </c>
      <c r="F29" s="82">
        <v>58339</v>
      </c>
      <c r="G29" s="83">
        <v>56600</v>
      </c>
    </row>
  </sheetData>
  <sheetProtection/>
  <mergeCells count="1">
    <mergeCell ref="B1:G1"/>
  </mergeCells>
  <printOptions/>
  <pageMargins left="0.5511811023622047" right="0.5511811023622047" top="0.7086614173228347" bottom="0.7086614173228347" header="0.35433070866141736" footer="0.35433070866141736"/>
  <pageSetup fitToHeight="1" fitToWidth="1" horizontalDpi="600" verticalDpi="600" orientation="landscape" paperSize="9" r:id="rId1"/>
  <headerFooter alignWithMargins="0">
    <oddHeader>&amp;LPublic Expenditure Statistical Analyses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0207">
    <pageSetUpPr fitToPage="1"/>
  </sheetPr>
  <dimension ref="A1:GN46"/>
  <sheetViews>
    <sheetView showGridLines="0" workbookViewId="0" topLeftCell="A1">
      <selection activeCell="B1" sqref="B1:F1"/>
    </sheetView>
  </sheetViews>
  <sheetFormatPr defaultColWidth="10.16015625" defaultRowHeight="11.25"/>
  <cols>
    <col min="1" max="1" width="5.5" style="62" customWidth="1"/>
    <col min="2" max="2" width="48.33203125" style="112" bestFit="1" customWidth="1"/>
    <col min="3" max="3" width="11.16015625" style="112" bestFit="1" customWidth="1"/>
    <col min="4" max="4" width="13.5" style="112" customWidth="1"/>
    <col min="5" max="5" width="13.66015625" style="112" customWidth="1"/>
    <col min="6" max="6" width="15.33203125" style="112" customWidth="1"/>
    <col min="7" max="16384" width="10.16015625" style="102" customWidth="1"/>
  </cols>
  <sheetData>
    <row r="1" spans="1:6" s="99" customFormat="1" ht="19.5" customHeight="1">
      <c r="A1" s="57"/>
      <c r="B1" s="142" t="s">
        <v>80</v>
      </c>
      <c r="C1" s="142"/>
      <c r="D1" s="142"/>
      <c r="E1" s="142"/>
      <c r="F1" s="142"/>
    </row>
    <row r="2" spans="1:196" s="103" customFormat="1" ht="12" thickBot="1">
      <c r="A2" s="58"/>
      <c r="B2" s="100"/>
      <c r="C2" s="100"/>
      <c r="D2" s="100"/>
      <c r="E2" s="100"/>
      <c r="F2" s="101" t="s">
        <v>0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</row>
    <row r="3" spans="1:196" s="105" customFormat="1" ht="45">
      <c r="A3" s="59"/>
      <c r="B3" s="104"/>
      <c r="C3" s="67" t="s">
        <v>81</v>
      </c>
      <c r="D3" s="67" t="s">
        <v>82</v>
      </c>
      <c r="E3" s="67" t="s">
        <v>83</v>
      </c>
      <c r="F3" s="68" t="s">
        <v>84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</row>
    <row r="4" spans="1:6" s="108" customFormat="1" ht="11.25">
      <c r="A4" s="61"/>
      <c r="B4" s="106" t="s">
        <v>1</v>
      </c>
      <c r="C4" s="89"/>
      <c r="D4" s="6"/>
      <c r="E4" s="89"/>
      <c r="F4" s="107"/>
    </row>
    <row r="5" spans="1:6" s="108" customFormat="1" ht="11.25">
      <c r="A5" s="61"/>
      <c r="B5" s="109" t="s">
        <v>2</v>
      </c>
      <c r="C5" s="89"/>
      <c r="D5" s="6"/>
      <c r="E5" s="89"/>
      <c r="F5" s="107"/>
    </row>
    <row r="6" spans="1:6" s="98" customFormat="1" ht="12.75" customHeight="1">
      <c r="A6" s="110"/>
      <c r="B6" s="111" t="s">
        <v>3</v>
      </c>
      <c r="C6" s="44">
        <v>342140</v>
      </c>
      <c r="D6" s="44">
        <v>-6802</v>
      </c>
      <c r="E6" s="44">
        <v>-560</v>
      </c>
      <c r="F6" s="45">
        <v>334800</v>
      </c>
    </row>
    <row r="7" spans="1:6" s="112" customFormat="1" ht="12.75" customHeight="1">
      <c r="A7" s="62"/>
      <c r="B7" s="109" t="s">
        <v>4</v>
      </c>
      <c r="C7" s="6"/>
      <c r="D7" s="6"/>
      <c r="E7" s="6"/>
      <c r="F7" s="32"/>
    </row>
    <row r="8" spans="1:6" s="112" customFormat="1" ht="12.75" customHeight="1">
      <c r="A8" s="62"/>
      <c r="B8" s="113" t="s">
        <v>5</v>
      </c>
      <c r="C8" s="7">
        <v>165485</v>
      </c>
      <c r="D8" s="7" t="s">
        <v>92</v>
      </c>
      <c r="E8" s="7">
        <v>-645</v>
      </c>
      <c r="F8" s="34">
        <v>164840</v>
      </c>
    </row>
    <row r="9" spans="1:6" s="112" customFormat="1" ht="12.75" customHeight="1">
      <c r="A9" s="62"/>
      <c r="B9" s="114" t="s">
        <v>23</v>
      </c>
      <c r="C9" s="7">
        <v>20779</v>
      </c>
      <c r="D9" s="7" t="s">
        <v>92</v>
      </c>
      <c r="E9" s="7">
        <v>1092</v>
      </c>
      <c r="F9" s="34">
        <v>21871</v>
      </c>
    </row>
    <row r="10" spans="1:6" s="112" customFormat="1" ht="12.75" customHeight="1">
      <c r="A10" s="62"/>
      <c r="B10" s="114" t="s">
        <v>24</v>
      </c>
      <c r="C10" s="7">
        <v>1884</v>
      </c>
      <c r="D10" s="7">
        <v>-497</v>
      </c>
      <c r="E10" s="7">
        <v>1517</v>
      </c>
      <c r="F10" s="34">
        <v>2904</v>
      </c>
    </row>
    <row r="11" spans="1:6" s="112" customFormat="1" ht="12.75" customHeight="1">
      <c r="A11" s="62"/>
      <c r="B11" s="113" t="s">
        <v>6</v>
      </c>
      <c r="C11" s="7">
        <v>893</v>
      </c>
      <c r="D11" s="91" t="s">
        <v>92</v>
      </c>
      <c r="E11" s="91" t="s">
        <v>92</v>
      </c>
      <c r="F11" s="34">
        <v>893</v>
      </c>
    </row>
    <row r="12" spans="1:6" s="112" customFormat="1" ht="12.75" customHeight="1">
      <c r="A12" s="62"/>
      <c r="B12" s="113" t="s">
        <v>7</v>
      </c>
      <c r="C12" s="7">
        <v>3464</v>
      </c>
      <c r="D12" s="91" t="s">
        <v>92</v>
      </c>
      <c r="E12" s="7" t="s">
        <v>92</v>
      </c>
      <c r="F12" s="34">
        <v>3464</v>
      </c>
    </row>
    <row r="13" spans="1:6" s="112" customFormat="1" ht="12.75" customHeight="1">
      <c r="A13" s="62"/>
      <c r="B13" s="113" t="s">
        <v>8</v>
      </c>
      <c r="C13" s="7">
        <v>-1014</v>
      </c>
      <c r="D13" s="7" t="s">
        <v>92</v>
      </c>
      <c r="E13" s="7">
        <v>754</v>
      </c>
      <c r="F13" s="34">
        <v>-260</v>
      </c>
    </row>
    <row r="14" spans="1:6" s="112" customFormat="1" ht="12.75" customHeight="1">
      <c r="A14" s="62"/>
      <c r="B14" s="113" t="s">
        <v>9</v>
      </c>
      <c r="C14" s="7">
        <v>49223</v>
      </c>
      <c r="D14" s="7">
        <v>-1951</v>
      </c>
      <c r="E14" s="7">
        <v>3322</v>
      </c>
      <c r="F14" s="34">
        <v>50594</v>
      </c>
    </row>
    <row r="15" spans="1:6" s="112" customFormat="1" ht="12.75" customHeight="1">
      <c r="A15" s="62"/>
      <c r="B15" s="115" t="s">
        <v>70</v>
      </c>
      <c r="C15" s="7">
        <v>736</v>
      </c>
      <c r="D15" s="7">
        <v>-1500</v>
      </c>
      <c r="E15" s="7">
        <v>-4926</v>
      </c>
      <c r="F15" s="34">
        <v>-5690</v>
      </c>
    </row>
    <row r="16" spans="1:6" s="112" customFormat="1" ht="12.75" customHeight="1">
      <c r="A16" s="62"/>
      <c r="B16" s="113" t="s">
        <v>10</v>
      </c>
      <c r="C16" s="7">
        <v>1639</v>
      </c>
      <c r="D16" s="91" t="s">
        <v>92</v>
      </c>
      <c r="E16" s="7">
        <v>437</v>
      </c>
      <c r="F16" s="34">
        <v>2076</v>
      </c>
    </row>
    <row r="17" spans="1:6" s="98" customFormat="1" ht="12.75" customHeight="1">
      <c r="A17" s="110"/>
      <c r="B17" s="50" t="s">
        <v>11</v>
      </c>
      <c r="C17" s="44">
        <v>243089</v>
      </c>
      <c r="D17" s="44">
        <v>-3948</v>
      </c>
      <c r="E17" s="44">
        <v>1551</v>
      </c>
      <c r="F17" s="45">
        <v>240692</v>
      </c>
    </row>
    <row r="18" spans="1:6" s="112" customFormat="1" ht="12.75" customHeight="1">
      <c r="A18" s="62"/>
      <c r="B18" s="109" t="s">
        <v>12</v>
      </c>
      <c r="C18" s="8"/>
      <c r="D18" s="8"/>
      <c r="E18" s="8"/>
      <c r="F18" s="36"/>
    </row>
    <row r="19" spans="1:6" s="112" customFormat="1" ht="11.25">
      <c r="A19" s="62"/>
      <c r="B19" s="116" t="s">
        <v>53</v>
      </c>
      <c r="C19" s="7">
        <v>5649</v>
      </c>
      <c r="D19" s="91" t="s">
        <v>92</v>
      </c>
      <c r="E19" s="7">
        <v>770</v>
      </c>
      <c r="F19" s="34">
        <v>6419</v>
      </c>
    </row>
    <row r="20" spans="1:6" s="112" customFormat="1" ht="12.75" customHeight="1">
      <c r="A20" s="62"/>
      <c r="B20" s="116" t="s">
        <v>85</v>
      </c>
      <c r="C20" s="7">
        <v>27940</v>
      </c>
      <c r="D20" s="91" t="s">
        <v>92</v>
      </c>
      <c r="E20" s="7">
        <v>-1508</v>
      </c>
      <c r="F20" s="34">
        <v>26432</v>
      </c>
    </row>
    <row r="21" spans="1:6" s="112" customFormat="1" ht="12.75" customHeight="1">
      <c r="A21" s="62"/>
      <c r="B21" s="113" t="s">
        <v>13</v>
      </c>
      <c r="C21" s="7">
        <v>27206</v>
      </c>
      <c r="D21" s="91" t="s">
        <v>92</v>
      </c>
      <c r="E21" s="7">
        <v>3742</v>
      </c>
      <c r="F21" s="34">
        <v>30948</v>
      </c>
    </row>
    <row r="22" spans="1:6" s="112" customFormat="1" ht="12.75" customHeight="1">
      <c r="A22" s="62"/>
      <c r="B22" s="113" t="s">
        <v>15</v>
      </c>
      <c r="C22" s="7">
        <v>-38019</v>
      </c>
      <c r="D22" s="7">
        <v>10750</v>
      </c>
      <c r="E22" s="7">
        <v>-11445</v>
      </c>
      <c r="F22" s="34">
        <v>-38714</v>
      </c>
    </row>
    <row r="23" spans="1:6" s="98" customFormat="1" ht="12.75" customHeight="1">
      <c r="A23" s="110"/>
      <c r="B23" s="117" t="s">
        <v>16</v>
      </c>
      <c r="C23" s="53">
        <v>22776</v>
      </c>
      <c r="D23" s="53">
        <v>10750</v>
      </c>
      <c r="E23" s="53">
        <v>-8441</v>
      </c>
      <c r="F23" s="54">
        <v>25085</v>
      </c>
    </row>
    <row r="24" spans="1:6" s="98" customFormat="1" ht="12.75" customHeight="1">
      <c r="A24" s="110"/>
      <c r="B24" s="118" t="s">
        <v>17</v>
      </c>
      <c r="C24" s="53">
        <v>265865</v>
      </c>
      <c r="D24" s="53">
        <v>6802</v>
      </c>
      <c r="E24" s="53">
        <v>-6890</v>
      </c>
      <c r="F24" s="54">
        <v>265777</v>
      </c>
    </row>
    <row r="25" spans="1:6" s="98" customFormat="1" ht="12.75" customHeight="1">
      <c r="A25" s="110"/>
      <c r="B25" s="50" t="s">
        <v>18</v>
      </c>
      <c r="C25" s="44">
        <v>608000</v>
      </c>
      <c r="D25" s="44" t="s">
        <v>92</v>
      </c>
      <c r="E25" s="44">
        <v>-7450</v>
      </c>
      <c r="F25" s="45">
        <v>600555</v>
      </c>
    </row>
    <row r="26" spans="1:6" s="112" customFormat="1" ht="12.75" customHeight="1">
      <c r="A26" s="62"/>
      <c r="B26" s="119"/>
      <c r="C26" s="6"/>
      <c r="D26" s="6"/>
      <c r="E26" s="6"/>
      <c r="F26" s="32"/>
    </row>
    <row r="27" spans="1:6" s="112" customFormat="1" ht="12.75" customHeight="1">
      <c r="A27" s="62"/>
      <c r="B27" s="106" t="s">
        <v>19</v>
      </c>
      <c r="C27" s="6"/>
      <c r="D27" s="6"/>
      <c r="E27" s="6"/>
      <c r="F27" s="32"/>
    </row>
    <row r="28" spans="1:6" s="112" customFormat="1" ht="12.75" customHeight="1">
      <c r="A28" s="62"/>
      <c r="B28" s="109" t="s">
        <v>20</v>
      </c>
      <c r="C28" s="6"/>
      <c r="D28" s="6"/>
      <c r="E28" s="6"/>
      <c r="F28" s="32"/>
    </row>
    <row r="29" spans="1:6" s="98" customFormat="1" ht="12.75" customHeight="1">
      <c r="A29" s="110"/>
      <c r="B29" s="50" t="s">
        <v>21</v>
      </c>
      <c r="C29" s="44">
        <v>57701</v>
      </c>
      <c r="D29" s="44">
        <v>650</v>
      </c>
      <c r="E29" s="44">
        <v>-1765</v>
      </c>
      <c r="F29" s="45">
        <v>56600</v>
      </c>
    </row>
    <row r="30" spans="1:6" s="112" customFormat="1" ht="14.25" customHeight="1">
      <c r="A30" s="62"/>
      <c r="B30" s="109" t="s">
        <v>22</v>
      </c>
      <c r="C30" s="7"/>
      <c r="D30" s="7"/>
      <c r="E30" s="7"/>
      <c r="F30" s="34"/>
    </row>
    <row r="31" spans="1:6" s="112" customFormat="1" ht="12.75" customHeight="1">
      <c r="A31" s="62"/>
      <c r="B31" s="113" t="s">
        <v>6</v>
      </c>
      <c r="C31" s="7">
        <v>987</v>
      </c>
      <c r="D31" s="91" t="s">
        <v>92</v>
      </c>
      <c r="E31" s="7">
        <v>-28</v>
      </c>
      <c r="F31" s="34">
        <v>959</v>
      </c>
    </row>
    <row r="32" spans="1:6" s="112" customFormat="1" ht="12.75" customHeight="1">
      <c r="A32" s="62"/>
      <c r="B32" s="113" t="s">
        <v>7</v>
      </c>
      <c r="C32" s="7">
        <v>123</v>
      </c>
      <c r="D32" s="91" t="s">
        <v>92</v>
      </c>
      <c r="E32" s="7" t="s">
        <v>92</v>
      </c>
      <c r="F32" s="34">
        <v>123</v>
      </c>
    </row>
    <row r="33" spans="1:6" s="112" customFormat="1" ht="12.75" customHeight="1">
      <c r="A33" s="62"/>
      <c r="B33" s="113" t="s">
        <v>8</v>
      </c>
      <c r="C33" s="7">
        <v>5285</v>
      </c>
      <c r="D33" s="91" t="s">
        <v>92</v>
      </c>
      <c r="E33" s="7">
        <v>-541</v>
      </c>
      <c r="F33" s="34">
        <v>4744</v>
      </c>
    </row>
    <row r="34" spans="1:6" s="112" customFormat="1" ht="12.75" customHeight="1">
      <c r="A34" s="62"/>
      <c r="B34" s="115" t="s">
        <v>70</v>
      </c>
      <c r="C34" s="7">
        <v>34247</v>
      </c>
      <c r="D34" s="91" t="s">
        <v>92</v>
      </c>
      <c r="E34" s="7">
        <v>12877</v>
      </c>
      <c r="F34" s="34">
        <v>47124</v>
      </c>
    </row>
    <row r="35" spans="1:6" s="112" customFormat="1" ht="12.75" customHeight="1">
      <c r="A35" s="62"/>
      <c r="B35" s="120" t="s">
        <v>10</v>
      </c>
      <c r="C35" s="7">
        <v>873</v>
      </c>
      <c r="D35" s="91">
        <v>305</v>
      </c>
      <c r="E35" s="7">
        <v>-158</v>
      </c>
      <c r="F35" s="34">
        <v>1021</v>
      </c>
    </row>
    <row r="36" spans="1:6" s="98" customFormat="1" ht="12.75" customHeight="1">
      <c r="A36" s="110"/>
      <c r="B36" s="50" t="s">
        <v>25</v>
      </c>
      <c r="C36" s="44">
        <v>41516</v>
      </c>
      <c r="D36" s="93">
        <v>305</v>
      </c>
      <c r="E36" s="44">
        <v>12151</v>
      </c>
      <c r="F36" s="45">
        <v>53972</v>
      </c>
    </row>
    <row r="37" spans="1:6" s="112" customFormat="1" ht="12.75" customHeight="1">
      <c r="A37" s="62"/>
      <c r="B37" s="109" t="s">
        <v>26</v>
      </c>
      <c r="C37" s="7"/>
      <c r="D37" s="7"/>
      <c r="E37" s="7"/>
      <c r="F37" s="34"/>
    </row>
    <row r="38" spans="1:6" s="112" customFormat="1" ht="12.75" customHeight="1">
      <c r="A38" s="62"/>
      <c r="B38" s="113" t="s">
        <v>57</v>
      </c>
      <c r="C38" s="7">
        <v>4378</v>
      </c>
      <c r="D38" s="91" t="s">
        <v>92</v>
      </c>
      <c r="E38" s="7">
        <v>1928</v>
      </c>
      <c r="F38" s="34">
        <v>6305</v>
      </c>
    </row>
    <row r="39" spans="1:6" s="112" customFormat="1" ht="11.25">
      <c r="A39" s="62"/>
      <c r="B39" s="116" t="s">
        <v>14</v>
      </c>
      <c r="C39" s="7">
        <v>7406</v>
      </c>
      <c r="D39" s="91" t="s">
        <v>92</v>
      </c>
      <c r="E39" s="7">
        <v>271</v>
      </c>
      <c r="F39" s="34">
        <v>7677</v>
      </c>
    </row>
    <row r="40" spans="1:6" s="112" customFormat="1" ht="12.75" customHeight="1">
      <c r="A40" s="62"/>
      <c r="B40" s="113" t="s">
        <v>15</v>
      </c>
      <c r="C40" s="7">
        <v>-47569</v>
      </c>
      <c r="D40" s="7">
        <f>3537-4</f>
        <v>3533</v>
      </c>
      <c r="E40" s="7">
        <f>-11804+4</f>
        <v>-11800</v>
      </c>
      <c r="F40" s="34">
        <v>-55836</v>
      </c>
    </row>
    <row r="41" spans="1:6" s="98" customFormat="1" ht="12.75" customHeight="1">
      <c r="A41" s="110"/>
      <c r="B41" s="117" t="s">
        <v>27</v>
      </c>
      <c r="C41" s="53">
        <v>-35786</v>
      </c>
      <c r="D41" s="94">
        <f>3537-4</f>
        <v>3533</v>
      </c>
      <c r="E41" s="53">
        <f>-9604+4</f>
        <v>-9600</v>
      </c>
      <c r="F41" s="54">
        <v>-41853</v>
      </c>
    </row>
    <row r="42" spans="1:6" s="98" customFormat="1" ht="12.75" customHeight="1">
      <c r="A42" s="110"/>
      <c r="B42" s="118" t="s">
        <v>28</v>
      </c>
      <c r="C42" s="53">
        <v>5730</v>
      </c>
      <c r="D42" s="53">
        <f>3842-4</f>
        <v>3838</v>
      </c>
      <c r="E42" s="53">
        <f>2546+4</f>
        <v>2550</v>
      </c>
      <c r="F42" s="54">
        <v>12118</v>
      </c>
    </row>
    <row r="43" spans="1:6" s="98" customFormat="1" ht="12.75" customHeight="1">
      <c r="A43" s="110"/>
      <c r="B43" s="50" t="s">
        <v>29</v>
      </c>
      <c r="C43" s="44">
        <v>63400</v>
      </c>
      <c r="D43" s="93">
        <f>4492-4</f>
        <v>4488</v>
      </c>
      <c r="E43" s="44">
        <f>781+4</f>
        <v>785</v>
      </c>
      <c r="F43" s="45">
        <v>68705</v>
      </c>
    </row>
    <row r="44" spans="1:6" s="112" customFormat="1" ht="12.75" customHeight="1">
      <c r="A44" s="62"/>
      <c r="B44" s="121" t="s">
        <v>86</v>
      </c>
      <c r="C44" s="7">
        <v>19600</v>
      </c>
      <c r="D44" s="91">
        <v>-32</v>
      </c>
      <c r="E44" s="7">
        <v>84</v>
      </c>
      <c r="F44" s="34">
        <v>19681</v>
      </c>
    </row>
    <row r="45" spans="1:6" s="98" customFormat="1" ht="12.75" customHeight="1">
      <c r="A45" s="110"/>
      <c r="B45" s="117" t="s">
        <v>30</v>
      </c>
      <c r="C45" s="53">
        <v>43800</v>
      </c>
      <c r="D45" s="94">
        <v>4520</v>
      </c>
      <c r="E45" s="53">
        <v>702</v>
      </c>
      <c r="F45" s="54">
        <v>49024</v>
      </c>
    </row>
    <row r="46" spans="1:6" s="98" customFormat="1" ht="12.75" customHeight="1" thickBot="1">
      <c r="A46" s="110"/>
      <c r="B46" s="122" t="s">
        <v>54</v>
      </c>
      <c r="C46" s="48">
        <v>671400</v>
      </c>
      <c r="D46" s="95">
        <f>4492-4</f>
        <v>4488</v>
      </c>
      <c r="E46" s="48">
        <f>-6668+4</f>
        <v>-6664</v>
      </c>
      <c r="F46" s="49">
        <v>669260</v>
      </c>
    </row>
  </sheetData>
  <sheetProtection/>
  <mergeCells count="1">
    <mergeCell ref="B1:F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0210">
    <pageSetUpPr fitToPage="1"/>
  </sheetPr>
  <dimension ref="B1:G30"/>
  <sheetViews>
    <sheetView showGridLines="0" workbookViewId="0" topLeftCell="A1">
      <selection activeCell="E3" sqref="E3"/>
    </sheetView>
  </sheetViews>
  <sheetFormatPr defaultColWidth="10.16015625" defaultRowHeight="11.25"/>
  <cols>
    <col min="1" max="1" width="4.5" style="62" customWidth="1"/>
    <col min="2" max="2" width="34.5" style="73" customWidth="1"/>
    <col min="3" max="3" width="15.16015625" style="73" customWidth="1"/>
    <col min="4" max="4" width="19.5" style="73" customWidth="1"/>
    <col min="5" max="7" width="15.16015625" style="73" customWidth="1"/>
    <col min="8" max="16384" width="10.16015625" style="62" customWidth="1"/>
  </cols>
  <sheetData>
    <row r="1" spans="2:7" s="57" customFormat="1" ht="19.5" customHeight="1">
      <c r="B1" s="143" t="s">
        <v>87</v>
      </c>
      <c r="C1" s="143"/>
      <c r="D1" s="143"/>
      <c r="E1" s="143"/>
      <c r="F1" s="143"/>
      <c r="G1" s="143"/>
    </row>
    <row r="2" spans="2:7" s="58" customFormat="1" ht="12" thickBot="1">
      <c r="B2" s="63"/>
      <c r="C2" s="63"/>
      <c r="D2" s="63"/>
      <c r="E2" s="63"/>
      <c r="F2" s="63"/>
      <c r="G2" s="64" t="s">
        <v>0</v>
      </c>
    </row>
    <row r="3" spans="2:7" s="59" customFormat="1" ht="33.75">
      <c r="B3" s="65"/>
      <c r="C3" s="67" t="s">
        <v>72</v>
      </c>
      <c r="D3" s="67" t="s">
        <v>73</v>
      </c>
      <c r="E3" s="67" t="s">
        <v>101</v>
      </c>
      <c r="F3" s="67" t="s">
        <v>98</v>
      </c>
      <c r="G3" s="136" t="s">
        <v>88</v>
      </c>
    </row>
    <row r="4" spans="2:7" s="78" customFormat="1" ht="11.25">
      <c r="B4" s="70" t="s">
        <v>91</v>
      </c>
      <c r="C4" s="96">
        <v>51302</v>
      </c>
      <c r="D4" s="96">
        <v>119</v>
      </c>
      <c r="E4" s="96">
        <v>121</v>
      </c>
      <c r="F4" s="96">
        <v>-671</v>
      </c>
      <c r="G4" s="97">
        <v>50871</v>
      </c>
    </row>
    <row r="5" spans="2:7" s="78" customFormat="1" ht="11.25">
      <c r="B5" s="69" t="s">
        <v>31</v>
      </c>
      <c r="C5" s="96">
        <v>104025</v>
      </c>
      <c r="D5" s="96">
        <v>-2531</v>
      </c>
      <c r="E5" s="96" t="s">
        <v>92</v>
      </c>
      <c r="F5" s="137" t="s">
        <v>92</v>
      </c>
      <c r="G5" s="97">
        <v>101494</v>
      </c>
    </row>
    <row r="6" spans="2:7" s="78" customFormat="1" ht="11.25">
      <c r="B6" s="69" t="s">
        <v>32</v>
      </c>
      <c r="C6" s="96">
        <v>6371</v>
      </c>
      <c r="D6" s="96">
        <v>60</v>
      </c>
      <c r="E6" s="96">
        <v>247</v>
      </c>
      <c r="F6" s="96">
        <v>-290</v>
      </c>
      <c r="G6" s="97">
        <v>6388</v>
      </c>
    </row>
    <row r="7" spans="2:7" s="78" customFormat="1" ht="11.25">
      <c r="B7" s="79" t="s">
        <v>33</v>
      </c>
      <c r="C7" s="96">
        <v>4459</v>
      </c>
      <c r="D7" s="96">
        <v>-200</v>
      </c>
      <c r="E7" s="96">
        <v>15</v>
      </c>
      <c r="F7" s="96">
        <v>-455</v>
      </c>
      <c r="G7" s="97">
        <v>3819</v>
      </c>
    </row>
    <row r="8" spans="2:7" s="78" customFormat="1" ht="11.25">
      <c r="B8" s="69" t="s">
        <v>34</v>
      </c>
      <c r="C8" s="96">
        <v>26296</v>
      </c>
      <c r="D8" s="96">
        <v>10</v>
      </c>
      <c r="E8" s="96" t="s">
        <v>92</v>
      </c>
      <c r="F8" s="96">
        <v>-325</v>
      </c>
      <c r="G8" s="97">
        <v>25981</v>
      </c>
    </row>
    <row r="9" spans="2:7" s="78" customFormat="1" ht="11.25">
      <c r="B9" s="70" t="s">
        <v>62</v>
      </c>
      <c r="C9" s="96">
        <v>19236</v>
      </c>
      <c r="D9" s="96">
        <v>-117</v>
      </c>
      <c r="E9" s="96">
        <v>395</v>
      </c>
      <c r="F9" s="96">
        <v>-295</v>
      </c>
      <c r="G9" s="97">
        <v>19219</v>
      </c>
    </row>
    <row r="10" spans="2:7" s="78" customFormat="1" ht="11.25">
      <c r="B10" s="69" t="s">
        <v>35</v>
      </c>
      <c r="C10" s="96">
        <v>9773</v>
      </c>
      <c r="D10" s="96">
        <v>-3</v>
      </c>
      <c r="E10" s="137" t="s">
        <v>92</v>
      </c>
      <c r="F10" s="96">
        <v>-323</v>
      </c>
      <c r="G10" s="97">
        <v>9447</v>
      </c>
    </row>
    <row r="11" spans="2:7" s="78" customFormat="1" ht="11.25">
      <c r="B11" s="69" t="s">
        <v>36</v>
      </c>
      <c r="C11" s="96">
        <v>9379</v>
      </c>
      <c r="D11" s="96">
        <v>-295</v>
      </c>
      <c r="E11" s="96">
        <v>141</v>
      </c>
      <c r="F11" s="96">
        <v>-142</v>
      </c>
      <c r="G11" s="97">
        <v>9083</v>
      </c>
    </row>
    <row r="12" spans="2:7" s="78" customFormat="1" ht="11.25">
      <c r="B12" s="69" t="s">
        <v>37</v>
      </c>
      <c r="C12" s="96">
        <v>703</v>
      </c>
      <c r="D12" s="96">
        <v>-2</v>
      </c>
      <c r="E12" s="96" t="s">
        <v>92</v>
      </c>
      <c r="F12" s="96">
        <v>-17</v>
      </c>
      <c r="G12" s="97">
        <v>684</v>
      </c>
    </row>
    <row r="13" spans="2:7" s="78" customFormat="1" ht="11.25">
      <c r="B13" s="69" t="s">
        <v>38</v>
      </c>
      <c r="C13" s="96">
        <v>36718</v>
      </c>
      <c r="D13" s="96">
        <v>-4112</v>
      </c>
      <c r="E13" s="96">
        <v>3349</v>
      </c>
      <c r="F13" s="137" t="s">
        <v>92</v>
      </c>
      <c r="G13" s="97">
        <v>35955</v>
      </c>
    </row>
    <row r="14" spans="2:7" s="78" customFormat="1" ht="11.25">
      <c r="B14" s="69" t="s">
        <v>39</v>
      </c>
      <c r="C14" s="96">
        <v>1600</v>
      </c>
      <c r="D14" s="96">
        <v>92</v>
      </c>
      <c r="E14" s="96">
        <v>390</v>
      </c>
      <c r="F14" s="96">
        <v>-50</v>
      </c>
      <c r="G14" s="97">
        <v>2032</v>
      </c>
    </row>
    <row r="15" spans="2:7" s="78" customFormat="1" ht="11.25">
      <c r="B15" s="69" t="s">
        <v>40</v>
      </c>
      <c r="C15" s="96">
        <v>6231</v>
      </c>
      <c r="D15" s="96">
        <v>-149</v>
      </c>
      <c r="E15" s="96">
        <v>2</v>
      </c>
      <c r="F15" s="137" t="s">
        <v>92</v>
      </c>
      <c r="G15" s="97">
        <v>6084</v>
      </c>
    </row>
    <row r="16" spans="2:7" s="78" customFormat="1" ht="11.25">
      <c r="B16" s="71" t="s">
        <v>41</v>
      </c>
      <c r="C16" s="96">
        <v>1142</v>
      </c>
      <c r="D16" s="96">
        <v>42</v>
      </c>
      <c r="E16" s="96">
        <v>30</v>
      </c>
      <c r="F16" s="96">
        <v>-14</v>
      </c>
      <c r="G16" s="97">
        <v>1200</v>
      </c>
    </row>
    <row r="17" spans="2:7" s="78" customFormat="1" ht="11.25">
      <c r="B17" s="69" t="s">
        <v>42</v>
      </c>
      <c r="C17" s="96">
        <v>2682</v>
      </c>
      <c r="D17" s="96">
        <v>-138</v>
      </c>
      <c r="E17" s="96">
        <v>-29</v>
      </c>
      <c r="F17" s="96">
        <v>-97</v>
      </c>
      <c r="G17" s="97">
        <v>2418</v>
      </c>
    </row>
    <row r="18" spans="2:7" s="78" customFormat="1" ht="11.25">
      <c r="B18" s="69" t="s">
        <v>43</v>
      </c>
      <c r="C18" s="96">
        <v>1733</v>
      </c>
      <c r="D18" s="96">
        <v>-149</v>
      </c>
      <c r="E18" s="96">
        <v>6</v>
      </c>
      <c r="F18" s="96">
        <v>-49</v>
      </c>
      <c r="G18" s="97">
        <v>1541</v>
      </c>
    </row>
    <row r="19" spans="2:7" s="78" customFormat="1" ht="11.25">
      <c r="B19" s="69" t="s">
        <v>44</v>
      </c>
      <c r="C19" s="96">
        <v>9929</v>
      </c>
      <c r="D19" s="96">
        <v>-127</v>
      </c>
      <c r="E19" s="96">
        <v>-473</v>
      </c>
      <c r="F19" s="96">
        <v>-493</v>
      </c>
      <c r="G19" s="97">
        <v>8836</v>
      </c>
    </row>
    <row r="20" spans="2:7" s="78" customFormat="1" ht="11.25">
      <c r="B20" s="69" t="s">
        <v>45</v>
      </c>
      <c r="C20" s="96">
        <v>26129</v>
      </c>
      <c r="D20" s="96">
        <v>-502</v>
      </c>
      <c r="E20" s="96">
        <v>71</v>
      </c>
      <c r="F20" s="137" t="s">
        <v>92</v>
      </c>
      <c r="G20" s="97">
        <v>25698</v>
      </c>
    </row>
    <row r="21" spans="2:7" s="78" customFormat="1" ht="11.25">
      <c r="B21" s="69" t="s">
        <v>46</v>
      </c>
      <c r="C21" s="96">
        <v>13990</v>
      </c>
      <c r="D21" s="96">
        <v>-162</v>
      </c>
      <c r="E21" s="96">
        <v>29</v>
      </c>
      <c r="F21" s="137" t="s">
        <v>92</v>
      </c>
      <c r="G21" s="97">
        <v>13857</v>
      </c>
    </row>
    <row r="22" spans="2:7" s="78" customFormat="1" ht="11.25">
      <c r="B22" s="69" t="s">
        <v>47</v>
      </c>
      <c r="C22" s="96">
        <v>8659</v>
      </c>
      <c r="D22" s="96">
        <v>-45</v>
      </c>
      <c r="E22" s="96">
        <v>10</v>
      </c>
      <c r="F22" s="137" t="s">
        <v>92</v>
      </c>
      <c r="G22" s="97">
        <v>8624</v>
      </c>
    </row>
    <row r="23" spans="2:7" s="78" customFormat="1" ht="11.25">
      <c r="B23" s="69" t="s">
        <v>48</v>
      </c>
      <c r="C23" s="96">
        <v>1174</v>
      </c>
      <c r="D23" s="96">
        <v>-13</v>
      </c>
      <c r="E23" s="96">
        <v>38</v>
      </c>
      <c r="F23" s="137" t="s">
        <v>92</v>
      </c>
      <c r="G23" s="97">
        <v>1199</v>
      </c>
    </row>
    <row r="24" spans="2:7" s="78" customFormat="1" ht="11.25">
      <c r="B24" s="69" t="s">
        <v>49</v>
      </c>
      <c r="C24" s="96">
        <v>4217</v>
      </c>
      <c r="D24" s="96">
        <v>-30</v>
      </c>
      <c r="E24" s="96">
        <v>16</v>
      </c>
      <c r="F24" s="96">
        <v>-101</v>
      </c>
      <c r="G24" s="97">
        <v>4102</v>
      </c>
    </row>
    <row r="25" spans="2:7" s="78" customFormat="1" ht="11.25">
      <c r="B25" s="69" t="s">
        <v>50</v>
      </c>
      <c r="C25" s="96">
        <v>2411</v>
      </c>
      <c r="D25" s="96">
        <v>-55</v>
      </c>
      <c r="E25" s="96">
        <v>1</v>
      </c>
      <c r="F25" s="96">
        <v>-73</v>
      </c>
      <c r="G25" s="97">
        <v>2284</v>
      </c>
    </row>
    <row r="26" spans="2:7" s="78" customFormat="1" ht="11.25">
      <c r="B26" s="70" t="s">
        <v>51</v>
      </c>
      <c r="C26" s="96">
        <v>953</v>
      </c>
      <c r="D26" s="96">
        <v>-33</v>
      </c>
      <c r="E26" s="96">
        <v>51</v>
      </c>
      <c r="F26" s="77" t="s">
        <v>92</v>
      </c>
      <c r="G26" s="97">
        <v>971</v>
      </c>
    </row>
    <row r="27" spans="2:7" s="78" customFormat="1" ht="11.25">
      <c r="B27" s="74" t="s">
        <v>77</v>
      </c>
      <c r="C27" s="87">
        <v>200</v>
      </c>
      <c r="D27" s="9" t="s">
        <v>92</v>
      </c>
      <c r="E27" s="87">
        <v>0</v>
      </c>
      <c r="F27" s="9" t="s">
        <v>92</v>
      </c>
      <c r="G27" s="88">
        <v>200</v>
      </c>
    </row>
    <row r="28" spans="2:7" s="78" customFormat="1" ht="11.25">
      <c r="B28" s="79" t="s">
        <v>78</v>
      </c>
      <c r="C28" s="87">
        <v>2900</v>
      </c>
      <c r="D28" s="9" t="s">
        <v>92</v>
      </c>
      <c r="E28" s="87">
        <v>-2300</v>
      </c>
      <c r="F28" s="9" t="s">
        <v>92</v>
      </c>
      <c r="G28" s="88">
        <v>600</v>
      </c>
    </row>
    <row r="29" spans="2:7" s="75" customFormat="1" ht="12" thickBot="1">
      <c r="B29" s="81" t="s">
        <v>3</v>
      </c>
      <c r="C29" s="82">
        <v>352300</v>
      </c>
      <c r="D29" s="82">
        <v>-8342</v>
      </c>
      <c r="E29" s="82">
        <v>2155</v>
      </c>
      <c r="F29" s="82">
        <v>-3393</v>
      </c>
      <c r="G29" s="83">
        <v>342700</v>
      </c>
    </row>
    <row r="30" ht="11.25">
      <c r="B30" s="73" t="s">
        <v>102</v>
      </c>
    </row>
  </sheetData>
  <sheetProtection/>
  <mergeCells count="1">
    <mergeCell ref="B1:G1"/>
  </mergeCells>
  <printOptions/>
  <pageMargins left="0.5511811023622047" right="0.5511811023622047" top="0.7086614173228347" bottom="0.7086614173228347" header="0.35433070866141736" footer="0.35433070866141736"/>
  <pageSetup fitToHeight="1" fitToWidth="1" horizontalDpi="600" verticalDpi="600" orientation="landscape" paperSize="9" r:id="rId1"/>
  <headerFooter alignWithMargins="0">
    <oddHeader>&amp;LPublic Expenditure Statistical Analyses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0211">
    <pageSetUpPr fitToPage="1"/>
  </sheetPr>
  <dimension ref="B1:G29"/>
  <sheetViews>
    <sheetView showGridLines="0" workbookViewId="0" topLeftCell="A1">
      <selection activeCell="B1" sqref="B1:G1"/>
    </sheetView>
  </sheetViews>
  <sheetFormatPr defaultColWidth="10.16015625" defaultRowHeight="11.25"/>
  <cols>
    <col min="1" max="1" width="4.16015625" style="62" customWidth="1"/>
    <col min="2" max="2" width="34.5" style="73" customWidth="1"/>
    <col min="3" max="3" width="15.16015625" style="73" customWidth="1"/>
    <col min="4" max="4" width="19.5" style="73" customWidth="1"/>
    <col min="5" max="7" width="15.16015625" style="73" customWidth="1"/>
    <col min="8" max="16384" width="10.16015625" style="62" customWidth="1"/>
  </cols>
  <sheetData>
    <row r="1" spans="2:7" s="57" customFormat="1" ht="19.5" customHeight="1">
      <c r="B1" s="144" t="s">
        <v>89</v>
      </c>
      <c r="C1" s="144"/>
      <c r="D1" s="144"/>
      <c r="E1" s="144"/>
      <c r="F1" s="144"/>
      <c r="G1" s="144"/>
    </row>
    <row r="2" spans="2:7" s="58" customFormat="1" ht="12" thickBot="1">
      <c r="B2" s="63"/>
      <c r="C2" s="63"/>
      <c r="D2" s="63"/>
      <c r="E2" s="63"/>
      <c r="F2" s="63"/>
      <c r="G2" s="64" t="s">
        <v>0</v>
      </c>
    </row>
    <row r="3" spans="2:7" s="59" customFormat="1" ht="33.75">
      <c r="B3" s="65"/>
      <c r="C3" s="67" t="s">
        <v>72</v>
      </c>
      <c r="D3" s="67" t="s">
        <v>73</v>
      </c>
      <c r="E3" s="67" t="s">
        <v>101</v>
      </c>
      <c r="F3" s="67" t="s">
        <v>98</v>
      </c>
      <c r="G3" s="136" t="s">
        <v>88</v>
      </c>
    </row>
    <row r="4" spans="2:7" s="78" customFormat="1" ht="11.25">
      <c r="B4" s="70" t="s">
        <v>91</v>
      </c>
      <c r="C4" s="96">
        <v>6660</v>
      </c>
      <c r="D4" s="96">
        <v>2</v>
      </c>
      <c r="E4" s="96">
        <v>-1</v>
      </c>
      <c r="F4" s="137" t="s">
        <v>92</v>
      </c>
      <c r="G4" s="97">
        <v>6661</v>
      </c>
    </row>
    <row r="5" spans="2:7" s="78" customFormat="1" ht="11.25">
      <c r="B5" s="69" t="s">
        <v>31</v>
      </c>
      <c r="C5" s="96">
        <v>4823</v>
      </c>
      <c r="D5" s="96">
        <v>174</v>
      </c>
      <c r="E5" s="96">
        <v>-100</v>
      </c>
      <c r="F5" s="137" t="s">
        <v>92</v>
      </c>
      <c r="G5" s="97">
        <v>4897</v>
      </c>
    </row>
    <row r="6" spans="2:7" s="78" customFormat="1" ht="11.25">
      <c r="B6" s="69" t="s">
        <v>32</v>
      </c>
      <c r="C6" s="96">
        <v>7412</v>
      </c>
      <c r="D6" s="96">
        <v>239</v>
      </c>
      <c r="E6" s="96">
        <v>-73</v>
      </c>
      <c r="F6" s="96">
        <v>-399</v>
      </c>
      <c r="G6" s="97">
        <v>7179</v>
      </c>
    </row>
    <row r="7" spans="2:7" s="78" customFormat="1" ht="11.25">
      <c r="B7" s="79" t="s">
        <v>33</v>
      </c>
      <c r="C7" s="96">
        <v>6348</v>
      </c>
      <c r="D7" s="96">
        <v>34</v>
      </c>
      <c r="E7" s="96">
        <v>-24</v>
      </c>
      <c r="F7" s="96">
        <v>-166</v>
      </c>
      <c r="G7" s="97">
        <v>6192</v>
      </c>
    </row>
    <row r="8" spans="2:7" s="78" customFormat="1" ht="11.25">
      <c r="B8" s="69" t="s">
        <v>34</v>
      </c>
      <c r="C8" s="96">
        <v>92</v>
      </c>
      <c r="D8" s="96" t="s">
        <v>92</v>
      </c>
      <c r="E8" s="96" t="s">
        <v>92</v>
      </c>
      <c r="F8" s="96">
        <v>-79</v>
      </c>
      <c r="G8" s="97">
        <v>13</v>
      </c>
    </row>
    <row r="9" spans="2:7" s="78" customFormat="1" ht="11.25">
      <c r="B9" s="70" t="s">
        <v>62</v>
      </c>
      <c r="C9" s="96">
        <v>2122</v>
      </c>
      <c r="D9" s="96">
        <v>31</v>
      </c>
      <c r="E9" s="96">
        <v>197</v>
      </c>
      <c r="F9" s="96">
        <v>-343</v>
      </c>
      <c r="G9" s="97">
        <v>2007</v>
      </c>
    </row>
    <row r="10" spans="2:7" s="78" customFormat="1" ht="11.25">
      <c r="B10" s="69" t="s">
        <v>35</v>
      </c>
      <c r="C10" s="96">
        <v>844</v>
      </c>
      <c r="D10" s="96" t="s">
        <v>92</v>
      </c>
      <c r="E10" s="96">
        <v>-45</v>
      </c>
      <c r="F10" s="96">
        <v>-35</v>
      </c>
      <c r="G10" s="97">
        <v>764</v>
      </c>
    </row>
    <row r="11" spans="2:7" s="78" customFormat="1" ht="11.25">
      <c r="B11" s="69" t="s">
        <v>36</v>
      </c>
      <c r="C11" s="96">
        <v>745</v>
      </c>
      <c r="D11" s="137" t="s">
        <v>92</v>
      </c>
      <c r="E11" s="96">
        <v>5</v>
      </c>
      <c r="F11" s="96">
        <v>-182</v>
      </c>
      <c r="G11" s="97">
        <v>568</v>
      </c>
    </row>
    <row r="12" spans="2:7" s="78" customFormat="1" ht="11.25">
      <c r="B12" s="69" t="s">
        <v>37</v>
      </c>
      <c r="C12" s="96">
        <v>13</v>
      </c>
      <c r="D12" s="96" t="s">
        <v>92</v>
      </c>
      <c r="E12" s="96" t="s">
        <v>92</v>
      </c>
      <c r="F12" s="96">
        <v>-1</v>
      </c>
      <c r="G12" s="97">
        <v>12</v>
      </c>
    </row>
    <row r="13" spans="2:7" s="78" customFormat="1" ht="11.25">
      <c r="B13" s="69" t="s">
        <v>38</v>
      </c>
      <c r="C13" s="96">
        <v>8846</v>
      </c>
      <c r="D13" s="96">
        <v>10</v>
      </c>
      <c r="E13" s="96">
        <v>1215</v>
      </c>
      <c r="F13" s="137" t="s">
        <v>92</v>
      </c>
      <c r="G13" s="97">
        <v>10071</v>
      </c>
    </row>
    <row r="14" spans="2:7" s="78" customFormat="1" ht="11.25">
      <c r="B14" s="69" t="s">
        <v>39</v>
      </c>
      <c r="C14" s="96">
        <v>205</v>
      </c>
      <c r="D14" s="96" t="s">
        <v>92</v>
      </c>
      <c r="E14" s="96">
        <v>-6</v>
      </c>
      <c r="F14" s="96">
        <v>-5</v>
      </c>
      <c r="G14" s="97">
        <v>194</v>
      </c>
    </row>
    <row r="15" spans="2:7" s="78" customFormat="1" ht="11.25">
      <c r="B15" s="69" t="s">
        <v>40</v>
      </c>
      <c r="C15" s="96">
        <v>1556</v>
      </c>
      <c r="D15" s="96" t="s">
        <v>92</v>
      </c>
      <c r="E15" s="96" t="s">
        <v>92</v>
      </c>
      <c r="F15" s="137" t="s">
        <v>92</v>
      </c>
      <c r="G15" s="97">
        <v>1556</v>
      </c>
    </row>
    <row r="16" spans="2:7" s="78" customFormat="1" ht="11.25">
      <c r="B16" s="71" t="s">
        <v>41</v>
      </c>
      <c r="C16" s="96">
        <v>1834</v>
      </c>
      <c r="D16" s="96">
        <v>-10</v>
      </c>
      <c r="E16" s="96">
        <v>169</v>
      </c>
      <c r="F16" s="96">
        <v>-70</v>
      </c>
      <c r="G16" s="97">
        <v>1923</v>
      </c>
    </row>
    <row r="17" spans="2:7" s="78" customFormat="1" ht="11.25">
      <c r="B17" s="69" t="s">
        <v>42</v>
      </c>
      <c r="C17" s="96">
        <v>609</v>
      </c>
      <c r="D17" s="96">
        <v>3</v>
      </c>
      <c r="E17" s="137" t="s">
        <v>92</v>
      </c>
      <c r="F17" s="96">
        <v>-64</v>
      </c>
      <c r="G17" s="97">
        <v>548</v>
      </c>
    </row>
    <row r="18" spans="2:7" s="78" customFormat="1" ht="11.25">
      <c r="B18" s="69" t="s">
        <v>43</v>
      </c>
      <c r="C18" s="96">
        <v>566</v>
      </c>
      <c r="D18" s="96" t="s">
        <v>92</v>
      </c>
      <c r="E18" s="96" t="s">
        <v>92</v>
      </c>
      <c r="F18" s="96">
        <v>-22</v>
      </c>
      <c r="G18" s="97">
        <v>544</v>
      </c>
    </row>
    <row r="19" spans="2:7" s="78" customFormat="1" ht="11.25">
      <c r="B19" s="69" t="s">
        <v>44</v>
      </c>
      <c r="C19" s="96">
        <v>74</v>
      </c>
      <c r="D19" s="96">
        <v>229</v>
      </c>
      <c r="E19" s="96">
        <v>-6</v>
      </c>
      <c r="F19" s="96">
        <v>-52</v>
      </c>
      <c r="G19" s="97">
        <v>245</v>
      </c>
    </row>
    <row r="20" spans="2:7" s="78" customFormat="1" ht="11.25">
      <c r="B20" s="69" t="s">
        <v>45</v>
      </c>
      <c r="C20" s="96">
        <v>3181</v>
      </c>
      <c r="D20" s="96">
        <v>30</v>
      </c>
      <c r="E20" s="96">
        <v>28</v>
      </c>
      <c r="F20" s="137" t="s">
        <v>92</v>
      </c>
      <c r="G20" s="97">
        <v>3239</v>
      </c>
    </row>
    <row r="21" spans="2:7" s="78" customFormat="1" ht="11.25">
      <c r="B21" s="69" t="s">
        <v>46</v>
      </c>
      <c r="C21" s="96">
        <v>1748</v>
      </c>
      <c r="D21" s="96" t="s">
        <v>92</v>
      </c>
      <c r="E21" s="96">
        <v>-75</v>
      </c>
      <c r="F21" s="137" t="s">
        <v>92</v>
      </c>
      <c r="G21" s="97">
        <v>1673</v>
      </c>
    </row>
    <row r="22" spans="2:7" s="78" customFormat="1" ht="11.25">
      <c r="B22" s="69" t="s">
        <v>47</v>
      </c>
      <c r="C22" s="96">
        <v>1110</v>
      </c>
      <c r="D22" s="96">
        <v>23</v>
      </c>
      <c r="E22" s="96">
        <v>10</v>
      </c>
      <c r="F22" s="137" t="s">
        <v>92</v>
      </c>
      <c r="G22" s="97">
        <v>1143</v>
      </c>
    </row>
    <row r="23" spans="2:7" s="78" customFormat="1" ht="11.25">
      <c r="B23" s="69" t="s">
        <v>48</v>
      </c>
      <c r="C23" s="96">
        <v>72</v>
      </c>
      <c r="D23" s="96" t="s">
        <v>92</v>
      </c>
      <c r="E23" s="96" t="s">
        <v>92</v>
      </c>
      <c r="F23" s="137" t="s">
        <v>92</v>
      </c>
      <c r="G23" s="97">
        <v>72</v>
      </c>
    </row>
    <row r="24" spans="2:7" s="78" customFormat="1" ht="11.25">
      <c r="B24" s="69" t="s">
        <v>49</v>
      </c>
      <c r="C24" s="96">
        <v>245</v>
      </c>
      <c r="D24" s="96" t="s">
        <v>92</v>
      </c>
      <c r="E24" s="96">
        <v>46</v>
      </c>
      <c r="F24" s="96">
        <v>-30</v>
      </c>
      <c r="G24" s="97">
        <v>261</v>
      </c>
    </row>
    <row r="25" spans="2:7" s="78" customFormat="1" ht="11.25">
      <c r="B25" s="69" t="s">
        <v>50</v>
      </c>
      <c r="C25" s="96">
        <v>354</v>
      </c>
      <c r="D25" s="96" t="s">
        <v>92</v>
      </c>
      <c r="E25" s="96" t="s">
        <v>92</v>
      </c>
      <c r="F25" s="96">
        <v>-6</v>
      </c>
      <c r="G25" s="97">
        <v>348</v>
      </c>
    </row>
    <row r="26" spans="2:7" s="78" customFormat="1" ht="11.25">
      <c r="B26" s="70" t="s">
        <v>51</v>
      </c>
      <c r="C26" s="96">
        <v>67</v>
      </c>
      <c r="D26" s="96">
        <v>1</v>
      </c>
      <c r="E26" s="96">
        <v>15</v>
      </c>
      <c r="F26" s="77" t="s">
        <v>92</v>
      </c>
      <c r="G26" s="97">
        <v>83</v>
      </c>
    </row>
    <row r="27" spans="2:7" s="124" customFormat="1" ht="11.25">
      <c r="B27" s="79" t="s">
        <v>78</v>
      </c>
      <c r="C27" s="96">
        <v>2100</v>
      </c>
      <c r="D27" s="96" t="s">
        <v>92</v>
      </c>
      <c r="E27" s="96">
        <v>-600</v>
      </c>
      <c r="F27" s="137" t="s">
        <v>92</v>
      </c>
      <c r="G27" s="97">
        <v>1500</v>
      </c>
    </row>
    <row r="28" spans="2:7" s="78" customFormat="1" ht="12" customHeight="1" thickBot="1">
      <c r="B28" s="81" t="s">
        <v>21</v>
      </c>
      <c r="C28" s="82">
        <v>51600</v>
      </c>
      <c r="D28" s="82">
        <v>767</v>
      </c>
      <c r="E28" s="82">
        <v>700</v>
      </c>
      <c r="F28" s="131">
        <v>-1455</v>
      </c>
      <c r="G28" s="132">
        <v>51600</v>
      </c>
    </row>
    <row r="29" ht="11.25">
      <c r="B29" s="73" t="s">
        <v>102</v>
      </c>
    </row>
  </sheetData>
  <sheetProtection/>
  <mergeCells count="1">
    <mergeCell ref="B1:G1"/>
  </mergeCells>
  <printOptions/>
  <pageMargins left="0.5511811023622047" right="0.5511811023622047" top="0.7086614173228347" bottom="0.7086614173228347" header="0.35433070866141736" footer="0.35433070866141736"/>
  <pageSetup fitToHeight="1" fitToWidth="1" horizontalDpi="600" verticalDpi="600" orientation="landscape" paperSize="9" r:id="rId1"/>
  <headerFooter alignWithMargins="0">
    <oddHeader>&amp;LPublic Expenditure Statistical Analyses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V47"/>
  <sheetViews>
    <sheetView showGridLines="0" workbookViewId="0" topLeftCell="A1">
      <selection activeCell="B1" sqref="B1:G1"/>
    </sheetView>
  </sheetViews>
  <sheetFormatPr defaultColWidth="10.16015625" defaultRowHeight="11.25"/>
  <cols>
    <col min="1" max="1" width="5.83203125" style="62" customWidth="1"/>
    <col min="2" max="2" width="41.83203125" style="112" customWidth="1"/>
    <col min="3" max="3" width="6.83203125" style="112" customWidth="1"/>
    <col min="4" max="6" width="15.16015625" style="112" customWidth="1"/>
    <col min="7" max="7" width="9.33203125" style="112" customWidth="1"/>
    <col min="8" max="48" width="10.16015625" style="62" customWidth="1"/>
    <col min="49" max="16384" width="10.16015625" style="112" customWidth="1"/>
  </cols>
  <sheetData>
    <row r="1" spans="1:48" s="125" customFormat="1" ht="19.5" customHeight="1">
      <c r="A1" s="57"/>
      <c r="B1" s="145" t="s">
        <v>90</v>
      </c>
      <c r="C1" s="145"/>
      <c r="D1" s="145"/>
      <c r="E1" s="145"/>
      <c r="F1" s="145"/>
      <c r="G1" s="145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</row>
    <row r="2" spans="1:48" s="100" customFormat="1" ht="12" thickBot="1">
      <c r="A2" s="58"/>
      <c r="G2" s="101" t="s">
        <v>0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</row>
    <row r="3" spans="1:48" s="129" customFormat="1" ht="45">
      <c r="A3" s="59"/>
      <c r="B3" s="126"/>
      <c r="C3" s="67"/>
      <c r="D3" s="67" t="s">
        <v>81</v>
      </c>
      <c r="E3" s="127" t="s">
        <v>73</v>
      </c>
      <c r="F3" s="127" t="s">
        <v>74</v>
      </c>
      <c r="G3" s="128" t="s">
        <v>88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</row>
    <row r="4" spans="2:7" ht="11.25">
      <c r="B4" s="106" t="s">
        <v>1</v>
      </c>
      <c r="C4" s="89"/>
      <c r="D4" s="123"/>
      <c r="E4" s="123"/>
      <c r="F4" s="123"/>
      <c r="G4" s="107"/>
    </row>
    <row r="5" spans="1:48" s="123" customFormat="1" ht="11.25">
      <c r="A5" s="61"/>
      <c r="B5" s="109" t="s">
        <v>2</v>
      </c>
      <c r="C5" s="89"/>
      <c r="G5" s="13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</row>
    <row r="6" spans="2:7" ht="11.25">
      <c r="B6" s="111" t="s">
        <v>3</v>
      </c>
      <c r="C6" s="44"/>
      <c r="D6" s="44">
        <v>352252</v>
      </c>
      <c r="E6" s="44">
        <v>-8342</v>
      </c>
      <c r="F6" s="44">
        <v>-1200</v>
      </c>
      <c r="G6" s="45">
        <v>342700</v>
      </c>
    </row>
    <row r="7" spans="2:7" ht="11.25">
      <c r="B7" s="109" t="s">
        <v>4</v>
      </c>
      <c r="C7" s="89"/>
      <c r="D7" s="6"/>
      <c r="E7" s="6"/>
      <c r="F7" s="6"/>
      <c r="G7" s="32"/>
    </row>
    <row r="8" spans="2:7" ht="11.25">
      <c r="B8" s="113" t="s">
        <v>5</v>
      </c>
      <c r="C8" s="90"/>
      <c r="D8" s="7">
        <v>171249</v>
      </c>
      <c r="E8" s="7" t="s">
        <v>92</v>
      </c>
      <c r="F8" s="7">
        <v>-1371</v>
      </c>
      <c r="G8" s="34">
        <v>169878</v>
      </c>
    </row>
    <row r="9" spans="2:7" ht="11.25">
      <c r="B9" s="114" t="s">
        <v>23</v>
      </c>
      <c r="C9" s="90"/>
      <c r="D9" s="7">
        <v>21353</v>
      </c>
      <c r="E9" s="13" t="s">
        <v>92</v>
      </c>
      <c r="F9" s="7">
        <v>1996</v>
      </c>
      <c r="G9" s="34">
        <v>23349</v>
      </c>
    </row>
    <row r="10" spans="2:7" ht="11.25">
      <c r="B10" s="114" t="s">
        <v>24</v>
      </c>
      <c r="C10" s="90"/>
      <c r="D10" s="7">
        <v>2073</v>
      </c>
      <c r="E10" s="7">
        <v>8192</v>
      </c>
      <c r="F10" s="7">
        <v>1368</v>
      </c>
      <c r="G10" s="34">
        <v>11633</v>
      </c>
    </row>
    <row r="11" spans="2:7" ht="11.25">
      <c r="B11" s="113" t="s">
        <v>6</v>
      </c>
      <c r="C11" s="90"/>
      <c r="D11" s="7">
        <v>864</v>
      </c>
      <c r="E11" s="7" t="s">
        <v>92</v>
      </c>
      <c r="F11" s="7">
        <v>59</v>
      </c>
      <c r="G11" s="34">
        <v>923</v>
      </c>
    </row>
    <row r="12" spans="2:7" ht="11.25">
      <c r="B12" s="113" t="s">
        <v>7</v>
      </c>
      <c r="C12" s="90"/>
      <c r="D12" s="7">
        <v>3646</v>
      </c>
      <c r="E12" s="7" t="s">
        <v>92</v>
      </c>
      <c r="F12" s="7" t="s">
        <v>92</v>
      </c>
      <c r="G12" s="34">
        <v>3646</v>
      </c>
    </row>
    <row r="13" spans="2:7" ht="11.25">
      <c r="B13" s="113" t="s">
        <v>8</v>
      </c>
      <c r="C13" s="90"/>
      <c r="D13" s="7">
        <v>-1043</v>
      </c>
      <c r="E13" s="7" t="s">
        <v>92</v>
      </c>
      <c r="F13" s="7">
        <v>38</v>
      </c>
      <c r="G13" s="34">
        <v>-1005</v>
      </c>
    </row>
    <row r="14" spans="2:7" ht="11.25">
      <c r="B14" s="113" t="s">
        <v>9</v>
      </c>
      <c r="C14" s="90"/>
      <c r="D14" s="7">
        <v>50970</v>
      </c>
      <c r="E14" s="7">
        <v>-3868</v>
      </c>
      <c r="F14" s="7">
        <v>1700</v>
      </c>
      <c r="G14" s="34">
        <v>48801</v>
      </c>
    </row>
    <row r="15" spans="2:7" ht="11.25">
      <c r="B15" s="115" t="s">
        <v>70</v>
      </c>
      <c r="C15" s="90"/>
      <c r="D15" s="7">
        <v>81</v>
      </c>
      <c r="E15" s="7" t="s">
        <v>92</v>
      </c>
      <c r="F15" s="7">
        <v>-2362</v>
      </c>
      <c r="G15" s="34">
        <v>-2281</v>
      </c>
    </row>
    <row r="16" spans="2:7" ht="11.25">
      <c r="B16" s="115" t="s">
        <v>99</v>
      </c>
      <c r="C16" s="90"/>
      <c r="D16" s="7">
        <v>1375</v>
      </c>
      <c r="E16" s="7" t="s">
        <v>92</v>
      </c>
      <c r="F16" s="7">
        <v>446</v>
      </c>
      <c r="G16" s="34">
        <v>1821</v>
      </c>
    </row>
    <row r="17" spans="2:7" ht="11.25">
      <c r="B17" s="50" t="s">
        <v>11</v>
      </c>
      <c r="C17" s="44"/>
      <c r="D17" s="44">
        <v>250568</v>
      </c>
      <c r="E17" s="44">
        <v>4324</v>
      </c>
      <c r="F17" s="44">
        <v>1875</v>
      </c>
      <c r="G17" s="45">
        <v>256766</v>
      </c>
    </row>
    <row r="18" spans="2:7" ht="11.25">
      <c r="B18" s="109" t="s">
        <v>12</v>
      </c>
      <c r="C18" s="92"/>
      <c r="D18" s="8"/>
      <c r="E18" s="8"/>
      <c r="F18" s="8"/>
      <c r="G18" s="36"/>
    </row>
    <row r="19" spans="2:7" ht="11.25">
      <c r="B19" s="116" t="s">
        <v>53</v>
      </c>
      <c r="C19" s="90"/>
      <c r="D19" s="7">
        <v>7875</v>
      </c>
      <c r="E19" s="7" t="s">
        <v>92</v>
      </c>
      <c r="F19" s="7">
        <v>421</v>
      </c>
      <c r="G19" s="34">
        <v>8296</v>
      </c>
    </row>
    <row r="20" spans="2:7" ht="11.25">
      <c r="B20" s="116" t="s">
        <v>85</v>
      </c>
      <c r="C20" s="90"/>
      <c r="D20" s="7">
        <v>28479</v>
      </c>
      <c r="E20" s="7" t="s">
        <v>92</v>
      </c>
      <c r="F20" s="7">
        <v>-895</v>
      </c>
      <c r="G20" s="34">
        <v>27584</v>
      </c>
    </row>
    <row r="21" spans="2:7" ht="11.25">
      <c r="B21" s="113" t="s">
        <v>13</v>
      </c>
      <c r="C21" s="90"/>
      <c r="D21" s="7">
        <v>42906</v>
      </c>
      <c r="E21" s="7" t="s">
        <v>92</v>
      </c>
      <c r="F21" s="7">
        <v>362</v>
      </c>
      <c r="G21" s="34">
        <v>43268</v>
      </c>
    </row>
    <row r="22" spans="2:7" ht="11.25">
      <c r="B22" s="113" t="s">
        <v>15</v>
      </c>
      <c r="C22" s="90"/>
      <c r="D22" s="7">
        <v>-37237</v>
      </c>
      <c r="E22" s="7">
        <v>4018</v>
      </c>
      <c r="F22" s="7">
        <v>-8058</v>
      </c>
      <c r="G22" s="34">
        <v>-41278</v>
      </c>
    </row>
    <row r="23" spans="2:7" ht="11.25">
      <c r="B23" s="117" t="s">
        <v>16</v>
      </c>
      <c r="C23" s="53"/>
      <c r="D23" s="53">
        <v>42022</v>
      </c>
      <c r="E23" s="53">
        <v>4018</v>
      </c>
      <c r="F23" s="53">
        <v>-8170</v>
      </c>
      <c r="G23" s="54">
        <v>37870</v>
      </c>
    </row>
    <row r="24" spans="2:7" ht="11.25">
      <c r="B24" s="118" t="s">
        <v>17</v>
      </c>
      <c r="C24" s="53"/>
      <c r="D24" s="53">
        <v>292590</v>
      </c>
      <c r="E24" s="53">
        <v>8342</v>
      </c>
      <c r="F24" s="53">
        <v>-6296</v>
      </c>
      <c r="G24" s="54">
        <v>294636</v>
      </c>
    </row>
    <row r="25" spans="2:7" ht="11.25">
      <c r="B25" s="50" t="s">
        <v>18</v>
      </c>
      <c r="C25" s="44"/>
      <c r="D25" s="44">
        <v>644800</v>
      </c>
      <c r="E25" s="44" t="s">
        <v>92</v>
      </c>
      <c r="F25" s="44">
        <v>-7534</v>
      </c>
      <c r="G25" s="45">
        <v>637300</v>
      </c>
    </row>
    <row r="26" spans="2:7" ht="11.25">
      <c r="B26" s="119"/>
      <c r="C26" s="89"/>
      <c r="D26" s="6"/>
      <c r="E26" s="6"/>
      <c r="F26" s="6"/>
      <c r="G26" s="32"/>
    </row>
    <row r="27" spans="2:7" ht="11.25">
      <c r="B27" s="106" t="s">
        <v>19</v>
      </c>
      <c r="C27" s="89"/>
      <c r="D27" s="6"/>
      <c r="E27" s="6"/>
      <c r="F27" s="6"/>
      <c r="G27" s="32"/>
    </row>
    <row r="28" spans="2:7" ht="11.25">
      <c r="B28" s="109" t="s">
        <v>20</v>
      </c>
      <c r="C28" s="89"/>
      <c r="D28" s="6"/>
      <c r="E28" s="6"/>
      <c r="F28" s="6"/>
      <c r="G28" s="32"/>
    </row>
    <row r="29" spans="2:7" ht="11.25">
      <c r="B29" s="50" t="s">
        <v>21</v>
      </c>
      <c r="C29" s="44"/>
      <c r="D29" s="44">
        <v>51594</v>
      </c>
      <c r="E29" s="44">
        <v>767</v>
      </c>
      <c r="F29" s="44">
        <v>-700</v>
      </c>
      <c r="G29" s="45">
        <v>51600</v>
      </c>
    </row>
    <row r="30" spans="2:7" ht="11.25">
      <c r="B30" s="109" t="s">
        <v>22</v>
      </c>
      <c r="C30" s="90"/>
      <c r="D30" s="7"/>
      <c r="E30" s="7"/>
      <c r="F30" s="7"/>
      <c r="G30" s="34"/>
    </row>
    <row r="31" spans="2:7" ht="11.25">
      <c r="B31" s="113" t="s">
        <v>6</v>
      </c>
      <c r="C31" s="90"/>
      <c r="D31" s="7">
        <v>851</v>
      </c>
      <c r="E31" s="7" t="s">
        <v>92</v>
      </c>
      <c r="F31" s="7">
        <v>25</v>
      </c>
      <c r="G31" s="34">
        <v>876</v>
      </c>
    </row>
    <row r="32" spans="2:7" ht="11.25">
      <c r="B32" s="113" t="s">
        <v>7</v>
      </c>
      <c r="C32" s="90"/>
      <c r="D32" s="7">
        <v>114</v>
      </c>
      <c r="E32" s="7" t="s">
        <v>92</v>
      </c>
      <c r="F32" s="7" t="s">
        <v>92</v>
      </c>
      <c r="G32" s="34">
        <v>114</v>
      </c>
    </row>
    <row r="33" spans="2:7" ht="11.25">
      <c r="B33" s="113" t="s">
        <v>8</v>
      </c>
      <c r="C33" s="90"/>
      <c r="D33" s="7">
        <v>5576</v>
      </c>
      <c r="E33" s="7" t="s">
        <v>92</v>
      </c>
      <c r="F33" s="7">
        <v>56</v>
      </c>
      <c r="G33" s="34">
        <v>5632</v>
      </c>
    </row>
    <row r="34" spans="2:7" ht="11.25">
      <c r="B34" s="115" t="s">
        <v>70</v>
      </c>
      <c r="C34" s="90"/>
      <c r="D34" s="7">
        <v>155</v>
      </c>
      <c r="E34" s="7" t="s">
        <v>92</v>
      </c>
      <c r="F34" s="7">
        <v>4450</v>
      </c>
      <c r="G34" s="34">
        <v>4605</v>
      </c>
    </row>
    <row r="35" spans="2:7" ht="11.25">
      <c r="B35" s="120" t="s">
        <v>10</v>
      </c>
      <c r="C35" s="90"/>
      <c r="D35" s="7">
        <v>822</v>
      </c>
      <c r="E35" s="7" t="s">
        <v>92</v>
      </c>
      <c r="F35" s="7">
        <v>419</v>
      </c>
      <c r="G35" s="34">
        <v>1240</v>
      </c>
    </row>
    <row r="36" spans="2:7" ht="11.25">
      <c r="B36" s="50" t="s">
        <v>25</v>
      </c>
      <c r="C36" s="44"/>
      <c r="D36" s="44">
        <v>7517</v>
      </c>
      <c r="E36" s="44" t="s">
        <v>92</v>
      </c>
      <c r="F36" s="44">
        <v>4951</v>
      </c>
      <c r="G36" s="45">
        <v>12468</v>
      </c>
    </row>
    <row r="37" spans="2:7" ht="11.25">
      <c r="B37" s="109" t="s">
        <v>26</v>
      </c>
      <c r="C37" s="90"/>
      <c r="D37" s="7"/>
      <c r="E37" s="7"/>
      <c r="F37" s="7"/>
      <c r="G37" s="34"/>
    </row>
    <row r="38" spans="2:7" ht="11.25">
      <c r="B38" s="113" t="s">
        <v>57</v>
      </c>
      <c r="C38" s="90"/>
      <c r="D38" s="7">
        <v>3874</v>
      </c>
      <c r="E38" s="7" t="s">
        <v>92</v>
      </c>
      <c r="F38" s="7">
        <v>1500</v>
      </c>
      <c r="G38" s="34">
        <v>5374</v>
      </c>
    </row>
    <row r="39" spans="2:7" ht="22.5">
      <c r="B39" s="116" t="s">
        <v>14</v>
      </c>
      <c r="C39" s="90"/>
      <c r="D39" s="7">
        <v>7526</v>
      </c>
      <c r="E39" s="7" t="s">
        <v>92</v>
      </c>
      <c r="F39" s="7">
        <v>-121</v>
      </c>
      <c r="G39" s="34">
        <v>7405</v>
      </c>
    </row>
    <row r="40" spans="2:7" ht="11.25">
      <c r="B40" s="113" t="s">
        <v>15</v>
      </c>
      <c r="C40" s="90"/>
      <c r="D40" s="7">
        <v>-13633</v>
      </c>
      <c r="E40" s="7">
        <v>-767</v>
      </c>
      <c r="F40" s="7">
        <v>-3017</v>
      </c>
      <c r="G40" s="34">
        <v>-17417</v>
      </c>
    </row>
    <row r="41" spans="2:7" ht="11.25">
      <c r="B41" s="117" t="s">
        <v>27</v>
      </c>
      <c r="C41" s="53"/>
      <c r="D41" s="53">
        <v>-2233</v>
      </c>
      <c r="E41" s="53">
        <v>-767</v>
      </c>
      <c r="F41" s="53">
        <v>-1638</v>
      </c>
      <c r="G41" s="54">
        <v>-4638</v>
      </c>
    </row>
    <row r="42" spans="2:7" ht="11.25">
      <c r="B42" s="118" t="s">
        <v>28</v>
      </c>
      <c r="C42" s="53"/>
      <c r="D42" s="53">
        <v>5284</v>
      </c>
      <c r="E42" s="53">
        <v>-767</v>
      </c>
      <c r="F42" s="53">
        <v>3312</v>
      </c>
      <c r="G42" s="54">
        <v>7829</v>
      </c>
    </row>
    <row r="43" spans="2:7" ht="11.25">
      <c r="B43" s="50" t="s">
        <v>29</v>
      </c>
      <c r="C43" s="44"/>
      <c r="D43" s="44">
        <v>56900</v>
      </c>
      <c r="E43" s="44" t="s">
        <v>92</v>
      </c>
      <c r="F43" s="44">
        <v>2603</v>
      </c>
      <c r="G43" s="45">
        <v>59500</v>
      </c>
    </row>
    <row r="44" spans="2:7" ht="11.25">
      <c r="B44" s="121" t="s">
        <v>86</v>
      </c>
      <c r="C44" s="90"/>
      <c r="D44" s="7">
        <v>20700</v>
      </c>
      <c r="E44" s="7" t="s">
        <v>92</v>
      </c>
      <c r="F44" s="7">
        <v>-130</v>
      </c>
      <c r="G44" s="34">
        <v>20600</v>
      </c>
    </row>
    <row r="45" spans="2:7" ht="11.25">
      <c r="B45" s="117" t="s">
        <v>30</v>
      </c>
      <c r="C45" s="53"/>
      <c r="D45" s="53">
        <v>36200</v>
      </c>
      <c r="E45" s="53" t="s">
        <v>92</v>
      </c>
      <c r="F45" s="53">
        <v>2732</v>
      </c>
      <c r="G45" s="54">
        <v>38900</v>
      </c>
    </row>
    <row r="46" spans="2:7" ht="12" thickBot="1">
      <c r="B46" s="122" t="s">
        <v>54</v>
      </c>
      <c r="C46" s="48"/>
      <c r="D46" s="48">
        <v>701700</v>
      </c>
      <c r="E46" s="48" t="s">
        <v>92</v>
      </c>
      <c r="F46" s="48">
        <v>-4932</v>
      </c>
      <c r="G46" s="49">
        <v>696800</v>
      </c>
    </row>
    <row r="47" spans="2:7" ht="11.25">
      <c r="B47" s="140" t="s">
        <v>100</v>
      </c>
      <c r="C47" s="140"/>
      <c r="D47" s="140"/>
      <c r="E47" s="140"/>
      <c r="F47" s="140"/>
      <c r="G47" s="140"/>
    </row>
  </sheetData>
  <sheetProtection/>
  <mergeCells count="2">
    <mergeCell ref="B1:G1"/>
    <mergeCell ref="B47:G4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phillim1</cp:lastModifiedBy>
  <cp:lastPrinted>2010-06-23T12:06:35Z</cp:lastPrinted>
  <dcterms:created xsi:type="dcterms:W3CDTF">2009-02-18T11:29:44Z</dcterms:created>
  <dcterms:modified xsi:type="dcterms:W3CDTF">2010-06-30T07:32:01Z</dcterms:modified>
  <cp:category/>
  <cp:version/>
  <cp:contentType/>
  <cp:contentStatus/>
</cp:coreProperties>
</file>