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730" windowHeight="9270" activeTab="6"/>
  </bookViews>
  <sheets>
    <sheet name="2008" sheetId="1" r:id="rId1"/>
    <sheet name="2009" sheetId="2" r:id="rId2"/>
    <sheet name="2010" sheetId="5" r:id="rId3"/>
    <sheet name="2011" sheetId="4" r:id="rId4"/>
    <sheet name="2012" sheetId="3" r:id="rId5"/>
    <sheet name="2012 + 2 waves new factors" sheetId="7" r:id="rId6"/>
    <sheet name="Measures changes over time" sheetId="8" r:id="rId7"/>
    <sheet name="Factor score changes over time" sheetId="6" r:id="rId8"/>
  </sheets>
  <calcPr calcId="125725"/>
</workbook>
</file>

<file path=xl/calcChain.xml><?xml version="1.0" encoding="utf-8"?>
<calcChain xmlns="http://schemas.openxmlformats.org/spreadsheetml/2006/main">
  <c r="E35" i="7"/>
  <c r="G35"/>
  <c r="E34"/>
  <c r="G34"/>
  <c r="E33"/>
  <c r="G33"/>
  <c r="E32"/>
  <c r="G32"/>
  <c r="E31"/>
  <c r="G31"/>
  <c r="E30"/>
  <c r="G30"/>
  <c r="G26"/>
  <c r="E26"/>
  <c r="G25"/>
  <c r="E25"/>
  <c r="G24"/>
  <c r="E24"/>
  <c r="G23"/>
  <c r="E23"/>
  <c r="G22"/>
  <c r="E22"/>
  <c r="G21"/>
  <c r="E21"/>
  <c r="G20"/>
  <c r="E20"/>
  <c r="G19"/>
  <c r="G27"/>
  <c r="E19"/>
  <c r="E15"/>
  <c r="G15"/>
  <c r="E14"/>
  <c r="G14"/>
  <c r="E13"/>
  <c r="G13"/>
  <c r="E12"/>
  <c r="G12"/>
  <c r="E11"/>
  <c r="G11"/>
  <c r="E10"/>
  <c r="G10"/>
  <c r="E9"/>
  <c r="G9"/>
  <c r="E8"/>
  <c r="G8"/>
  <c r="E7"/>
  <c r="G7"/>
  <c r="E6"/>
  <c r="G6"/>
  <c r="E5"/>
  <c r="G5"/>
  <c r="E4"/>
  <c r="G4"/>
  <c r="G16"/>
  <c r="G36"/>
  <c r="M4" i="6"/>
  <c r="H13"/>
  <c r="H12"/>
  <c r="H11"/>
  <c r="H10"/>
  <c r="H9"/>
  <c r="H8"/>
  <c r="H7"/>
  <c r="H6"/>
  <c r="H5"/>
  <c r="H4"/>
  <c r="H26"/>
  <c r="H25"/>
  <c r="H24"/>
  <c r="H23"/>
  <c r="H22"/>
  <c r="H21"/>
  <c r="H20"/>
  <c r="H35"/>
  <c r="H34"/>
  <c r="H33"/>
  <c r="H32"/>
  <c r="H31"/>
  <c r="H30"/>
  <c r="D35"/>
  <c r="D34"/>
  <c r="D33"/>
  <c r="D32"/>
  <c r="D31"/>
  <c r="D30"/>
  <c r="D26"/>
  <c r="D25"/>
  <c r="D24"/>
  <c r="D23"/>
  <c r="D22"/>
  <c r="D21"/>
  <c r="D20"/>
  <c r="D13"/>
  <c r="D12"/>
  <c r="D11"/>
  <c r="D10"/>
  <c r="D9"/>
  <c r="D8"/>
  <c r="D7"/>
  <c r="D6"/>
  <c r="D5"/>
  <c r="D35" i="4"/>
  <c r="F35"/>
  <c r="D34"/>
  <c r="F34"/>
  <c r="F33"/>
  <c r="D33"/>
  <c r="D32"/>
  <c r="F32"/>
  <c r="D31"/>
  <c r="F31"/>
  <c r="F30"/>
  <c r="D30"/>
  <c r="D26"/>
  <c r="F26"/>
  <c r="F25"/>
  <c r="D25"/>
  <c r="D24"/>
  <c r="F24"/>
  <c r="D23"/>
  <c r="F23"/>
  <c r="D22"/>
  <c r="F22"/>
  <c r="F21"/>
  <c r="D21"/>
  <c r="D20"/>
  <c r="F20"/>
  <c r="D13"/>
  <c r="F13"/>
  <c r="D12"/>
  <c r="F12"/>
  <c r="F11"/>
  <c r="D11"/>
  <c r="D10"/>
  <c r="F10"/>
  <c r="F9"/>
  <c r="D9"/>
  <c r="D8"/>
  <c r="F8"/>
  <c r="F7"/>
  <c r="D7"/>
  <c r="F6"/>
  <c r="D6"/>
  <c r="D5"/>
  <c r="F5"/>
  <c r="F4"/>
  <c r="D4"/>
  <c r="D35" i="5"/>
  <c r="F35"/>
  <c r="F34"/>
  <c r="D34"/>
  <c r="F33"/>
  <c r="D33"/>
  <c r="F32"/>
  <c r="D32"/>
  <c r="F31"/>
  <c r="D31"/>
  <c r="F30"/>
  <c r="D30"/>
  <c r="D26"/>
  <c r="F26"/>
  <c r="D25"/>
  <c r="F25"/>
  <c r="D24"/>
  <c r="F24"/>
  <c r="D23"/>
  <c r="F23"/>
  <c r="D22"/>
  <c r="F22"/>
  <c r="F21"/>
  <c r="D21"/>
  <c r="D20"/>
  <c r="F20"/>
  <c r="F13"/>
  <c r="D13"/>
  <c r="D12"/>
  <c r="F12"/>
  <c r="F11"/>
  <c r="D11"/>
  <c r="F10"/>
  <c r="D10"/>
  <c r="F9"/>
  <c r="D9"/>
  <c r="F8"/>
  <c r="D8"/>
  <c r="F7"/>
  <c r="D7"/>
  <c r="D6"/>
  <c r="F6"/>
  <c r="D5"/>
  <c r="F5"/>
  <c r="F35" i="2"/>
  <c r="D35"/>
  <c r="F34"/>
  <c r="D34"/>
  <c r="F33"/>
  <c r="D33"/>
  <c r="D32"/>
  <c r="F32"/>
  <c r="F31"/>
  <c r="D31"/>
  <c r="F30"/>
  <c r="D30"/>
  <c r="F26"/>
  <c r="D26"/>
  <c r="D25"/>
  <c r="F25"/>
  <c r="D24"/>
  <c r="F24"/>
  <c r="D23"/>
  <c r="F23"/>
  <c r="D22"/>
  <c r="F22"/>
  <c r="D21"/>
  <c r="F21"/>
  <c r="F20"/>
  <c r="D20"/>
  <c r="F13"/>
  <c r="D13"/>
  <c r="F12"/>
  <c r="D12"/>
  <c r="F11"/>
  <c r="D11"/>
  <c r="F10"/>
  <c r="D10"/>
  <c r="D9"/>
  <c r="F9"/>
  <c r="F8"/>
  <c r="D8"/>
  <c r="D7"/>
  <c r="F7"/>
  <c r="D6"/>
  <c r="F6"/>
  <c r="F5"/>
  <c r="D5"/>
  <c r="D35" i="3"/>
  <c r="F35"/>
  <c r="F34"/>
  <c r="D34"/>
  <c r="D33"/>
  <c r="F33"/>
  <c r="F32"/>
  <c r="D32"/>
  <c r="D31"/>
  <c r="F31"/>
  <c r="F30"/>
  <c r="F36"/>
  <c r="D30"/>
  <c r="F26"/>
  <c r="D26"/>
  <c r="F25"/>
  <c r="D25"/>
  <c r="F24"/>
  <c r="D24"/>
  <c r="F23"/>
  <c r="D23"/>
  <c r="F22"/>
  <c r="D22"/>
  <c r="F21"/>
  <c r="D21"/>
  <c r="F20"/>
  <c r="F27"/>
  <c r="D20"/>
  <c r="D13"/>
  <c r="F13"/>
  <c r="F12"/>
  <c r="D12"/>
  <c r="D11"/>
  <c r="F11"/>
  <c r="F10"/>
  <c r="D10"/>
  <c r="D9"/>
  <c r="F9"/>
  <c r="F8"/>
  <c r="D8"/>
  <c r="D7"/>
  <c r="F7"/>
  <c r="F6"/>
  <c r="D6"/>
  <c r="D5"/>
  <c r="F5"/>
  <c r="F4"/>
  <c r="D4"/>
  <c r="D31" i="1"/>
  <c r="F31"/>
  <c r="D32"/>
  <c r="F32"/>
  <c r="D33"/>
  <c r="F33"/>
  <c r="D34"/>
  <c r="F34"/>
  <c r="D35"/>
  <c r="F35"/>
  <c r="D30"/>
  <c r="F30"/>
  <c r="D26"/>
  <c r="F26"/>
  <c r="D25"/>
  <c r="F25"/>
  <c r="D24"/>
  <c r="F24"/>
  <c r="D23"/>
  <c r="F23"/>
  <c r="D22"/>
  <c r="F22"/>
  <c r="D21"/>
  <c r="F21"/>
  <c r="D20"/>
  <c r="F20"/>
  <c r="D5"/>
  <c r="F5"/>
  <c r="D6"/>
  <c r="F6"/>
  <c r="D7"/>
  <c r="F7"/>
  <c r="D8"/>
  <c r="F8"/>
  <c r="D9"/>
  <c r="F9"/>
  <c r="D10"/>
  <c r="F10"/>
  <c r="D11"/>
  <c r="F11"/>
  <c r="D12"/>
  <c r="F12"/>
  <c r="D13"/>
  <c r="F13"/>
  <c r="F36" i="2"/>
  <c r="F27"/>
  <c r="F16"/>
  <c r="F36" i="5"/>
  <c r="F16"/>
  <c r="F36" i="4"/>
  <c r="F27"/>
  <c r="F16"/>
  <c r="F27" i="5"/>
  <c r="F16" i="3"/>
  <c r="F27" i="1"/>
  <c r="F36"/>
  <c r="F16"/>
</calcChain>
</file>

<file path=xl/sharedStrings.xml><?xml version="1.0" encoding="utf-8"?>
<sst xmlns="http://schemas.openxmlformats.org/spreadsheetml/2006/main" count="559" uniqueCount="107">
  <si>
    <t>Average satisfaction over two waves</t>
  </si>
  <si>
    <t>Rebased Initial Weighting as proportions</t>
  </si>
  <si>
    <t>Average Satisfaction x Proportions</t>
  </si>
  <si>
    <t>Spring 2012 satisfaction</t>
  </si>
  <si>
    <t>Autumn 2012 satisfaction</t>
  </si>
  <si>
    <t>Sample size</t>
  </si>
  <si>
    <t>Total</t>
  </si>
  <si>
    <t>Spring '12 - Wave 26</t>
  </si>
  <si>
    <t>Autumn '12 - Wave 27</t>
  </si>
  <si>
    <t>Number of journeys per annum (000's)</t>
  </si>
  <si>
    <t xml:space="preserve"> </t>
  </si>
  <si>
    <t>Overall satisfaction</t>
  </si>
  <si>
    <t xml:space="preserve">STATION FACILITIES </t>
  </si>
  <si>
    <t>Overall satisfaction with the station</t>
  </si>
  <si>
    <t>Ticket buying facilities</t>
  </si>
  <si>
    <t>Provision of information about train times/platforms</t>
  </si>
  <si>
    <t>The upkeep/repair of the station buildings/platforms</t>
  </si>
  <si>
    <t>Cleanliness</t>
  </si>
  <si>
    <t>The facilities and services</t>
  </si>
  <si>
    <t>The attitudes and helpfulness of the staff</t>
  </si>
  <si>
    <t>Connections with other forms of public transport</t>
  </si>
  <si>
    <t>Facilities for car parking</t>
  </si>
  <si>
    <t>Overall environment</t>
  </si>
  <si>
    <t>Your personal security whilst using</t>
  </si>
  <si>
    <t>The availability of staff</t>
  </si>
  <si>
    <t>Facilities for bicycle parking</t>
  </si>
  <si>
    <t>The provision of shelter facilities</t>
  </si>
  <si>
    <t xml:space="preserve">- </t>
  </si>
  <si>
    <t>Availability of seating</t>
  </si>
  <si>
    <t>How request to station staff was handled</t>
  </si>
  <si>
    <t xml:space="preserve">TRAIN FACILITIES </t>
  </si>
  <si>
    <t>Overall satisfaction with the train</t>
  </si>
  <si>
    <t>Punctuality/reliability (i.e. the train arriving/departing on time)</t>
  </si>
  <si>
    <t>The length of time the journey was scheduled to take (speed)</t>
  </si>
  <si>
    <t>Connections with other train services</t>
  </si>
  <si>
    <t>The value for money for the price of your ticket</t>
  </si>
  <si>
    <t>Upkeep and repair of the train</t>
  </si>
  <si>
    <t>The provision of information during the journey</t>
  </si>
  <si>
    <t>The helpfulness and attitude of staff on train</t>
  </si>
  <si>
    <t>The space for luggage</t>
  </si>
  <si>
    <t>The toilet facilities</t>
  </si>
  <si>
    <t>Sufficient room for all passengers to sit/stand</t>
  </si>
  <si>
    <t>The comfort of the seating area</t>
  </si>
  <si>
    <t>The ease of being able to get on and off</t>
  </si>
  <si>
    <t>Your personal security whilst on board</t>
  </si>
  <si>
    <t>The cleanliness of the inside</t>
  </si>
  <si>
    <t>The cleanliness of the outside</t>
  </si>
  <si>
    <t>Space for bicycles</t>
  </si>
  <si>
    <t>How well train company dealt with delays</t>
  </si>
  <si>
    <t>Station services</t>
  </si>
  <si>
    <t>C2301. Overall satisfaction with the station</t>
  </si>
  <si>
    <t>C31. Rating of station where train was boarded...Ticket buying facilities</t>
  </si>
  <si>
    <t>C33. Rating of station where train was boarded...The upkeep/repair of the station buildings/platforms</t>
  </si>
  <si>
    <t>C34. Rating of station where train was boarded... Cleanliness of the station</t>
  </si>
  <si>
    <t>C35. Rating of station where train was boarded...The facilities and services at the station</t>
  </si>
  <si>
    <t>C37. Rating of station where train was boarded... Connections with other forms of public transport e.g. bus, tube, tram, taxi etc.</t>
  </si>
  <si>
    <t>C38. Rating of station where train was boarded...Facilities for car parking</t>
  </si>
  <si>
    <t>C1201. Rating of station where train was boarded...Facilities for bicycle parking</t>
  </si>
  <si>
    <t>C39. Rating of station where train was boarded...The overall station environment</t>
  </si>
  <si>
    <t>C702. Rating of station where train was boarded...Your personal security whilst using that station</t>
  </si>
  <si>
    <t>C2701. Rating of station where train was boarded...The provision of shelter facilities</t>
  </si>
  <si>
    <t>C2702. Rating of station where train was boarded...The availability of seating</t>
  </si>
  <si>
    <t>Train facilities</t>
  </si>
  <si>
    <t>C2703. Rating of train...Overall satisfaction with the train</t>
  </si>
  <si>
    <t>C49. Rating of train...Up keep and repair of the train</t>
  </si>
  <si>
    <t>C52. Rating of train...The space for luggage</t>
  </si>
  <si>
    <t>C54. Rating of train...Sufficient room for all the passengers to sit/stand</t>
  </si>
  <si>
    <t>C55. Rating of train...The comfort of the seating area</t>
  </si>
  <si>
    <t>C703. Rating of train...Your personal security whilst on board the train</t>
  </si>
  <si>
    <t>C902. Rating of train...The cleanliness of the inside of the train</t>
  </si>
  <si>
    <t>C903. Rating of train...The cleanliness of the outside of the train</t>
  </si>
  <si>
    <t>Customer services</t>
  </si>
  <si>
    <t>C32. Rating of station where train was boarded...Provision of information about train times/platforms</t>
  </si>
  <si>
    <t>C36. Rating of station where train was boarded...The attitudes and helpfulness of the staff</t>
  </si>
  <si>
    <t>C1003. Rating of station where train was boarded...The availability of staff at the station</t>
  </si>
  <si>
    <t>C50. Rating of train...The provision of information during the journey</t>
  </si>
  <si>
    <t>C64. Rating of how train company dealt with these delays</t>
  </si>
  <si>
    <t>C42. Overall satisfaction with how request was handled (at station)</t>
  </si>
  <si>
    <t>Not included as no data for Spring 2012</t>
  </si>
  <si>
    <t>Spring 2008 satisfaction</t>
  </si>
  <si>
    <t>Spring 2011 satisfaction</t>
  </si>
  <si>
    <t>Autumn 2011 satisfaction</t>
  </si>
  <si>
    <t>Not included as no data</t>
  </si>
  <si>
    <t>Spring 2010 satisfaction</t>
  </si>
  <si>
    <t>Autumn 2010 satisfaction</t>
  </si>
  <si>
    <t>Spring 2009 satisfaction</t>
  </si>
  <si>
    <t>Autumn 2009 satisfaction</t>
  </si>
  <si>
    <t>Autumn 2008 satisfaction</t>
  </si>
  <si>
    <t>2008 Average satisfaction over two waves</t>
  </si>
  <si>
    <t>2012 Average satisfaction over two waves</t>
  </si>
  <si>
    <t>2011 average</t>
  </si>
  <si>
    <t>spring 11</t>
  </si>
  <si>
    <t>autumn2011</t>
  </si>
  <si>
    <t>NPS Satisfaction Measures scores for Essex Thameside based on spring and autumn 2008 waves</t>
  </si>
  <si>
    <t>NPS Satisfaction Measures scores for Essex Thameside based on spring and autumn 2009 waves</t>
  </si>
  <si>
    <t>NPS Satisfaction Measures scores for Essex Thameside based on spring and autumn 2010 waves</t>
  </si>
  <si>
    <t>NPS Satisfaction Measures scores for Essex Thameside based on spring and autumn 2011 waves</t>
  </si>
  <si>
    <t>NPS Satisfaction Measures scores for Essex Thameside based on spring and autumn 2012 waves</t>
  </si>
  <si>
    <t xml:space="preserve">* only 2011 and 2012 data available </t>
  </si>
  <si>
    <t>Change over time</t>
  </si>
  <si>
    <t>1*</t>
  </si>
  <si>
    <t>Spring 2013 satisfaction</t>
  </si>
  <si>
    <t>NPS Satisfaction Measures scores</t>
  </si>
  <si>
    <t>2012 +new factors</t>
  </si>
  <si>
    <t>NPS Satisfaction Measures scores for Essex Thameside based on spring and autumn 2012 waves + 2 waves for new factors</t>
  </si>
  <si>
    <t>Annex C: NPS Satisfaction Measure scores for Essex Thameside</t>
  </si>
  <si>
    <t>Note: All figures shown in the table are rounded, but calculations have been done on unrounded data.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</si>
</sst>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7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i/>
      <sz val="8"/>
      <color indexed="8"/>
      <name val="Arial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 style="thin">
        <color indexed="26"/>
      </top>
      <bottom style="thin">
        <color indexed="2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3" applyNumberFormat="0" applyAlignment="0" applyProtection="0"/>
    <xf numFmtId="0" fontId="24" fillId="32" borderId="4" applyNumberFormat="0" applyAlignment="0" applyProtection="0"/>
    <xf numFmtId="0" fontId="25" fillId="0" borderId="0" applyNumberFormat="0" applyFill="0" applyBorder="0" applyAlignment="0" applyProtection="0"/>
    <xf numFmtId="0" fontId="26" fillId="33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4" borderId="3" applyNumberFormat="0" applyAlignment="0" applyProtection="0"/>
    <xf numFmtId="0" fontId="31" fillId="0" borderId="8" applyNumberFormat="0" applyFill="0" applyAlignment="0" applyProtection="0"/>
    <xf numFmtId="0" fontId="32" fillId="35" borderId="0" applyNumberFormat="0" applyBorder="0" applyAlignment="0" applyProtection="0"/>
    <xf numFmtId="0" fontId="20" fillId="0" borderId="0"/>
    <xf numFmtId="0" fontId="17" fillId="0" borderId="0"/>
    <xf numFmtId="0" fontId="20" fillId="0" borderId="0"/>
    <xf numFmtId="0" fontId="8" fillId="36" borderId="9" applyNumberFormat="0" applyFont="0" applyAlignment="0" applyProtection="0"/>
    <xf numFmtId="0" fontId="33" fillId="31" borderId="10" applyNumberFormat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2" borderId="0" xfId="0" applyNumberFormat="1" applyFill="1"/>
    <xf numFmtId="1" fontId="7" fillId="0" borderId="0" xfId="0" applyNumberFormat="1" applyFont="1"/>
    <xf numFmtId="1" fontId="0" fillId="0" borderId="0" xfId="0" applyNumberFormat="1" applyFill="1"/>
    <xf numFmtId="1" fontId="0" fillId="3" borderId="0" xfId="0" applyNumberFormat="1" applyFill="1"/>
    <xf numFmtId="1" fontId="3" fillId="0" borderId="0" xfId="0" applyNumberFormat="1" applyFont="1"/>
    <xf numFmtId="1" fontId="0" fillId="4" borderId="0" xfId="0" applyNumberFormat="1" applyFill="1"/>
    <xf numFmtId="1" fontId="3" fillId="0" borderId="0" xfId="0" applyNumberFormat="1" applyFont="1" applyAlignment="1">
      <alignment horizontal="center"/>
    </xf>
    <xf numFmtId="1" fontId="0" fillId="0" borderId="0" xfId="0" applyNumberForma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0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/>
    <xf numFmtId="1" fontId="3" fillId="0" borderId="0" xfId="0" applyNumberFormat="1" applyFont="1" applyFill="1"/>
    <xf numFmtId="0" fontId="0" fillId="0" borderId="0" xfId="0" applyFont="1" applyFill="1"/>
    <xf numFmtId="1" fontId="0" fillId="0" borderId="0" xfId="0" applyNumberFormat="1" applyFont="1" applyFill="1"/>
    <xf numFmtId="0" fontId="12" fillId="0" borderId="0" xfId="40" applyFont="1" applyFill="1" applyBorder="1"/>
    <xf numFmtId="2" fontId="13" fillId="0" borderId="0" xfId="40" applyNumberFormat="1" applyFont="1" applyFill="1" applyBorder="1" applyAlignment="1">
      <alignment horizontal="left" vertical="top"/>
    </xf>
    <xf numFmtId="0" fontId="15" fillId="0" borderId="0" xfId="0" applyFont="1" applyFill="1"/>
    <xf numFmtId="0" fontId="11" fillId="0" borderId="0" xfId="0" applyFont="1" applyFill="1"/>
    <xf numFmtId="0" fontId="11" fillId="0" borderId="0" xfId="37" applyFont="1" applyFill="1" applyAlignment="1">
      <alignment wrapText="1"/>
    </xf>
    <xf numFmtId="0" fontId="12" fillId="0" borderId="0" xfId="40" applyFont="1" applyFill="1" applyBorder="1" applyAlignment="1">
      <alignment wrapText="1"/>
    </xf>
    <xf numFmtId="2" fontId="13" fillId="0" borderId="0" xfId="40" applyNumberFormat="1" applyFont="1" applyFill="1" applyBorder="1" applyAlignment="1">
      <alignment horizontal="left" vertical="top" wrapText="1"/>
    </xf>
    <xf numFmtId="0" fontId="14" fillId="0" borderId="0" xfId="40" applyFont="1" applyFill="1" applyBorder="1" applyAlignment="1">
      <alignment wrapText="1"/>
    </xf>
    <xf numFmtId="0" fontId="13" fillId="0" borderId="0" xfId="40" applyFont="1" applyFill="1" applyBorder="1" applyAlignment="1">
      <alignment horizontal="left" vertical="top" wrapText="1"/>
    </xf>
    <xf numFmtId="1" fontId="17" fillId="0" borderId="1" xfId="38" applyNumberFormat="1" applyFont="1" applyBorder="1" applyAlignment="1">
      <alignment horizontal="center" vertical="center" wrapText="1"/>
    </xf>
    <xf numFmtId="1" fontId="16" fillId="0" borderId="1" xfId="39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15" fillId="0" borderId="0" xfId="0" applyFont="1" applyFill="1" applyAlignment="1">
      <alignment horizontal="left"/>
    </xf>
    <xf numFmtId="0" fontId="11" fillId="0" borderId="0" xfId="37" applyFont="1" applyFill="1" applyAlignment="1">
      <alignment horizontal="left" wrapText="1"/>
    </xf>
    <xf numFmtId="0" fontId="12" fillId="0" borderId="0" xfId="40" applyFont="1" applyFill="1" applyBorder="1" applyAlignment="1">
      <alignment horizontal="left" wrapText="1"/>
    </xf>
    <xf numFmtId="0" fontId="14" fillId="0" borderId="0" xfId="4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0" xfId="40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ill="1"/>
    <xf numFmtId="1" fontId="16" fillId="0" borderId="2" xfId="39" applyNumberFormat="1" applyFont="1" applyFill="1" applyBorder="1" applyAlignment="1">
      <alignment horizontal="center" vertical="center" wrapText="1"/>
    </xf>
    <xf numFmtId="1" fontId="16" fillId="0" borderId="1" xfId="39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/>
    <xf numFmtId="1" fontId="17" fillId="0" borderId="1" xfId="3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right"/>
    </xf>
    <xf numFmtId="1" fontId="0" fillId="5" borderId="0" xfId="0" applyNumberFormat="1" applyFill="1" applyAlignment="1">
      <alignment horizontal="center"/>
    </xf>
    <xf numFmtId="0" fontId="3" fillId="5" borderId="0" xfId="0" applyFont="1" applyFill="1"/>
    <xf numFmtId="1" fontId="16" fillId="0" borderId="2" xfId="39" applyNumberFormat="1" applyFont="1" applyFill="1" applyBorder="1" applyAlignment="1">
      <alignment horizontal="center" wrapText="1"/>
    </xf>
    <xf numFmtId="1" fontId="17" fillId="0" borderId="1" xfId="38" applyNumberFormat="1" applyFont="1" applyBorder="1" applyAlignment="1">
      <alignment horizontal="center" wrapText="1"/>
    </xf>
    <xf numFmtId="164" fontId="18" fillId="0" borderId="0" xfId="0" applyNumberFormat="1" applyFont="1" applyFill="1"/>
    <xf numFmtId="0" fontId="15" fillId="0" borderId="0" xfId="0" applyFont="1"/>
    <xf numFmtId="0" fontId="10" fillId="0" borderId="0" xfId="0" applyFont="1"/>
    <xf numFmtId="165" fontId="4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9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3" xfId="37"/>
    <cellStyle name="Normal 3 2" xfId="38"/>
    <cellStyle name="Normal 6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workbookViewId="0">
      <selection activeCell="A38" sqref="A38"/>
    </sheetView>
  </sheetViews>
  <sheetFormatPr defaultRowHeight="15"/>
  <cols>
    <col min="1" max="1" width="51.42578125" customWidth="1"/>
    <col min="2" max="2" width="10.140625" customWidth="1"/>
    <col min="3" max="3" width="10.42578125" customWidth="1"/>
    <col min="4" max="4" width="10.85546875" customWidth="1"/>
    <col min="5" max="5" width="10.28515625" customWidth="1"/>
    <col min="6" max="6" width="11.140625" customWidth="1"/>
    <col min="7" max="7" width="2.85546875" customWidth="1"/>
    <col min="8" max="8" width="19.28515625" hidden="1" customWidth="1"/>
    <col min="9" max="9" width="4.42578125" hidden="1" customWidth="1"/>
    <col min="10" max="10" width="1.28515625" hidden="1" customWidth="1"/>
    <col min="11" max="13" width="0" hidden="1" customWidth="1"/>
  </cols>
  <sheetData>
    <row r="1" spans="1:15">
      <c r="A1" s="22" t="s">
        <v>105</v>
      </c>
    </row>
    <row r="2" spans="1:15" ht="51.75" customHeight="1">
      <c r="A2" s="1"/>
      <c r="B2" s="2" t="s">
        <v>79</v>
      </c>
      <c r="C2" s="2" t="s">
        <v>87</v>
      </c>
      <c r="D2" s="2" t="s">
        <v>0</v>
      </c>
      <c r="E2" s="2" t="s">
        <v>1</v>
      </c>
      <c r="F2" s="2" t="s">
        <v>2</v>
      </c>
      <c r="I2" t="s">
        <v>5</v>
      </c>
      <c r="J2" s="15" t="s">
        <v>6</v>
      </c>
      <c r="K2" s="15" t="s">
        <v>7</v>
      </c>
      <c r="L2" s="15" t="s">
        <v>8</v>
      </c>
    </row>
    <row r="3" spans="1:15">
      <c r="A3" s="34" t="s">
        <v>49</v>
      </c>
      <c r="B3" s="3"/>
      <c r="C3" s="3"/>
      <c r="D3" s="3"/>
      <c r="F3" s="7"/>
    </row>
    <row r="4" spans="1:15">
      <c r="A4" s="36" t="s">
        <v>50</v>
      </c>
      <c r="B4" s="23" t="s">
        <v>82</v>
      </c>
      <c r="C4" s="21"/>
      <c r="D4" s="25"/>
      <c r="E4" s="60"/>
      <c r="F4" s="27"/>
      <c r="H4" t="s">
        <v>5</v>
      </c>
      <c r="I4">
        <v>2285</v>
      </c>
      <c r="J4" s="15">
        <v>2285</v>
      </c>
      <c r="K4" s="15">
        <v>1114</v>
      </c>
      <c r="L4" s="15">
        <v>1171</v>
      </c>
      <c r="N4" t="s">
        <v>10</v>
      </c>
    </row>
    <row r="5" spans="1:15" ht="23.25">
      <c r="A5" s="37" t="s">
        <v>51</v>
      </c>
      <c r="B5" s="41">
        <v>75.709999999999994</v>
      </c>
      <c r="C5" s="41">
        <v>68.08</v>
      </c>
      <c r="D5" s="14">
        <f t="shared" ref="D5:D13" si="0">(B5+C5)/2</f>
        <v>71.894999999999996</v>
      </c>
      <c r="E5" s="52">
        <v>7.840109346753521E-2</v>
      </c>
      <c r="F5" s="17">
        <f t="shared" ref="F5:F13" si="1">D5*E5</f>
        <v>5.636646614848444</v>
      </c>
      <c r="H5" t="s">
        <v>9</v>
      </c>
      <c r="I5">
        <v>2285</v>
      </c>
      <c r="J5" s="15">
        <v>68203</v>
      </c>
      <c r="K5" s="15">
        <v>32175</v>
      </c>
      <c r="L5" s="15">
        <v>36028</v>
      </c>
      <c r="O5" s="28"/>
    </row>
    <row r="6" spans="1:15" ht="23.25">
      <c r="A6" s="37" t="s">
        <v>52</v>
      </c>
      <c r="B6" s="41">
        <v>67.47</v>
      </c>
      <c r="C6" s="41">
        <v>68.77</v>
      </c>
      <c r="D6" s="14">
        <f t="shared" si="0"/>
        <v>68.12</v>
      </c>
      <c r="E6" s="52">
        <v>0.10409512661890206</v>
      </c>
      <c r="F6" s="17">
        <f t="shared" si="1"/>
        <v>7.0909600252796094</v>
      </c>
      <c r="H6" t="s">
        <v>10</v>
      </c>
      <c r="O6" s="28"/>
    </row>
    <row r="7" spans="1:15" ht="25.5" customHeight="1">
      <c r="A7" s="37" t="s">
        <v>53</v>
      </c>
      <c r="B7" s="53">
        <v>71.900000000000006</v>
      </c>
      <c r="C7" s="53">
        <v>74.680000000000007</v>
      </c>
      <c r="D7" s="14">
        <f t="shared" si="0"/>
        <v>73.290000000000006</v>
      </c>
      <c r="E7" s="52">
        <v>9.7378079083667787E-2</v>
      </c>
      <c r="F7" s="17">
        <f t="shared" si="1"/>
        <v>7.1368394160420126</v>
      </c>
      <c r="H7" t="s">
        <v>11</v>
      </c>
      <c r="I7">
        <v>2072</v>
      </c>
      <c r="J7" s="15">
        <v>91.68</v>
      </c>
      <c r="K7" s="15">
        <v>90.65</v>
      </c>
      <c r="L7" s="15">
        <v>92.61</v>
      </c>
      <c r="O7" s="28"/>
    </row>
    <row r="8" spans="1:15" ht="23.25">
      <c r="A8" s="37" t="s">
        <v>54</v>
      </c>
      <c r="B8" s="57">
        <v>45.37</v>
      </c>
      <c r="C8" s="57">
        <v>45.74</v>
      </c>
      <c r="D8" s="14">
        <f t="shared" si="0"/>
        <v>45.555</v>
      </c>
      <c r="E8" s="52">
        <v>7.840109346753521E-2</v>
      </c>
      <c r="F8" s="17">
        <f t="shared" si="1"/>
        <v>3.5715618129135667</v>
      </c>
      <c r="H8" t="s">
        <v>10</v>
      </c>
      <c r="O8" s="28"/>
    </row>
    <row r="9" spans="1:15" ht="23.25">
      <c r="A9" s="37" t="s">
        <v>55</v>
      </c>
      <c r="B9" s="57">
        <v>70.209999999999994</v>
      </c>
      <c r="C9" s="57">
        <v>65.45</v>
      </c>
      <c r="D9" s="14">
        <f t="shared" si="0"/>
        <v>67.83</v>
      </c>
      <c r="E9" s="52">
        <v>9.4794477380317432E-2</v>
      </c>
      <c r="F9" s="17">
        <f t="shared" si="1"/>
        <v>6.4299094007069311</v>
      </c>
      <c r="H9" t="s">
        <v>12</v>
      </c>
      <c r="O9" s="28"/>
    </row>
    <row r="10" spans="1:15" ht="23.25">
      <c r="A10" s="37" t="s">
        <v>56</v>
      </c>
      <c r="B10" s="53">
        <v>43.62</v>
      </c>
      <c r="C10" s="53">
        <v>42.61</v>
      </c>
      <c r="D10" s="14">
        <f t="shared" si="0"/>
        <v>43.114999999999995</v>
      </c>
      <c r="E10" s="52">
        <v>7.840109346753521E-2</v>
      </c>
      <c r="F10" s="17">
        <f t="shared" si="1"/>
        <v>3.3802631448527802</v>
      </c>
      <c r="H10" t="s">
        <v>13</v>
      </c>
      <c r="I10">
        <v>1898</v>
      </c>
      <c r="J10" s="15">
        <v>85.17</v>
      </c>
      <c r="K10" s="11">
        <v>83.02</v>
      </c>
      <c r="L10" s="11">
        <v>87.1</v>
      </c>
      <c r="O10" s="28"/>
    </row>
    <row r="11" spans="1:15" ht="23.25">
      <c r="A11" s="37" t="s">
        <v>57</v>
      </c>
      <c r="B11" s="21">
        <v>40.299999999999997</v>
      </c>
      <c r="C11" s="21">
        <v>41.41</v>
      </c>
      <c r="D11" s="25">
        <f t="shared" si="0"/>
        <v>40.854999999999997</v>
      </c>
      <c r="E11" s="52">
        <v>7.840109346753521E-2</v>
      </c>
      <c r="F11" s="27">
        <f t="shared" si="1"/>
        <v>3.2030766736161507</v>
      </c>
      <c r="H11" t="s">
        <v>14</v>
      </c>
      <c r="I11">
        <v>1168</v>
      </c>
      <c r="J11" s="15">
        <v>78.89</v>
      </c>
      <c r="K11" s="11">
        <v>77.14</v>
      </c>
      <c r="L11" s="11">
        <v>80.47</v>
      </c>
      <c r="O11" s="28"/>
    </row>
    <row r="12" spans="1:15" ht="22.5">
      <c r="A12" s="38" t="s">
        <v>58</v>
      </c>
      <c r="B12" s="41">
        <v>66.25</v>
      </c>
      <c r="C12" s="41">
        <v>65.72</v>
      </c>
      <c r="D12" s="14">
        <f t="shared" si="0"/>
        <v>65.984999999999999</v>
      </c>
      <c r="E12" s="52">
        <v>0.29364140748475293</v>
      </c>
      <c r="F12" s="17">
        <f t="shared" si="1"/>
        <v>19.375928272881421</v>
      </c>
      <c r="H12" t="s">
        <v>15</v>
      </c>
      <c r="I12">
        <v>1926</v>
      </c>
      <c r="J12" s="15">
        <v>87.32</v>
      </c>
      <c r="K12" s="13">
        <v>85.95</v>
      </c>
      <c r="L12" s="13">
        <v>88.53</v>
      </c>
      <c r="O12" s="28"/>
    </row>
    <row r="13" spans="1:15" ht="23.25">
      <c r="A13" s="37" t="s">
        <v>59</v>
      </c>
      <c r="B13" s="53">
        <v>58.62</v>
      </c>
      <c r="C13" s="53">
        <v>59.99</v>
      </c>
      <c r="D13" s="14">
        <f t="shared" si="0"/>
        <v>59.305</v>
      </c>
      <c r="E13" s="52">
        <v>9.6486535562219047E-2</v>
      </c>
      <c r="F13" s="17">
        <f t="shared" si="1"/>
        <v>5.722133991517401</v>
      </c>
      <c r="H13" t="s">
        <v>16</v>
      </c>
      <c r="I13">
        <v>1698</v>
      </c>
      <c r="J13" s="15">
        <v>77.38</v>
      </c>
      <c r="K13" s="11">
        <v>74.69</v>
      </c>
      <c r="L13" s="11">
        <v>79.75</v>
      </c>
      <c r="O13" s="28"/>
    </row>
    <row r="14" spans="1:15" s="30" customFormat="1" ht="23.25">
      <c r="A14" s="37" t="s">
        <v>60</v>
      </c>
      <c r="B14" s="23" t="s">
        <v>82</v>
      </c>
      <c r="C14" s="24"/>
      <c r="D14" s="25"/>
      <c r="E14" s="26"/>
      <c r="F14" s="27"/>
      <c r="H14" s="30" t="s">
        <v>17</v>
      </c>
      <c r="I14" s="30">
        <v>1762</v>
      </c>
      <c r="J14" s="31">
        <v>80.349999999999994</v>
      </c>
      <c r="K14" s="31">
        <v>78.48</v>
      </c>
      <c r="L14" s="31">
        <v>81.98</v>
      </c>
    </row>
    <row r="15" spans="1:15" s="28" customFormat="1" ht="23.25">
      <c r="A15" s="39" t="s">
        <v>61</v>
      </c>
      <c r="B15" s="23" t="s">
        <v>82</v>
      </c>
      <c r="C15" s="24"/>
      <c r="D15" s="25"/>
      <c r="E15" s="26"/>
      <c r="F15" s="27"/>
      <c r="H15" s="28" t="s">
        <v>18</v>
      </c>
      <c r="I15" s="28">
        <v>1132</v>
      </c>
      <c r="J15" s="10">
        <v>56.84</v>
      </c>
      <c r="K15" s="10">
        <v>55.05</v>
      </c>
      <c r="L15" s="10">
        <v>58.38</v>
      </c>
    </row>
    <row r="16" spans="1:15" ht="27.75" customHeight="1">
      <c r="A16" s="74" t="s">
        <v>93</v>
      </c>
      <c r="B16" s="74"/>
      <c r="C16" s="3"/>
      <c r="D16" s="12"/>
      <c r="E16" s="16"/>
      <c r="F16" s="18">
        <f>SUM(F4:F13)</f>
        <v>61.547319352658327</v>
      </c>
      <c r="H16" t="s">
        <v>19</v>
      </c>
      <c r="I16">
        <v>1392</v>
      </c>
      <c r="J16" s="15">
        <v>75.33</v>
      </c>
      <c r="K16" s="13">
        <v>75.97</v>
      </c>
      <c r="L16" s="13">
        <v>74.760000000000005</v>
      </c>
    </row>
    <row r="17" spans="1:12">
      <c r="A17" s="4"/>
      <c r="B17" s="3"/>
      <c r="C17" s="3"/>
      <c r="D17" s="12"/>
      <c r="E17" s="16"/>
      <c r="F17" s="17"/>
      <c r="H17" t="s">
        <v>20</v>
      </c>
      <c r="I17">
        <v>1367</v>
      </c>
      <c r="J17" s="15">
        <v>73.760000000000005</v>
      </c>
      <c r="K17" s="11">
        <v>72.63</v>
      </c>
      <c r="L17" s="11">
        <v>74.709999999999994</v>
      </c>
    </row>
    <row r="18" spans="1:12">
      <c r="A18" s="34" t="s">
        <v>62</v>
      </c>
      <c r="B18" s="3"/>
      <c r="C18" s="3"/>
      <c r="D18" s="12"/>
      <c r="E18" s="16"/>
      <c r="F18" s="17"/>
      <c r="H18" t="s">
        <v>21</v>
      </c>
      <c r="I18">
        <v>493</v>
      </c>
      <c r="J18" s="15">
        <v>56.48</v>
      </c>
      <c r="K18" s="11">
        <v>55.21</v>
      </c>
      <c r="L18" s="11">
        <v>57.53</v>
      </c>
    </row>
    <row r="19" spans="1:12" s="30" customFormat="1">
      <c r="A19" s="35" t="s">
        <v>63</v>
      </c>
      <c r="B19" s="23" t="s">
        <v>82</v>
      </c>
      <c r="C19" s="23"/>
      <c r="D19" s="29"/>
      <c r="E19" s="26"/>
      <c r="F19" s="27"/>
      <c r="H19" s="30" t="s">
        <v>22</v>
      </c>
      <c r="I19" s="30">
        <v>1678</v>
      </c>
      <c r="J19" s="31">
        <v>75.459999999999994</v>
      </c>
      <c r="K19" s="31">
        <v>75.239999999999995</v>
      </c>
      <c r="L19" s="31">
        <v>75.650000000000006</v>
      </c>
    </row>
    <row r="20" spans="1:12">
      <c r="A20" s="32" t="s">
        <v>64</v>
      </c>
      <c r="B20" s="53">
        <v>86.14</v>
      </c>
      <c r="C20" s="53">
        <v>88.34</v>
      </c>
      <c r="D20" s="14">
        <f t="shared" ref="D20:D26" si="2">(B20+C20)/2</f>
        <v>87.240000000000009</v>
      </c>
      <c r="E20" s="20">
        <v>0.13879530077381896</v>
      </c>
      <c r="F20" s="17">
        <f t="shared" ref="F20:F26" si="3">D20*E20</f>
        <v>12.108502039507968</v>
      </c>
      <c r="H20" t="s">
        <v>23</v>
      </c>
      <c r="I20">
        <v>1467</v>
      </c>
      <c r="J20" s="15">
        <v>70.19</v>
      </c>
      <c r="K20" s="11">
        <v>69.56</v>
      </c>
      <c r="L20" s="11">
        <v>70.75</v>
      </c>
    </row>
    <row r="21" spans="1:12">
      <c r="A21" s="32" t="s">
        <v>65</v>
      </c>
      <c r="B21" s="54">
        <v>48.74</v>
      </c>
      <c r="C21" s="54">
        <v>46.27</v>
      </c>
      <c r="D21" s="14">
        <f t="shared" si="2"/>
        <v>47.505000000000003</v>
      </c>
      <c r="E21" s="20">
        <v>3.5239552105900296E-2</v>
      </c>
      <c r="F21" s="17">
        <f t="shared" si="3"/>
        <v>1.6740549227907937</v>
      </c>
      <c r="H21" t="s">
        <v>24</v>
      </c>
      <c r="I21">
        <v>1394</v>
      </c>
      <c r="J21" s="15">
        <v>67.22</v>
      </c>
      <c r="K21" s="13">
        <v>67.34</v>
      </c>
      <c r="L21" s="13">
        <v>67.12</v>
      </c>
    </row>
    <row r="22" spans="1:12">
      <c r="A22" s="33" t="s">
        <v>66</v>
      </c>
      <c r="B22" s="54">
        <v>61.35</v>
      </c>
      <c r="C22" s="54">
        <v>61.48</v>
      </c>
      <c r="D22" s="14">
        <f t="shared" si="2"/>
        <v>61.414999999999999</v>
      </c>
      <c r="E22" s="20">
        <v>0.13842150015311561</v>
      </c>
      <c r="F22" s="17">
        <f t="shared" si="3"/>
        <v>8.5011564319035955</v>
      </c>
      <c r="H22" t="s">
        <v>25</v>
      </c>
      <c r="I22">
        <v>341</v>
      </c>
      <c r="J22" s="15">
        <v>53.71</v>
      </c>
      <c r="K22" s="11">
        <v>52.1</v>
      </c>
      <c r="L22" s="11">
        <v>55.1</v>
      </c>
    </row>
    <row r="23" spans="1:12">
      <c r="A23" s="33" t="s">
        <v>67</v>
      </c>
      <c r="B23" s="53">
        <v>78.069999999999993</v>
      </c>
      <c r="C23" s="53">
        <v>77.430000000000007</v>
      </c>
      <c r="D23" s="14">
        <f t="shared" si="2"/>
        <v>77.75</v>
      </c>
      <c r="E23" s="20">
        <v>0.16265967372314857</v>
      </c>
      <c r="F23" s="17">
        <f t="shared" si="3"/>
        <v>12.646789631974801</v>
      </c>
      <c r="H23" t="s">
        <v>26</v>
      </c>
      <c r="I23">
        <v>748</v>
      </c>
      <c r="J23" s="15">
        <v>72.16</v>
      </c>
      <c r="K23" s="15" t="s">
        <v>27</v>
      </c>
      <c r="L23" s="15">
        <v>72.16</v>
      </c>
    </row>
    <row r="24" spans="1:12">
      <c r="A24" s="32" t="s">
        <v>68</v>
      </c>
      <c r="B24" s="53">
        <v>67.89</v>
      </c>
      <c r="C24" s="53">
        <v>67.66</v>
      </c>
      <c r="D24" s="14">
        <f t="shared" si="2"/>
        <v>67.775000000000006</v>
      </c>
      <c r="E24" s="20">
        <v>0.10098807797307002</v>
      </c>
      <c r="F24" s="17">
        <f t="shared" si="3"/>
        <v>6.8444669846248214</v>
      </c>
      <c r="H24" t="s">
        <v>28</v>
      </c>
      <c r="I24">
        <v>633</v>
      </c>
      <c r="J24" s="15">
        <v>58.43</v>
      </c>
      <c r="K24" s="15" t="s">
        <v>27</v>
      </c>
      <c r="L24" s="15">
        <v>58.43</v>
      </c>
    </row>
    <row r="25" spans="1:12">
      <c r="A25" s="32" t="s">
        <v>69</v>
      </c>
      <c r="B25" s="54">
        <v>84.4</v>
      </c>
      <c r="C25" s="54">
        <v>87.32</v>
      </c>
      <c r="D25" s="14">
        <f t="shared" si="2"/>
        <v>85.86</v>
      </c>
      <c r="E25" s="20">
        <v>0.37829341311239589</v>
      </c>
      <c r="F25" s="17">
        <f t="shared" si="3"/>
        <v>32.480272449830309</v>
      </c>
      <c r="H25" t="s">
        <v>29</v>
      </c>
      <c r="I25">
        <v>200</v>
      </c>
      <c r="J25" s="15">
        <v>92.3</v>
      </c>
      <c r="K25" s="13">
        <v>92.39</v>
      </c>
      <c r="L25" s="13">
        <v>92.19</v>
      </c>
    </row>
    <row r="26" spans="1:12">
      <c r="A26" s="32" t="s">
        <v>70</v>
      </c>
      <c r="B26" s="53">
        <v>81.16</v>
      </c>
      <c r="C26" s="53">
        <v>83.54</v>
      </c>
      <c r="D26" s="14">
        <f t="shared" si="2"/>
        <v>82.35</v>
      </c>
      <c r="E26" s="20">
        <v>4.5602482158550658E-2</v>
      </c>
      <c r="F26" s="17">
        <f t="shared" si="3"/>
        <v>3.7553644057566467</v>
      </c>
      <c r="H26" t="s">
        <v>10</v>
      </c>
    </row>
    <row r="27" spans="1:12" ht="27.75" customHeight="1">
      <c r="A27" s="75" t="s">
        <v>93</v>
      </c>
      <c r="B27" s="75"/>
      <c r="C27" s="55"/>
      <c r="D27" s="9"/>
      <c r="E27" s="16"/>
      <c r="F27" s="18">
        <f>SUM(F20:F26)</f>
        <v>78.010606866388954</v>
      </c>
      <c r="H27" t="s">
        <v>30</v>
      </c>
    </row>
    <row r="28" spans="1:12">
      <c r="A28" s="56"/>
      <c r="B28" s="23"/>
      <c r="C28" s="23"/>
      <c r="D28" s="12"/>
      <c r="E28" s="16"/>
      <c r="F28" s="17"/>
      <c r="H28" t="s">
        <v>31</v>
      </c>
      <c r="I28">
        <v>1070</v>
      </c>
      <c r="J28" s="15">
        <v>92.04</v>
      </c>
      <c r="K28" s="15" t="s">
        <v>27</v>
      </c>
      <c r="L28" s="15">
        <v>92.04</v>
      </c>
    </row>
    <row r="29" spans="1:12">
      <c r="A29" s="34" t="s">
        <v>71</v>
      </c>
      <c r="B29" s="23"/>
      <c r="C29" s="23"/>
      <c r="D29" s="12"/>
      <c r="E29" s="16"/>
      <c r="F29" s="17"/>
      <c r="H29" t="s">
        <v>32</v>
      </c>
      <c r="I29">
        <v>2091</v>
      </c>
      <c r="J29" s="15">
        <v>94.45</v>
      </c>
      <c r="K29" s="15">
        <v>92.4</v>
      </c>
      <c r="L29" s="15">
        <v>96.26</v>
      </c>
    </row>
    <row r="30" spans="1:12" ht="22.5">
      <c r="A30" s="38" t="s">
        <v>72</v>
      </c>
      <c r="B30" s="53">
        <v>81.78</v>
      </c>
      <c r="C30" s="53">
        <v>81.59</v>
      </c>
      <c r="D30" s="14">
        <f t="shared" ref="D30:D35" si="4">(B30+C30)/2</f>
        <v>81.685000000000002</v>
      </c>
      <c r="E30" s="20">
        <v>0.16699829846801811</v>
      </c>
      <c r="F30" s="17">
        <f t="shared" ref="F30:F35" si="5">D30*E30</f>
        <v>13.64125601036006</v>
      </c>
      <c r="H30" t="s">
        <v>33</v>
      </c>
      <c r="I30">
        <v>2015</v>
      </c>
      <c r="J30" s="15">
        <v>92.07</v>
      </c>
      <c r="K30" s="15">
        <v>91.65</v>
      </c>
      <c r="L30" s="15">
        <v>92.43</v>
      </c>
    </row>
    <row r="31" spans="1:12" ht="23.25">
      <c r="A31" s="37" t="s">
        <v>73</v>
      </c>
      <c r="B31" s="53">
        <v>72.239999999999995</v>
      </c>
      <c r="C31" s="53">
        <v>70.88</v>
      </c>
      <c r="D31" s="14">
        <f t="shared" si="4"/>
        <v>71.56</v>
      </c>
      <c r="E31" s="20">
        <v>4.4504315741222787E-2</v>
      </c>
      <c r="F31" s="17">
        <f t="shared" si="5"/>
        <v>3.1847288344419029</v>
      </c>
      <c r="H31" t="s">
        <v>34</v>
      </c>
      <c r="I31">
        <v>1130</v>
      </c>
      <c r="J31" s="15">
        <v>85.26</v>
      </c>
      <c r="K31" s="15">
        <v>83.53</v>
      </c>
      <c r="L31" s="15">
        <v>86.75</v>
      </c>
    </row>
    <row r="32" spans="1:12" ht="22.5">
      <c r="A32" s="38" t="s">
        <v>74</v>
      </c>
      <c r="B32" s="57">
        <v>63.7</v>
      </c>
      <c r="C32" s="57">
        <v>61.53</v>
      </c>
      <c r="D32" s="14">
        <f t="shared" si="4"/>
        <v>62.615000000000002</v>
      </c>
      <c r="E32" s="20">
        <v>5.702848010574206E-2</v>
      </c>
      <c r="F32" s="17">
        <f t="shared" si="5"/>
        <v>3.5708382818210391</v>
      </c>
      <c r="H32" t="s">
        <v>35</v>
      </c>
      <c r="I32">
        <v>891</v>
      </c>
      <c r="J32" s="15">
        <v>44.04</v>
      </c>
      <c r="K32" s="15">
        <v>41.89</v>
      </c>
      <c r="L32" s="15">
        <v>45.93</v>
      </c>
    </row>
    <row r="33" spans="1:12">
      <c r="A33" s="37" t="s">
        <v>77</v>
      </c>
      <c r="B33" s="53">
        <v>82.02</v>
      </c>
      <c r="C33" s="53">
        <v>84.95</v>
      </c>
      <c r="D33" s="14">
        <f t="shared" si="4"/>
        <v>83.484999999999999</v>
      </c>
      <c r="E33" s="20">
        <v>6.7941080182468097E-2</v>
      </c>
      <c r="F33" s="17">
        <f t="shared" si="5"/>
        <v>5.672061079033349</v>
      </c>
      <c r="H33" t="s">
        <v>36</v>
      </c>
      <c r="I33">
        <v>2034</v>
      </c>
      <c r="J33" s="15">
        <v>91.44</v>
      </c>
      <c r="K33" s="8">
        <v>90.99</v>
      </c>
      <c r="L33" s="8">
        <v>91.84</v>
      </c>
    </row>
    <row r="34" spans="1:12">
      <c r="A34" s="37" t="s">
        <v>75</v>
      </c>
      <c r="B34" s="57">
        <v>71.61</v>
      </c>
      <c r="C34" s="57">
        <v>73.959999999999994</v>
      </c>
      <c r="D34" s="14">
        <f t="shared" si="4"/>
        <v>72.784999999999997</v>
      </c>
      <c r="E34" s="20">
        <v>0.1680918446358691</v>
      </c>
      <c r="F34" s="17">
        <f>D34*E34</f>
        <v>12.234564911821732</v>
      </c>
      <c r="H34" t="s">
        <v>37</v>
      </c>
      <c r="I34">
        <v>1681</v>
      </c>
      <c r="J34" s="15">
        <v>80.78</v>
      </c>
      <c r="K34" s="13">
        <v>80.08</v>
      </c>
      <c r="L34" s="13">
        <v>81.400000000000006</v>
      </c>
    </row>
    <row r="35" spans="1:12">
      <c r="A35" s="40" t="s">
        <v>76</v>
      </c>
      <c r="B35" s="53">
        <v>42.73</v>
      </c>
      <c r="C35" s="53">
        <v>45.04</v>
      </c>
      <c r="D35" s="14">
        <f t="shared" si="4"/>
        <v>43.884999999999998</v>
      </c>
      <c r="E35" s="20">
        <v>0.49543598086667984</v>
      </c>
      <c r="F35" s="17">
        <f t="shared" si="5"/>
        <v>21.742208020334242</v>
      </c>
      <c r="H35" t="s">
        <v>38</v>
      </c>
      <c r="I35">
        <v>279</v>
      </c>
      <c r="J35" s="15">
        <v>34.01</v>
      </c>
      <c r="K35" s="10">
        <v>34.450000000000003</v>
      </c>
      <c r="L35" s="10">
        <v>33.58</v>
      </c>
    </row>
    <row r="36" spans="1:12" ht="28.5" customHeight="1">
      <c r="A36" s="74" t="s">
        <v>93</v>
      </c>
      <c r="B36" s="74"/>
      <c r="C36" s="5"/>
      <c r="D36" s="5"/>
      <c r="E36" s="6"/>
      <c r="F36" s="18">
        <f>SUM(F30:F35)</f>
        <v>60.045657137812327</v>
      </c>
      <c r="H36" t="s">
        <v>39</v>
      </c>
      <c r="I36">
        <v>865</v>
      </c>
      <c r="J36" s="15">
        <v>50.24</v>
      </c>
      <c r="K36" s="8">
        <v>51.5</v>
      </c>
      <c r="L36" s="8">
        <v>49.15</v>
      </c>
    </row>
    <row r="37" spans="1:12">
      <c r="H37" t="s">
        <v>40</v>
      </c>
      <c r="I37">
        <v>577</v>
      </c>
      <c r="J37" s="15">
        <v>57.07</v>
      </c>
      <c r="K37" s="15">
        <v>58.71</v>
      </c>
      <c r="L37" s="15">
        <v>55.61</v>
      </c>
    </row>
    <row r="38" spans="1:12">
      <c r="A38" s="73" t="s">
        <v>106</v>
      </c>
      <c r="H38" t="s">
        <v>41</v>
      </c>
      <c r="I38">
        <v>1383</v>
      </c>
      <c r="J38" s="15">
        <v>64.91</v>
      </c>
      <c r="K38" s="8">
        <v>64.16</v>
      </c>
      <c r="L38" s="8">
        <v>65.58</v>
      </c>
    </row>
    <row r="39" spans="1:12">
      <c r="H39" t="s">
        <v>42</v>
      </c>
      <c r="I39">
        <v>1751</v>
      </c>
      <c r="J39" s="15">
        <v>80.55</v>
      </c>
      <c r="K39" s="8">
        <v>80.92</v>
      </c>
      <c r="L39" s="8">
        <v>80.23</v>
      </c>
    </row>
    <row r="40" spans="1:12">
      <c r="H40" t="s">
        <v>43</v>
      </c>
      <c r="I40">
        <v>1907</v>
      </c>
      <c r="J40" s="15">
        <v>86.07</v>
      </c>
      <c r="K40" s="15">
        <v>85.38</v>
      </c>
      <c r="L40" s="15">
        <v>86.67</v>
      </c>
    </row>
    <row r="41" spans="1:12">
      <c r="H41" t="s">
        <v>44</v>
      </c>
      <c r="I41">
        <v>1595</v>
      </c>
      <c r="J41" s="15">
        <v>75.37</v>
      </c>
      <c r="K41" s="8">
        <v>75.180000000000007</v>
      </c>
      <c r="L41" s="8">
        <v>75.53</v>
      </c>
    </row>
    <row r="42" spans="1:12">
      <c r="H42" t="s">
        <v>45</v>
      </c>
      <c r="I42">
        <v>2055</v>
      </c>
      <c r="J42" s="15">
        <v>91.94</v>
      </c>
      <c r="K42" s="8">
        <v>91.22</v>
      </c>
      <c r="L42" s="8">
        <v>92.58</v>
      </c>
    </row>
    <row r="43" spans="1:12">
      <c r="H43" t="s">
        <v>46</v>
      </c>
      <c r="I43">
        <v>1827</v>
      </c>
      <c r="J43" s="15">
        <v>88.88</v>
      </c>
      <c r="K43" s="8">
        <v>88.2</v>
      </c>
      <c r="L43" s="8">
        <v>89.48</v>
      </c>
    </row>
    <row r="44" spans="1:12">
      <c r="H44" t="s">
        <v>24</v>
      </c>
      <c r="I44">
        <v>250</v>
      </c>
      <c r="J44" s="15">
        <v>20.23</v>
      </c>
      <c r="K44" s="15">
        <v>21.77</v>
      </c>
      <c r="L44" s="15">
        <v>18.88</v>
      </c>
    </row>
    <row r="45" spans="1:12">
      <c r="H45" t="s">
        <v>47</v>
      </c>
      <c r="I45">
        <v>441</v>
      </c>
      <c r="J45" s="15">
        <v>49.03</v>
      </c>
      <c r="K45" s="15">
        <v>50.32</v>
      </c>
      <c r="L45" s="15">
        <v>47.92</v>
      </c>
    </row>
    <row r="46" spans="1:12">
      <c r="H46" t="s">
        <v>48</v>
      </c>
      <c r="I46">
        <v>48</v>
      </c>
      <c r="J46" s="15">
        <v>50.5</v>
      </c>
      <c r="K46" s="13">
        <v>42.11</v>
      </c>
      <c r="L46" s="13">
        <v>61.63</v>
      </c>
    </row>
  </sheetData>
  <mergeCells count="3">
    <mergeCell ref="A36:B36"/>
    <mergeCell ref="A27:B27"/>
    <mergeCell ref="A16:B1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opLeftCell="A16" workbookViewId="0">
      <selection activeCell="A38" sqref="A38"/>
    </sheetView>
  </sheetViews>
  <sheetFormatPr defaultRowHeight="15"/>
  <cols>
    <col min="1" max="1" width="51.42578125" style="51" customWidth="1"/>
    <col min="2" max="2" width="10.140625" customWidth="1"/>
    <col min="3" max="3" width="10.42578125" customWidth="1"/>
    <col min="4" max="4" width="10.85546875" customWidth="1"/>
    <col min="5" max="5" width="10.28515625" customWidth="1"/>
    <col min="6" max="6" width="11.140625" customWidth="1"/>
    <col min="7" max="7" width="2.85546875" customWidth="1"/>
    <col min="8" max="8" width="19.28515625" hidden="1" customWidth="1"/>
    <col min="9" max="9" width="4.42578125" hidden="1" customWidth="1"/>
    <col min="10" max="10" width="1.28515625" hidden="1" customWidth="1"/>
    <col min="11" max="13" width="0" hidden="1" customWidth="1"/>
  </cols>
  <sheetData>
    <row r="1" spans="1:12">
      <c r="A1" s="43" t="s">
        <v>105</v>
      </c>
    </row>
    <row r="2" spans="1:12" ht="60.75">
      <c r="A2" s="44"/>
      <c r="B2" s="2" t="s">
        <v>85</v>
      </c>
      <c r="C2" s="2" t="s">
        <v>86</v>
      </c>
      <c r="D2" s="2" t="s">
        <v>0</v>
      </c>
      <c r="E2" s="2" t="s">
        <v>1</v>
      </c>
      <c r="F2" s="2" t="s">
        <v>2</v>
      </c>
      <c r="I2" t="s">
        <v>5</v>
      </c>
      <c r="J2" s="15" t="s">
        <v>6</v>
      </c>
      <c r="K2" s="15" t="s">
        <v>7</v>
      </c>
      <c r="L2" s="15" t="s">
        <v>8</v>
      </c>
    </row>
    <row r="3" spans="1:12">
      <c r="A3" s="45" t="s">
        <v>49</v>
      </c>
      <c r="B3" s="3"/>
      <c r="C3" s="3"/>
      <c r="D3" s="3"/>
      <c r="F3" s="7"/>
    </row>
    <row r="4" spans="1:12">
      <c r="A4" s="46" t="s">
        <v>50</v>
      </c>
      <c r="B4" s="23" t="s">
        <v>82</v>
      </c>
      <c r="C4" s="21"/>
      <c r="D4" s="25"/>
      <c r="E4" s="60"/>
      <c r="F4" s="27"/>
      <c r="H4" t="s">
        <v>5</v>
      </c>
      <c r="I4">
        <v>2285</v>
      </c>
      <c r="J4" s="15">
        <v>2285</v>
      </c>
      <c r="K4" s="15">
        <v>1114</v>
      </c>
      <c r="L4" s="15">
        <v>1171</v>
      </c>
    </row>
    <row r="5" spans="1:12" ht="23.25">
      <c r="A5" s="47" t="s">
        <v>51</v>
      </c>
      <c r="B5" s="41">
        <v>76.61</v>
      </c>
      <c r="C5" s="41">
        <v>73.52</v>
      </c>
      <c r="D5" s="14">
        <f t="shared" ref="D5:D13" si="0">(B5+C5)/2</f>
        <v>75.064999999999998</v>
      </c>
      <c r="E5" s="52">
        <v>7.840109346753521E-2</v>
      </c>
      <c r="F5" s="17">
        <f t="shared" ref="F5:F13" si="1">D5*E5</f>
        <v>5.8851780811405305</v>
      </c>
      <c r="H5" t="s">
        <v>9</v>
      </c>
      <c r="I5">
        <v>2285</v>
      </c>
      <c r="J5" s="15">
        <v>68203</v>
      </c>
      <c r="K5" s="15">
        <v>32175</v>
      </c>
      <c r="L5" s="15">
        <v>36028</v>
      </c>
    </row>
    <row r="6" spans="1:12" ht="23.25">
      <c r="A6" s="47" t="s">
        <v>52</v>
      </c>
      <c r="B6" s="41">
        <v>70.48</v>
      </c>
      <c r="C6" s="41">
        <v>67.3</v>
      </c>
      <c r="D6" s="14">
        <f t="shared" si="0"/>
        <v>68.89</v>
      </c>
      <c r="E6" s="52">
        <v>0.10409512661890206</v>
      </c>
      <c r="F6" s="17">
        <f t="shared" si="1"/>
        <v>7.1711132727761635</v>
      </c>
      <c r="H6" t="s">
        <v>10</v>
      </c>
    </row>
    <row r="7" spans="1:12" ht="23.25">
      <c r="A7" s="47" t="s">
        <v>53</v>
      </c>
      <c r="B7" s="53">
        <v>77.260000000000005</v>
      </c>
      <c r="C7" s="53">
        <v>75.510000000000005</v>
      </c>
      <c r="D7" s="14">
        <f t="shared" si="0"/>
        <v>76.385000000000005</v>
      </c>
      <c r="E7" s="52">
        <v>9.7378079083667787E-2</v>
      </c>
      <c r="F7" s="17">
        <f t="shared" si="1"/>
        <v>7.4382245708059642</v>
      </c>
      <c r="H7" t="s">
        <v>11</v>
      </c>
      <c r="I7">
        <v>2072</v>
      </c>
      <c r="J7" s="15">
        <v>91.68</v>
      </c>
      <c r="K7" s="15">
        <v>90.65</v>
      </c>
      <c r="L7" s="15">
        <v>92.61</v>
      </c>
    </row>
    <row r="8" spans="1:12" ht="23.25">
      <c r="A8" s="47" t="s">
        <v>54</v>
      </c>
      <c r="B8" s="57">
        <v>44.46</v>
      </c>
      <c r="C8" s="57">
        <v>49.79</v>
      </c>
      <c r="D8" s="14">
        <f t="shared" si="0"/>
        <v>47.125</v>
      </c>
      <c r="E8" s="52">
        <v>7.840109346753521E-2</v>
      </c>
      <c r="F8" s="17">
        <f t="shared" si="1"/>
        <v>3.6946515296575968</v>
      </c>
      <c r="H8" t="s">
        <v>10</v>
      </c>
    </row>
    <row r="9" spans="1:12" ht="23.25">
      <c r="A9" s="47" t="s">
        <v>55</v>
      </c>
      <c r="B9" s="57">
        <v>69.45</v>
      </c>
      <c r="C9" s="57">
        <v>69.66</v>
      </c>
      <c r="D9" s="14">
        <f t="shared" si="0"/>
        <v>69.555000000000007</v>
      </c>
      <c r="E9" s="52">
        <v>9.4794477380317432E-2</v>
      </c>
      <c r="F9" s="17">
        <f t="shared" si="1"/>
        <v>6.5934298741879793</v>
      </c>
      <c r="H9" t="s">
        <v>12</v>
      </c>
    </row>
    <row r="10" spans="1:12" ht="23.25">
      <c r="A10" s="47" t="s">
        <v>56</v>
      </c>
      <c r="B10" s="53">
        <v>41.76</v>
      </c>
      <c r="C10" s="53">
        <v>44.67</v>
      </c>
      <c r="D10" s="14">
        <f t="shared" si="0"/>
        <v>43.215000000000003</v>
      </c>
      <c r="E10" s="52">
        <v>7.840109346753521E-2</v>
      </c>
      <c r="F10" s="17">
        <f t="shared" si="1"/>
        <v>3.3881032541995344</v>
      </c>
      <c r="H10" t="s">
        <v>13</v>
      </c>
      <c r="I10">
        <v>1898</v>
      </c>
      <c r="J10" s="15">
        <v>85.17</v>
      </c>
      <c r="K10" s="11">
        <v>83.02</v>
      </c>
      <c r="L10" s="11">
        <v>87.1</v>
      </c>
    </row>
    <row r="11" spans="1:12" ht="23.25">
      <c r="A11" s="47" t="s">
        <v>57</v>
      </c>
      <c r="B11" s="61">
        <v>39.47</v>
      </c>
      <c r="C11" s="61">
        <v>43.61</v>
      </c>
      <c r="D11" s="25">
        <f t="shared" si="0"/>
        <v>41.54</v>
      </c>
      <c r="E11" s="52">
        <v>7.840109346753521E-2</v>
      </c>
      <c r="F11" s="27">
        <f t="shared" si="1"/>
        <v>3.2567814226414127</v>
      </c>
      <c r="H11" t="s">
        <v>14</v>
      </c>
      <c r="I11">
        <v>1168</v>
      </c>
      <c r="J11" s="15">
        <v>78.89</v>
      </c>
      <c r="K11" s="11">
        <v>77.14</v>
      </c>
      <c r="L11" s="11">
        <v>80.47</v>
      </c>
    </row>
    <row r="12" spans="1:12" ht="22.5">
      <c r="A12" s="38" t="s">
        <v>58</v>
      </c>
      <c r="B12" s="41">
        <v>68.92</v>
      </c>
      <c r="C12" s="41">
        <v>68.260000000000005</v>
      </c>
      <c r="D12" s="14">
        <f t="shared" si="0"/>
        <v>68.59</v>
      </c>
      <c r="E12" s="52">
        <v>0.29364140748475293</v>
      </c>
      <c r="F12" s="17">
        <f t="shared" si="1"/>
        <v>20.140864139379204</v>
      </c>
      <c r="H12" t="s">
        <v>15</v>
      </c>
      <c r="I12">
        <v>1926</v>
      </c>
      <c r="J12" s="15">
        <v>87.32</v>
      </c>
      <c r="K12" s="13">
        <v>85.95</v>
      </c>
      <c r="L12" s="13">
        <v>88.53</v>
      </c>
    </row>
    <row r="13" spans="1:12" ht="23.25">
      <c r="A13" s="47" t="s">
        <v>59</v>
      </c>
      <c r="B13" s="53">
        <v>60.54</v>
      </c>
      <c r="C13" s="53">
        <v>59.01</v>
      </c>
      <c r="D13" s="14">
        <f t="shared" si="0"/>
        <v>59.774999999999999</v>
      </c>
      <c r="E13" s="52">
        <v>9.6486535562219047E-2</v>
      </c>
      <c r="F13" s="17">
        <f t="shared" si="1"/>
        <v>5.7674826632316432</v>
      </c>
      <c r="H13" t="s">
        <v>16</v>
      </c>
      <c r="I13">
        <v>1698</v>
      </c>
      <c r="J13" s="15">
        <v>77.38</v>
      </c>
      <c r="K13" s="11">
        <v>74.69</v>
      </c>
      <c r="L13" s="11">
        <v>79.75</v>
      </c>
    </row>
    <row r="14" spans="1:12" s="30" customFormat="1" ht="23.25">
      <c r="A14" s="47" t="s">
        <v>60</v>
      </c>
      <c r="B14" s="23" t="s">
        <v>82</v>
      </c>
      <c r="C14" s="24"/>
      <c r="D14" s="25"/>
      <c r="E14" s="26"/>
      <c r="F14" s="27"/>
      <c r="H14" s="30" t="s">
        <v>17</v>
      </c>
      <c r="I14" s="30">
        <v>1762</v>
      </c>
      <c r="J14" s="31">
        <v>80.349999999999994</v>
      </c>
      <c r="K14" s="31">
        <v>78.48</v>
      </c>
      <c r="L14" s="31">
        <v>81.98</v>
      </c>
    </row>
    <row r="15" spans="1:12" s="28" customFormat="1" ht="23.25">
      <c r="A15" s="48" t="s">
        <v>61</v>
      </c>
      <c r="B15" s="23" t="s">
        <v>82</v>
      </c>
      <c r="C15" s="24"/>
      <c r="D15" s="25"/>
      <c r="E15" s="26"/>
      <c r="F15" s="27"/>
      <c r="H15" s="28" t="s">
        <v>18</v>
      </c>
      <c r="I15" s="28">
        <v>1132</v>
      </c>
      <c r="J15" s="10">
        <v>56.84</v>
      </c>
      <c r="K15" s="10">
        <v>55.05</v>
      </c>
      <c r="L15" s="10">
        <v>58.38</v>
      </c>
    </row>
    <row r="16" spans="1:12" ht="26.25" customHeight="1">
      <c r="A16" s="76" t="s">
        <v>94</v>
      </c>
      <c r="B16" s="76"/>
      <c r="C16" s="23"/>
      <c r="D16" s="12"/>
      <c r="E16" s="16"/>
      <c r="F16" s="18">
        <f>SUM(F4:F13)</f>
        <v>63.335828808020025</v>
      </c>
      <c r="H16" t="s">
        <v>19</v>
      </c>
      <c r="I16">
        <v>1392</v>
      </c>
      <c r="J16" s="15">
        <v>75.33</v>
      </c>
      <c r="K16" s="13">
        <v>75.97</v>
      </c>
      <c r="L16" s="13">
        <v>74.760000000000005</v>
      </c>
    </row>
    <row r="17" spans="1:12">
      <c r="A17" s="58"/>
      <c r="B17" s="23"/>
      <c r="C17" s="23"/>
      <c r="D17" s="12"/>
      <c r="E17" s="16"/>
      <c r="F17" s="17"/>
      <c r="H17" t="s">
        <v>20</v>
      </c>
      <c r="I17">
        <v>1367</v>
      </c>
      <c r="J17" s="15">
        <v>73.760000000000005</v>
      </c>
      <c r="K17" s="11">
        <v>72.63</v>
      </c>
      <c r="L17" s="11">
        <v>74.709999999999994</v>
      </c>
    </row>
    <row r="18" spans="1:12">
      <c r="A18" s="45" t="s">
        <v>62</v>
      </c>
      <c r="B18" s="23"/>
      <c r="C18" s="23"/>
      <c r="D18" s="12"/>
      <c r="E18" s="16"/>
      <c r="F18" s="17"/>
      <c r="H18" t="s">
        <v>21</v>
      </c>
      <c r="I18">
        <v>493</v>
      </c>
      <c r="J18" s="15">
        <v>56.48</v>
      </c>
      <c r="K18" s="11">
        <v>55.21</v>
      </c>
      <c r="L18" s="11">
        <v>57.53</v>
      </c>
    </row>
    <row r="19" spans="1:12" s="30" customFormat="1">
      <c r="A19" s="49" t="s">
        <v>63</v>
      </c>
      <c r="B19" s="23" t="s">
        <v>82</v>
      </c>
      <c r="C19" s="23"/>
      <c r="D19" s="29"/>
      <c r="E19" s="26"/>
      <c r="F19" s="27"/>
      <c r="H19" s="30" t="s">
        <v>22</v>
      </c>
      <c r="I19" s="30">
        <v>1678</v>
      </c>
      <c r="J19" s="31">
        <v>75.459999999999994</v>
      </c>
      <c r="K19" s="31">
        <v>75.239999999999995</v>
      </c>
      <c r="L19" s="31">
        <v>75.650000000000006</v>
      </c>
    </row>
    <row r="20" spans="1:12">
      <c r="A20" s="50" t="s">
        <v>64</v>
      </c>
      <c r="B20" s="53">
        <v>87.97</v>
      </c>
      <c r="C20" s="53">
        <v>88.99</v>
      </c>
      <c r="D20" s="14">
        <f t="shared" ref="D20:D26" si="2">(B20+C20)/2</f>
        <v>88.47999999999999</v>
      </c>
      <c r="E20" s="20">
        <v>0.13879530077381896</v>
      </c>
      <c r="F20" s="17">
        <f t="shared" ref="F20:F26" si="3">D20*E20</f>
        <v>12.2806082124675</v>
      </c>
      <c r="H20" t="s">
        <v>23</v>
      </c>
      <c r="I20">
        <v>1467</v>
      </c>
      <c r="J20" s="15">
        <v>70.19</v>
      </c>
      <c r="K20" s="11">
        <v>69.56</v>
      </c>
      <c r="L20" s="11">
        <v>70.75</v>
      </c>
    </row>
    <row r="21" spans="1:12">
      <c r="A21" s="50" t="s">
        <v>65</v>
      </c>
      <c r="B21" s="42">
        <v>47.02</v>
      </c>
      <c r="C21" s="42">
        <v>46.99</v>
      </c>
      <c r="D21" s="14">
        <f t="shared" si="2"/>
        <v>47.005000000000003</v>
      </c>
      <c r="E21" s="20">
        <v>3.5239552105900296E-2</v>
      </c>
      <c r="F21" s="17">
        <f t="shared" si="3"/>
        <v>1.6564351467378435</v>
      </c>
      <c r="H21" t="s">
        <v>24</v>
      </c>
      <c r="I21">
        <v>1394</v>
      </c>
      <c r="J21" s="15">
        <v>67.22</v>
      </c>
      <c r="K21" s="13">
        <v>67.34</v>
      </c>
      <c r="L21" s="13">
        <v>67.12</v>
      </c>
    </row>
    <row r="22" spans="1:12">
      <c r="A22" s="33" t="s">
        <v>66</v>
      </c>
      <c r="B22" s="42">
        <v>61.5</v>
      </c>
      <c r="C22" s="42">
        <v>62.37</v>
      </c>
      <c r="D22" s="14">
        <f t="shared" si="2"/>
        <v>61.935000000000002</v>
      </c>
      <c r="E22" s="20">
        <v>0.13842150015311561</v>
      </c>
      <c r="F22" s="17">
        <f t="shared" si="3"/>
        <v>8.5731356119832149</v>
      </c>
      <c r="H22" t="s">
        <v>25</v>
      </c>
      <c r="I22">
        <v>341</v>
      </c>
      <c r="J22" s="15">
        <v>53.71</v>
      </c>
      <c r="K22" s="11">
        <v>52.1</v>
      </c>
      <c r="L22" s="11">
        <v>55.1</v>
      </c>
    </row>
    <row r="23" spans="1:12">
      <c r="A23" s="33" t="s">
        <v>67</v>
      </c>
      <c r="B23" s="53">
        <v>78.09</v>
      </c>
      <c r="C23" s="53">
        <v>79.150000000000006</v>
      </c>
      <c r="D23" s="14">
        <f t="shared" si="2"/>
        <v>78.62</v>
      </c>
      <c r="E23" s="20">
        <v>0.16265967372314857</v>
      </c>
      <c r="F23" s="17">
        <f t="shared" si="3"/>
        <v>12.788303548113941</v>
      </c>
      <c r="H23" t="s">
        <v>26</v>
      </c>
      <c r="I23">
        <v>748</v>
      </c>
      <c r="J23" s="15">
        <v>72.16</v>
      </c>
      <c r="K23" s="15" t="s">
        <v>27</v>
      </c>
      <c r="L23" s="15">
        <v>72.16</v>
      </c>
    </row>
    <row r="24" spans="1:12">
      <c r="A24" s="50" t="s">
        <v>68</v>
      </c>
      <c r="B24" s="53">
        <v>66.89</v>
      </c>
      <c r="C24" s="53">
        <v>69.03</v>
      </c>
      <c r="D24" s="14">
        <f t="shared" si="2"/>
        <v>67.960000000000008</v>
      </c>
      <c r="E24" s="20">
        <v>0.10098807797307002</v>
      </c>
      <c r="F24" s="17">
        <f t="shared" si="3"/>
        <v>6.8631497790498397</v>
      </c>
      <c r="H24" t="s">
        <v>28</v>
      </c>
      <c r="I24">
        <v>633</v>
      </c>
      <c r="J24" s="15">
        <v>58.43</v>
      </c>
      <c r="K24" s="15" t="s">
        <v>27</v>
      </c>
      <c r="L24" s="15">
        <v>58.43</v>
      </c>
    </row>
    <row r="25" spans="1:12">
      <c r="A25" s="50" t="s">
        <v>69</v>
      </c>
      <c r="B25" s="54">
        <v>89.03</v>
      </c>
      <c r="C25" s="54">
        <v>89.37</v>
      </c>
      <c r="D25" s="14">
        <f t="shared" si="2"/>
        <v>89.2</v>
      </c>
      <c r="E25" s="20">
        <v>0.37829341311239589</v>
      </c>
      <c r="F25" s="17">
        <f t="shared" si="3"/>
        <v>33.743772449625716</v>
      </c>
      <c r="H25" t="s">
        <v>29</v>
      </c>
      <c r="I25">
        <v>200</v>
      </c>
      <c r="J25" s="15">
        <v>92.3</v>
      </c>
      <c r="K25" s="13">
        <v>92.39</v>
      </c>
      <c r="L25" s="13">
        <v>92.19</v>
      </c>
    </row>
    <row r="26" spans="1:12">
      <c r="A26" s="50" t="s">
        <v>70</v>
      </c>
      <c r="B26" s="53">
        <v>85.22</v>
      </c>
      <c r="C26" s="53">
        <v>85.99</v>
      </c>
      <c r="D26" s="14">
        <f t="shared" si="2"/>
        <v>85.60499999999999</v>
      </c>
      <c r="E26" s="20">
        <v>4.5602482158550658E-2</v>
      </c>
      <c r="F26" s="17">
        <f t="shared" si="3"/>
        <v>3.9038004851827286</v>
      </c>
      <c r="H26" t="s">
        <v>10</v>
      </c>
    </row>
    <row r="27" spans="1:12" ht="25.5" customHeight="1">
      <c r="A27" s="75" t="s">
        <v>94</v>
      </c>
      <c r="B27" s="75"/>
      <c r="C27" s="55"/>
      <c r="D27" s="9"/>
      <c r="E27" s="16"/>
      <c r="F27" s="18">
        <f>SUM(F20:F26)</f>
        <v>79.809205233160782</v>
      </c>
      <c r="H27" t="s">
        <v>30</v>
      </c>
    </row>
    <row r="28" spans="1:12">
      <c r="A28" s="58"/>
      <c r="B28" s="23"/>
      <c r="C28" s="23"/>
      <c r="D28" s="12"/>
      <c r="E28" s="16"/>
      <c r="F28" s="17"/>
      <c r="H28" t="s">
        <v>31</v>
      </c>
      <c r="I28">
        <v>1070</v>
      </c>
      <c r="J28" s="15">
        <v>92.04</v>
      </c>
      <c r="K28" s="15" t="s">
        <v>27</v>
      </c>
      <c r="L28" s="15">
        <v>92.04</v>
      </c>
    </row>
    <row r="29" spans="1:12">
      <c r="A29" s="45" t="s">
        <v>71</v>
      </c>
      <c r="B29" s="23"/>
      <c r="C29" s="23"/>
      <c r="D29" s="12"/>
      <c r="E29" s="16"/>
      <c r="F29" s="17"/>
      <c r="H29" t="s">
        <v>32</v>
      </c>
      <c r="I29">
        <v>2091</v>
      </c>
      <c r="J29" s="15">
        <v>94.45</v>
      </c>
      <c r="K29" s="15">
        <v>92.4</v>
      </c>
      <c r="L29" s="15">
        <v>96.26</v>
      </c>
    </row>
    <row r="30" spans="1:12" ht="22.5">
      <c r="A30" s="38" t="s">
        <v>72</v>
      </c>
      <c r="B30" s="53">
        <v>84.84</v>
      </c>
      <c r="C30" s="53">
        <v>82.68</v>
      </c>
      <c r="D30" s="14">
        <f t="shared" ref="D30:D35" si="4">(B30+C30)/2</f>
        <v>83.76</v>
      </c>
      <c r="E30" s="20">
        <v>0.16699829846801811</v>
      </c>
      <c r="F30" s="17">
        <f t="shared" ref="F30:F35" si="5">D30*E30</f>
        <v>13.987777479681197</v>
      </c>
      <c r="H30" t="s">
        <v>33</v>
      </c>
      <c r="I30">
        <v>2015</v>
      </c>
      <c r="J30" s="15">
        <v>92.07</v>
      </c>
      <c r="K30" s="15">
        <v>91.65</v>
      </c>
      <c r="L30" s="15">
        <v>92.43</v>
      </c>
    </row>
    <row r="31" spans="1:12" ht="23.25">
      <c r="A31" s="47" t="s">
        <v>73</v>
      </c>
      <c r="B31" s="53">
        <v>74.989999999999995</v>
      </c>
      <c r="C31" s="53">
        <v>72.790000000000006</v>
      </c>
      <c r="D31" s="14">
        <f t="shared" si="4"/>
        <v>73.89</v>
      </c>
      <c r="E31" s="20">
        <v>4.4504315741222787E-2</v>
      </c>
      <c r="F31" s="17">
        <f t="shared" si="5"/>
        <v>3.2884238901189518</v>
      </c>
      <c r="H31" t="s">
        <v>34</v>
      </c>
      <c r="I31">
        <v>1130</v>
      </c>
      <c r="J31" s="15">
        <v>85.26</v>
      </c>
      <c r="K31" s="15">
        <v>83.53</v>
      </c>
      <c r="L31" s="15">
        <v>86.75</v>
      </c>
    </row>
    <row r="32" spans="1:12" ht="22.5">
      <c r="A32" s="38" t="s">
        <v>74</v>
      </c>
      <c r="B32" s="57">
        <v>62.96</v>
      </c>
      <c r="C32" s="57">
        <v>64.59</v>
      </c>
      <c r="D32" s="14">
        <f t="shared" si="4"/>
        <v>63.775000000000006</v>
      </c>
      <c r="E32" s="20">
        <v>5.702848010574206E-2</v>
      </c>
      <c r="F32" s="17">
        <f t="shared" si="5"/>
        <v>3.6369913187437004</v>
      </c>
      <c r="H32" t="s">
        <v>35</v>
      </c>
      <c r="I32">
        <v>891</v>
      </c>
      <c r="J32" s="15">
        <v>44.04</v>
      </c>
      <c r="K32" s="15">
        <v>41.89</v>
      </c>
      <c r="L32" s="15">
        <v>45.93</v>
      </c>
    </row>
    <row r="33" spans="1:12">
      <c r="A33" s="47" t="s">
        <v>77</v>
      </c>
      <c r="B33" s="53">
        <v>87.89</v>
      </c>
      <c r="C33" s="53">
        <v>74.569999999999993</v>
      </c>
      <c r="D33" s="14">
        <f t="shared" si="4"/>
        <v>81.22999999999999</v>
      </c>
      <c r="E33" s="20">
        <v>6.7941080182468097E-2</v>
      </c>
      <c r="F33" s="17">
        <f t="shared" si="5"/>
        <v>5.5188539432218828</v>
      </c>
      <c r="H33" t="s">
        <v>36</v>
      </c>
      <c r="I33">
        <v>2034</v>
      </c>
      <c r="J33" s="15">
        <v>91.44</v>
      </c>
      <c r="K33" s="8">
        <v>90.99</v>
      </c>
      <c r="L33" s="8">
        <v>91.84</v>
      </c>
    </row>
    <row r="34" spans="1:12">
      <c r="A34" s="47" t="s">
        <v>75</v>
      </c>
      <c r="B34" s="57">
        <v>73.430000000000007</v>
      </c>
      <c r="C34" s="57">
        <v>75.86</v>
      </c>
      <c r="D34" s="14">
        <f t="shared" si="4"/>
        <v>74.64500000000001</v>
      </c>
      <c r="E34" s="20">
        <v>0.1680918446358691</v>
      </c>
      <c r="F34" s="17">
        <f>D34*E34</f>
        <v>12.54721574284445</v>
      </c>
      <c r="H34" t="s">
        <v>37</v>
      </c>
      <c r="I34">
        <v>1681</v>
      </c>
      <c r="J34" s="15">
        <v>80.78</v>
      </c>
      <c r="K34" s="13">
        <v>80.08</v>
      </c>
      <c r="L34" s="13">
        <v>81.400000000000006</v>
      </c>
    </row>
    <row r="35" spans="1:12">
      <c r="A35" s="40" t="s">
        <v>76</v>
      </c>
      <c r="B35" s="53">
        <v>53.39</v>
      </c>
      <c r="C35" s="53">
        <v>42.34</v>
      </c>
      <c r="D35" s="14">
        <f t="shared" si="4"/>
        <v>47.865000000000002</v>
      </c>
      <c r="E35" s="20">
        <v>0.49543598086667984</v>
      </c>
      <c r="F35" s="17">
        <f t="shared" si="5"/>
        <v>23.71404322418363</v>
      </c>
      <c r="H35" t="s">
        <v>38</v>
      </c>
      <c r="I35">
        <v>279</v>
      </c>
      <c r="J35" s="15">
        <v>34.01</v>
      </c>
      <c r="K35" s="10">
        <v>34.450000000000003</v>
      </c>
      <c r="L35" s="10">
        <v>33.58</v>
      </c>
    </row>
    <row r="36" spans="1:12" ht="25.5" customHeight="1">
      <c r="A36" s="74" t="s">
        <v>94</v>
      </c>
      <c r="B36" s="74"/>
      <c r="C36" s="5"/>
      <c r="D36" s="5"/>
      <c r="E36" s="6"/>
      <c r="F36" s="18">
        <f>SUM(F30:F35)</f>
        <v>62.693305598793813</v>
      </c>
      <c r="H36" t="s">
        <v>39</v>
      </c>
      <c r="I36">
        <v>865</v>
      </c>
      <c r="J36" s="15">
        <v>50.24</v>
      </c>
      <c r="K36" s="8">
        <v>51.5</v>
      </c>
      <c r="L36" s="8">
        <v>49.15</v>
      </c>
    </row>
    <row r="37" spans="1:12">
      <c r="H37" t="s">
        <v>40</v>
      </c>
      <c r="I37">
        <v>577</v>
      </c>
      <c r="J37" s="15">
        <v>57.07</v>
      </c>
      <c r="K37" s="15">
        <v>58.71</v>
      </c>
      <c r="L37" s="15">
        <v>55.61</v>
      </c>
    </row>
    <row r="38" spans="1:12">
      <c r="A38" s="73" t="s">
        <v>106</v>
      </c>
      <c r="H38" t="s">
        <v>41</v>
      </c>
      <c r="I38">
        <v>1383</v>
      </c>
      <c r="J38" s="15">
        <v>64.91</v>
      </c>
      <c r="K38" s="8">
        <v>64.16</v>
      </c>
      <c r="L38" s="8">
        <v>65.58</v>
      </c>
    </row>
    <row r="39" spans="1:12">
      <c r="H39" t="s">
        <v>42</v>
      </c>
      <c r="I39">
        <v>1751</v>
      </c>
      <c r="J39" s="15">
        <v>80.55</v>
      </c>
      <c r="K39" s="8">
        <v>80.92</v>
      </c>
      <c r="L39" s="8">
        <v>80.23</v>
      </c>
    </row>
    <row r="40" spans="1:12">
      <c r="H40" t="s">
        <v>43</v>
      </c>
      <c r="I40">
        <v>1907</v>
      </c>
      <c r="J40" s="15">
        <v>86.07</v>
      </c>
      <c r="K40" s="15">
        <v>85.38</v>
      </c>
      <c r="L40" s="15">
        <v>86.67</v>
      </c>
    </row>
    <row r="41" spans="1:12">
      <c r="H41" t="s">
        <v>44</v>
      </c>
      <c r="I41">
        <v>1595</v>
      </c>
      <c r="J41" s="15">
        <v>75.37</v>
      </c>
      <c r="K41" s="8">
        <v>75.180000000000007</v>
      </c>
      <c r="L41" s="8">
        <v>75.53</v>
      </c>
    </row>
    <row r="42" spans="1:12">
      <c r="H42" t="s">
        <v>45</v>
      </c>
      <c r="I42">
        <v>2055</v>
      </c>
      <c r="J42" s="15">
        <v>91.94</v>
      </c>
      <c r="K42" s="8">
        <v>91.22</v>
      </c>
      <c r="L42" s="8">
        <v>92.58</v>
      </c>
    </row>
    <row r="43" spans="1:12">
      <c r="H43" t="s">
        <v>46</v>
      </c>
      <c r="I43">
        <v>1827</v>
      </c>
      <c r="J43" s="15">
        <v>88.88</v>
      </c>
      <c r="K43" s="8">
        <v>88.2</v>
      </c>
      <c r="L43" s="8">
        <v>89.48</v>
      </c>
    </row>
    <row r="44" spans="1:12">
      <c r="H44" t="s">
        <v>24</v>
      </c>
      <c r="I44">
        <v>250</v>
      </c>
      <c r="J44" s="15">
        <v>20.23</v>
      </c>
      <c r="K44" s="15">
        <v>21.77</v>
      </c>
      <c r="L44" s="15">
        <v>18.88</v>
      </c>
    </row>
    <row r="45" spans="1:12">
      <c r="H45" t="s">
        <v>47</v>
      </c>
      <c r="I45">
        <v>441</v>
      </c>
      <c r="J45" s="15">
        <v>49.03</v>
      </c>
      <c r="K45" s="15">
        <v>50.32</v>
      </c>
      <c r="L45" s="15">
        <v>47.92</v>
      </c>
    </row>
    <row r="46" spans="1:12">
      <c r="H46" t="s">
        <v>48</v>
      </c>
      <c r="I46">
        <v>48</v>
      </c>
      <c r="J46" s="15">
        <v>50.5</v>
      </c>
      <c r="K46" s="13">
        <v>42.11</v>
      </c>
      <c r="L46" s="13">
        <v>61.63</v>
      </c>
    </row>
  </sheetData>
  <mergeCells count="3">
    <mergeCell ref="A16:B16"/>
    <mergeCell ref="A27:B27"/>
    <mergeCell ref="A36:B36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opLeftCell="A19" zoomScaleNormal="100" workbookViewId="0">
      <selection activeCell="A38" sqref="A38"/>
    </sheetView>
  </sheetViews>
  <sheetFormatPr defaultRowHeight="15"/>
  <cols>
    <col min="1" max="1" width="51.42578125" customWidth="1"/>
    <col min="2" max="2" width="10.140625" customWidth="1"/>
    <col min="3" max="3" width="10.42578125" customWidth="1"/>
    <col min="4" max="4" width="10.85546875" customWidth="1"/>
    <col min="5" max="5" width="10.28515625" customWidth="1"/>
    <col min="6" max="6" width="11.140625" customWidth="1"/>
    <col min="7" max="7" width="2.85546875" customWidth="1"/>
    <col min="8" max="8" width="19.28515625" hidden="1" customWidth="1"/>
    <col min="9" max="9" width="4.42578125" hidden="1" customWidth="1"/>
    <col min="10" max="10" width="1.28515625" hidden="1" customWidth="1"/>
    <col min="11" max="13" width="0" hidden="1" customWidth="1"/>
  </cols>
  <sheetData>
    <row r="1" spans="1:12">
      <c r="A1" s="22" t="s">
        <v>105</v>
      </c>
    </row>
    <row r="2" spans="1:12" ht="60.75">
      <c r="A2" s="1"/>
      <c r="B2" s="2" t="s">
        <v>83</v>
      </c>
      <c r="C2" s="2" t="s">
        <v>84</v>
      </c>
      <c r="D2" s="2" t="s">
        <v>0</v>
      </c>
      <c r="E2" s="2" t="s">
        <v>1</v>
      </c>
      <c r="F2" s="2" t="s">
        <v>2</v>
      </c>
      <c r="I2" t="s">
        <v>5</v>
      </c>
      <c r="J2" s="15" t="s">
        <v>6</v>
      </c>
      <c r="K2" s="15" t="s">
        <v>7</v>
      </c>
      <c r="L2" s="15" t="s">
        <v>8</v>
      </c>
    </row>
    <row r="3" spans="1:12">
      <c r="A3" s="34" t="s">
        <v>49</v>
      </c>
      <c r="B3" s="3"/>
      <c r="C3" s="3"/>
      <c r="D3" s="3"/>
      <c r="F3" s="7"/>
    </row>
    <row r="4" spans="1:12">
      <c r="A4" s="36" t="s">
        <v>50</v>
      </c>
      <c r="B4" s="23" t="s">
        <v>82</v>
      </c>
      <c r="C4" s="21"/>
      <c r="D4" s="25"/>
      <c r="E4" s="60"/>
      <c r="F4" s="27"/>
      <c r="H4" t="s">
        <v>5</v>
      </c>
      <c r="I4">
        <v>2285</v>
      </c>
      <c r="J4" s="15">
        <v>2285</v>
      </c>
      <c r="K4" s="15">
        <v>1114</v>
      </c>
      <c r="L4" s="15">
        <v>1171</v>
      </c>
    </row>
    <row r="5" spans="1:12" ht="23.25">
      <c r="A5" s="37" t="s">
        <v>51</v>
      </c>
      <c r="B5" s="41">
        <v>75.209999999999994</v>
      </c>
      <c r="C5" s="41">
        <v>75.63</v>
      </c>
      <c r="D5" s="14">
        <f t="shared" ref="D5:D13" si="0">(B5+C5)/2</f>
        <v>75.419999999999987</v>
      </c>
      <c r="E5" s="52">
        <v>7.840109346753521E-2</v>
      </c>
      <c r="F5" s="17">
        <f t="shared" ref="F5:F13" si="1">D5*E5</f>
        <v>5.9130104693215042</v>
      </c>
      <c r="H5" t="s">
        <v>9</v>
      </c>
      <c r="I5">
        <v>2285</v>
      </c>
      <c r="J5" s="15">
        <v>68203</v>
      </c>
      <c r="K5" s="15">
        <v>32175</v>
      </c>
      <c r="L5" s="15">
        <v>36028</v>
      </c>
    </row>
    <row r="6" spans="1:12" ht="23.25">
      <c r="A6" s="37" t="s">
        <v>52</v>
      </c>
      <c r="B6" s="41">
        <v>69.2</v>
      </c>
      <c r="C6" s="41">
        <v>73.28</v>
      </c>
      <c r="D6" s="14">
        <f t="shared" si="0"/>
        <v>71.240000000000009</v>
      </c>
      <c r="E6" s="52">
        <v>0.10409512661890206</v>
      </c>
      <c r="F6" s="17">
        <f t="shared" si="1"/>
        <v>7.4157368203305838</v>
      </c>
      <c r="H6" t="s">
        <v>10</v>
      </c>
    </row>
    <row r="7" spans="1:12" ht="23.25">
      <c r="A7" s="37" t="s">
        <v>53</v>
      </c>
      <c r="B7" s="53">
        <v>75.55</v>
      </c>
      <c r="C7" s="53">
        <v>79.599999999999994</v>
      </c>
      <c r="D7" s="14">
        <f t="shared" si="0"/>
        <v>77.574999999999989</v>
      </c>
      <c r="E7" s="52">
        <v>9.7378079083667787E-2</v>
      </c>
      <c r="F7" s="17">
        <f t="shared" si="1"/>
        <v>7.5541044849155279</v>
      </c>
      <c r="H7" t="s">
        <v>11</v>
      </c>
      <c r="I7">
        <v>2072</v>
      </c>
      <c r="J7" s="15">
        <v>91.68</v>
      </c>
      <c r="K7" s="15">
        <v>90.65</v>
      </c>
      <c r="L7" s="15">
        <v>92.61</v>
      </c>
    </row>
    <row r="8" spans="1:12" ht="23.25">
      <c r="A8" s="37" t="s">
        <v>54</v>
      </c>
      <c r="B8" s="57">
        <v>50.83</v>
      </c>
      <c r="C8" s="57">
        <v>51.83</v>
      </c>
      <c r="D8" s="14">
        <f t="shared" si="0"/>
        <v>51.33</v>
      </c>
      <c r="E8" s="52">
        <v>7.840109346753521E-2</v>
      </c>
      <c r="F8" s="17">
        <f t="shared" si="1"/>
        <v>4.0243281276885821</v>
      </c>
      <c r="H8" t="s">
        <v>10</v>
      </c>
    </row>
    <row r="9" spans="1:12" ht="23.25">
      <c r="A9" s="37" t="s">
        <v>55</v>
      </c>
      <c r="B9" s="57">
        <v>69.599999999999994</v>
      </c>
      <c r="C9" s="57">
        <v>69.83</v>
      </c>
      <c r="D9" s="14">
        <f t="shared" si="0"/>
        <v>69.715000000000003</v>
      </c>
      <c r="E9" s="52">
        <v>9.4794477380317432E-2</v>
      </c>
      <c r="F9" s="17">
        <f t="shared" si="1"/>
        <v>6.60859699056883</v>
      </c>
      <c r="H9" t="s">
        <v>12</v>
      </c>
    </row>
    <row r="10" spans="1:12" ht="23.25">
      <c r="A10" s="37" t="s">
        <v>56</v>
      </c>
      <c r="B10" s="53">
        <v>49.04</v>
      </c>
      <c r="C10" s="53">
        <v>54.83</v>
      </c>
      <c r="D10" s="14">
        <f t="shared" si="0"/>
        <v>51.935000000000002</v>
      </c>
      <c r="E10" s="52">
        <v>7.840109346753521E-2</v>
      </c>
      <c r="F10" s="17">
        <f t="shared" si="1"/>
        <v>4.0717607892364409</v>
      </c>
      <c r="H10" t="s">
        <v>13</v>
      </c>
      <c r="I10">
        <v>1898</v>
      </c>
      <c r="J10" s="15">
        <v>85.17</v>
      </c>
      <c r="K10" s="11">
        <v>83.02</v>
      </c>
      <c r="L10" s="11">
        <v>87.1</v>
      </c>
    </row>
    <row r="11" spans="1:12" ht="23.25">
      <c r="A11" s="37" t="s">
        <v>57</v>
      </c>
      <c r="B11" s="61">
        <v>42.44</v>
      </c>
      <c r="C11" s="61">
        <v>51.18</v>
      </c>
      <c r="D11" s="25">
        <f t="shared" si="0"/>
        <v>46.81</v>
      </c>
      <c r="E11" s="52">
        <v>7.840109346753521E-2</v>
      </c>
      <c r="F11" s="27">
        <f t="shared" si="1"/>
        <v>3.6699551852153234</v>
      </c>
      <c r="H11" t="s">
        <v>14</v>
      </c>
      <c r="I11">
        <v>1168</v>
      </c>
      <c r="J11" s="15">
        <v>78.89</v>
      </c>
      <c r="K11" s="11">
        <v>77.14</v>
      </c>
      <c r="L11" s="11">
        <v>80.47</v>
      </c>
    </row>
    <row r="12" spans="1:12" ht="22.5">
      <c r="A12" s="38" t="s">
        <v>58</v>
      </c>
      <c r="B12" s="41">
        <v>66.86</v>
      </c>
      <c r="C12" s="41">
        <v>71.540000000000006</v>
      </c>
      <c r="D12" s="14">
        <f t="shared" si="0"/>
        <v>69.2</v>
      </c>
      <c r="E12" s="52">
        <v>0.29364140748475293</v>
      </c>
      <c r="F12" s="17">
        <f t="shared" si="1"/>
        <v>20.319985397944905</v>
      </c>
      <c r="H12" t="s">
        <v>15</v>
      </c>
      <c r="I12">
        <v>1926</v>
      </c>
      <c r="J12" s="15">
        <v>87.32</v>
      </c>
      <c r="K12" s="13">
        <v>85.95</v>
      </c>
      <c r="L12" s="13">
        <v>88.53</v>
      </c>
    </row>
    <row r="13" spans="1:12" ht="23.25">
      <c r="A13" s="37" t="s">
        <v>59</v>
      </c>
      <c r="B13" s="53">
        <v>62.39</v>
      </c>
      <c r="C13" s="53">
        <v>65.069999999999993</v>
      </c>
      <c r="D13" s="14">
        <f t="shared" si="0"/>
        <v>63.73</v>
      </c>
      <c r="E13" s="52">
        <v>9.6486535562219047E-2</v>
      </c>
      <c r="F13" s="17">
        <f t="shared" si="1"/>
        <v>6.1490869113802198</v>
      </c>
      <c r="H13" t="s">
        <v>16</v>
      </c>
      <c r="I13">
        <v>1698</v>
      </c>
      <c r="J13" s="15">
        <v>77.38</v>
      </c>
      <c r="K13" s="11">
        <v>74.69</v>
      </c>
      <c r="L13" s="11">
        <v>79.75</v>
      </c>
    </row>
    <row r="14" spans="1:12" s="30" customFormat="1" ht="23.25">
      <c r="A14" s="37" t="s">
        <v>60</v>
      </c>
      <c r="B14" s="23" t="s">
        <v>82</v>
      </c>
      <c r="C14" s="24"/>
      <c r="D14" s="25"/>
      <c r="E14" s="26"/>
      <c r="F14" s="27"/>
      <c r="H14" s="30" t="s">
        <v>17</v>
      </c>
      <c r="I14" s="30">
        <v>1762</v>
      </c>
      <c r="J14" s="31">
        <v>80.349999999999994</v>
      </c>
      <c r="K14" s="31">
        <v>78.48</v>
      </c>
      <c r="L14" s="31">
        <v>81.98</v>
      </c>
    </row>
    <row r="15" spans="1:12" s="28" customFormat="1" ht="23.25">
      <c r="A15" s="39" t="s">
        <v>61</v>
      </c>
      <c r="B15" s="23" t="s">
        <v>82</v>
      </c>
      <c r="C15" s="24"/>
      <c r="D15" s="25"/>
      <c r="E15" s="26"/>
      <c r="F15" s="27"/>
      <c r="H15" s="28" t="s">
        <v>18</v>
      </c>
      <c r="I15" s="28">
        <v>1132</v>
      </c>
      <c r="J15" s="10">
        <v>56.84</v>
      </c>
      <c r="K15" s="10">
        <v>55.05</v>
      </c>
      <c r="L15" s="10">
        <v>58.38</v>
      </c>
    </row>
    <row r="16" spans="1:12" ht="24.75" customHeight="1">
      <c r="A16" s="75" t="s">
        <v>95</v>
      </c>
      <c r="B16" s="75"/>
      <c r="C16" s="23"/>
      <c r="D16" s="12"/>
      <c r="E16" s="16"/>
      <c r="F16" s="18">
        <f>SUM(F4:F13)</f>
        <v>65.726565176601909</v>
      </c>
      <c r="H16" t="s">
        <v>19</v>
      </c>
      <c r="I16">
        <v>1392</v>
      </c>
      <c r="J16" s="15">
        <v>75.33</v>
      </c>
      <c r="K16" s="13">
        <v>75.97</v>
      </c>
      <c r="L16" s="13">
        <v>74.760000000000005</v>
      </c>
    </row>
    <row r="17" spans="1:12">
      <c r="A17" s="56"/>
      <c r="B17" s="23"/>
      <c r="C17" s="23"/>
      <c r="D17" s="12"/>
      <c r="E17" s="16"/>
      <c r="F17" s="17"/>
      <c r="H17" t="s">
        <v>20</v>
      </c>
      <c r="I17">
        <v>1367</v>
      </c>
      <c r="J17" s="15">
        <v>73.760000000000005</v>
      </c>
      <c r="K17" s="11">
        <v>72.63</v>
      </c>
      <c r="L17" s="11">
        <v>74.709999999999994</v>
      </c>
    </row>
    <row r="18" spans="1:12">
      <c r="A18" s="34" t="s">
        <v>62</v>
      </c>
      <c r="B18" s="23"/>
      <c r="C18" s="23"/>
      <c r="D18" s="12"/>
      <c r="E18" s="16"/>
      <c r="F18" s="17"/>
      <c r="H18" t="s">
        <v>21</v>
      </c>
      <c r="I18">
        <v>493</v>
      </c>
      <c r="J18" s="15">
        <v>56.48</v>
      </c>
      <c r="K18" s="11">
        <v>55.21</v>
      </c>
      <c r="L18" s="11">
        <v>57.53</v>
      </c>
    </row>
    <row r="19" spans="1:12" s="30" customFormat="1">
      <c r="A19" s="35" t="s">
        <v>63</v>
      </c>
      <c r="B19" s="23" t="s">
        <v>82</v>
      </c>
      <c r="C19" s="23"/>
      <c r="D19" s="29"/>
      <c r="E19" s="26"/>
      <c r="F19" s="27"/>
      <c r="H19" s="30" t="s">
        <v>22</v>
      </c>
      <c r="I19" s="30">
        <v>1678</v>
      </c>
      <c r="J19" s="31">
        <v>75.459999999999994</v>
      </c>
      <c r="K19" s="31">
        <v>75.239999999999995</v>
      </c>
      <c r="L19" s="31">
        <v>75.650000000000006</v>
      </c>
    </row>
    <row r="20" spans="1:12">
      <c r="A20" s="32" t="s">
        <v>64</v>
      </c>
      <c r="B20" s="53">
        <v>90.43</v>
      </c>
      <c r="C20" s="53">
        <v>93.06</v>
      </c>
      <c r="D20" s="14">
        <f t="shared" ref="D20:D26" si="2">(B20+C20)/2</f>
        <v>91.745000000000005</v>
      </c>
      <c r="E20" s="20">
        <v>0.13879530077381896</v>
      </c>
      <c r="F20" s="17">
        <f t="shared" ref="F20:F26" si="3">D20*E20</f>
        <v>12.733774869494022</v>
      </c>
      <c r="H20" t="s">
        <v>23</v>
      </c>
      <c r="I20">
        <v>1467</v>
      </c>
      <c r="J20" s="15">
        <v>70.19</v>
      </c>
      <c r="K20" s="11">
        <v>69.56</v>
      </c>
      <c r="L20" s="11">
        <v>70.75</v>
      </c>
    </row>
    <row r="21" spans="1:12">
      <c r="A21" s="32" t="s">
        <v>65</v>
      </c>
      <c r="B21" s="54">
        <v>49.58</v>
      </c>
      <c r="C21" s="54">
        <v>51.42</v>
      </c>
      <c r="D21" s="14">
        <f t="shared" si="2"/>
        <v>50.5</v>
      </c>
      <c r="E21" s="20">
        <v>3.5239552105900296E-2</v>
      </c>
      <c r="F21" s="17">
        <f t="shared" si="3"/>
        <v>1.7795973813479649</v>
      </c>
      <c r="H21" t="s">
        <v>24</v>
      </c>
      <c r="I21">
        <v>1394</v>
      </c>
      <c r="J21" s="15">
        <v>67.22</v>
      </c>
      <c r="K21" s="13">
        <v>67.34</v>
      </c>
      <c r="L21" s="13">
        <v>67.12</v>
      </c>
    </row>
    <row r="22" spans="1:12">
      <c r="A22" s="33" t="s">
        <v>66</v>
      </c>
      <c r="B22" s="54">
        <v>65.14</v>
      </c>
      <c r="C22" s="54">
        <v>65.790000000000006</v>
      </c>
      <c r="D22" s="14">
        <f t="shared" si="2"/>
        <v>65.465000000000003</v>
      </c>
      <c r="E22" s="20">
        <v>0.13842150015311561</v>
      </c>
      <c r="F22" s="17">
        <f t="shared" si="3"/>
        <v>9.0617635075237128</v>
      </c>
      <c r="H22" t="s">
        <v>25</v>
      </c>
      <c r="I22">
        <v>341</v>
      </c>
      <c r="J22" s="15">
        <v>53.71</v>
      </c>
      <c r="K22" s="11">
        <v>52.1</v>
      </c>
      <c r="L22" s="11">
        <v>55.1</v>
      </c>
    </row>
    <row r="23" spans="1:12">
      <c r="A23" s="33" t="s">
        <v>67</v>
      </c>
      <c r="B23" s="53">
        <v>80.42</v>
      </c>
      <c r="C23" s="53">
        <v>82.41</v>
      </c>
      <c r="D23" s="14">
        <f t="shared" si="2"/>
        <v>81.414999999999992</v>
      </c>
      <c r="E23" s="20">
        <v>0.16265967372314857</v>
      </c>
      <c r="F23" s="17">
        <f t="shared" si="3"/>
        <v>13.24293733617014</v>
      </c>
      <c r="H23" t="s">
        <v>26</v>
      </c>
      <c r="I23">
        <v>748</v>
      </c>
      <c r="J23" s="15">
        <v>72.16</v>
      </c>
      <c r="K23" s="15" t="s">
        <v>27</v>
      </c>
      <c r="L23" s="15">
        <v>72.16</v>
      </c>
    </row>
    <row r="24" spans="1:12">
      <c r="A24" s="32" t="s">
        <v>68</v>
      </c>
      <c r="B24" s="53">
        <v>72.17</v>
      </c>
      <c r="C24" s="53">
        <v>74.5</v>
      </c>
      <c r="D24" s="14">
        <f t="shared" si="2"/>
        <v>73.335000000000008</v>
      </c>
      <c r="E24" s="20">
        <v>0.10098807797307002</v>
      </c>
      <c r="F24" s="17">
        <f t="shared" si="3"/>
        <v>7.4059606981550905</v>
      </c>
      <c r="H24" t="s">
        <v>28</v>
      </c>
      <c r="I24">
        <v>633</v>
      </c>
      <c r="J24" s="15">
        <v>58.43</v>
      </c>
      <c r="K24" s="15" t="s">
        <v>27</v>
      </c>
      <c r="L24" s="15">
        <v>58.43</v>
      </c>
    </row>
    <row r="25" spans="1:12">
      <c r="A25" s="32" t="s">
        <v>69</v>
      </c>
      <c r="B25" s="54">
        <v>90.8</v>
      </c>
      <c r="C25" s="54">
        <v>90.61</v>
      </c>
      <c r="D25" s="14">
        <f t="shared" si="2"/>
        <v>90.704999999999998</v>
      </c>
      <c r="E25" s="20">
        <v>0.37829341311239589</v>
      </c>
      <c r="F25" s="17">
        <f t="shared" si="3"/>
        <v>34.313104036359867</v>
      </c>
      <c r="H25" t="s">
        <v>29</v>
      </c>
      <c r="I25">
        <v>200</v>
      </c>
      <c r="J25" s="15">
        <v>92.3</v>
      </c>
      <c r="K25" s="13">
        <v>92.39</v>
      </c>
      <c r="L25" s="13">
        <v>92.19</v>
      </c>
    </row>
    <row r="26" spans="1:12">
      <c r="A26" s="32" t="s">
        <v>70</v>
      </c>
      <c r="B26" s="53">
        <v>87.3</v>
      </c>
      <c r="C26" s="53">
        <v>87.68</v>
      </c>
      <c r="D26" s="14">
        <f t="shared" si="2"/>
        <v>87.490000000000009</v>
      </c>
      <c r="E26" s="20">
        <v>4.5602482158550658E-2</v>
      </c>
      <c r="F26" s="17">
        <f t="shared" si="3"/>
        <v>3.9897611640515973</v>
      </c>
      <c r="H26" t="s">
        <v>10</v>
      </c>
    </row>
    <row r="27" spans="1:12" ht="24.75" customHeight="1">
      <c r="A27" s="75" t="s">
        <v>95</v>
      </c>
      <c r="B27" s="75"/>
      <c r="C27" s="55"/>
      <c r="D27" s="9"/>
      <c r="E27" s="16"/>
      <c r="F27" s="18">
        <f>SUM(F20:F26)</f>
        <v>82.526898993102407</v>
      </c>
      <c r="H27" t="s">
        <v>30</v>
      </c>
    </row>
    <row r="28" spans="1:12">
      <c r="A28" s="56"/>
      <c r="B28" s="23"/>
      <c r="C28" s="23"/>
      <c r="D28" s="12"/>
      <c r="E28" s="16"/>
      <c r="F28" s="17"/>
      <c r="H28" t="s">
        <v>31</v>
      </c>
      <c r="I28">
        <v>1070</v>
      </c>
      <c r="J28" s="15">
        <v>92.04</v>
      </c>
      <c r="K28" s="15" t="s">
        <v>27</v>
      </c>
      <c r="L28" s="15">
        <v>92.04</v>
      </c>
    </row>
    <row r="29" spans="1:12">
      <c r="A29" s="34" t="s">
        <v>71</v>
      </c>
      <c r="B29" s="23"/>
      <c r="C29" s="23"/>
      <c r="D29" s="12"/>
      <c r="E29" s="16"/>
      <c r="F29" s="17"/>
      <c r="H29" t="s">
        <v>32</v>
      </c>
      <c r="I29">
        <v>2091</v>
      </c>
      <c r="J29" s="15">
        <v>94.45</v>
      </c>
      <c r="K29" s="15">
        <v>92.4</v>
      </c>
      <c r="L29" s="15">
        <v>96.26</v>
      </c>
    </row>
    <row r="30" spans="1:12" ht="22.5">
      <c r="A30" s="38" t="s">
        <v>72</v>
      </c>
      <c r="B30" s="53">
        <v>84.91</v>
      </c>
      <c r="C30" s="53">
        <v>86.06</v>
      </c>
      <c r="D30" s="14">
        <f t="shared" ref="D30:D35" si="4">(B30+C30)/2</f>
        <v>85.484999999999999</v>
      </c>
      <c r="E30" s="20">
        <v>0.16699829846801811</v>
      </c>
      <c r="F30" s="17">
        <f t="shared" ref="F30:F35" si="5">D30*E30</f>
        <v>14.275849544538529</v>
      </c>
      <c r="H30" t="s">
        <v>33</v>
      </c>
      <c r="I30">
        <v>2015</v>
      </c>
      <c r="J30" s="15">
        <v>92.07</v>
      </c>
      <c r="K30" s="15">
        <v>91.65</v>
      </c>
      <c r="L30" s="15">
        <v>92.43</v>
      </c>
    </row>
    <row r="31" spans="1:12" ht="23.25">
      <c r="A31" s="37" t="s">
        <v>73</v>
      </c>
      <c r="B31" s="53">
        <v>74.599999999999994</v>
      </c>
      <c r="C31" s="53">
        <v>76.739999999999995</v>
      </c>
      <c r="D31" s="14">
        <f t="shared" si="4"/>
        <v>75.669999999999987</v>
      </c>
      <c r="E31" s="20">
        <v>4.4504315741222787E-2</v>
      </c>
      <c r="F31" s="17">
        <f t="shared" si="5"/>
        <v>3.3676415721383277</v>
      </c>
      <c r="H31" t="s">
        <v>34</v>
      </c>
      <c r="I31">
        <v>1130</v>
      </c>
      <c r="J31" s="15">
        <v>85.26</v>
      </c>
      <c r="K31" s="15">
        <v>83.53</v>
      </c>
      <c r="L31" s="15">
        <v>86.75</v>
      </c>
    </row>
    <row r="32" spans="1:12" ht="22.5">
      <c r="A32" s="38" t="s">
        <v>74</v>
      </c>
      <c r="B32" s="57">
        <v>64.34</v>
      </c>
      <c r="C32" s="57">
        <v>65.87</v>
      </c>
      <c r="D32" s="14">
        <f t="shared" si="4"/>
        <v>65.105000000000004</v>
      </c>
      <c r="E32" s="20">
        <v>5.702848010574206E-2</v>
      </c>
      <c r="F32" s="17">
        <f t="shared" si="5"/>
        <v>3.7128391972843371</v>
      </c>
      <c r="H32" t="s">
        <v>35</v>
      </c>
      <c r="I32">
        <v>891</v>
      </c>
      <c r="J32" s="15">
        <v>44.04</v>
      </c>
      <c r="K32" s="15">
        <v>41.89</v>
      </c>
      <c r="L32" s="15">
        <v>45.93</v>
      </c>
    </row>
    <row r="33" spans="1:12">
      <c r="A33" s="37" t="s">
        <v>77</v>
      </c>
      <c r="B33" s="53">
        <v>89.12</v>
      </c>
      <c r="C33" s="53">
        <v>78.91</v>
      </c>
      <c r="D33" s="14">
        <f t="shared" si="4"/>
        <v>84.015000000000001</v>
      </c>
      <c r="E33" s="20">
        <v>6.7941080182468097E-2</v>
      </c>
      <c r="F33" s="17">
        <f t="shared" si="5"/>
        <v>5.7080698515300572</v>
      </c>
      <c r="H33" t="s">
        <v>36</v>
      </c>
      <c r="I33">
        <v>2034</v>
      </c>
      <c r="J33" s="15">
        <v>91.44</v>
      </c>
      <c r="K33" s="8">
        <v>90.99</v>
      </c>
      <c r="L33" s="8">
        <v>91.84</v>
      </c>
    </row>
    <row r="34" spans="1:12">
      <c r="A34" s="37" t="s">
        <v>75</v>
      </c>
      <c r="B34" s="57">
        <v>80.260000000000005</v>
      </c>
      <c r="C34" s="57">
        <v>79.66</v>
      </c>
      <c r="D34" s="14">
        <f t="shared" si="4"/>
        <v>79.960000000000008</v>
      </c>
      <c r="E34" s="20">
        <v>0.1680918446358691</v>
      </c>
      <c r="F34" s="17">
        <f>D34*E34</f>
        <v>13.440623897084095</v>
      </c>
      <c r="H34" t="s">
        <v>37</v>
      </c>
      <c r="I34">
        <v>1681</v>
      </c>
      <c r="J34" s="15">
        <v>80.78</v>
      </c>
      <c r="K34" s="13">
        <v>80.08</v>
      </c>
      <c r="L34" s="13">
        <v>81.400000000000006</v>
      </c>
    </row>
    <row r="35" spans="1:12">
      <c r="A35" s="40" t="s">
        <v>76</v>
      </c>
      <c r="B35" s="53">
        <v>50.62</v>
      </c>
      <c r="C35" s="53">
        <v>48.62</v>
      </c>
      <c r="D35" s="14">
        <f t="shared" si="4"/>
        <v>49.62</v>
      </c>
      <c r="E35" s="20">
        <v>0.49543598086667984</v>
      </c>
      <c r="F35" s="17">
        <f t="shared" si="5"/>
        <v>24.583533370604652</v>
      </c>
      <c r="H35" t="s">
        <v>38</v>
      </c>
      <c r="I35">
        <v>279</v>
      </c>
      <c r="J35" s="15">
        <v>34.01</v>
      </c>
      <c r="K35" s="10">
        <v>34.450000000000003</v>
      </c>
      <c r="L35" s="10">
        <v>33.58</v>
      </c>
    </row>
    <row r="36" spans="1:12" ht="26.25" customHeight="1">
      <c r="A36" s="75" t="s">
        <v>95</v>
      </c>
      <c r="B36" s="75"/>
      <c r="C36" s="55"/>
      <c r="D36" s="5"/>
      <c r="E36" s="6"/>
      <c r="F36" s="18">
        <f>SUM(F30:F35)</f>
        <v>65.08855743318</v>
      </c>
      <c r="H36" t="s">
        <v>39</v>
      </c>
      <c r="I36">
        <v>865</v>
      </c>
      <c r="J36" s="15">
        <v>50.24</v>
      </c>
      <c r="K36" s="8">
        <v>51.5</v>
      </c>
      <c r="L36" s="8">
        <v>49.15</v>
      </c>
    </row>
    <row r="37" spans="1:12">
      <c r="A37" s="28"/>
      <c r="B37" s="28"/>
      <c r="C37" s="28"/>
      <c r="H37" t="s">
        <v>40</v>
      </c>
      <c r="I37">
        <v>577</v>
      </c>
      <c r="J37" s="15">
        <v>57.07</v>
      </c>
      <c r="K37" s="15">
        <v>58.71</v>
      </c>
      <c r="L37" s="15">
        <v>55.61</v>
      </c>
    </row>
    <row r="38" spans="1:12">
      <c r="A38" s="73" t="s">
        <v>106</v>
      </c>
      <c r="H38" t="s">
        <v>41</v>
      </c>
      <c r="I38">
        <v>1383</v>
      </c>
      <c r="J38" s="15">
        <v>64.91</v>
      </c>
      <c r="K38" s="8">
        <v>64.16</v>
      </c>
      <c r="L38" s="8">
        <v>65.58</v>
      </c>
    </row>
    <row r="39" spans="1:12">
      <c r="H39" t="s">
        <v>42</v>
      </c>
      <c r="I39">
        <v>1751</v>
      </c>
      <c r="J39" s="15">
        <v>80.55</v>
      </c>
      <c r="K39" s="8">
        <v>80.92</v>
      </c>
      <c r="L39" s="8">
        <v>80.23</v>
      </c>
    </row>
    <row r="40" spans="1:12">
      <c r="H40" t="s">
        <v>43</v>
      </c>
      <c r="I40">
        <v>1907</v>
      </c>
      <c r="J40" s="15">
        <v>86.07</v>
      </c>
      <c r="K40" s="15">
        <v>85.38</v>
      </c>
      <c r="L40" s="15">
        <v>86.67</v>
      </c>
    </row>
    <row r="41" spans="1:12">
      <c r="H41" t="s">
        <v>44</v>
      </c>
      <c r="I41">
        <v>1595</v>
      </c>
      <c r="J41" s="15">
        <v>75.37</v>
      </c>
      <c r="K41" s="8">
        <v>75.180000000000007</v>
      </c>
      <c r="L41" s="8">
        <v>75.53</v>
      </c>
    </row>
    <row r="42" spans="1:12">
      <c r="H42" t="s">
        <v>45</v>
      </c>
      <c r="I42">
        <v>2055</v>
      </c>
      <c r="J42" s="15">
        <v>91.94</v>
      </c>
      <c r="K42" s="8">
        <v>91.22</v>
      </c>
      <c r="L42" s="8">
        <v>92.58</v>
      </c>
    </row>
    <row r="43" spans="1:12">
      <c r="H43" t="s">
        <v>46</v>
      </c>
      <c r="I43">
        <v>1827</v>
      </c>
      <c r="J43" s="15">
        <v>88.88</v>
      </c>
      <c r="K43" s="8">
        <v>88.2</v>
      </c>
      <c r="L43" s="8">
        <v>89.48</v>
      </c>
    </row>
    <row r="44" spans="1:12">
      <c r="H44" t="s">
        <v>24</v>
      </c>
      <c r="I44">
        <v>250</v>
      </c>
      <c r="J44" s="15">
        <v>20.23</v>
      </c>
      <c r="K44" s="15">
        <v>21.77</v>
      </c>
      <c r="L44" s="15">
        <v>18.88</v>
      </c>
    </row>
    <row r="45" spans="1:12">
      <c r="H45" t="s">
        <v>47</v>
      </c>
      <c r="I45">
        <v>441</v>
      </c>
      <c r="J45" s="15">
        <v>49.03</v>
      </c>
      <c r="K45" s="15">
        <v>50.32</v>
      </c>
      <c r="L45" s="15">
        <v>47.92</v>
      </c>
    </row>
    <row r="46" spans="1:12">
      <c r="H46" t="s">
        <v>48</v>
      </c>
      <c r="I46">
        <v>48</v>
      </c>
      <c r="J46" s="15">
        <v>50.5</v>
      </c>
      <c r="K46" s="13">
        <v>42.11</v>
      </c>
      <c r="L46" s="13">
        <v>61.63</v>
      </c>
    </row>
  </sheetData>
  <mergeCells count="3">
    <mergeCell ref="A16:B16"/>
    <mergeCell ref="A27:B27"/>
    <mergeCell ref="A36:B36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topLeftCell="A16" workbookViewId="0">
      <selection activeCell="A38" sqref="A38"/>
    </sheetView>
  </sheetViews>
  <sheetFormatPr defaultRowHeight="15"/>
  <cols>
    <col min="1" max="1" width="51.42578125" customWidth="1"/>
    <col min="2" max="2" width="10.140625" customWidth="1"/>
    <col min="3" max="3" width="10.42578125" customWidth="1"/>
    <col min="4" max="4" width="10.85546875" customWidth="1"/>
    <col min="5" max="5" width="10.28515625" customWidth="1"/>
    <col min="6" max="6" width="11.140625" customWidth="1"/>
    <col min="7" max="7" width="2.85546875" customWidth="1"/>
    <col min="8" max="8" width="19.28515625" hidden="1" customWidth="1"/>
    <col min="9" max="9" width="4.42578125" hidden="1" customWidth="1"/>
    <col min="10" max="10" width="1.28515625" hidden="1" customWidth="1"/>
    <col min="11" max="13" width="0" hidden="1" customWidth="1"/>
  </cols>
  <sheetData>
    <row r="1" spans="1:12">
      <c r="A1" s="22" t="s">
        <v>105</v>
      </c>
    </row>
    <row r="2" spans="1:12" ht="60.75">
      <c r="A2" s="1"/>
      <c r="B2" s="2" t="s">
        <v>80</v>
      </c>
      <c r="C2" s="2" t="s">
        <v>81</v>
      </c>
      <c r="D2" s="2" t="s">
        <v>0</v>
      </c>
      <c r="E2" s="2" t="s">
        <v>1</v>
      </c>
      <c r="F2" s="2" t="s">
        <v>2</v>
      </c>
      <c r="I2" t="s">
        <v>5</v>
      </c>
      <c r="J2" s="15" t="s">
        <v>6</v>
      </c>
      <c r="K2" s="15" t="s">
        <v>7</v>
      </c>
      <c r="L2" s="15" t="s">
        <v>8</v>
      </c>
    </row>
    <row r="3" spans="1:12">
      <c r="A3" s="34" t="s">
        <v>49</v>
      </c>
      <c r="B3" s="3"/>
      <c r="C3" s="3"/>
      <c r="D3" s="3"/>
      <c r="F3" s="7"/>
    </row>
    <row r="4" spans="1:12">
      <c r="A4" s="36" t="s">
        <v>50</v>
      </c>
      <c r="B4" s="53">
        <v>82.82</v>
      </c>
      <c r="C4" s="53">
        <v>85.87</v>
      </c>
      <c r="D4" s="25">
        <f>(B4+C4)/2</f>
        <v>84.344999999999999</v>
      </c>
      <c r="E4" s="20">
        <v>7.2701236990998494E-2</v>
      </c>
      <c r="F4" s="17">
        <f>D4*E4</f>
        <v>6.1319858340057678</v>
      </c>
      <c r="H4" t="s">
        <v>5</v>
      </c>
      <c r="I4">
        <v>2285</v>
      </c>
      <c r="J4" s="15">
        <v>2285</v>
      </c>
      <c r="K4" s="15">
        <v>1114</v>
      </c>
      <c r="L4" s="15">
        <v>1171</v>
      </c>
    </row>
    <row r="5" spans="1:12" ht="23.25">
      <c r="A5" s="37" t="s">
        <v>51</v>
      </c>
      <c r="B5" s="57">
        <v>77.48</v>
      </c>
      <c r="C5" s="57">
        <v>77.11</v>
      </c>
      <c r="D5" s="25">
        <f t="shared" ref="D5:D13" si="0">(B5+C5)/2</f>
        <v>77.295000000000002</v>
      </c>
      <c r="E5" s="20">
        <v>7.2701236990998494E-2</v>
      </c>
      <c r="F5" s="17">
        <f t="shared" ref="F5:F13" si="1">D5*E5</f>
        <v>5.6194421132192289</v>
      </c>
      <c r="H5" t="s">
        <v>9</v>
      </c>
      <c r="I5">
        <v>2285</v>
      </c>
      <c r="J5" s="15">
        <v>68203</v>
      </c>
      <c r="K5" s="15">
        <v>32175</v>
      </c>
      <c r="L5" s="15">
        <v>36028</v>
      </c>
    </row>
    <row r="6" spans="1:12" ht="23.25">
      <c r="A6" s="37" t="s">
        <v>52</v>
      </c>
      <c r="B6" s="57">
        <v>71.08</v>
      </c>
      <c r="C6" s="57">
        <v>71.88</v>
      </c>
      <c r="D6" s="25">
        <f t="shared" si="0"/>
        <v>71.47999999999999</v>
      </c>
      <c r="E6" s="20">
        <v>9.652728214897327E-2</v>
      </c>
      <c r="F6" s="17">
        <f t="shared" si="1"/>
        <v>6.8997701280086083</v>
      </c>
      <c r="H6" t="s">
        <v>10</v>
      </c>
    </row>
    <row r="7" spans="1:12" ht="23.25">
      <c r="A7" s="37" t="s">
        <v>53</v>
      </c>
      <c r="B7" s="53">
        <v>78.05</v>
      </c>
      <c r="C7" s="53">
        <v>76.92</v>
      </c>
      <c r="D7" s="25">
        <f t="shared" si="0"/>
        <v>77.484999999999999</v>
      </c>
      <c r="E7" s="20">
        <v>9.0298572278477873E-2</v>
      </c>
      <c r="F7" s="17">
        <f t="shared" si="1"/>
        <v>6.9967848729978579</v>
      </c>
      <c r="H7" t="s">
        <v>11</v>
      </c>
      <c r="I7">
        <v>2072</v>
      </c>
      <c r="J7" s="15">
        <v>91.68</v>
      </c>
      <c r="K7" s="15">
        <v>90.65</v>
      </c>
      <c r="L7" s="15">
        <v>92.61</v>
      </c>
    </row>
    <row r="8" spans="1:12" ht="23.25">
      <c r="A8" s="37" t="s">
        <v>54</v>
      </c>
      <c r="B8" s="57">
        <v>52.7</v>
      </c>
      <c r="C8" s="57">
        <v>54.68</v>
      </c>
      <c r="D8" s="25">
        <f t="shared" si="0"/>
        <v>53.69</v>
      </c>
      <c r="E8" s="20">
        <v>7.2701236990998494E-2</v>
      </c>
      <c r="F8" s="17">
        <f t="shared" si="1"/>
        <v>3.9033294140467092</v>
      </c>
      <c r="H8" t="s">
        <v>10</v>
      </c>
    </row>
    <row r="9" spans="1:12" ht="23.25">
      <c r="A9" s="37" t="s">
        <v>55</v>
      </c>
      <c r="B9" s="57">
        <v>72.42</v>
      </c>
      <c r="C9" s="57">
        <v>70.45</v>
      </c>
      <c r="D9" s="25">
        <f t="shared" si="0"/>
        <v>71.435000000000002</v>
      </c>
      <c r="E9" s="20">
        <v>8.7902801614853115E-2</v>
      </c>
      <c r="F9" s="17">
        <f t="shared" si="1"/>
        <v>6.2793366333570324</v>
      </c>
      <c r="H9" t="s">
        <v>12</v>
      </c>
    </row>
    <row r="10" spans="1:12" ht="23.25">
      <c r="A10" s="37" t="s">
        <v>56</v>
      </c>
      <c r="B10" s="53">
        <v>52.94</v>
      </c>
      <c r="C10" s="53">
        <v>51.74</v>
      </c>
      <c r="D10" s="25">
        <f t="shared" si="0"/>
        <v>52.34</v>
      </c>
      <c r="E10" s="20">
        <v>7.2701236990998494E-2</v>
      </c>
      <c r="F10" s="17">
        <f t="shared" si="1"/>
        <v>3.8051827441088615</v>
      </c>
      <c r="H10" t="s">
        <v>13</v>
      </c>
      <c r="I10">
        <v>1898</v>
      </c>
      <c r="J10" s="15">
        <v>85.17</v>
      </c>
      <c r="K10" s="11">
        <v>83.02</v>
      </c>
      <c r="L10" s="11">
        <v>87.1</v>
      </c>
    </row>
    <row r="11" spans="1:12" ht="23.25">
      <c r="A11" s="37" t="s">
        <v>57</v>
      </c>
      <c r="B11" s="59">
        <v>52.49</v>
      </c>
      <c r="C11" s="59">
        <v>52.29</v>
      </c>
      <c r="D11" s="25">
        <f t="shared" si="0"/>
        <v>52.39</v>
      </c>
      <c r="E11" s="60">
        <v>7.2701236990998494E-2</v>
      </c>
      <c r="F11" s="27">
        <f t="shared" si="1"/>
        <v>3.808817805958411</v>
      </c>
      <c r="H11" t="s">
        <v>14</v>
      </c>
      <c r="I11">
        <v>1168</v>
      </c>
      <c r="J11" s="15">
        <v>78.89</v>
      </c>
      <c r="K11" s="11">
        <v>77.14</v>
      </c>
      <c r="L11" s="11">
        <v>80.47</v>
      </c>
    </row>
    <row r="12" spans="1:12" ht="22.5">
      <c r="A12" s="38" t="s">
        <v>58</v>
      </c>
      <c r="B12" s="41">
        <v>71.59</v>
      </c>
      <c r="C12" s="41">
        <v>73.66</v>
      </c>
      <c r="D12" s="14">
        <f t="shared" si="0"/>
        <v>72.625</v>
      </c>
      <c r="E12" s="20">
        <v>0.27229331392883349</v>
      </c>
      <c r="F12" s="17">
        <f t="shared" si="1"/>
        <v>19.775301924081532</v>
      </c>
      <c r="H12" t="s">
        <v>15</v>
      </c>
      <c r="I12">
        <v>1926</v>
      </c>
      <c r="J12" s="15">
        <v>87.32</v>
      </c>
      <c r="K12" s="13">
        <v>85.95</v>
      </c>
      <c r="L12" s="13">
        <v>88.53</v>
      </c>
    </row>
    <row r="13" spans="1:12" ht="23.25">
      <c r="A13" s="37" t="s">
        <v>59</v>
      </c>
      <c r="B13" s="53">
        <v>64.94</v>
      </c>
      <c r="C13" s="53">
        <v>66.14</v>
      </c>
      <c r="D13" s="14">
        <f t="shared" si="0"/>
        <v>65.539999999999992</v>
      </c>
      <c r="E13" s="20">
        <v>8.9471845073869752E-2</v>
      </c>
      <c r="F13" s="17">
        <f t="shared" si="1"/>
        <v>5.8639847261414229</v>
      </c>
      <c r="H13" t="s">
        <v>16</v>
      </c>
      <c r="I13">
        <v>1698</v>
      </c>
      <c r="J13" s="15">
        <v>77.38</v>
      </c>
      <c r="K13" s="11">
        <v>74.69</v>
      </c>
      <c r="L13" s="11">
        <v>79.75</v>
      </c>
    </row>
    <row r="14" spans="1:12" s="30" customFormat="1" ht="23.25">
      <c r="A14" s="37" t="s">
        <v>60</v>
      </c>
      <c r="B14" s="23" t="s">
        <v>82</v>
      </c>
      <c r="C14" s="24"/>
      <c r="D14" s="25"/>
      <c r="E14" s="26"/>
      <c r="F14" s="27"/>
      <c r="H14" s="30" t="s">
        <v>17</v>
      </c>
      <c r="I14" s="30">
        <v>1762</v>
      </c>
      <c r="J14" s="31">
        <v>80.349999999999994</v>
      </c>
      <c r="K14" s="31">
        <v>78.48</v>
      </c>
      <c r="L14" s="31">
        <v>81.98</v>
      </c>
    </row>
    <row r="15" spans="1:12" s="28" customFormat="1" ht="23.25">
      <c r="A15" s="39" t="s">
        <v>61</v>
      </c>
      <c r="B15" s="23" t="s">
        <v>82</v>
      </c>
      <c r="C15" s="24"/>
      <c r="D15" s="25"/>
      <c r="E15" s="26"/>
      <c r="F15" s="27"/>
      <c r="H15" s="28" t="s">
        <v>18</v>
      </c>
      <c r="I15" s="28">
        <v>1132</v>
      </c>
      <c r="J15" s="10">
        <v>56.84</v>
      </c>
      <c r="K15" s="10">
        <v>55.05</v>
      </c>
      <c r="L15" s="10">
        <v>58.38</v>
      </c>
    </row>
    <row r="16" spans="1:12" ht="25.5" customHeight="1">
      <c r="A16" s="74" t="s">
        <v>96</v>
      </c>
      <c r="B16" s="74"/>
      <c r="C16" s="3"/>
      <c r="D16" s="12"/>
      <c r="E16" s="16"/>
      <c r="F16" s="18">
        <f>SUM(F4:F13)</f>
        <v>69.083936195925432</v>
      </c>
      <c r="H16" t="s">
        <v>19</v>
      </c>
      <c r="I16">
        <v>1392</v>
      </c>
      <c r="J16" s="15">
        <v>75.33</v>
      </c>
      <c r="K16" s="13">
        <v>75.97</v>
      </c>
      <c r="L16" s="13">
        <v>74.760000000000005</v>
      </c>
    </row>
    <row r="17" spans="1:12">
      <c r="A17" s="4"/>
      <c r="B17" s="3"/>
      <c r="C17" s="3"/>
      <c r="D17" s="12"/>
      <c r="E17" s="16"/>
      <c r="F17" s="17"/>
      <c r="H17" t="s">
        <v>20</v>
      </c>
      <c r="I17">
        <v>1367</v>
      </c>
      <c r="J17" s="15">
        <v>73.760000000000005</v>
      </c>
      <c r="K17" s="11">
        <v>72.63</v>
      </c>
      <c r="L17" s="11">
        <v>74.709999999999994</v>
      </c>
    </row>
    <row r="18" spans="1:12">
      <c r="A18" s="34" t="s">
        <v>62</v>
      </c>
      <c r="B18" s="3"/>
      <c r="C18" s="3"/>
      <c r="D18" s="12"/>
      <c r="E18" s="16"/>
      <c r="F18" s="17"/>
      <c r="H18" t="s">
        <v>21</v>
      </c>
      <c r="I18">
        <v>493</v>
      </c>
      <c r="J18" s="15">
        <v>56.48</v>
      </c>
      <c r="K18" s="11">
        <v>55.21</v>
      </c>
      <c r="L18" s="11">
        <v>57.53</v>
      </c>
    </row>
    <row r="19" spans="1:12" s="30" customFormat="1">
      <c r="A19" s="35" t="s">
        <v>63</v>
      </c>
      <c r="B19" s="23" t="s">
        <v>82</v>
      </c>
      <c r="C19" s="23"/>
      <c r="D19" s="29"/>
      <c r="E19" s="26"/>
      <c r="F19" s="27"/>
      <c r="H19" s="30" t="s">
        <v>22</v>
      </c>
      <c r="I19" s="30">
        <v>1678</v>
      </c>
      <c r="J19" s="31">
        <v>75.459999999999994</v>
      </c>
      <c r="K19" s="31">
        <v>75.239999999999995</v>
      </c>
      <c r="L19" s="31">
        <v>75.650000000000006</v>
      </c>
    </row>
    <row r="20" spans="1:12">
      <c r="A20" s="32" t="s">
        <v>64</v>
      </c>
      <c r="B20" s="53">
        <v>90.11</v>
      </c>
      <c r="C20" s="53">
        <v>91.78</v>
      </c>
      <c r="D20" s="14">
        <f t="shared" ref="D20:D26" si="2">(B20+C20)/2</f>
        <v>90.944999999999993</v>
      </c>
      <c r="E20" s="20">
        <v>0.13879530077381896</v>
      </c>
      <c r="F20" s="17">
        <f t="shared" ref="F20:F26" si="3">D20*E20</f>
        <v>12.622738628874965</v>
      </c>
      <c r="H20" t="s">
        <v>23</v>
      </c>
      <c r="I20">
        <v>1467</v>
      </c>
      <c r="J20" s="15">
        <v>70.19</v>
      </c>
      <c r="K20" s="11">
        <v>69.56</v>
      </c>
      <c r="L20" s="11">
        <v>70.75</v>
      </c>
    </row>
    <row r="21" spans="1:12">
      <c r="A21" s="32" t="s">
        <v>65</v>
      </c>
      <c r="B21" s="54">
        <v>48.26</v>
      </c>
      <c r="C21" s="54">
        <v>50.11</v>
      </c>
      <c r="D21" s="14">
        <f t="shared" si="2"/>
        <v>49.185000000000002</v>
      </c>
      <c r="E21" s="20">
        <v>3.5239552105900296E-2</v>
      </c>
      <c r="F21" s="17">
        <f t="shared" si="3"/>
        <v>1.7332573703287062</v>
      </c>
      <c r="H21" t="s">
        <v>24</v>
      </c>
      <c r="I21">
        <v>1394</v>
      </c>
      <c r="J21" s="15">
        <v>67.22</v>
      </c>
      <c r="K21" s="13">
        <v>67.34</v>
      </c>
      <c r="L21" s="13">
        <v>67.12</v>
      </c>
    </row>
    <row r="22" spans="1:12">
      <c r="A22" s="33" t="s">
        <v>66</v>
      </c>
      <c r="B22" s="54">
        <v>61.3</v>
      </c>
      <c r="C22" s="54">
        <v>64.73</v>
      </c>
      <c r="D22" s="14">
        <f t="shared" si="2"/>
        <v>63.015000000000001</v>
      </c>
      <c r="E22" s="20">
        <v>0.13842150015311561</v>
      </c>
      <c r="F22" s="17">
        <f t="shared" si="3"/>
        <v>8.7226308321485799</v>
      </c>
      <c r="H22" t="s">
        <v>25</v>
      </c>
      <c r="I22">
        <v>341</v>
      </c>
      <c r="J22" s="15">
        <v>53.71</v>
      </c>
      <c r="K22" s="11">
        <v>52.1</v>
      </c>
      <c r="L22" s="11">
        <v>55.1</v>
      </c>
    </row>
    <row r="23" spans="1:12">
      <c r="A23" s="33" t="s">
        <v>67</v>
      </c>
      <c r="B23" s="53">
        <v>78.61</v>
      </c>
      <c r="C23" s="53">
        <v>79.72</v>
      </c>
      <c r="D23" s="14">
        <f t="shared" si="2"/>
        <v>79.164999999999992</v>
      </c>
      <c r="E23" s="20">
        <v>0.16265967372314857</v>
      </c>
      <c r="F23" s="17">
        <f t="shared" si="3"/>
        <v>12.876953070293055</v>
      </c>
      <c r="H23" t="s">
        <v>26</v>
      </c>
      <c r="I23">
        <v>748</v>
      </c>
      <c r="J23" s="15">
        <v>72.16</v>
      </c>
      <c r="K23" s="15" t="s">
        <v>27</v>
      </c>
      <c r="L23" s="15">
        <v>72.16</v>
      </c>
    </row>
    <row r="24" spans="1:12">
      <c r="A24" s="32" t="s">
        <v>68</v>
      </c>
      <c r="B24" s="53">
        <v>72.14</v>
      </c>
      <c r="C24" s="53">
        <v>74.36</v>
      </c>
      <c r="D24" s="14">
        <f t="shared" si="2"/>
        <v>73.25</v>
      </c>
      <c r="E24" s="20">
        <v>0.10098807797307002</v>
      </c>
      <c r="F24" s="17">
        <f t="shared" si="3"/>
        <v>7.3973767115273787</v>
      </c>
      <c r="H24" t="s">
        <v>28</v>
      </c>
      <c r="I24">
        <v>633</v>
      </c>
      <c r="J24" s="15">
        <v>58.43</v>
      </c>
      <c r="K24" s="15" t="s">
        <v>27</v>
      </c>
      <c r="L24" s="15">
        <v>58.43</v>
      </c>
    </row>
    <row r="25" spans="1:12">
      <c r="A25" s="32" t="s">
        <v>69</v>
      </c>
      <c r="B25" s="54">
        <v>89.24</v>
      </c>
      <c r="C25" s="54">
        <v>91.03</v>
      </c>
      <c r="D25" s="14">
        <f t="shared" si="2"/>
        <v>90.134999999999991</v>
      </c>
      <c r="E25" s="20">
        <v>0.37829341311239589</v>
      </c>
      <c r="F25" s="17">
        <f t="shared" si="3"/>
        <v>34.0974767908858</v>
      </c>
      <c r="H25" t="s">
        <v>29</v>
      </c>
      <c r="I25">
        <v>200</v>
      </c>
      <c r="J25" s="15">
        <v>92.3</v>
      </c>
      <c r="K25" s="13">
        <v>92.39</v>
      </c>
      <c r="L25" s="13">
        <v>92.19</v>
      </c>
    </row>
    <row r="26" spans="1:12">
      <c r="A26" s="32" t="s">
        <v>70</v>
      </c>
      <c r="B26" s="53">
        <v>86.3</v>
      </c>
      <c r="C26" s="53">
        <v>90.11</v>
      </c>
      <c r="D26" s="14">
        <f t="shared" si="2"/>
        <v>88.204999999999998</v>
      </c>
      <c r="E26" s="20">
        <v>4.5602482158550658E-2</v>
      </c>
      <c r="F26" s="17">
        <f t="shared" si="3"/>
        <v>4.0223669387949608</v>
      </c>
      <c r="H26" t="s">
        <v>10</v>
      </c>
    </row>
    <row r="27" spans="1:12" ht="27" customHeight="1">
      <c r="A27" s="75" t="s">
        <v>96</v>
      </c>
      <c r="B27" s="75"/>
      <c r="C27" s="55"/>
      <c r="D27" s="9"/>
      <c r="E27" s="16"/>
      <c r="F27" s="18">
        <f>SUM(F20:F26)</f>
        <v>81.472800342853446</v>
      </c>
      <c r="H27" t="s">
        <v>30</v>
      </c>
    </row>
    <row r="28" spans="1:12">
      <c r="A28" s="56"/>
      <c r="B28" s="23"/>
      <c r="C28" s="23"/>
      <c r="D28" s="12"/>
      <c r="E28" s="16"/>
      <c r="F28" s="17"/>
      <c r="H28" t="s">
        <v>31</v>
      </c>
      <c r="I28">
        <v>1070</v>
      </c>
      <c r="J28" s="15">
        <v>92.04</v>
      </c>
      <c r="K28" s="15" t="s">
        <v>27</v>
      </c>
      <c r="L28" s="15">
        <v>92.04</v>
      </c>
    </row>
    <row r="29" spans="1:12">
      <c r="A29" s="34" t="s">
        <v>71</v>
      </c>
      <c r="B29" s="23"/>
      <c r="C29" s="23"/>
      <c r="D29" s="12"/>
      <c r="E29" s="16"/>
      <c r="F29" s="17"/>
      <c r="H29" t="s">
        <v>32</v>
      </c>
      <c r="I29">
        <v>2091</v>
      </c>
      <c r="J29" s="15">
        <v>94.45</v>
      </c>
      <c r="K29" s="15">
        <v>92.4</v>
      </c>
      <c r="L29" s="15">
        <v>96.26</v>
      </c>
    </row>
    <row r="30" spans="1:12" ht="22.5">
      <c r="A30" s="38" t="s">
        <v>72</v>
      </c>
      <c r="B30" s="53">
        <v>86.54</v>
      </c>
      <c r="C30" s="53">
        <v>87.35</v>
      </c>
      <c r="D30" s="14">
        <f t="shared" ref="D30:D35" si="4">(B30+C30)/2</f>
        <v>86.944999999999993</v>
      </c>
      <c r="E30" s="20">
        <v>0.16699829846801811</v>
      </c>
      <c r="F30" s="17">
        <f t="shared" ref="F30:F35" si="5">D30*E30</f>
        <v>14.519667060301833</v>
      </c>
      <c r="H30" t="s">
        <v>33</v>
      </c>
      <c r="I30">
        <v>2015</v>
      </c>
      <c r="J30" s="15">
        <v>92.07</v>
      </c>
      <c r="K30" s="15">
        <v>91.65</v>
      </c>
      <c r="L30" s="15">
        <v>92.43</v>
      </c>
    </row>
    <row r="31" spans="1:12" ht="23.25">
      <c r="A31" s="37" t="s">
        <v>73</v>
      </c>
      <c r="B31" s="53">
        <v>74.06</v>
      </c>
      <c r="C31" s="53">
        <v>75.37</v>
      </c>
      <c r="D31" s="14">
        <f t="shared" si="4"/>
        <v>74.715000000000003</v>
      </c>
      <c r="E31" s="20">
        <v>4.4504315741222787E-2</v>
      </c>
      <c r="F31" s="17">
        <f t="shared" si="5"/>
        <v>3.3251399506054606</v>
      </c>
      <c r="H31" t="s">
        <v>34</v>
      </c>
      <c r="I31">
        <v>1130</v>
      </c>
      <c r="J31" s="15">
        <v>85.26</v>
      </c>
      <c r="K31" s="15">
        <v>83.53</v>
      </c>
      <c r="L31" s="15">
        <v>86.75</v>
      </c>
    </row>
    <row r="32" spans="1:12" ht="22.5">
      <c r="A32" s="38" t="s">
        <v>74</v>
      </c>
      <c r="B32" s="57">
        <v>65.569999999999993</v>
      </c>
      <c r="C32" s="57">
        <v>65.930000000000007</v>
      </c>
      <c r="D32" s="14">
        <f t="shared" si="4"/>
        <v>65.75</v>
      </c>
      <c r="E32" s="20">
        <v>5.702848010574206E-2</v>
      </c>
      <c r="F32" s="17">
        <f t="shared" si="5"/>
        <v>3.7496225669525405</v>
      </c>
      <c r="H32" t="s">
        <v>35</v>
      </c>
      <c r="I32">
        <v>891</v>
      </c>
      <c r="J32" s="15">
        <v>44.04</v>
      </c>
      <c r="K32" s="15">
        <v>41.89</v>
      </c>
      <c r="L32" s="15">
        <v>45.93</v>
      </c>
    </row>
    <row r="33" spans="1:12">
      <c r="A33" s="37" t="s">
        <v>77</v>
      </c>
      <c r="B33" s="53">
        <v>83.17</v>
      </c>
      <c r="C33" s="53">
        <v>89.15</v>
      </c>
      <c r="D33" s="14">
        <f t="shared" si="4"/>
        <v>86.16</v>
      </c>
      <c r="E33" s="20">
        <v>6.7941080182468097E-2</v>
      </c>
      <c r="F33" s="17">
        <f t="shared" si="5"/>
        <v>5.8538034685214511</v>
      </c>
      <c r="H33" t="s">
        <v>36</v>
      </c>
      <c r="I33">
        <v>2034</v>
      </c>
      <c r="J33" s="15">
        <v>91.44</v>
      </c>
      <c r="K33" s="8">
        <v>90.99</v>
      </c>
      <c r="L33" s="8">
        <v>91.84</v>
      </c>
    </row>
    <row r="34" spans="1:12">
      <c r="A34" s="37" t="s">
        <v>75</v>
      </c>
      <c r="B34" s="57">
        <v>80.209999999999994</v>
      </c>
      <c r="C34" s="57">
        <v>83.46</v>
      </c>
      <c r="D34" s="14">
        <f t="shared" si="4"/>
        <v>81.834999999999994</v>
      </c>
      <c r="E34" s="20">
        <v>0.1680918446358691</v>
      </c>
      <c r="F34" s="17">
        <f>D34*E34</f>
        <v>13.755796105776346</v>
      </c>
      <c r="H34" t="s">
        <v>37</v>
      </c>
      <c r="I34">
        <v>1681</v>
      </c>
      <c r="J34" s="15">
        <v>80.78</v>
      </c>
      <c r="K34" s="13">
        <v>80.08</v>
      </c>
      <c r="L34" s="13">
        <v>81.400000000000006</v>
      </c>
    </row>
    <row r="35" spans="1:12">
      <c r="A35" s="40" t="s">
        <v>76</v>
      </c>
      <c r="B35" s="53">
        <v>49.77</v>
      </c>
      <c r="C35" s="53">
        <v>40.08</v>
      </c>
      <c r="D35" s="14">
        <f t="shared" si="4"/>
        <v>44.924999999999997</v>
      </c>
      <c r="E35" s="20">
        <v>0.49543598086667984</v>
      </c>
      <c r="F35" s="17">
        <f t="shared" si="5"/>
        <v>22.257461440435591</v>
      </c>
      <c r="H35" t="s">
        <v>38</v>
      </c>
      <c r="I35">
        <v>279</v>
      </c>
      <c r="J35" s="15">
        <v>34.01</v>
      </c>
      <c r="K35" s="10">
        <v>34.450000000000003</v>
      </c>
      <c r="L35" s="10">
        <v>33.58</v>
      </c>
    </row>
    <row r="36" spans="1:12" ht="25.5" customHeight="1">
      <c r="A36" s="75" t="s">
        <v>96</v>
      </c>
      <c r="B36" s="75"/>
      <c r="C36" s="55"/>
      <c r="D36" s="5"/>
      <c r="E36" s="6"/>
      <c r="F36" s="18">
        <f>SUM(F30:F35)</f>
        <v>63.461490592593222</v>
      </c>
      <c r="H36" t="s">
        <v>39</v>
      </c>
      <c r="I36">
        <v>865</v>
      </c>
      <c r="J36" s="15">
        <v>50.24</v>
      </c>
      <c r="K36" s="8">
        <v>51.5</v>
      </c>
      <c r="L36" s="8">
        <v>49.15</v>
      </c>
    </row>
    <row r="37" spans="1:12">
      <c r="H37" t="s">
        <v>40</v>
      </c>
      <c r="I37">
        <v>577</v>
      </c>
      <c r="J37" s="15">
        <v>57.07</v>
      </c>
      <c r="K37" s="15">
        <v>58.71</v>
      </c>
      <c r="L37" s="15">
        <v>55.61</v>
      </c>
    </row>
    <row r="38" spans="1:12">
      <c r="A38" s="73" t="s">
        <v>106</v>
      </c>
      <c r="H38" t="s">
        <v>41</v>
      </c>
      <c r="I38">
        <v>1383</v>
      </c>
      <c r="J38" s="15">
        <v>64.91</v>
      </c>
      <c r="K38" s="8">
        <v>64.16</v>
      </c>
      <c r="L38" s="8">
        <v>65.58</v>
      </c>
    </row>
    <row r="39" spans="1:12">
      <c r="H39" t="s">
        <v>42</v>
      </c>
      <c r="I39">
        <v>1751</v>
      </c>
      <c r="J39" s="15">
        <v>80.55</v>
      </c>
      <c r="K39" s="8">
        <v>80.92</v>
      </c>
      <c r="L39" s="8">
        <v>80.23</v>
      </c>
    </row>
    <row r="40" spans="1:12">
      <c r="H40" t="s">
        <v>43</v>
      </c>
      <c r="I40">
        <v>1907</v>
      </c>
      <c r="J40" s="15">
        <v>86.07</v>
      </c>
      <c r="K40" s="15">
        <v>85.38</v>
      </c>
      <c r="L40" s="15">
        <v>86.67</v>
      </c>
    </row>
    <row r="41" spans="1:12">
      <c r="H41" t="s">
        <v>44</v>
      </c>
      <c r="I41">
        <v>1595</v>
      </c>
      <c r="J41" s="15">
        <v>75.37</v>
      </c>
      <c r="K41" s="8">
        <v>75.180000000000007</v>
      </c>
      <c r="L41" s="8">
        <v>75.53</v>
      </c>
    </row>
    <row r="42" spans="1:12">
      <c r="H42" t="s">
        <v>45</v>
      </c>
      <c r="I42">
        <v>2055</v>
      </c>
      <c r="J42" s="15">
        <v>91.94</v>
      </c>
      <c r="K42" s="8">
        <v>91.22</v>
      </c>
      <c r="L42" s="8">
        <v>92.58</v>
      </c>
    </row>
    <row r="43" spans="1:12">
      <c r="H43" t="s">
        <v>46</v>
      </c>
      <c r="I43">
        <v>1827</v>
      </c>
      <c r="J43" s="15">
        <v>88.88</v>
      </c>
      <c r="K43" s="8">
        <v>88.2</v>
      </c>
      <c r="L43" s="8">
        <v>89.48</v>
      </c>
    </row>
    <row r="44" spans="1:12">
      <c r="H44" t="s">
        <v>24</v>
      </c>
      <c r="I44">
        <v>250</v>
      </c>
      <c r="J44" s="15">
        <v>20.23</v>
      </c>
      <c r="K44" s="15">
        <v>21.77</v>
      </c>
      <c r="L44" s="15">
        <v>18.88</v>
      </c>
    </row>
    <row r="45" spans="1:12">
      <c r="H45" t="s">
        <v>47</v>
      </c>
      <c r="I45">
        <v>441</v>
      </c>
      <c r="J45" s="15">
        <v>49.03</v>
      </c>
      <c r="K45" s="15">
        <v>50.32</v>
      </c>
      <c r="L45" s="15">
        <v>47.92</v>
      </c>
    </row>
    <row r="46" spans="1:12">
      <c r="H46" t="s">
        <v>48</v>
      </c>
      <c r="I46">
        <v>48</v>
      </c>
      <c r="J46" s="15">
        <v>50.5</v>
      </c>
      <c r="K46" s="13">
        <v>42.11</v>
      </c>
      <c r="L46" s="13">
        <v>61.63</v>
      </c>
    </row>
  </sheetData>
  <mergeCells count="3">
    <mergeCell ref="A16:B16"/>
    <mergeCell ref="A27:B27"/>
    <mergeCell ref="A36:B36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topLeftCell="A22" workbookViewId="0">
      <selection activeCell="A38" sqref="A38"/>
    </sheetView>
  </sheetViews>
  <sheetFormatPr defaultRowHeight="15"/>
  <cols>
    <col min="1" max="1" width="51.42578125" customWidth="1"/>
    <col min="2" max="2" width="10.140625" customWidth="1"/>
    <col min="3" max="3" width="10.42578125" customWidth="1"/>
    <col min="4" max="4" width="10.85546875" customWidth="1"/>
    <col min="5" max="5" width="10.28515625" customWidth="1"/>
    <col min="6" max="6" width="11.140625" customWidth="1"/>
    <col min="7" max="7" width="2.85546875" customWidth="1"/>
    <col min="8" max="8" width="19.28515625" hidden="1" customWidth="1"/>
    <col min="9" max="9" width="4.42578125" hidden="1" customWidth="1"/>
    <col min="10" max="10" width="1.28515625" hidden="1" customWidth="1"/>
    <col min="11" max="13" width="0" hidden="1" customWidth="1"/>
  </cols>
  <sheetData>
    <row r="1" spans="1:12">
      <c r="A1" s="22" t="s">
        <v>105</v>
      </c>
    </row>
    <row r="2" spans="1:12" ht="60.75">
      <c r="A2" s="1"/>
      <c r="B2" s="2" t="s">
        <v>3</v>
      </c>
      <c r="C2" s="2" t="s">
        <v>4</v>
      </c>
      <c r="D2" s="2" t="s">
        <v>0</v>
      </c>
      <c r="E2" s="2" t="s">
        <v>1</v>
      </c>
      <c r="F2" s="2" t="s">
        <v>2</v>
      </c>
      <c r="I2" t="s">
        <v>5</v>
      </c>
      <c r="J2" s="15" t="s">
        <v>6</v>
      </c>
      <c r="K2" s="15" t="s">
        <v>7</v>
      </c>
      <c r="L2" s="15" t="s">
        <v>8</v>
      </c>
    </row>
    <row r="3" spans="1:12">
      <c r="A3" s="34" t="s">
        <v>49</v>
      </c>
      <c r="B3" s="3"/>
      <c r="C3" s="3"/>
      <c r="D3" s="3"/>
      <c r="F3" s="7"/>
    </row>
    <row r="4" spans="1:12">
      <c r="A4" s="36" t="s">
        <v>50</v>
      </c>
      <c r="B4" s="19">
        <v>83.02</v>
      </c>
      <c r="C4" s="19">
        <v>87.1</v>
      </c>
      <c r="D4" s="14">
        <f>(B4+C4)/2</f>
        <v>85.06</v>
      </c>
      <c r="E4" s="20">
        <v>7.2701236990998494E-2</v>
      </c>
      <c r="F4" s="17">
        <f>D4*E4</f>
        <v>6.1839672184543319</v>
      </c>
      <c r="H4" t="s">
        <v>5</v>
      </c>
      <c r="I4">
        <v>2285</v>
      </c>
      <c r="J4" s="15">
        <v>2285</v>
      </c>
      <c r="K4" s="15">
        <v>1114</v>
      </c>
      <c r="L4" s="15">
        <v>1171</v>
      </c>
    </row>
    <row r="5" spans="1:12" ht="23.25">
      <c r="A5" s="37" t="s">
        <v>51</v>
      </c>
      <c r="B5" s="19">
        <v>77.14</v>
      </c>
      <c r="C5" s="19">
        <v>80.47</v>
      </c>
      <c r="D5" s="14">
        <f t="shared" ref="D5:D13" si="0">(B5+C5)/2</f>
        <v>78.805000000000007</v>
      </c>
      <c r="E5" s="20">
        <v>7.2701236990998494E-2</v>
      </c>
      <c r="F5" s="17">
        <f t="shared" ref="F5:F13" si="1">D5*E5</f>
        <v>5.7292209810756365</v>
      </c>
      <c r="H5" t="s">
        <v>9</v>
      </c>
      <c r="I5">
        <v>2285</v>
      </c>
      <c r="J5" s="15">
        <v>68203</v>
      </c>
      <c r="K5" s="15">
        <v>32175</v>
      </c>
      <c r="L5" s="15">
        <v>36028</v>
      </c>
    </row>
    <row r="6" spans="1:12" ht="23.25">
      <c r="A6" s="37" t="s">
        <v>52</v>
      </c>
      <c r="B6" s="19">
        <v>74.69</v>
      </c>
      <c r="C6" s="19">
        <v>79.75</v>
      </c>
      <c r="D6" s="14">
        <f t="shared" si="0"/>
        <v>77.22</v>
      </c>
      <c r="E6" s="20">
        <v>9.652728214897327E-2</v>
      </c>
      <c r="F6" s="17">
        <f t="shared" si="1"/>
        <v>7.4538367275437158</v>
      </c>
      <c r="H6" t="s">
        <v>10</v>
      </c>
    </row>
    <row r="7" spans="1:12" ht="23.25">
      <c r="A7" s="37" t="s">
        <v>53</v>
      </c>
      <c r="B7" s="19">
        <v>78.48</v>
      </c>
      <c r="C7" s="19">
        <v>81.98</v>
      </c>
      <c r="D7" s="14">
        <f t="shared" si="0"/>
        <v>80.23</v>
      </c>
      <c r="E7" s="20">
        <v>9.0298572278477873E-2</v>
      </c>
      <c r="F7" s="17">
        <f t="shared" si="1"/>
        <v>7.2446544539022799</v>
      </c>
      <c r="H7" t="s">
        <v>11</v>
      </c>
      <c r="I7">
        <v>2072</v>
      </c>
      <c r="J7" s="15">
        <v>91.68</v>
      </c>
      <c r="K7" s="15">
        <v>90.65</v>
      </c>
      <c r="L7" s="15">
        <v>92.61</v>
      </c>
    </row>
    <row r="8" spans="1:12" ht="23.25">
      <c r="A8" s="37" t="s">
        <v>54</v>
      </c>
      <c r="B8" s="19">
        <v>55.05</v>
      </c>
      <c r="C8" s="19">
        <v>58.38</v>
      </c>
      <c r="D8" s="14">
        <f t="shared" si="0"/>
        <v>56.715000000000003</v>
      </c>
      <c r="E8" s="20">
        <v>7.2701236990998494E-2</v>
      </c>
      <c r="F8" s="17">
        <f t="shared" si="1"/>
        <v>4.1232506559444797</v>
      </c>
      <c r="H8" t="s">
        <v>10</v>
      </c>
    </row>
    <row r="9" spans="1:12" ht="23.25">
      <c r="A9" s="37" t="s">
        <v>55</v>
      </c>
      <c r="B9" s="21">
        <v>72.63</v>
      </c>
      <c r="C9" s="19">
        <v>74.709999999999994</v>
      </c>
      <c r="D9" s="14">
        <f t="shared" si="0"/>
        <v>73.669999999999987</v>
      </c>
      <c r="E9" s="20">
        <v>8.7902801614853115E-2</v>
      </c>
      <c r="F9" s="17">
        <f t="shared" si="1"/>
        <v>6.475799394966228</v>
      </c>
      <c r="H9" t="s">
        <v>12</v>
      </c>
    </row>
    <row r="10" spans="1:12" ht="23.25">
      <c r="A10" s="37" t="s">
        <v>56</v>
      </c>
      <c r="B10" s="19">
        <v>55.21</v>
      </c>
      <c r="C10" s="19">
        <v>57.53</v>
      </c>
      <c r="D10" s="14">
        <f t="shared" si="0"/>
        <v>56.370000000000005</v>
      </c>
      <c r="E10" s="20">
        <v>7.2701236990998494E-2</v>
      </c>
      <c r="F10" s="17">
        <f t="shared" si="1"/>
        <v>4.0981687291825857</v>
      </c>
      <c r="H10" t="s">
        <v>13</v>
      </c>
      <c r="I10">
        <v>1898</v>
      </c>
      <c r="J10" s="15">
        <v>85.17</v>
      </c>
      <c r="K10" s="11">
        <v>83.02</v>
      </c>
      <c r="L10" s="11">
        <v>87.1</v>
      </c>
    </row>
    <row r="11" spans="1:12" ht="23.25">
      <c r="A11" s="37" t="s">
        <v>57</v>
      </c>
      <c r="B11" s="19">
        <v>52.1</v>
      </c>
      <c r="C11" s="19">
        <v>55.1</v>
      </c>
      <c r="D11" s="14">
        <f t="shared" si="0"/>
        <v>53.6</v>
      </c>
      <c r="E11" s="20">
        <v>7.2701236990998494E-2</v>
      </c>
      <c r="F11" s="17">
        <f t="shared" si="1"/>
        <v>3.8967863027175196</v>
      </c>
      <c r="H11" t="s">
        <v>14</v>
      </c>
      <c r="I11">
        <v>1168</v>
      </c>
      <c r="J11" s="15">
        <v>78.89</v>
      </c>
      <c r="K11" s="11">
        <v>77.14</v>
      </c>
      <c r="L11" s="11">
        <v>80.47</v>
      </c>
    </row>
    <row r="12" spans="1:12" ht="22.5">
      <c r="A12" s="38" t="s">
        <v>58</v>
      </c>
      <c r="B12" s="19">
        <v>75.239999999999995</v>
      </c>
      <c r="C12" s="19">
        <v>75.650000000000006</v>
      </c>
      <c r="D12" s="14">
        <f t="shared" si="0"/>
        <v>75.444999999999993</v>
      </c>
      <c r="E12" s="20">
        <v>0.27229331392883349</v>
      </c>
      <c r="F12" s="17">
        <f t="shared" si="1"/>
        <v>20.54316906936084</v>
      </c>
      <c r="H12" t="s">
        <v>15</v>
      </c>
      <c r="I12">
        <v>1926</v>
      </c>
      <c r="J12" s="15">
        <v>87.32</v>
      </c>
      <c r="K12" s="13">
        <v>85.95</v>
      </c>
      <c r="L12" s="13">
        <v>88.53</v>
      </c>
    </row>
    <row r="13" spans="1:12" ht="23.25">
      <c r="A13" s="37" t="s">
        <v>59</v>
      </c>
      <c r="B13" s="19">
        <v>69.56</v>
      </c>
      <c r="C13" s="19">
        <v>70.75</v>
      </c>
      <c r="D13" s="14">
        <f t="shared" si="0"/>
        <v>70.155000000000001</v>
      </c>
      <c r="E13" s="20">
        <v>8.9471845073869752E-2</v>
      </c>
      <c r="F13" s="17">
        <f t="shared" si="1"/>
        <v>6.2768972911573329</v>
      </c>
      <c r="H13" t="s">
        <v>16</v>
      </c>
      <c r="I13">
        <v>1698</v>
      </c>
      <c r="J13" s="15">
        <v>77.38</v>
      </c>
      <c r="K13" s="11">
        <v>74.69</v>
      </c>
      <c r="L13" s="11">
        <v>79.75</v>
      </c>
    </row>
    <row r="14" spans="1:12" s="30" customFormat="1" ht="23.25">
      <c r="A14" s="37" t="s">
        <v>60</v>
      </c>
      <c r="B14" s="23" t="s">
        <v>78</v>
      </c>
      <c r="C14" s="24"/>
      <c r="D14" s="25"/>
      <c r="E14" s="26"/>
      <c r="F14" s="27"/>
      <c r="H14" s="30" t="s">
        <v>17</v>
      </c>
      <c r="I14" s="30">
        <v>1762</v>
      </c>
      <c r="J14" s="31">
        <v>80.349999999999994</v>
      </c>
      <c r="K14" s="31">
        <v>78.48</v>
      </c>
      <c r="L14" s="31">
        <v>81.98</v>
      </c>
    </row>
    <row r="15" spans="1:12" s="28" customFormat="1" ht="23.25">
      <c r="A15" s="39" t="s">
        <v>61</v>
      </c>
      <c r="B15" s="23" t="s">
        <v>78</v>
      </c>
      <c r="C15" s="24"/>
      <c r="D15" s="25"/>
      <c r="E15" s="26"/>
      <c r="F15" s="27"/>
      <c r="H15" s="28" t="s">
        <v>18</v>
      </c>
      <c r="I15" s="28">
        <v>1132</v>
      </c>
      <c r="J15" s="10">
        <v>56.84</v>
      </c>
      <c r="K15" s="10">
        <v>55.05</v>
      </c>
      <c r="L15" s="10">
        <v>58.38</v>
      </c>
    </row>
    <row r="16" spans="1:12" ht="28.5" customHeight="1">
      <c r="A16" s="74" t="s">
        <v>97</v>
      </c>
      <c r="B16" s="74"/>
      <c r="C16" s="3"/>
      <c r="D16" s="12"/>
      <c r="E16" s="16"/>
      <c r="F16" s="18">
        <f>SUM(F4:F13)</f>
        <v>72.025750824304964</v>
      </c>
      <c r="H16" t="s">
        <v>19</v>
      </c>
      <c r="I16">
        <v>1392</v>
      </c>
      <c r="J16" s="15">
        <v>75.33</v>
      </c>
      <c r="K16" s="13">
        <v>75.97</v>
      </c>
      <c r="L16" s="13">
        <v>74.760000000000005</v>
      </c>
    </row>
    <row r="17" spans="1:12">
      <c r="A17" s="4"/>
      <c r="B17" s="3"/>
      <c r="C17" s="3"/>
      <c r="D17" s="12"/>
      <c r="E17" s="16"/>
      <c r="F17" s="17"/>
      <c r="H17" t="s">
        <v>20</v>
      </c>
      <c r="I17">
        <v>1367</v>
      </c>
      <c r="J17" s="15">
        <v>73.760000000000005</v>
      </c>
      <c r="K17" s="11">
        <v>72.63</v>
      </c>
      <c r="L17" s="11">
        <v>74.709999999999994</v>
      </c>
    </row>
    <row r="18" spans="1:12">
      <c r="A18" s="34" t="s">
        <v>62</v>
      </c>
      <c r="B18" s="3"/>
      <c r="C18" s="3"/>
      <c r="D18" s="12"/>
      <c r="E18" s="16"/>
      <c r="F18" s="17"/>
      <c r="H18" t="s">
        <v>21</v>
      </c>
      <c r="I18">
        <v>493</v>
      </c>
      <c r="J18" s="15">
        <v>56.48</v>
      </c>
      <c r="K18" s="11">
        <v>55.21</v>
      </c>
      <c r="L18" s="11">
        <v>57.53</v>
      </c>
    </row>
    <row r="19" spans="1:12" s="30" customFormat="1">
      <c r="A19" s="35" t="s">
        <v>63</v>
      </c>
      <c r="B19" s="23" t="s">
        <v>78</v>
      </c>
      <c r="C19" s="23"/>
      <c r="D19" s="29"/>
      <c r="E19" s="26"/>
      <c r="F19" s="27"/>
      <c r="H19" s="30" t="s">
        <v>22</v>
      </c>
      <c r="I19" s="30">
        <v>1678</v>
      </c>
      <c r="J19" s="31">
        <v>75.459999999999994</v>
      </c>
      <c r="K19" s="31">
        <v>75.239999999999995</v>
      </c>
      <c r="L19" s="31">
        <v>75.650000000000006</v>
      </c>
    </row>
    <row r="20" spans="1:12">
      <c r="A20" s="32" t="s">
        <v>64</v>
      </c>
      <c r="B20" s="19">
        <v>90.99</v>
      </c>
      <c r="C20" s="19">
        <v>91.84</v>
      </c>
      <c r="D20" s="14">
        <f t="shared" ref="D20:D26" si="2">(B20+C20)/2</f>
        <v>91.414999999999992</v>
      </c>
      <c r="E20" s="20">
        <v>0.13879530077381896</v>
      </c>
      <c r="F20" s="17">
        <f t="shared" ref="F20:F26" si="3">D20*E20</f>
        <v>12.68797242023866</v>
      </c>
      <c r="H20" t="s">
        <v>23</v>
      </c>
      <c r="I20">
        <v>1467</v>
      </c>
      <c r="J20" s="15">
        <v>70.19</v>
      </c>
      <c r="K20" s="11">
        <v>69.56</v>
      </c>
      <c r="L20" s="11">
        <v>70.75</v>
      </c>
    </row>
    <row r="21" spans="1:12">
      <c r="A21" s="32" t="s">
        <v>65</v>
      </c>
      <c r="B21" s="19">
        <v>51.5</v>
      </c>
      <c r="C21" s="19">
        <v>49.15</v>
      </c>
      <c r="D21" s="14">
        <f t="shared" si="2"/>
        <v>50.325000000000003</v>
      </c>
      <c r="E21" s="20">
        <v>3.5239552105900296E-2</v>
      </c>
      <c r="F21" s="17">
        <f t="shared" si="3"/>
        <v>1.7734304597294326</v>
      </c>
      <c r="H21" t="s">
        <v>24</v>
      </c>
      <c r="I21">
        <v>1394</v>
      </c>
      <c r="J21" s="15">
        <v>67.22</v>
      </c>
      <c r="K21" s="13">
        <v>67.34</v>
      </c>
      <c r="L21" s="13">
        <v>67.12</v>
      </c>
    </row>
    <row r="22" spans="1:12">
      <c r="A22" s="33" t="s">
        <v>66</v>
      </c>
      <c r="B22" s="19">
        <v>64.16</v>
      </c>
      <c r="C22" s="19">
        <v>65.58</v>
      </c>
      <c r="D22" s="14">
        <f t="shared" si="2"/>
        <v>64.87</v>
      </c>
      <c r="E22" s="20">
        <v>0.13842150015311561</v>
      </c>
      <c r="F22" s="17">
        <f t="shared" si="3"/>
        <v>8.9794027149326094</v>
      </c>
      <c r="H22" t="s">
        <v>25</v>
      </c>
      <c r="I22">
        <v>341</v>
      </c>
      <c r="J22" s="15">
        <v>53.71</v>
      </c>
      <c r="K22" s="11">
        <v>52.1</v>
      </c>
      <c r="L22" s="11">
        <v>55.1</v>
      </c>
    </row>
    <row r="23" spans="1:12">
      <c r="A23" s="33" t="s">
        <v>67</v>
      </c>
      <c r="B23" s="19">
        <v>80.92</v>
      </c>
      <c r="C23" s="19">
        <v>80.23</v>
      </c>
      <c r="D23" s="14">
        <f t="shared" si="2"/>
        <v>80.575000000000003</v>
      </c>
      <c r="E23" s="20">
        <v>0.16265967372314857</v>
      </c>
      <c r="F23" s="17">
        <f t="shared" si="3"/>
        <v>13.106303210242697</v>
      </c>
      <c r="H23" t="s">
        <v>26</v>
      </c>
      <c r="I23">
        <v>748</v>
      </c>
      <c r="J23" s="15">
        <v>72.16</v>
      </c>
      <c r="K23" s="15" t="s">
        <v>27</v>
      </c>
      <c r="L23" s="15">
        <v>72.16</v>
      </c>
    </row>
    <row r="24" spans="1:12">
      <c r="A24" s="32" t="s">
        <v>68</v>
      </c>
      <c r="B24" s="19">
        <v>75.180000000000007</v>
      </c>
      <c r="C24" s="19">
        <v>75.53</v>
      </c>
      <c r="D24" s="14">
        <f t="shared" si="2"/>
        <v>75.355000000000004</v>
      </c>
      <c r="E24" s="20">
        <v>0.10098807797307002</v>
      </c>
      <c r="F24" s="17">
        <f t="shared" si="3"/>
        <v>7.6099566156606917</v>
      </c>
      <c r="H24" t="s">
        <v>28</v>
      </c>
      <c r="I24">
        <v>633</v>
      </c>
      <c r="J24" s="15">
        <v>58.43</v>
      </c>
      <c r="K24" s="15" t="s">
        <v>27</v>
      </c>
      <c r="L24" s="15">
        <v>58.43</v>
      </c>
    </row>
    <row r="25" spans="1:12">
      <c r="A25" s="32" t="s">
        <v>69</v>
      </c>
      <c r="B25" s="19">
        <v>91.22</v>
      </c>
      <c r="C25" s="19">
        <v>92.58</v>
      </c>
      <c r="D25" s="14">
        <f t="shared" si="2"/>
        <v>91.9</v>
      </c>
      <c r="E25" s="20">
        <v>0.37829341311239589</v>
      </c>
      <c r="F25" s="17">
        <f t="shared" si="3"/>
        <v>34.765164665029182</v>
      </c>
      <c r="H25" t="s">
        <v>29</v>
      </c>
      <c r="I25">
        <v>200</v>
      </c>
      <c r="J25" s="15">
        <v>92.3</v>
      </c>
      <c r="K25" s="13">
        <v>92.39</v>
      </c>
      <c r="L25" s="13">
        <v>92.19</v>
      </c>
    </row>
    <row r="26" spans="1:12">
      <c r="A26" s="32" t="s">
        <v>70</v>
      </c>
      <c r="B26" s="19">
        <v>88.2</v>
      </c>
      <c r="C26" s="19">
        <v>89.48</v>
      </c>
      <c r="D26" s="14">
        <f t="shared" si="2"/>
        <v>88.84</v>
      </c>
      <c r="E26" s="20">
        <v>4.5602482158550658E-2</v>
      </c>
      <c r="F26" s="17">
        <f t="shared" si="3"/>
        <v>4.0513245149656409</v>
      </c>
      <c r="H26" t="s">
        <v>10</v>
      </c>
    </row>
    <row r="27" spans="1:12" ht="27" customHeight="1">
      <c r="A27" s="74" t="s">
        <v>97</v>
      </c>
      <c r="B27" s="74"/>
      <c r="C27" s="5"/>
      <c r="D27" s="9"/>
      <c r="E27" s="16"/>
      <c r="F27" s="18">
        <f>SUM(F20:F26)</f>
        <v>82.973554600798906</v>
      </c>
      <c r="H27" t="s">
        <v>30</v>
      </c>
    </row>
    <row r="28" spans="1:12">
      <c r="A28" s="4"/>
      <c r="B28" s="3"/>
      <c r="C28" s="3"/>
      <c r="D28" s="12"/>
      <c r="E28" s="16"/>
      <c r="F28" s="17"/>
      <c r="H28" t="s">
        <v>31</v>
      </c>
      <c r="I28">
        <v>1070</v>
      </c>
      <c r="J28" s="15">
        <v>92.04</v>
      </c>
      <c r="K28" s="15" t="s">
        <v>27</v>
      </c>
      <c r="L28" s="15">
        <v>92.04</v>
      </c>
    </row>
    <row r="29" spans="1:12">
      <c r="A29" s="34" t="s">
        <v>71</v>
      </c>
      <c r="B29" s="3"/>
      <c r="C29" s="3"/>
      <c r="D29" s="12"/>
      <c r="E29" s="16"/>
      <c r="F29" s="17"/>
      <c r="H29" t="s">
        <v>32</v>
      </c>
      <c r="I29">
        <v>2091</v>
      </c>
      <c r="J29" s="15">
        <v>94.45</v>
      </c>
      <c r="K29" s="15">
        <v>92.4</v>
      </c>
      <c r="L29" s="15">
        <v>96.26</v>
      </c>
    </row>
    <row r="30" spans="1:12" ht="22.5">
      <c r="A30" s="38" t="s">
        <v>72</v>
      </c>
      <c r="B30" s="19">
        <v>85.95</v>
      </c>
      <c r="C30" s="19">
        <v>88.53</v>
      </c>
      <c r="D30" s="14">
        <f t="shared" ref="D30:D35" si="4">(B30+C30)/2</f>
        <v>87.240000000000009</v>
      </c>
      <c r="E30" s="20">
        <v>0.16699829846801811</v>
      </c>
      <c r="F30" s="17">
        <f t="shared" ref="F30:F35" si="5">D30*E30</f>
        <v>14.568931558349902</v>
      </c>
      <c r="H30" t="s">
        <v>33</v>
      </c>
      <c r="I30">
        <v>2015</v>
      </c>
      <c r="J30" s="15">
        <v>92.07</v>
      </c>
      <c r="K30" s="15">
        <v>91.65</v>
      </c>
      <c r="L30" s="15">
        <v>92.43</v>
      </c>
    </row>
    <row r="31" spans="1:12" ht="23.25">
      <c r="A31" s="37" t="s">
        <v>73</v>
      </c>
      <c r="B31" s="19">
        <v>75.97</v>
      </c>
      <c r="C31" s="19">
        <v>74.760000000000005</v>
      </c>
      <c r="D31" s="14">
        <f t="shared" si="4"/>
        <v>75.365000000000009</v>
      </c>
      <c r="E31" s="20">
        <v>4.4504315741222787E-2</v>
      </c>
      <c r="F31" s="17">
        <f t="shared" si="5"/>
        <v>3.3540677558372556</v>
      </c>
      <c r="H31" t="s">
        <v>34</v>
      </c>
      <c r="I31">
        <v>1130</v>
      </c>
      <c r="J31" s="15">
        <v>85.26</v>
      </c>
      <c r="K31" s="15">
        <v>83.53</v>
      </c>
      <c r="L31" s="15">
        <v>86.75</v>
      </c>
    </row>
    <row r="32" spans="1:12" ht="22.5">
      <c r="A32" s="38" t="s">
        <v>74</v>
      </c>
      <c r="B32" s="19">
        <v>67.34</v>
      </c>
      <c r="C32" s="19">
        <v>67.12</v>
      </c>
      <c r="D32" s="14">
        <f t="shared" si="4"/>
        <v>67.23</v>
      </c>
      <c r="E32" s="20">
        <v>5.702848010574206E-2</v>
      </c>
      <c r="F32" s="17">
        <f t="shared" si="5"/>
        <v>3.8340247175090387</v>
      </c>
      <c r="H32" t="s">
        <v>35</v>
      </c>
      <c r="I32">
        <v>891</v>
      </c>
      <c r="J32" s="15">
        <v>44.04</v>
      </c>
      <c r="K32" s="15">
        <v>41.89</v>
      </c>
      <c r="L32" s="15">
        <v>45.93</v>
      </c>
    </row>
    <row r="33" spans="1:12">
      <c r="A33" s="37" t="s">
        <v>77</v>
      </c>
      <c r="B33" s="19">
        <v>92.39</v>
      </c>
      <c r="C33" s="19">
        <v>92.19</v>
      </c>
      <c r="D33" s="14">
        <f t="shared" si="4"/>
        <v>92.289999999999992</v>
      </c>
      <c r="E33" s="20">
        <v>6.7941080182468097E-2</v>
      </c>
      <c r="F33" s="17">
        <f t="shared" si="5"/>
        <v>6.2702822900399804</v>
      </c>
      <c r="H33" t="s">
        <v>36</v>
      </c>
      <c r="I33">
        <v>2034</v>
      </c>
      <c r="J33" s="15">
        <v>91.44</v>
      </c>
      <c r="K33" s="8">
        <v>90.99</v>
      </c>
      <c r="L33" s="8">
        <v>91.84</v>
      </c>
    </row>
    <row r="34" spans="1:12">
      <c r="A34" s="37" t="s">
        <v>75</v>
      </c>
      <c r="B34" s="21">
        <v>80.08</v>
      </c>
      <c r="C34" s="21">
        <v>81.400000000000006</v>
      </c>
      <c r="D34" s="14">
        <f t="shared" si="4"/>
        <v>80.740000000000009</v>
      </c>
      <c r="E34" s="20">
        <v>0.1680918446358691</v>
      </c>
      <c r="F34" s="17">
        <f>D34*E34</f>
        <v>13.571735535900073</v>
      </c>
      <c r="H34" t="s">
        <v>37</v>
      </c>
      <c r="I34">
        <v>1681</v>
      </c>
      <c r="J34" s="15">
        <v>80.78</v>
      </c>
      <c r="K34" s="13">
        <v>80.08</v>
      </c>
      <c r="L34" s="13">
        <v>81.400000000000006</v>
      </c>
    </row>
    <row r="35" spans="1:12">
      <c r="A35" s="40" t="s">
        <v>76</v>
      </c>
      <c r="B35" s="19">
        <v>42.11</v>
      </c>
      <c r="C35" s="19">
        <v>61.63</v>
      </c>
      <c r="D35" s="14">
        <f t="shared" si="4"/>
        <v>51.870000000000005</v>
      </c>
      <c r="E35" s="20">
        <v>0.49543598086667984</v>
      </c>
      <c r="F35" s="17">
        <f t="shared" si="5"/>
        <v>25.698264327554686</v>
      </c>
      <c r="H35" t="s">
        <v>38</v>
      </c>
      <c r="I35">
        <v>279</v>
      </c>
      <c r="J35" s="15">
        <v>34.01</v>
      </c>
      <c r="K35" s="10">
        <v>34.450000000000003</v>
      </c>
      <c r="L35" s="10">
        <v>33.58</v>
      </c>
    </row>
    <row r="36" spans="1:12" ht="27" customHeight="1">
      <c r="A36" s="74" t="s">
        <v>97</v>
      </c>
      <c r="B36" s="74"/>
      <c r="C36" s="5"/>
      <c r="D36" s="5"/>
      <c r="E36" s="6"/>
      <c r="F36" s="18">
        <f>SUM(F30:F35)</f>
        <v>67.297306185190934</v>
      </c>
      <c r="H36" t="s">
        <v>39</v>
      </c>
      <c r="I36">
        <v>865</v>
      </c>
      <c r="J36" s="15">
        <v>50.24</v>
      </c>
      <c r="K36" s="8">
        <v>51.5</v>
      </c>
      <c r="L36" s="8">
        <v>49.15</v>
      </c>
    </row>
    <row r="37" spans="1:12">
      <c r="H37" t="s">
        <v>40</v>
      </c>
      <c r="I37">
        <v>577</v>
      </c>
      <c r="J37" s="15">
        <v>57.07</v>
      </c>
      <c r="K37" s="15">
        <v>58.71</v>
      </c>
      <c r="L37" s="15">
        <v>55.61</v>
      </c>
    </row>
    <row r="38" spans="1:12">
      <c r="A38" s="73" t="s">
        <v>106</v>
      </c>
      <c r="H38" t="s">
        <v>41</v>
      </c>
      <c r="I38">
        <v>1383</v>
      </c>
      <c r="J38" s="15">
        <v>64.91</v>
      </c>
      <c r="K38" s="8">
        <v>64.16</v>
      </c>
      <c r="L38" s="8">
        <v>65.58</v>
      </c>
    </row>
    <row r="39" spans="1:12">
      <c r="H39" t="s">
        <v>42</v>
      </c>
      <c r="I39">
        <v>1751</v>
      </c>
      <c r="J39" s="15">
        <v>80.55</v>
      </c>
      <c r="K39" s="8">
        <v>80.92</v>
      </c>
      <c r="L39" s="8">
        <v>80.23</v>
      </c>
    </row>
    <row r="40" spans="1:12">
      <c r="H40" t="s">
        <v>43</v>
      </c>
      <c r="I40">
        <v>1907</v>
      </c>
      <c r="J40" s="15">
        <v>86.07</v>
      </c>
      <c r="K40" s="15">
        <v>85.38</v>
      </c>
      <c r="L40" s="15">
        <v>86.67</v>
      </c>
    </row>
    <row r="41" spans="1:12">
      <c r="H41" t="s">
        <v>44</v>
      </c>
      <c r="I41">
        <v>1595</v>
      </c>
      <c r="J41" s="15">
        <v>75.37</v>
      </c>
      <c r="K41" s="8">
        <v>75.180000000000007</v>
      </c>
      <c r="L41" s="8">
        <v>75.53</v>
      </c>
    </row>
    <row r="42" spans="1:12">
      <c r="H42" t="s">
        <v>45</v>
      </c>
      <c r="I42">
        <v>2055</v>
      </c>
      <c r="J42" s="15">
        <v>91.94</v>
      </c>
      <c r="K42" s="8">
        <v>91.22</v>
      </c>
      <c r="L42" s="8">
        <v>92.58</v>
      </c>
    </row>
    <row r="43" spans="1:12">
      <c r="H43" t="s">
        <v>46</v>
      </c>
      <c r="I43">
        <v>1827</v>
      </c>
      <c r="J43" s="15">
        <v>88.88</v>
      </c>
      <c r="K43" s="8">
        <v>88.2</v>
      </c>
      <c r="L43" s="8">
        <v>89.48</v>
      </c>
    </row>
    <row r="44" spans="1:12">
      <c r="H44" t="s">
        <v>24</v>
      </c>
      <c r="I44">
        <v>250</v>
      </c>
      <c r="J44" s="15">
        <v>20.23</v>
      </c>
      <c r="K44" s="15">
        <v>21.77</v>
      </c>
      <c r="L44" s="15">
        <v>18.88</v>
      </c>
    </row>
    <row r="45" spans="1:12">
      <c r="H45" t="s">
        <v>47</v>
      </c>
      <c r="I45">
        <v>441</v>
      </c>
      <c r="J45" s="15">
        <v>49.03</v>
      </c>
      <c r="K45" s="15">
        <v>50.32</v>
      </c>
      <c r="L45" s="15">
        <v>47.92</v>
      </c>
    </row>
    <row r="46" spans="1:12">
      <c r="H46" t="s">
        <v>48</v>
      </c>
      <c r="I46">
        <v>48</v>
      </c>
      <c r="J46" s="15">
        <v>50.5</v>
      </c>
      <c r="K46" s="13">
        <v>42.11</v>
      </c>
      <c r="L46" s="13">
        <v>61.63</v>
      </c>
    </row>
  </sheetData>
  <mergeCells count="3">
    <mergeCell ref="A16:B16"/>
    <mergeCell ref="A27:B27"/>
    <mergeCell ref="A36:B36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topLeftCell="A16" workbookViewId="0">
      <selection activeCell="A12" sqref="A12"/>
    </sheetView>
  </sheetViews>
  <sheetFormatPr defaultRowHeight="15"/>
  <cols>
    <col min="1" max="1" width="51.42578125" customWidth="1"/>
    <col min="2" max="2" width="10.140625" customWidth="1"/>
    <col min="3" max="3" width="10.42578125" customWidth="1"/>
    <col min="4" max="4" width="9.7109375" customWidth="1"/>
    <col min="5" max="5" width="10.85546875" customWidth="1"/>
    <col min="6" max="6" width="10.28515625" customWidth="1"/>
    <col min="7" max="7" width="11.140625" customWidth="1"/>
  </cols>
  <sheetData>
    <row r="1" spans="1:7">
      <c r="A1" s="22" t="s">
        <v>105</v>
      </c>
    </row>
    <row r="2" spans="1:7" ht="60.75">
      <c r="A2" s="1"/>
      <c r="B2" s="2" t="s">
        <v>3</v>
      </c>
      <c r="C2" s="2" t="s">
        <v>4</v>
      </c>
      <c r="D2" s="2" t="s">
        <v>101</v>
      </c>
      <c r="E2" s="2" t="s">
        <v>0</v>
      </c>
      <c r="F2" s="2" t="s">
        <v>1</v>
      </c>
      <c r="G2" s="2" t="s">
        <v>2</v>
      </c>
    </row>
    <row r="3" spans="1:7">
      <c r="A3" s="34" t="s">
        <v>49</v>
      </c>
      <c r="B3" s="3"/>
      <c r="C3" s="3"/>
      <c r="D3" s="3"/>
      <c r="E3" s="3"/>
      <c r="G3" s="7"/>
    </row>
    <row r="4" spans="1:7">
      <c r="A4" s="36" t="s">
        <v>50</v>
      </c>
      <c r="B4" s="19">
        <v>83.02</v>
      </c>
      <c r="C4" s="19">
        <v>87.1</v>
      </c>
      <c r="D4" s="64"/>
      <c r="E4" s="14">
        <f>(B4+C4)/2</f>
        <v>85.06</v>
      </c>
      <c r="F4" s="52">
        <v>6.1170284545481311E-2</v>
      </c>
      <c r="G4" s="17">
        <f>E4*F4</f>
        <v>5.2031444034386407</v>
      </c>
    </row>
    <row r="5" spans="1:7" ht="23.25">
      <c r="A5" s="37" t="s">
        <v>51</v>
      </c>
      <c r="B5" s="19">
        <v>77.14</v>
      </c>
      <c r="C5" s="19">
        <v>80.47</v>
      </c>
      <c r="D5" s="64"/>
      <c r="E5" s="14">
        <f t="shared" ref="E5:E13" si="0">(B5+C5)/2</f>
        <v>78.805000000000007</v>
      </c>
      <c r="F5" s="52">
        <v>6.1170284545481311E-2</v>
      </c>
      <c r="G5" s="17">
        <f t="shared" ref="G5:G15" si="1">E5*F5</f>
        <v>4.8205242736066554</v>
      </c>
    </row>
    <row r="6" spans="1:7" ht="23.25">
      <c r="A6" s="37" t="s">
        <v>52</v>
      </c>
      <c r="B6" s="19">
        <v>74.69</v>
      </c>
      <c r="C6" s="19">
        <v>79.75</v>
      </c>
      <c r="D6" s="64"/>
      <c r="E6" s="14">
        <f t="shared" si="0"/>
        <v>77.22</v>
      </c>
      <c r="F6" s="52">
        <v>8.4382668245811115E-2</v>
      </c>
      <c r="G6" s="17">
        <f t="shared" si="1"/>
        <v>6.5160296419415342</v>
      </c>
    </row>
    <row r="7" spans="1:7" ht="23.25">
      <c r="A7" s="37" t="s">
        <v>53</v>
      </c>
      <c r="B7" s="19">
        <v>78.48</v>
      </c>
      <c r="C7" s="19">
        <v>81.98</v>
      </c>
      <c r="D7" s="64"/>
      <c r="E7" s="14">
        <f t="shared" si="0"/>
        <v>80.23</v>
      </c>
      <c r="F7" s="52">
        <v>7.8314384461685982E-2</v>
      </c>
      <c r="G7" s="17">
        <f t="shared" si="1"/>
        <v>6.2831630653610668</v>
      </c>
    </row>
    <row r="8" spans="1:7" ht="23.25">
      <c r="A8" s="37" t="s">
        <v>54</v>
      </c>
      <c r="B8" s="19">
        <v>55.05</v>
      </c>
      <c r="C8" s="19">
        <v>58.38</v>
      </c>
      <c r="D8" s="64"/>
      <c r="E8" s="14">
        <f t="shared" si="0"/>
        <v>56.715000000000003</v>
      </c>
      <c r="F8" s="52">
        <v>6.1170284545481311E-2</v>
      </c>
      <c r="G8" s="17">
        <f t="shared" si="1"/>
        <v>3.4692726879969729</v>
      </c>
    </row>
    <row r="9" spans="1:7" ht="23.25">
      <c r="A9" s="37" t="s">
        <v>55</v>
      </c>
      <c r="B9" s="21">
        <v>72.63</v>
      </c>
      <c r="C9" s="19">
        <v>74.709999999999994</v>
      </c>
      <c r="D9" s="64"/>
      <c r="E9" s="14">
        <f t="shared" si="0"/>
        <v>73.669999999999987</v>
      </c>
      <c r="F9" s="52">
        <v>7.5980319049934797E-2</v>
      </c>
      <c r="G9" s="17">
        <f t="shared" si="1"/>
        <v>5.5974701044086954</v>
      </c>
    </row>
    <row r="10" spans="1:7" ht="23.25">
      <c r="A10" s="37" t="s">
        <v>56</v>
      </c>
      <c r="B10" s="19">
        <v>55.21</v>
      </c>
      <c r="C10" s="19">
        <v>57.53</v>
      </c>
      <c r="D10" s="64"/>
      <c r="E10" s="14">
        <f t="shared" si="0"/>
        <v>56.370000000000005</v>
      </c>
      <c r="F10" s="52">
        <v>6.1170284545481311E-2</v>
      </c>
      <c r="G10" s="17">
        <f t="shared" si="1"/>
        <v>3.4481689398287818</v>
      </c>
    </row>
    <row r="11" spans="1:7" ht="23.25">
      <c r="A11" s="37" t="s">
        <v>57</v>
      </c>
      <c r="B11" s="19">
        <v>52.1</v>
      </c>
      <c r="C11" s="19">
        <v>55.1</v>
      </c>
      <c r="D11" s="64"/>
      <c r="E11" s="14">
        <f t="shared" si="0"/>
        <v>53.6</v>
      </c>
      <c r="F11" s="52">
        <v>6.1170284545481311E-2</v>
      </c>
      <c r="G11" s="17">
        <f t="shared" si="1"/>
        <v>3.2787272516377985</v>
      </c>
    </row>
    <row r="12" spans="1:7" ht="22.5">
      <c r="A12" s="38" t="s">
        <v>58</v>
      </c>
      <c r="B12" s="19">
        <v>75.239999999999995</v>
      </c>
      <c r="C12" s="19">
        <v>75.650000000000006</v>
      </c>
      <c r="D12" s="64"/>
      <c r="E12" s="14">
        <f t="shared" si="0"/>
        <v>75.444999999999993</v>
      </c>
      <c r="F12" s="52">
        <v>0.25562168605623808</v>
      </c>
      <c r="G12" s="17">
        <f t="shared" si="1"/>
        <v>19.28537810451288</v>
      </c>
    </row>
    <row r="13" spans="1:7" ht="23.25">
      <c r="A13" s="37" t="s">
        <v>59</v>
      </c>
      <c r="B13" s="19">
        <v>69.56</v>
      </c>
      <c r="C13" s="19">
        <v>70.75</v>
      </c>
      <c r="D13" s="64"/>
      <c r="E13" s="14">
        <f t="shared" si="0"/>
        <v>70.155000000000001</v>
      </c>
      <c r="F13" s="52">
        <v>7.7508950367960988E-2</v>
      </c>
      <c r="G13" s="17">
        <f t="shared" si="1"/>
        <v>5.4376404130643028</v>
      </c>
    </row>
    <row r="14" spans="1:7" ht="23.25">
      <c r="A14" s="37" t="s">
        <v>60</v>
      </c>
      <c r="B14" s="65"/>
      <c r="C14" s="66">
        <v>72.16</v>
      </c>
      <c r="D14" s="66">
        <v>69.47</v>
      </c>
      <c r="E14" s="25">
        <f>SUM(C14:D14)/2</f>
        <v>70.814999999999998</v>
      </c>
      <c r="F14" s="52">
        <v>6.1170284545481311E-2</v>
      </c>
      <c r="G14" s="17">
        <f t="shared" si="1"/>
        <v>4.3317737000882586</v>
      </c>
    </row>
    <row r="15" spans="1:7" ht="23.25">
      <c r="A15" s="39" t="s">
        <v>61</v>
      </c>
      <c r="B15" s="65"/>
      <c r="C15" s="67">
        <v>58.43</v>
      </c>
      <c r="D15" s="67">
        <v>57.84</v>
      </c>
      <c r="E15" s="25">
        <f>SUM(C15:D15)/2</f>
        <v>58.135000000000005</v>
      </c>
      <c r="F15" s="52">
        <v>6.1170284545481311E-2</v>
      </c>
      <c r="G15" s="17">
        <f t="shared" si="1"/>
        <v>3.5561344920515565</v>
      </c>
    </row>
    <row r="16" spans="1:7" ht="28.5" customHeight="1">
      <c r="A16" s="74" t="s">
        <v>104</v>
      </c>
      <c r="B16" s="74"/>
      <c r="C16" s="3"/>
      <c r="D16" s="3"/>
      <c r="E16" s="12"/>
      <c r="F16" s="16"/>
      <c r="G16" s="18">
        <f>SUM(G4:G15)</f>
        <v>71.227427077937136</v>
      </c>
    </row>
    <row r="17" spans="1:7">
      <c r="A17" s="4"/>
      <c r="B17" s="3"/>
      <c r="C17" s="3"/>
      <c r="D17" s="3"/>
      <c r="E17" s="12"/>
      <c r="F17" s="16"/>
      <c r="G17" s="17"/>
    </row>
    <row r="18" spans="1:7">
      <c r="A18" s="34" t="s">
        <v>62</v>
      </c>
      <c r="B18" s="3"/>
      <c r="C18" s="3"/>
      <c r="D18" s="3"/>
      <c r="E18" s="12"/>
      <c r="F18" s="16"/>
      <c r="G18" s="17"/>
    </row>
    <row r="19" spans="1:7">
      <c r="A19" s="35" t="s">
        <v>63</v>
      </c>
      <c r="B19" s="65"/>
      <c r="C19" s="53">
        <v>92.04</v>
      </c>
      <c r="D19" s="53">
        <v>90.33</v>
      </c>
      <c r="E19" s="25">
        <f>SUM(C19:D19)/2</f>
        <v>91.185000000000002</v>
      </c>
      <c r="F19" s="68">
        <v>3.0531970725393279E-2</v>
      </c>
      <c r="G19" s="17">
        <f t="shared" ref="G19:G26" si="2">E19*F19</f>
        <v>2.7840577505949864</v>
      </c>
    </row>
    <row r="20" spans="1:7">
      <c r="A20" s="32" t="s">
        <v>64</v>
      </c>
      <c r="B20" s="19">
        <v>90.99</v>
      </c>
      <c r="C20" s="19">
        <v>91.84</v>
      </c>
      <c r="D20" s="64"/>
      <c r="E20" s="14">
        <f t="shared" ref="E20:E26" si="3">(B20+C20)/2</f>
        <v>91.414999999999992</v>
      </c>
      <c r="F20" s="68">
        <v>0.13442053634981457</v>
      </c>
      <c r="G20" s="17">
        <f t="shared" si="2"/>
        <v>12.288053330418299</v>
      </c>
    </row>
    <row r="21" spans="1:7">
      <c r="A21" s="32" t="s">
        <v>65</v>
      </c>
      <c r="B21" s="19">
        <v>51.5</v>
      </c>
      <c r="C21" s="19">
        <v>49.15</v>
      </c>
      <c r="D21" s="64"/>
      <c r="E21" s="14">
        <f t="shared" si="3"/>
        <v>50.325000000000003</v>
      </c>
      <c r="F21" s="68">
        <v>3.0531970725393279E-2</v>
      </c>
      <c r="G21" s="17">
        <f t="shared" si="2"/>
        <v>1.5365214267554168</v>
      </c>
    </row>
    <row r="22" spans="1:7">
      <c r="A22" s="33" t="s">
        <v>66</v>
      </c>
      <c r="B22" s="19">
        <v>64.16</v>
      </c>
      <c r="C22" s="19">
        <v>65.58</v>
      </c>
      <c r="D22" s="64"/>
      <c r="E22" s="14">
        <f t="shared" si="3"/>
        <v>64.87</v>
      </c>
      <c r="F22" s="68">
        <v>0.13404553437441563</v>
      </c>
      <c r="G22" s="17">
        <f t="shared" si="2"/>
        <v>8.6955338148683428</v>
      </c>
    </row>
    <row r="23" spans="1:7">
      <c r="A23" s="33" t="s">
        <v>67</v>
      </c>
      <c r="B23" s="19">
        <v>80.92</v>
      </c>
      <c r="C23" s="19">
        <v>80.23</v>
      </c>
      <c r="D23" s="64"/>
      <c r="E23" s="14">
        <f t="shared" si="3"/>
        <v>80.575000000000003</v>
      </c>
      <c r="F23" s="68">
        <v>0.15836160680822511</v>
      </c>
      <c r="G23" s="17">
        <f t="shared" si="2"/>
        <v>12.759986468572739</v>
      </c>
    </row>
    <row r="24" spans="1:7">
      <c r="A24" s="32" t="s">
        <v>68</v>
      </c>
      <c r="B24" s="19">
        <v>75.180000000000007</v>
      </c>
      <c r="C24" s="19">
        <v>75.53</v>
      </c>
      <c r="D24" s="64"/>
      <c r="E24" s="14">
        <f t="shared" si="3"/>
        <v>75.355000000000004</v>
      </c>
      <c r="F24" s="68">
        <v>9.6491805231196076E-2</v>
      </c>
      <c r="G24" s="17">
        <f t="shared" si="2"/>
        <v>7.2711399831967807</v>
      </c>
    </row>
    <row r="25" spans="1:7">
      <c r="A25" s="32" t="s">
        <v>69</v>
      </c>
      <c r="B25" s="19">
        <v>91.22</v>
      </c>
      <c r="C25" s="19">
        <v>92.58</v>
      </c>
      <c r="D25" s="64"/>
      <c r="E25" s="14">
        <f t="shared" si="3"/>
        <v>91.9</v>
      </c>
      <c r="F25" s="68">
        <v>0.3746883696730976</v>
      </c>
      <c r="G25" s="17">
        <f t="shared" si="2"/>
        <v>34.43386117295767</v>
      </c>
    </row>
    <row r="26" spans="1:7">
      <c r="A26" s="32" t="s">
        <v>70</v>
      </c>
      <c r="B26" s="19">
        <v>88.2</v>
      </c>
      <c r="C26" s="19">
        <v>89.48</v>
      </c>
      <c r="D26" s="64"/>
      <c r="E26" s="14">
        <f t="shared" si="3"/>
        <v>88.84</v>
      </c>
      <c r="F26" s="68">
        <v>4.0928206112464352E-2</v>
      </c>
      <c r="G26" s="17">
        <f t="shared" si="2"/>
        <v>3.6360618310313333</v>
      </c>
    </row>
    <row r="27" spans="1:7" ht="27" customHeight="1">
      <c r="A27" s="74" t="s">
        <v>104</v>
      </c>
      <c r="B27" s="74"/>
      <c r="C27" s="5"/>
      <c r="D27" s="5"/>
      <c r="E27" s="9"/>
      <c r="F27" s="16"/>
      <c r="G27" s="18">
        <f>SUM(G19:G26)</f>
        <v>83.405215778395558</v>
      </c>
    </row>
    <row r="28" spans="1:7">
      <c r="A28" s="4"/>
      <c r="B28" s="3"/>
      <c r="C28" s="3"/>
      <c r="D28" s="3"/>
      <c r="E28" s="12"/>
      <c r="F28" s="16"/>
      <c r="G28" s="17"/>
    </row>
    <row r="29" spans="1:7">
      <c r="A29" s="34" t="s">
        <v>71</v>
      </c>
      <c r="B29" s="3"/>
      <c r="C29" s="3"/>
      <c r="D29" s="3"/>
      <c r="E29" s="12"/>
      <c r="F29" s="16"/>
      <c r="G29" s="17"/>
    </row>
    <row r="30" spans="1:7" ht="22.5">
      <c r="A30" s="38" t="s">
        <v>72</v>
      </c>
      <c r="B30" s="19">
        <v>85.95</v>
      </c>
      <c r="C30" s="19">
        <v>88.53</v>
      </c>
      <c r="D30" s="64"/>
      <c r="E30" s="14">
        <f t="shared" ref="E30:E35" si="4">(B30+C30)/2</f>
        <v>87.240000000000009</v>
      </c>
      <c r="F30" s="20">
        <v>0.16699829846801811</v>
      </c>
      <c r="G30" s="17">
        <f t="shared" ref="G30:G35" si="5">E30*F30</f>
        <v>14.568931558349902</v>
      </c>
    </row>
    <row r="31" spans="1:7" ht="23.25">
      <c r="A31" s="37" t="s">
        <v>73</v>
      </c>
      <c r="B31" s="19">
        <v>75.97</v>
      </c>
      <c r="C31" s="19">
        <v>74.760000000000005</v>
      </c>
      <c r="D31" s="64"/>
      <c r="E31" s="14">
        <f t="shared" si="4"/>
        <v>75.365000000000009</v>
      </c>
      <c r="F31" s="20">
        <v>4.4504315741222787E-2</v>
      </c>
      <c r="G31" s="17">
        <f t="shared" si="5"/>
        <v>3.3540677558372556</v>
      </c>
    </row>
    <row r="32" spans="1:7" ht="22.5">
      <c r="A32" s="38" t="s">
        <v>74</v>
      </c>
      <c r="B32" s="19">
        <v>67.34</v>
      </c>
      <c r="C32" s="19">
        <v>67.12</v>
      </c>
      <c r="D32" s="64"/>
      <c r="E32" s="14">
        <f t="shared" si="4"/>
        <v>67.23</v>
      </c>
      <c r="F32" s="20">
        <v>5.702848010574206E-2</v>
      </c>
      <c r="G32" s="17">
        <f t="shared" si="5"/>
        <v>3.8340247175090387</v>
      </c>
    </row>
    <row r="33" spans="1:7">
      <c r="A33" s="37" t="s">
        <v>77</v>
      </c>
      <c r="B33" s="19">
        <v>92.39</v>
      </c>
      <c r="C33" s="19">
        <v>92.19</v>
      </c>
      <c r="D33" s="64"/>
      <c r="E33" s="14">
        <f t="shared" si="4"/>
        <v>92.289999999999992</v>
      </c>
      <c r="F33" s="20">
        <v>6.7941080182468097E-2</v>
      </c>
      <c r="G33" s="17">
        <f t="shared" si="5"/>
        <v>6.2702822900399804</v>
      </c>
    </row>
    <row r="34" spans="1:7">
      <c r="A34" s="37" t="s">
        <v>75</v>
      </c>
      <c r="B34" s="21">
        <v>80.08</v>
      </c>
      <c r="C34" s="21">
        <v>81.400000000000006</v>
      </c>
      <c r="D34" s="64"/>
      <c r="E34" s="14">
        <f t="shared" si="4"/>
        <v>80.740000000000009</v>
      </c>
      <c r="F34" s="20">
        <v>0.1680918446358691</v>
      </c>
      <c r="G34" s="17">
        <f>E34*F34</f>
        <v>13.571735535900073</v>
      </c>
    </row>
    <row r="35" spans="1:7">
      <c r="A35" s="40" t="s">
        <v>76</v>
      </c>
      <c r="B35" s="19">
        <v>42.11</v>
      </c>
      <c r="C35" s="19">
        <v>61.63</v>
      </c>
      <c r="D35" s="64"/>
      <c r="E35" s="14">
        <f t="shared" si="4"/>
        <v>51.870000000000005</v>
      </c>
      <c r="F35" s="20">
        <v>0.49543598086667984</v>
      </c>
      <c r="G35" s="17">
        <f t="shared" si="5"/>
        <v>25.698264327554686</v>
      </c>
    </row>
    <row r="36" spans="1:7" ht="26.25" customHeight="1">
      <c r="A36" s="74" t="s">
        <v>97</v>
      </c>
      <c r="B36" s="74"/>
      <c r="C36" s="5"/>
      <c r="D36" s="5"/>
      <c r="E36" s="5"/>
      <c r="F36" s="6"/>
      <c r="G36" s="18">
        <f>SUM(G30:G35)</f>
        <v>67.297306185190934</v>
      </c>
    </row>
    <row r="38" spans="1:7">
      <c r="A38" s="73" t="s">
        <v>106</v>
      </c>
    </row>
  </sheetData>
  <mergeCells count="3">
    <mergeCell ref="A16:B16"/>
    <mergeCell ref="A27:B27"/>
    <mergeCell ref="A36:B36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/>
  </sheetViews>
  <sheetFormatPr defaultRowHeight="15"/>
  <cols>
    <col min="1" max="1" width="33" customWidth="1"/>
    <col min="7" max="7" width="10.140625" customWidth="1"/>
  </cols>
  <sheetData>
    <row r="1" spans="1:8">
      <c r="A1" s="70" t="s">
        <v>105</v>
      </c>
      <c r="B1" s="70"/>
      <c r="C1" s="70"/>
      <c r="D1" s="70"/>
    </row>
    <row r="2" spans="1:8" ht="30" customHeight="1">
      <c r="A2" s="70" t="s">
        <v>102</v>
      </c>
      <c r="B2" s="70">
        <v>2008</v>
      </c>
      <c r="C2" s="70">
        <v>2009</v>
      </c>
      <c r="D2" s="70">
        <v>2010</v>
      </c>
      <c r="E2" s="70">
        <v>2011</v>
      </c>
      <c r="F2" s="70">
        <v>2012</v>
      </c>
      <c r="G2" s="72" t="s">
        <v>103</v>
      </c>
      <c r="H2" s="70"/>
    </row>
    <row r="3" spans="1:8">
      <c r="A3" s="70"/>
      <c r="B3" s="70"/>
      <c r="C3" s="70"/>
      <c r="D3" s="70"/>
      <c r="E3" s="70"/>
      <c r="F3" s="70"/>
      <c r="G3" s="70"/>
      <c r="H3" s="70"/>
    </row>
    <row r="4" spans="1:8">
      <c r="A4" s="69" t="s">
        <v>49</v>
      </c>
      <c r="B4" s="71">
        <v>61.5</v>
      </c>
      <c r="C4">
        <v>63.3</v>
      </c>
      <c r="D4">
        <v>65.7</v>
      </c>
      <c r="E4">
        <v>69.099999999999994</v>
      </c>
      <c r="F4">
        <v>72</v>
      </c>
      <c r="G4">
        <v>71.2</v>
      </c>
    </row>
    <row r="6" spans="1:8">
      <c r="A6" s="69" t="s">
        <v>62</v>
      </c>
      <c r="B6">
        <v>78</v>
      </c>
      <c r="C6">
        <v>79.8</v>
      </c>
      <c r="D6">
        <v>82.5</v>
      </c>
      <c r="E6">
        <v>81.5</v>
      </c>
      <c r="F6">
        <v>83</v>
      </c>
      <c r="G6">
        <v>83.4</v>
      </c>
    </row>
    <row r="8" spans="1:8">
      <c r="A8" s="69" t="s">
        <v>71</v>
      </c>
      <c r="B8">
        <v>60</v>
      </c>
      <c r="C8">
        <v>62.7</v>
      </c>
      <c r="D8">
        <v>65.099999999999994</v>
      </c>
      <c r="E8">
        <v>63.5</v>
      </c>
      <c r="F8">
        <v>67.3</v>
      </c>
      <c r="G8">
        <v>67.3</v>
      </c>
    </row>
  </sheetData>
  <phoneticPr fontId="0" type="noConversion"/>
  <pageMargins left="0.7" right="0.7" top="0.75" bottom="0.75" header="0.3" footer="0.3"/>
  <pageSetup paperSize="9" orientation="portrait" r:id="rId1"/>
  <headerFooter>
    <oddHeader>&amp;C&amp;"Arial,Bold"Attachment H Annex c - Composite score for ET Trend data 2008 - 2013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A37" sqref="A37"/>
    </sheetView>
  </sheetViews>
  <sheetFormatPr defaultRowHeight="15"/>
  <cols>
    <col min="1" max="1" width="51" customWidth="1"/>
    <col min="2" max="2" width="15.28515625" customWidth="1"/>
    <col min="3" max="3" width="13" customWidth="1"/>
    <col min="4" max="4" width="16.42578125" customWidth="1"/>
    <col min="6" max="6" width="11.85546875" customWidth="1"/>
    <col min="7" max="7" width="10.42578125" customWidth="1"/>
    <col min="8" max="8" width="13.140625" customWidth="1"/>
    <col min="9" max="9" width="12.85546875" customWidth="1"/>
    <col min="10" max="10" width="6.42578125" customWidth="1"/>
    <col min="12" max="12" width="11.42578125" customWidth="1"/>
  </cols>
  <sheetData>
    <row r="1" spans="1:13">
      <c r="A1" s="62"/>
      <c r="I1" s="62"/>
    </row>
    <row r="2" spans="1:13" ht="36.75">
      <c r="A2" s="1"/>
      <c r="B2" s="2" t="s">
        <v>79</v>
      </c>
      <c r="C2" s="2" t="s">
        <v>87</v>
      </c>
      <c r="D2" s="2" t="s">
        <v>88</v>
      </c>
      <c r="F2" s="2" t="s">
        <v>3</v>
      </c>
      <c r="G2" s="2" t="s">
        <v>4</v>
      </c>
      <c r="H2" s="2" t="s">
        <v>89</v>
      </c>
      <c r="I2" s="2" t="s">
        <v>99</v>
      </c>
      <c r="J2" s="2"/>
      <c r="K2" s="2" t="s">
        <v>91</v>
      </c>
      <c r="L2" s="2" t="s">
        <v>92</v>
      </c>
      <c r="M2" t="s">
        <v>90</v>
      </c>
    </row>
    <row r="3" spans="1:13">
      <c r="A3" s="34" t="s">
        <v>49</v>
      </c>
      <c r="B3" s="3"/>
      <c r="C3" s="3"/>
      <c r="D3" s="3"/>
      <c r="F3" s="3"/>
      <c r="G3" s="3"/>
      <c r="H3" s="3"/>
      <c r="K3" t="s">
        <v>98</v>
      </c>
    </row>
    <row r="4" spans="1:13">
      <c r="A4" s="36" t="s">
        <v>50</v>
      </c>
      <c r="B4" s="23" t="s">
        <v>82</v>
      </c>
      <c r="C4" s="21"/>
      <c r="D4" s="25"/>
      <c r="F4" s="19">
        <v>83.02</v>
      </c>
      <c r="G4" s="19">
        <v>87.1</v>
      </c>
      <c r="H4" s="14">
        <f>(F4+G4)/2</f>
        <v>85.06</v>
      </c>
      <c r="I4" s="63" t="s">
        <v>100</v>
      </c>
      <c r="K4" s="53">
        <v>82.82</v>
      </c>
      <c r="L4" s="53">
        <v>85.87</v>
      </c>
      <c r="M4" s="25">
        <f>(K4+L4)/2</f>
        <v>84.344999999999999</v>
      </c>
    </row>
    <row r="5" spans="1:13" ht="23.25">
      <c r="A5" s="37" t="s">
        <v>51</v>
      </c>
      <c r="B5" s="41">
        <v>75.709999999999994</v>
      </c>
      <c r="C5" s="41">
        <v>68.08</v>
      </c>
      <c r="D5" s="14">
        <f t="shared" ref="D5:D13" si="0">(B5+C5)/2</f>
        <v>71.894999999999996</v>
      </c>
      <c r="F5" s="19">
        <v>77.14</v>
      </c>
      <c r="G5" s="19">
        <v>80.47</v>
      </c>
      <c r="H5" s="14">
        <f t="shared" ref="H5:H13" si="1">(F5+G5)/2</f>
        <v>78.805000000000007</v>
      </c>
      <c r="I5" s="15">
        <v>6.9100000000000108</v>
      </c>
    </row>
    <row r="6" spans="1:13" ht="23.25">
      <c r="A6" s="37" t="s">
        <v>52</v>
      </c>
      <c r="B6" s="41">
        <v>67.47</v>
      </c>
      <c r="C6" s="41">
        <v>68.77</v>
      </c>
      <c r="D6" s="14">
        <f t="shared" si="0"/>
        <v>68.12</v>
      </c>
      <c r="F6" s="19">
        <v>74.69</v>
      </c>
      <c r="G6" s="19">
        <v>79.75</v>
      </c>
      <c r="H6" s="14">
        <f t="shared" si="1"/>
        <v>77.22</v>
      </c>
      <c r="I6" s="15">
        <v>9.0999999999999943</v>
      </c>
    </row>
    <row r="7" spans="1:13" ht="23.25">
      <c r="A7" s="37" t="s">
        <v>53</v>
      </c>
      <c r="B7" s="53">
        <v>71.900000000000006</v>
      </c>
      <c r="C7" s="53">
        <v>74.680000000000007</v>
      </c>
      <c r="D7" s="14">
        <f t="shared" si="0"/>
        <v>73.290000000000006</v>
      </c>
      <c r="F7" s="19">
        <v>78.48</v>
      </c>
      <c r="G7" s="19">
        <v>81.98</v>
      </c>
      <c r="H7" s="14">
        <f t="shared" si="1"/>
        <v>80.23</v>
      </c>
      <c r="I7" s="15">
        <v>6.9399999999999977</v>
      </c>
    </row>
    <row r="8" spans="1:13" ht="23.25">
      <c r="A8" s="37" t="s">
        <v>54</v>
      </c>
      <c r="B8" s="57">
        <v>45.37</v>
      </c>
      <c r="C8" s="57">
        <v>45.74</v>
      </c>
      <c r="D8" s="14">
        <f t="shared" si="0"/>
        <v>45.555</v>
      </c>
      <c r="F8" s="19">
        <v>55.05</v>
      </c>
      <c r="G8" s="19">
        <v>58.38</v>
      </c>
      <c r="H8" s="14">
        <f t="shared" si="1"/>
        <v>56.715000000000003</v>
      </c>
      <c r="I8" s="15">
        <v>11.160000000000004</v>
      </c>
    </row>
    <row r="9" spans="1:13" ht="23.25">
      <c r="A9" s="37" t="s">
        <v>55</v>
      </c>
      <c r="B9" s="57">
        <v>70.209999999999994</v>
      </c>
      <c r="C9" s="57">
        <v>65.45</v>
      </c>
      <c r="D9" s="14">
        <f t="shared" si="0"/>
        <v>67.83</v>
      </c>
      <c r="F9" s="21">
        <v>72.63</v>
      </c>
      <c r="G9" s="19">
        <v>74.709999999999994</v>
      </c>
      <c r="H9" s="14">
        <f t="shared" si="1"/>
        <v>73.669999999999987</v>
      </c>
      <c r="I9" s="15">
        <v>5.8399999999999892</v>
      </c>
    </row>
    <row r="10" spans="1:13" ht="23.25">
      <c r="A10" s="37" t="s">
        <v>56</v>
      </c>
      <c r="B10" s="53">
        <v>43.62</v>
      </c>
      <c r="C10" s="53">
        <v>42.61</v>
      </c>
      <c r="D10" s="14">
        <f t="shared" si="0"/>
        <v>43.114999999999995</v>
      </c>
      <c r="F10" s="19">
        <v>55.21</v>
      </c>
      <c r="G10" s="19">
        <v>57.53</v>
      </c>
      <c r="H10" s="14">
        <f t="shared" si="1"/>
        <v>56.370000000000005</v>
      </c>
      <c r="I10" s="15">
        <v>13.25500000000001</v>
      </c>
    </row>
    <row r="11" spans="1:13" ht="23.25">
      <c r="A11" s="37" t="s">
        <v>57</v>
      </c>
      <c r="B11" s="21">
        <v>40.299999999999997</v>
      </c>
      <c r="C11" s="21">
        <v>41.41</v>
      </c>
      <c r="D11" s="25">
        <f t="shared" si="0"/>
        <v>40.854999999999997</v>
      </c>
      <c r="F11" s="19">
        <v>52.1</v>
      </c>
      <c r="G11" s="19">
        <v>55.1</v>
      </c>
      <c r="H11" s="14">
        <f t="shared" si="1"/>
        <v>53.6</v>
      </c>
      <c r="I11" s="15">
        <v>12.745000000000005</v>
      </c>
    </row>
    <row r="12" spans="1:13" ht="22.5">
      <c r="A12" s="38" t="s">
        <v>58</v>
      </c>
      <c r="B12" s="41">
        <v>66.25</v>
      </c>
      <c r="C12" s="41">
        <v>65.72</v>
      </c>
      <c r="D12" s="14">
        <f t="shared" si="0"/>
        <v>65.984999999999999</v>
      </c>
      <c r="F12" s="19">
        <v>75.239999999999995</v>
      </c>
      <c r="G12" s="19">
        <v>75.650000000000006</v>
      </c>
      <c r="H12" s="14">
        <f t="shared" si="1"/>
        <v>75.444999999999993</v>
      </c>
      <c r="I12" s="15">
        <v>9.4599999999999937</v>
      </c>
    </row>
    <row r="13" spans="1:13" ht="23.25">
      <c r="A13" s="37" t="s">
        <v>59</v>
      </c>
      <c r="B13" s="53">
        <v>58.62</v>
      </c>
      <c r="C13" s="53">
        <v>59.99</v>
      </c>
      <c r="D13" s="14">
        <f t="shared" si="0"/>
        <v>59.305</v>
      </c>
      <c r="F13" s="19">
        <v>69.56</v>
      </c>
      <c r="G13" s="19">
        <v>70.75</v>
      </c>
      <c r="H13" s="14">
        <f t="shared" si="1"/>
        <v>70.155000000000001</v>
      </c>
      <c r="I13" s="15">
        <v>10.850000000000001</v>
      </c>
    </row>
    <row r="14" spans="1:13" ht="23.25" customHeight="1">
      <c r="A14" s="37" t="s">
        <v>60</v>
      </c>
      <c r="B14" s="23" t="s">
        <v>82</v>
      </c>
      <c r="C14" s="24"/>
      <c r="D14" s="25"/>
      <c r="F14" s="23" t="s">
        <v>78</v>
      </c>
      <c r="G14" s="24"/>
      <c r="H14" s="25"/>
    </row>
    <row r="15" spans="1:13" ht="23.25">
      <c r="A15" s="39" t="s">
        <v>61</v>
      </c>
      <c r="B15" s="23" t="s">
        <v>82</v>
      </c>
      <c r="C15" s="24"/>
      <c r="D15" s="25"/>
      <c r="F15" s="23" t="s">
        <v>78</v>
      </c>
      <c r="G15" s="24"/>
      <c r="H15" s="25"/>
    </row>
    <row r="16" spans="1:13">
      <c r="A16" s="74"/>
      <c r="B16" s="74"/>
      <c r="C16" s="3"/>
      <c r="D16" s="12"/>
    </row>
    <row r="17" spans="1:9">
      <c r="A17" s="4"/>
      <c r="B17" s="3"/>
      <c r="C17" s="3"/>
      <c r="D17" s="12"/>
    </row>
    <row r="18" spans="1:9">
      <c r="A18" s="34" t="s">
        <v>62</v>
      </c>
      <c r="B18" s="3"/>
      <c r="C18" s="3"/>
      <c r="D18" s="12"/>
    </row>
    <row r="19" spans="1:9">
      <c r="A19" s="35" t="s">
        <v>63</v>
      </c>
      <c r="B19" s="23" t="s">
        <v>82</v>
      </c>
      <c r="C19" s="23"/>
      <c r="D19" s="29"/>
      <c r="F19" s="23" t="s">
        <v>78</v>
      </c>
      <c r="G19" s="23"/>
      <c r="H19" s="29"/>
    </row>
    <row r="20" spans="1:9">
      <c r="A20" s="32" t="s">
        <v>64</v>
      </c>
      <c r="B20" s="53">
        <v>86.14</v>
      </c>
      <c r="C20" s="53">
        <v>88.34</v>
      </c>
      <c r="D20" s="14">
        <f t="shared" ref="D20:D26" si="2">(B20+C20)/2</f>
        <v>87.240000000000009</v>
      </c>
      <c r="F20" s="19">
        <v>90.99</v>
      </c>
      <c r="G20" s="19">
        <v>91.84</v>
      </c>
      <c r="H20" s="14">
        <f t="shared" ref="H20:H26" si="3">(F20+G20)/2</f>
        <v>91.414999999999992</v>
      </c>
      <c r="I20" s="15">
        <v>4.1749999999999829</v>
      </c>
    </row>
    <row r="21" spans="1:9">
      <c r="A21" s="32" t="s">
        <v>65</v>
      </c>
      <c r="B21" s="54">
        <v>48.74</v>
      </c>
      <c r="C21" s="54">
        <v>46.27</v>
      </c>
      <c r="D21" s="14">
        <f t="shared" si="2"/>
        <v>47.505000000000003</v>
      </c>
      <c r="F21" s="19">
        <v>51.5</v>
      </c>
      <c r="G21" s="19">
        <v>49.15</v>
      </c>
      <c r="H21" s="14">
        <f t="shared" si="3"/>
        <v>50.325000000000003</v>
      </c>
      <c r="I21" s="15">
        <v>2.8200000000000003</v>
      </c>
    </row>
    <row r="22" spans="1:9">
      <c r="A22" s="33" t="s">
        <v>66</v>
      </c>
      <c r="B22" s="54">
        <v>61.35</v>
      </c>
      <c r="C22" s="54">
        <v>61.48</v>
      </c>
      <c r="D22" s="14">
        <f t="shared" si="2"/>
        <v>61.414999999999999</v>
      </c>
      <c r="F22" s="19">
        <v>64.16</v>
      </c>
      <c r="G22" s="19">
        <v>65.58</v>
      </c>
      <c r="H22" s="14">
        <f t="shared" si="3"/>
        <v>64.87</v>
      </c>
      <c r="I22" s="15">
        <v>3.4550000000000054</v>
      </c>
    </row>
    <row r="23" spans="1:9">
      <c r="A23" s="33" t="s">
        <v>67</v>
      </c>
      <c r="B23" s="53">
        <v>78.069999999999993</v>
      </c>
      <c r="C23" s="53">
        <v>77.430000000000007</v>
      </c>
      <c r="D23" s="14">
        <f t="shared" si="2"/>
        <v>77.75</v>
      </c>
      <c r="F23" s="19">
        <v>80.92</v>
      </c>
      <c r="G23" s="19">
        <v>80.23</v>
      </c>
      <c r="H23" s="14">
        <f t="shared" si="3"/>
        <v>80.575000000000003</v>
      </c>
      <c r="I23" s="15">
        <v>2.8250000000000028</v>
      </c>
    </row>
    <row r="24" spans="1:9">
      <c r="A24" s="32" t="s">
        <v>68</v>
      </c>
      <c r="B24" s="53">
        <v>67.89</v>
      </c>
      <c r="C24" s="53">
        <v>67.66</v>
      </c>
      <c r="D24" s="14">
        <f t="shared" si="2"/>
        <v>67.775000000000006</v>
      </c>
      <c r="F24" s="19">
        <v>75.180000000000007</v>
      </c>
      <c r="G24" s="19">
        <v>75.53</v>
      </c>
      <c r="H24" s="14">
        <f t="shared" si="3"/>
        <v>75.355000000000004</v>
      </c>
      <c r="I24" s="15">
        <v>7.5799999999999983</v>
      </c>
    </row>
    <row r="25" spans="1:9" ht="15" customHeight="1">
      <c r="A25" s="32" t="s">
        <v>69</v>
      </c>
      <c r="B25" s="54">
        <v>84.4</v>
      </c>
      <c r="C25" s="54">
        <v>87.32</v>
      </c>
      <c r="D25" s="14">
        <f t="shared" si="2"/>
        <v>85.86</v>
      </c>
      <c r="F25" s="19">
        <v>91.22</v>
      </c>
      <c r="G25" s="19">
        <v>92.58</v>
      </c>
      <c r="H25" s="14">
        <f t="shared" si="3"/>
        <v>91.9</v>
      </c>
      <c r="I25" s="15">
        <v>6.0400000000000063</v>
      </c>
    </row>
    <row r="26" spans="1:9">
      <c r="A26" s="32" t="s">
        <v>70</v>
      </c>
      <c r="B26" s="53">
        <v>81.16</v>
      </c>
      <c r="C26" s="53">
        <v>83.54</v>
      </c>
      <c r="D26" s="14">
        <f t="shared" si="2"/>
        <v>82.35</v>
      </c>
      <c r="F26" s="19">
        <v>88.2</v>
      </c>
      <c r="G26" s="19">
        <v>89.48</v>
      </c>
      <c r="H26" s="14">
        <f t="shared" si="3"/>
        <v>88.84</v>
      </c>
      <c r="I26" s="15">
        <v>6.4900000000000091</v>
      </c>
    </row>
    <row r="27" spans="1:9">
      <c r="A27" s="75"/>
      <c r="B27" s="75"/>
      <c r="C27" s="55"/>
      <c r="D27" s="9"/>
    </row>
    <row r="28" spans="1:9">
      <c r="A28" s="56"/>
      <c r="B28" s="23"/>
      <c r="C28" s="23"/>
      <c r="D28" s="12"/>
    </row>
    <row r="29" spans="1:9">
      <c r="A29" s="34" t="s">
        <v>71</v>
      </c>
      <c r="B29" s="23"/>
      <c r="C29" s="23"/>
      <c r="D29" s="12"/>
    </row>
    <row r="30" spans="1:9" ht="22.5">
      <c r="A30" s="38" t="s">
        <v>72</v>
      </c>
      <c r="B30" s="53">
        <v>81.78</v>
      </c>
      <c r="C30" s="53">
        <v>81.59</v>
      </c>
      <c r="D30" s="14">
        <f t="shared" ref="D30:D35" si="4">(B30+C30)/2</f>
        <v>81.685000000000002</v>
      </c>
      <c r="F30" s="19">
        <v>85.95</v>
      </c>
      <c r="G30" s="19">
        <v>88.53</v>
      </c>
      <c r="H30" s="14">
        <f t="shared" ref="H30:H35" si="5">(F30+G30)/2</f>
        <v>87.240000000000009</v>
      </c>
      <c r="I30" s="15">
        <v>5.5550000000000068</v>
      </c>
    </row>
    <row r="31" spans="1:9" ht="23.25">
      <c r="A31" s="37" t="s">
        <v>73</v>
      </c>
      <c r="B31" s="53">
        <v>72.239999999999995</v>
      </c>
      <c r="C31" s="53">
        <v>70.88</v>
      </c>
      <c r="D31" s="14">
        <f t="shared" si="4"/>
        <v>71.56</v>
      </c>
      <c r="F31" s="19">
        <v>75.97</v>
      </c>
      <c r="G31" s="19">
        <v>74.760000000000005</v>
      </c>
      <c r="H31" s="14">
        <f t="shared" si="5"/>
        <v>75.365000000000009</v>
      </c>
      <c r="I31" s="15">
        <v>3.8050000000000068</v>
      </c>
    </row>
    <row r="32" spans="1:9" ht="22.5">
      <c r="A32" s="38" t="s">
        <v>74</v>
      </c>
      <c r="B32" s="57">
        <v>63.7</v>
      </c>
      <c r="C32" s="57">
        <v>61.53</v>
      </c>
      <c r="D32" s="14">
        <f t="shared" si="4"/>
        <v>62.615000000000002</v>
      </c>
      <c r="F32" s="19">
        <v>67.34</v>
      </c>
      <c r="G32" s="19">
        <v>67.12</v>
      </c>
      <c r="H32" s="14">
        <f t="shared" si="5"/>
        <v>67.23</v>
      </c>
      <c r="I32" s="15">
        <v>4.615000000000002</v>
      </c>
    </row>
    <row r="33" spans="1:9">
      <c r="A33" s="37" t="s">
        <v>77</v>
      </c>
      <c r="B33" s="53">
        <v>82.02</v>
      </c>
      <c r="C33" s="53">
        <v>84.95</v>
      </c>
      <c r="D33" s="14">
        <f t="shared" si="4"/>
        <v>83.484999999999999</v>
      </c>
      <c r="F33" s="19">
        <v>92.39</v>
      </c>
      <c r="G33" s="19">
        <v>92.19</v>
      </c>
      <c r="H33" s="14">
        <f t="shared" si="5"/>
        <v>92.289999999999992</v>
      </c>
      <c r="I33" s="15">
        <v>8.8049999999999926</v>
      </c>
    </row>
    <row r="34" spans="1:9">
      <c r="A34" s="37" t="s">
        <v>75</v>
      </c>
      <c r="B34" s="57">
        <v>71.61</v>
      </c>
      <c r="C34" s="57">
        <v>73.959999999999994</v>
      </c>
      <c r="D34" s="14">
        <f t="shared" si="4"/>
        <v>72.784999999999997</v>
      </c>
      <c r="F34" s="21">
        <v>80.08</v>
      </c>
      <c r="G34" s="21">
        <v>81.400000000000006</v>
      </c>
      <c r="H34" s="14">
        <f t="shared" si="5"/>
        <v>80.740000000000009</v>
      </c>
      <c r="I34" s="15">
        <v>7.9550000000000125</v>
      </c>
    </row>
    <row r="35" spans="1:9">
      <c r="A35" s="40" t="s">
        <v>76</v>
      </c>
      <c r="B35" s="53">
        <v>42.73</v>
      </c>
      <c r="C35" s="53">
        <v>45.04</v>
      </c>
      <c r="D35" s="14">
        <f t="shared" si="4"/>
        <v>43.884999999999998</v>
      </c>
      <c r="F35" s="19">
        <v>42.11</v>
      </c>
      <c r="G35" s="19">
        <v>61.63</v>
      </c>
      <c r="H35" s="14">
        <f t="shared" si="5"/>
        <v>51.870000000000005</v>
      </c>
      <c r="I35" s="15">
        <v>7.9850000000000065</v>
      </c>
    </row>
    <row r="37" spans="1:9">
      <c r="A37" s="73" t="s">
        <v>106</v>
      </c>
    </row>
  </sheetData>
  <mergeCells count="2">
    <mergeCell ref="A16:B16"/>
    <mergeCell ref="A27:B27"/>
  </mergeCells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earch Data" ma:contentTypeID="0x010100913B40CEB5579D4F8481C8012A01FD470400A7DAB7990E66BC4F9E5CDB94AE29FC08" ma:contentTypeVersion="5" ma:contentTypeDescription="Passenger Focus Research Data" ma:contentTypeScope="" ma:versionID="04b08d34e54301b13bde5c25ee218574">
  <xsd:schema xmlns:xsd="http://www.w3.org/2001/XMLSchema" xmlns:p="http://schemas.microsoft.com/office/2006/metadata/properties" xmlns:ns2="6db75bc8-2465-4b8f-aed4-39ef200405fc" targetNamespace="http://schemas.microsoft.com/office/2006/metadata/properties" ma:root="true" ma:fieldsID="031e04bded24d09b68bed0f1aa5cae96" ns2:_="">
    <xsd:import namespace="6db75bc8-2465-4b8f-aed4-39ef200405fc"/>
    <xsd:element name="properties">
      <xsd:complexType>
        <xsd:sequence>
          <xsd:element name="documentManagement">
            <xsd:complexType>
              <xsd:all>
                <xsd:element ref="ns2:NPS_x0020_Wave" minOccurs="0"/>
                <xsd:element ref="ns2:NPS_x0020_Topic" minOccurs="0"/>
                <xsd:element ref="ns2:NPS_x0020_Stakeholder" minOccurs="0"/>
                <xsd:element ref="ns2:PFTOC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db75bc8-2465-4b8f-aed4-39ef200405fc" elementFormDefault="qualified">
    <xsd:import namespace="http://schemas.microsoft.com/office/2006/documentManagement/types"/>
    <xsd:element name="NPS_x0020_Wave" ma:index="8" nillable="true" ma:displayName="NPS Wave" ma:default="Wave 27 - Autumn 2012" ma:description="Wave 26" ma:format="Dropdown" ma:internalName="NPS_x0020_Wave">
      <xsd:simpleType>
        <xsd:restriction base="dms:Choice">
          <xsd:enumeration value="Unrelated to specific wave"/>
          <xsd:enumeration value="GIS"/>
          <xsd:enumeration value="Wave 17 - Autumn 2007"/>
          <xsd:enumeration value="Wave 18 - Spring 2008"/>
          <xsd:enumeration value="Wave 19 - Autumn 2008"/>
          <xsd:enumeration value="Wave 20 - Spring 2009"/>
          <xsd:enumeration value="Wave 21 - Autumn 2009"/>
          <xsd:enumeration value="Wave 22 - Spring 2010"/>
          <xsd:enumeration value="Wave 23 - Autumn 2010"/>
          <xsd:enumeration value="Wave 24 - Spring 2011"/>
          <xsd:enumeration value="Wave 25 - Autumn 2011"/>
          <xsd:enumeration value="Wave 26 - Spring 2012"/>
          <xsd:enumeration value="Wave 27 - Autumn 2012"/>
          <xsd:enumeration value="Wave 28 - Spring 2013"/>
        </xsd:restriction>
      </xsd:simpleType>
    </xsd:element>
    <xsd:element name="NPS_x0020_Topic" ma:index="9" nillable="true" ma:displayName="NPS Topic" ma:default="None" ma:format="Dropdown" ma:internalName="NPS_x0020_Topic">
      <xsd:simpleType>
        <xsd:restriction base="dms:Choice">
          <xsd:enumeration value="None"/>
          <xsd:enumeration value="Continental Research - Contract"/>
          <xsd:enumeration value="Database"/>
          <xsd:enumeration value="Data request"/>
          <xsd:enumeration value="Fieldwork"/>
          <xsd:enumeration value="Finance"/>
          <xsd:enumeration value="GIS"/>
          <xsd:enumeration value="National Statistics Act"/>
          <xsd:enumeration value="NPS Governance Group"/>
          <xsd:enumeration value="NPS general and reference"/>
          <xsd:enumeration value="NRT stakeholder group"/>
          <xsd:enumeration value="Other meetings"/>
          <xsd:enumeration value="Presentations"/>
          <xsd:enumeration value="Reviews"/>
          <xsd:enumeration value="RSMG"/>
          <xsd:enumeration value="Qualitative Review Autumn 2011"/>
          <xsd:enumeration value="Questionnaires"/>
          <xsd:enumeration value="Reportal"/>
          <xsd:enumeration value="Reports: Main Reports"/>
          <xsd:enumeration value="Reports: Summary"/>
          <xsd:enumeration value="Reports: Data Tabulations"/>
          <xsd:enumeration value="Reports: Demographic"/>
          <xsd:enumeration value="Reports: PTE"/>
          <xsd:enumeration value="Reports: TOC"/>
          <xsd:enumeration value="Reports: Virtual TOC"/>
          <xsd:enumeration value="Reports: other"/>
          <xsd:enumeration value="Reweighting project"/>
          <xsd:enumeration value="Reviews"/>
          <xsd:enumeration value="Review 2010"/>
          <xsd:enumeration value="Spring 2012 side projects"/>
          <xsd:enumeration value="Stakeholder advisory board"/>
          <xsd:enumeration value="Tenders"/>
        </xsd:restriction>
      </xsd:simpleType>
    </xsd:element>
    <xsd:element name="NPS_x0020_Stakeholder" ma:index="10" nillable="true" ma:displayName="NPS Stakeholder" ma:default="None" ma:format="Dropdown" ma:internalName="NPS_x0020_Stakeholder">
      <xsd:simpleType>
        <xsd:restriction base="dms:Choice">
          <xsd:enumeration value="None"/>
          <xsd:enumeration value="ATOC"/>
          <xsd:enumeration value="British Transport Police"/>
          <xsd:enumeration value="Department for Transport / OGD"/>
          <xsd:enumeration value="Network Rail"/>
          <xsd:enumeration value="Office of Rail Regulation"/>
          <xsd:enumeration value="Ordnance Survey"/>
          <xsd:enumeration value="Other"/>
          <xsd:enumeration value="Passenger Focus PLMs"/>
          <xsd:enumeration value="Passenger Focus London"/>
          <xsd:enumeration value="Passenger Focus Manchester"/>
          <xsd:enumeration value="TOC"/>
        </xsd:restriction>
      </xsd:simpleType>
    </xsd:element>
    <xsd:element name="PFTOC" ma:index="11" nillable="true" ma:displayName="TOC" ma:default="" ma:internalName="PFTO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riva Trains Wales"/>
                    <xsd:enumeration value="C2C"/>
                    <xsd:enumeration value="Chiltern Railways"/>
                    <xsd:enumeration value="Cross Country"/>
                    <xsd:enumeration value="Crossrail"/>
                    <xsd:enumeration value="East Midlands Trains"/>
                    <xsd:enumeration value="Eurostar"/>
                    <xsd:enumeration value="First Capital Connect"/>
                    <xsd:enumeration value="First Great Western"/>
                    <xsd:enumeration value="First ScotRail"/>
                    <xsd:enumeration value="First TransPennine Express"/>
                    <xsd:enumeration value="Grand Central"/>
                    <xsd:enumeration value="Hull Trains"/>
                    <xsd:enumeration value="Isle of Wight Line"/>
                    <xsd:enumeration value="London Midland"/>
                    <xsd:enumeration value="London Overground"/>
                    <xsd:enumeration value="Merseyrail"/>
                    <xsd:enumeration value="National Express East Anglia"/>
                    <xsd:enumeration value="National Express East Coast"/>
                    <xsd:enumeration value="Northern Rail"/>
                    <xsd:enumeration value="Southeastern Railway"/>
                    <xsd:enumeration value="Southern"/>
                    <xsd:enumeration value="South West Trains"/>
                    <xsd:enumeration value="Virgin West Coast"/>
                    <xsd:enumeration value="Wrexham Shropshire and Marylebone Railway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FTOC xmlns="6db75bc8-2465-4b8f-aed4-39ef200405fc">
      <ns2:Value xmlns:ns2="6db75bc8-2465-4b8f-aed4-39ef200405fc">C2C</ns2:Value>
    </PFTOC>
    <NPS_x0020_Topic xmlns="6db75bc8-2465-4b8f-aed4-39ef200405fc">NPS general and reference</NPS_x0020_Topic>
    <NPS_x0020_Wave xmlns="6db75bc8-2465-4b8f-aed4-39ef200405fc">Unrelated to specific wave</NPS_x0020_Wave>
    <NPS_x0020_Stakeholder xmlns="6db75bc8-2465-4b8f-aed4-39ef200405fc">Department for Transport / OGD</NPS_x0020_Stakeholder>
  </documentManagement>
</p:properties>
</file>

<file path=customXml/itemProps1.xml><?xml version="1.0" encoding="utf-8"?>
<ds:datastoreItem xmlns:ds="http://schemas.openxmlformats.org/officeDocument/2006/customXml" ds:itemID="{461D4483-81C4-4E38-B045-87077D1929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CD42B1-0542-411D-AE49-67BDD50FD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b75bc8-2465-4b8f-aed4-39ef200405f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04EC3D8-4A43-4C0A-8496-784F07D446F6}">
  <ds:schemaRefs>
    <ds:schemaRef ds:uri="http://schemas.microsoft.com/office/2006/metadata/properties"/>
    <ds:schemaRef ds:uri="6db75bc8-2465-4b8f-aed4-39ef200405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2008</vt:lpstr>
      <vt:lpstr>2009</vt:lpstr>
      <vt:lpstr>2010</vt:lpstr>
      <vt:lpstr>2011</vt:lpstr>
      <vt:lpstr>2012</vt:lpstr>
      <vt:lpstr>2012 + 2 waves new factors</vt:lpstr>
      <vt:lpstr>Measures changes over time</vt:lpstr>
      <vt:lpstr>Factor score changes over 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david.greeno</dc:creator>
  <cp:lastModifiedBy>glines</cp:lastModifiedBy>
  <cp:lastPrinted>2013-09-24T12:20:41Z</cp:lastPrinted>
  <dcterms:created xsi:type="dcterms:W3CDTF">2012-09-04T08:58:17Z</dcterms:created>
  <dcterms:modified xsi:type="dcterms:W3CDTF">2013-09-24T12:20:45Z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0x010100913B40CEB5579D4F8481C8012A01FD470400A7DAB7990E66BC4F9E5CDB94AE29FC08</vt:lpwstr>
  </property>
  <property fmtid="{D5CDD505-2E9C-101B-9397-08002B2CF9AE}" pid="3" name="PFTOC">
    <vt:lpwstr>;#C2C;#</vt:lpwstr>
  </property>
  <property fmtid="{D5CDD505-2E9C-101B-9397-08002B2CF9AE}" pid="4" name="NPS Topic">
    <vt:lpwstr>NPS general and reference</vt:lpwstr>
  </property>
  <property fmtid="{D5CDD505-2E9C-101B-9397-08002B2CF9AE}" pid="5" name="NPS Wave">
    <vt:lpwstr>Unrelated to specific wave</vt:lpwstr>
  </property>
  <property fmtid="{D5CDD505-2E9C-101B-9397-08002B2CF9AE}" pid="6" name="NPS Stakeholder">
    <vt:lpwstr>Department for Transport / OGD</vt:lpwstr>
  </property>
</Properties>
</file>