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6915" tabRatio="649" activeTab="0"/>
  </bookViews>
  <sheets>
    <sheet name="A2 - Decisions in 30 days" sheetId="1" r:id="rId1"/>
    <sheet name="A7 - Conclusions in 6 mths" sheetId="2" r:id="rId2"/>
    <sheet name="A11 - Removals in 12 mths" sheetId="3" r:id="rId3"/>
  </sheets>
  <definedNames/>
  <calcPr fullCalcOnLoad="1"/>
</workbook>
</file>

<file path=xl/sharedStrings.xml><?xml version="1.0" encoding="utf-8"?>
<sst xmlns="http://schemas.openxmlformats.org/spreadsheetml/2006/main" count="50" uniqueCount="22">
  <si>
    <t>Asylum Performance Framework Measure - Adult Initial Decisions in 30 days</t>
  </si>
  <si>
    <t>Number of principal applicants</t>
  </si>
  <si>
    <t>Decisions made/served in 30 days</t>
  </si>
  <si>
    <t>% decided in 30 days</t>
  </si>
  <si>
    <t>Asylum Performance Framework Measure - % Concluded in 6 months</t>
  </si>
  <si>
    <t>Unsubstantiated Claims</t>
  </si>
  <si>
    <t>Conclusions</t>
  </si>
  <si>
    <t>% Concluded in 6 mths</t>
  </si>
  <si>
    <t>Asylum Performance Framework Measure - Removals within 12 mths of application</t>
  </si>
  <si>
    <t>Removed within 12 mths</t>
  </si>
  <si>
    <t>% removed in 12 mths</t>
  </si>
  <si>
    <t>Rolling 6mth Average</t>
  </si>
  <si>
    <t>n/a</t>
  </si>
  <si>
    <t>Number of asylum removals within 12 months of asylum application divided by total cohort (rolling 6 mth average)</t>
  </si>
  <si>
    <t>Number of asylum conclusions within 6 mths of asylum application divided by total cohort minus unsubstantiated claims</t>
  </si>
  <si>
    <t xml:space="preserve">Number of adult decisions made (and served where appropriate) within 30 days of asylum application divided by total adult asylum applications made.  </t>
  </si>
  <si>
    <t>Total Cohort*</t>
  </si>
  <si>
    <t>*The data above is based on main applicants only and excludes dependants, and fresh applications</t>
  </si>
  <si>
    <t>Adult Asylum Applications*</t>
  </si>
  <si>
    <r>
      <t>Figures quoted are based on internal management information and are therefore subject to change. The numbers</t>
    </r>
    <r>
      <rPr>
        <i/>
        <sz val="10"/>
        <color indexed="8"/>
        <rFont val="Arial"/>
        <family val="2"/>
      </rPr>
      <t xml:space="preserve"> may therefore differ from figures published as </t>
    </r>
  </si>
  <si>
    <t>National Statistics in the Home Office Control of Immigration statistical publications, drawn from different snapshots of UK Border Agency databases.</t>
  </si>
  <si>
    <t>*Adult applications only. This data does not include applications from unaccompanied asylum seeking children or Third Country cases.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</si>
</sst>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[$-409]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5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8.25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8"/>
      <color indexed="20"/>
      <name val="Arial"/>
      <family val="2"/>
    </font>
    <font>
      <b/>
      <sz val="8.75"/>
      <name val="Arial"/>
      <family val="2"/>
    </font>
    <font>
      <sz val="8.75"/>
      <name val="Arial"/>
      <family val="2"/>
    </font>
    <font>
      <sz val="6.75"/>
      <name val="Arial"/>
      <family val="2"/>
    </font>
    <font>
      <b/>
      <sz val="11"/>
      <color indexed="2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7" fontId="2" fillId="0" borderId="1" xfId="0" applyNumberFormat="1" applyFont="1" applyBorder="1" applyAlignment="1" applyProtection="1">
      <alignment/>
      <protection locked="0"/>
    </xf>
    <xf numFmtId="17" fontId="2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9" fontId="2" fillId="0" borderId="0" xfId="19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vertical="center"/>
    </xf>
    <xf numFmtId="17" fontId="2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9" fontId="2" fillId="0" borderId="0" xfId="19" applyFont="1" applyBorder="1" applyAlignment="1">
      <alignment vertical="center"/>
    </xf>
    <xf numFmtId="17" fontId="2" fillId="0" borderId="1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" fontId="2" fillId="0" borderId="1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9" fontId="2" fillId="0" borderId="0" xfId="19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9" fontId="2" fillId="0" borderId="0" xfId="19" applyFont="1" applyFill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adult decisions within 30 days of application</a:t>
            </a:r>
          </a:p>
        </c:rich>
      </c:tx>
      <c:layout>
        <c:manualLayout>
          <c:xMode val="factor"/>
          <c:yMode val="factor"/>
          <c:x val="0.03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6825"/>
          <c:w val="0.99275"/>
          <c:h val="0.8695"/>
        </c:manualLayout>
      </c:layout>
      <c:barChart>
        <c:barDir val="col"/>
        <c:grouping val="stacked"/>
        <c:varyColors val="0"/>
        <c:ser>
          <c:idx val="0"/>
          <c:order val="0"/>
          <c:tx>
            <c:v>% Adult Initial Decisions in 30 days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('A2 - Decisions in 30 days'!$B$5:$M$5,'A2 - Decisions in 30 days'!$B$10:$M$10)</c:f>
              <c:strCache/>
            </c:strRef>
          </c:cat>
          <c:val>
            <c:numRef>
              <c:f>('A2 - Decisions in 30 days'!$B$8:$M$8,'A2 - Decisions in 30 days'!$B$13:$M$13)</c:f>
              <c:numCache/>
            </c:numRef>
          </c:val>
        </c:ser>
        <c:overlap val="100"/>
        <c:gapWidth val="20"/>
        <c:axId val="41962761"/>
        <c:axId val="9433822"/>
      </c:barChart>
      <c:lineChart>
        <c:grouping val="standard"/>
        <c:varyColors val="0"/>
        <c:axId val="41962761"/>
        <c:axId val="9433822"/>
      </c:lineChart>
      <c:dateAx>
        <c:axId val="41962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cohort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433822"/>
        <c:crosses val="autoZero"/>
        <c:auto val="0"/>
        <c:majorUnit val="1"/>
        <c:majorTimeUnit val="months"/>
        <c:noMultiLvlLbl val="0"/>
      </c:dateAx>
      <c:valAx>
        <c:axId val="943382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1962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55"/>
          <c:y val="0.9555"/>
          <c:w val="0.22175"/>
          <c:h val="0.03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% of applications concluded within 6mths of application</a:t>
            </a:r>
          </a:p>
        </c:rich>
      </c:tx>
      <c:layout>
        <c:manualLayout>
          <c:xMode val="factor"/>
          <c:yMode val="factor"/>
          <c:x val="0.03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05"/>
          <c:w val="0.99275"/>
          <c:h val="0.86525"/>
        </c:manualLayout>
      </c:layout>
      <c:barChart>
        <c:barDir val="col"/>
        <c:grouping val="stacked"/>
        <c:varyColors val="0"/>
        <c:ser>
          <c:idx val="0"/>
          <c:order val="0"/>
          <c:tx>
            <c:v>% concluded in 6 mths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('A7 - Conclusions in 6 mths'!$B$5:$M$5,'A7 - Conclusions in 6 mths'!$B$11:$M$11,'A7 - Conclusions in 6 mths'!$B$17:$G$17)</c:f>
              <c:strCache/>
            </c:strRef>
          </c:cat>
          <c:val>
            <c:numRef>
              <c:f>('A7 - Conclusions in 6 mths'!$B$9:$M$9,'A7 - Conclusions in 6 mths'!$B$15:$M$15,'A7 - Conclusions in 6 mths'!$B$21:$G$21)</c:f>
              <c:numCache/>
            </c:numRef>
          </c:val>
        </c:ser>
        <c:overlap val="100"/>
        <c:gapWidth val="20"/>
        <c:axId val="30230519"/>
        <c:axId val="58713636"/>
      </c:barChart>
      <c:lineChart>
        <c:grouping val="standard"/>
        <c:varyColors val="0"/>
        <c:axId val="30230519"/>
        <c:axId val="58713636"/>
      </c:lineChart>
      <c:dateAx>
        <c:axId val="30230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cohort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8713636"/>
        <c:crosses val="autoZero"/>
        <c:auto val="0"/>
        <c:majorUnit val="2"/>
        <c:majorTimeUnit val="months"/>
        <c:noMultiLvlLbl val="0"/>
      </c:dateAx>
      <c:valAx>
        <c:axId val="5871363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0230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9"/>
          <c:y val="0.9605"/>
          <c:w val="0.2225"/>
          <c:h val="0.03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asylum applicants removed within 12 mths of application (rolling 6 mth average)</a:t>
            </a:r>
          </a:p>
        </c:rich>
      </c:tx>
      <c:layout>
        <c:manualLayout>
          <c:xMode val="factor"/>
          <c:yMode val="factor"/>
          <c:x val="0.03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6825"/>
          <c:w val="0.99275"/>
          <c:h val="0.8695"/>
        </c:manualLayout>
      </c:layout>
      <c:barChart>
        <c:barDir val="col"/>
        <c:grouping val="stacked"/>
        <c:varyColors val="0"/>
        <c:ser>
          <c:idx val="0"/>
          <c:order val="0"/>
          <c:tx>
            <c:v>% Removed within 12 mths of application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('A11 - Removals in 12 mths'!$B$11:$M$11,'A11 - Removals in 12 mths'!$B$17)</c:f>
              <c:strCache/>
            </c:strRef>
          </c:cat>
          <c:val>
            <c:numRef>
              <c:f>('A11 - Removals in 12 mths'!$B$15:$M$15,'A11 - Removals in 12 mths'!$B$21)</c:f>
              <c:numCache/>
            </c:numRef>
          </c:val>
        </c:ser>
        <c:overlap val="100"/>
        <c:gapWidth val="20"/>
        <c:axId val="24814965"/>
        <c:axId val="40124730"/>
      </c:barChart>
      <c:lineChart>
        <c:grouping val="standard"/>
        <c:varyColors val="0"/>
        <c:axId val="24814965"/>
        <c:axId val="40124730"/>
      </c:lineChart>
      <c:dateAx>
        <c:axId val="24814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cohort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124730"/>
        <c:crosses val="autoZero"/>
        <c:auto val="0"/>
        <c:majorUnit val="1"/>
        <c:majorTimeUnit val="months"/>
        <c:noMultiLvlLbl val="0"/>
      </c:dateAx>
      <c:valAx>
        <c:axId val="4012473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4814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55"/>
          <c:y val="0.9555"/>
          <c:w val="0.22175"/>
          <c:h val="0.03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0</xdr:rowOff>
    </xdr:from>
    <xdr:to>
      <xdr:col>12</xdr:col>
      <xdr:colOff>276225</xdr:colOff>
      <xdr:row>34</xdr:row>
      <xdr:rowOff>57150</xdr:rowOff>
    </xdr:to>
    <xdr:graphicFrame>
      <xdr:nvGraphicFramePr>
        <xdr:cNvPr id="1" name="Chart 8"/>
        <xdr:cNvGraphicFramePr/>
      </xdr:nvGraphicFramePr>
      <xdr:xfrm>
        <a:off x="628650" y="2981325"/>
        <a:ext cx="77724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22</xdr:row>
      <xdr:rowOff>0</xdr:rowOff>
    </xdr:from>
    <xdr:to>
      <xdr:col>12</xdr:col>
      <xdr:colOff>276225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628650" y="4867275"/>
        <a:ext cx="77724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22</xdr:row>
      <xdr:rowOff>0</xdr:rowOff>
    </xdr:from>
    <xdr:to>
      <xdr:col>12</xdr:col>
      <xdr:colOff>276225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628650" y="4962525"/>
        <a:ext cx="77724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3"/>
  <sheetViews>
    <sheetView tabSelected="1" workbookViewId="0" topLeftCell="A28">
      <selection activeCell="A40" sqref="A40"/>
    </sheetView>
  </sheetViews>
  <sheetFormatPr defaultColWidth="9.140625" defaultRowHeight="12.75"/>
  <cols>
    <col min="1" max="1" width="21.28125" style="2" customWidth="1"/>
    <col min="2" max="16384" width="9.140625" style="2" customWidth="1"/>
  </cols>
  <sheetData>
    <row r="1" s="11" customFormat="1" ht="15">
      <c r="A1" s="10" t="s">
        <v>0</v>
      </c>
    </row>
    <row r="2" ht="12.75">
      <c r="A2" s="5" t="s">
        <v>15</v>
      </c>
    </row>
    <row r="3" spans="1:13" ht="12.75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9" t="s">
        <v>1</v>
      </c>
    </row>
    <row r="4" ht="12.75">
      <c r="A4" s="1"/>
    </row>
    <row r="5" spans="1:13" ht="12.75">
      <c r="A5" s="12"/>
      <c r="B5" s="13">
        <v>39904</v>
      </c>
      <c r="C5" s="14">
        <v>39934</v>
      </c>
      <c r="D5" s="14">
        <v>39965</v>
      </c>
      <c r="E5" s="14">
        <v>39995</v>
      </c>
      <c r="F5" s="14">
        <v>40026</v>
      </c>
      <c r="G5" s="14">
        <v>40057</v>
      </c>
      <c r="H5" s="14">
        <v>40087</v>
      </c>
      <c r="I5" s="14">
        <v>40118</v>
      </c>
      <c r="J5" s="14">
        <v>40148</v>
      </c>
      <c r="K5" s="14">
        <v>40179</v>
      </c>
      <c r="L5" s="14">
        <v>40210</v>
      </c>
      <c r="M5" s="14">
        <v>40238</v>
      </c>
    </row>
    <row r="6" spans="1:13" s="7" customFormat="1" ht="21.75" customHeight="1">
      <c r="A6" s="15" t="s">
        <v>18</v>
      </c>
      <c r="B6" s="16">
        <v>2080</v>
      </c>
      <c r="C6" s="16">
        <v>1594</v>
      </c>
      <c r="D6" s="16">
        <v>1582</v>
      </c>
      <c r="E6" s="16">
        <v>1531</v>
      </c>
      <c r="F6" s="16">
        <v>1363</v>
      </c>
      <c r="G6" s="16">
        <v>1443</v>
      </c>
      <c r="H6" s="16">
        <v>1535</v>
      </c>
      <c r="I6" s="16">
        <v>1439</v>
      </c>
      <c r="J6" s="16">
        <v>1126</v>
      </c>
      <c r="K6" s="16">
        <v>1211</v>
      </c>
      <c r="L6" s="16">
        <v>1343</v>
      </c>
      <c r="M6" s="16">
        <v>1329</v>
      </c>
    </row>
    <row r="7" spans="1:13" s="7" customFormat="1" ht="21.75" customHeight="1">
      <c r="A7" s="15" t="s">
        <v>2</v>
      </c>
      <c r="B7" s="16">
        <v>320</v>
      </c>
      <c r="C7" s="16">
        <v>328</v>
      </c>
      <c r="D7" s="16">
        <v>821</v>
      </c>
      <c r="E7" s="16">
        <v>631</v>
      </c>
      <c r="F7" s="16">
        <v>528</v>
      </c>
      <c r="G7" s="16">
        <v>574</v>
      </c>
      <c r="H7" s="16">
        <v>689</v>
      </c>
      <c r="I7" s="16">
        <v>656</v>
      </c>
      <c r="J7" s="16">
        <v>369</v>
      </c>
      <c r="K7" s="16">
        <v>723</v>
      </c>
      <c r="L7" s="16">
        <v>721</v>
      </c>
      <c r="M7" s="16">
        <v>698</v>
      </c>
    </row>
    <row r="8" spans="1:13" s="7" customFormat="1" ht="21.75" customHeight="1">
      <c r="A8" s="15" t="s">
        <v>3</v>
      </c>
      <c r="B8" s="17">
        <f>B7/B6</f>
        <v>0.15384615384615385</v>
      </c>
      <c r="C8" s="17">
        <f aca="true" t="shared" si="0" ref="C8:M8">C7/C6</f>
        <v>0.205771643663739</v>
      </c>
      <c r="D8" s="17">
        <f t="shared" si="0"/>
        <v>0.5189633375474083</v>
      </c>
      <c r="E8" s="17">
        <f t="shared" si="0"/>
        <v>0.4121489222730242</v>
      </c>
      <c r="F8" s="17">
        <f t="shared" si="0"/>
        <v>0.3873807776962582</v>
      </c>
      <c r="G8" s="17">
        <f t="shared" si="0"/>
        <v>0.39778239778239777</v>
      </c>
      <c r="H8" s="17">
        <f t="shared" si="0"/>
        <v>0.4488599348534202</v>
      </c>
      <c r="I8" s="17">
        <f t="shared" si="0"/>
        <v>0.45587213342599026</v>
      </c>
      <c r="J8" s="17">
        <f t="shared" si="0"/>
        <v>0.327708703374778</v>
      </c>
      <c r="K8" s="17">
        <f t="shared" si="0"/>
        <v>0.597027250206441</v>
      </c>
      <c r="L8" s="17">
        <f t="shared" si="0"/>
        <v>0.5368577810871183</v>
      </c>
      <c r="M8" s="17">
        <f t="shared" si="0"/>
        <v>0.5252069224981188</v>
      </c>
    </row>
    <row r="9" spans="1:13" s="7" customFormat="1" ht="12.7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2" s="7" customFormat="1" ht="12.75">
      <c r="A10" s="18"/>
      <c r="B10" s="19">
        <v>40269</v>
      </c>
      <c r="C10" s="19">
        <v>40299</v>
      </c>
      <c r="D10" s="19">
        <v>40330</v>
      </c>
      <c r="E10" s="19">
        <v>40360</v>
      </c>
      <c r="F10" s="19">
        <v>40391</v>
      </c>
      <c r="G10" s="19">
        <v>40422</v>
      </c>
      <c r="H10" s="19">
        <v>40452</v>
      </c>
      <c r="I10" s="19">
        <v>40483</v>
      </c>
      <c r="J10" s="19">
        <v>40513</v>
      </c>
      <c r="K10" s="19">
        <v>40544</v>
      </c>
      <c r="L10" s="19">
        <v>40575</v>
      </c>
    </row>
    <row r="11" spans="1:12" s="7" customFormat="1" ht="21.75" customHeight="1">
      <c r="A11" s="15" t="s">
        <v>18</v>
      </c>
      <c r="B11" s="16">
        <v>1282</v>
      </c>
      <c r="C11" s="16">
        <v>1277</v>
      </c>
      <c r="D11" s="16">
        <v>1337</v>
      </c>
      <c r="E11" s="16">
        <v>1276</v>
      </c>
      <c r="F11" s="16">
        <v>1303</v>
      </c>
      <c r="G11" s="16">
        <v>1436</v>
      </c>
      <c r="H11" s="16">
        <v>1455</v>
      </c>
      <c r="I11" s="16">
        <v>1455</v>
      </c>
      <c r="J11" s="34">
        <v>1192</v>
      </c>
      <c r="K11" s="34">
        <v>1476</v>
      </c>
      <c r="L11" s="16">
        <v>1286</v>
      </c>
    </row>
    <row r="12" spans="1:12" s="7" customFormat="1" ht="21.75" customHeight="1">
      <c r="A12" s="15" t="s">
        <v>2</v>
      </c>
      <c r="B12" s="16">
        <v>722</v>
      </c>
      <c r="C12" s="16">
        <v>732</v>
      </c>
      <c r="D12" s="16">
        <v>814</v>
      </c>
      <c r="E12" s="16">
        <v>838</v>
      </c>
      <c r="F12" s="16">
        <v>840</v>
      </c>
      <c r="G12" s="16">
        <v>936</v>
      </c>
      <c r="H12" s="16">
        <v>927</v>
      </c>
      <c r="I12" s="16">
        <v>880</v>
      </c>
      <c r="J12" s="34">
        <v>496</v>
      </c>
      <c r="K12" s="34">
        <v>884</v>
      </c>
      <c r="L12" s="16">
        <v>790</v>
      </c>
    </row>
    <row r="13" spans="1:12" s="7" customFormat="1" ht="21.75" customHeight="1">
      <c r="A13" s="15" t="s">
        <v>3</v>
      </c>
      <c r="B13" s="17">
        <f>B12/B11</f>
        <v>0.5631825273010921</v>
      </c>
      <c r="C13" s="17">
        <f aca="true" t="shared" si="1" ref="C13:L13">C12/C11</f>
        <v>0.5732184808144087</v>
      </c>
      <c r="D13" s="17">
        <f t="shared" si="1"/>
        <v>0.6088257292445775</v>
      </c>
      <c r="E13" s="17">
        <f t="shared" si="1"/>
        <v>0.6567398119122257</v>
      </c>
      <c r="F13" s="17">
        <f t="shared" si="1"/>
        <v>0.6446661550268611</v>
      </c>
      <c r="G13" s="17">
        <f t="shared" si="1"/>
        <v>0.6518105849582173</v>
      </c>
      <c r="H13" s="17">
        <f t="shared" si="1"/>
        <v>0.6371134020618556</v>
      </c>
      <c r="I13" s="17">
        <f t="shared" si="1"/>
        <v>0.6048109965635738</v>
      </c>
      <c r="J13" s="17">
        <f t="shared" si="1"/>
        <v>0.4161073825503356</v>
      </c>
      <c r="K13" s="17">
        <f t="shared" si="1"/>
        <v>0.5989159891598916</v>
      </c>
      <c r="L13" s="17">
        <f t="shared" si="1"/>
        <v>0.614307931570762</v>
      </c>
    </row>
    <row r="14" spans="1:13" ht="12.75">
      <c r="A14" s="1"/>
      <c r="B14" s="17"/>
      <c r="C14" s="17"/>
      <c r="D14" s="17"/>
      <c r="E14" s="17"/>
      <c r="F14" s="17"/>
      <c r="G14" s="17"/>
      <c r="H14" s="17"/>
      <c r="I14" s="17"/>
      <c r="J14" s="35"/>
      <c r="K14" s="35"/>
      <c r="L14" s="17"/>
      <c r="M14" s="7"/>
    </row>
    <row r="15" ht="12.75">
      <c r="A15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3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spans="1:14" ht="12.75">
      <c r="A37" s="36" t="s">
        <v>19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ht="12.75">
      <c r="A38" s="38" t="s">
        <v>20</v>
      </c>
    </row>
    <row r="39" ht="12.75">
      <c r="A39" s="1"/>
    </row>
    <row r="40" ht="12.75">
      <c r="A40" s="1" t="s">
        <v>21</v>
      </c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</sheetData>
  <printOptions/>
  <pageMargins left="0" right="0" top="0" bottom="0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1"/>
  <sheetViews>
    <sheetView zoomScale="85" zoomScaleNormal="85" workbookViewId="0" topLeftCell="A26">
      <selection activeCell="N47" sqref="N47"/>
    </sheetView>
  </sheetViews>
  <sheetFormatPr defaultColWidth="9.140625" defaultRowHeight="12.75"/>
  <cols>
    <col min="1" max="1" width="21.28125" style="2" customWidth="1"/>
    <col min="2" max="16384" width="9.140625" style="2" customWidth="1"/>
  </cols>
  <sheetData>
    <row r="1" s="11" customFormat="1" ht="15">
      <c r="A1" s="10" t="s">
        <v>4</v>
      </c>
    </row>
    <row r="2" ht="12.75">
      <c r="A2" s="5" t="s">
        <v>14</v>
      </c>
    </row>
    <row r="3" spans="1:13" ht="12.75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9" t="s">
        <v>1</v>
      </c>
    </row>
    <row r="4" ht="12.75">
      <c r="A4" s="1"/>
    </row>
    <row r="5" spans="1:13" s="21" customFormat="1" ht="11.25">
      <c r="A5" s="1"/>
      <c r="B5" s="20">
        <v>39539</v>
      </c>
      <c r="C5" s="20">
        <v>39569</v>
      </c>
      <c r="D5" s="20">
        <v>39600</v>
      </c>
      <c r="E5" s="20">
        <v>39630</v>
      </c>
      <c r="F5" s="20">
        <v>39661</v>
      </c>
      <c r="G5" s="20">
        <v>39692</v>
      </c>
      <c r="H5" s="20">
        <v>39722</v>
      </c>
      <c r="I5" s="20">
        <v>39753</v>
      </c>
      <c r="J5" s="20">
        <v>39783</v>
      </c>
      <c r="K5" s="20">
        <v>39814</v>
      </c>
      <c r="L5" s="20">
        <v>39845</v>
      </c>
      <c r="M5" s="20">
        <v>39873</v>
      </c>
    </row>
    <row r="6" spans="1:13" s="21" customFormat="1" ht="21.75" customHeight="1">
      <c r="A6" s="25" t="s">
        <v>16</v>
      </c>
      <c r="B6" s="22">
        <v>1922</v>
      </c>
      <c r="C6" s="22">
        <v>1900</v>
      </c>
      <c r="D6" s="22">
        <v>1997</v>
      </c>
      <c r="E6" s="22">
        <v>2276</v>
      </c>
      <c r="F6" s="22">
        <v>2060</v>
      </c>
      <c r="G6" s="22">
        <v>2383</v>
      </c>
      <c r="H6" s="22">
        <v>2385</v>
      </c>
      <c r="I6" s="22">
        <v>2255</v>
      </c>
      <c r="J6" s="22">
        <v>2158</v>
      </c>
      <c r="K6" s="22">
        <v>2662</v>
      </c>
      <c r="L6" s="22">
        <v>2592</v>
      </c>
      <c r="M6" s="22">
        <v>3177</v>
      </c>
    </row>
    <row r="7" spans="1:13" s="21" customFormat="1" ht="21.75" customHeight="1">
      <c r="A7" s="25" t="s">
        <v>5</v>
      </c>
      <c r="B7" s="22">
        <v>99</v>
      </c>
      <c r="C7" s="22">
        <v>127</v>
      </c>
      <c r="D7" s="22">
        <v>181</v>
      </c>
      <c r="E7" s="22">
        <v>198</v>
      </c>
      <c r="F7" s="22">
        <v>176</v>
      </c>
      <c r="G7" s="22">
        <v>174</v>
      </c>
      <c r="H7" s="22">
        <v>188</v>
      </c>
      <c r="I7" s="22">
        <v>153</v>
      </c>
      <c r="J7" s="22">
        <v>127</v>
      </c>
      <c r="K7" s="22">
        <v>127</v>
      </c>
      <c r="L7" s="22">
        <v>110</v>
      </c>
      <c r="M7" s="22">
        <v>161</v>
      </c>
    </row>
    <row r="8" spans="1:13" s="21" customFormat="1" ht="21.75" customHeight="1">
      <c r="A8" s="25" t="s">
        <v>6</v>
      </c>
      <c r="B8" s="22">
        <v>692</v>
      </c>
      <c r="C8" s="22">
        <v>641</v>
      </c>
      <c r="D8" s="22">
        <v>913</v>
      </c>
      <c r="E8" s="22">
        <v>944</v>
      </c>
      <c r="F8" s="22">
        <v>824</v>
      </c>
      <c r="G8" s="22">
        <v>990</v>
      </c>
      <c r="H8" s="22">
        <v>896</v>
      </c>
      <c r="I8" s="22">
        <v>859</v>
      </c>
      <c r="J8" s="22">
        <v>758</v>
      </c>
      <c r="K8" s="22">
        <v>951</v>
      </c>
      <c r="L8" s="22">
        <v>845</v>
      </c>
      <c r="M8" s="22">
        <v>944</v>
      </c>
    </row>
    <row r="9" spans="1:13" s="21" customFormat="1" ht="21.75" customHeight="1">
      <c r="A9" s="25" t="s">
        <v>7</v>
      </c>
      <c r="B9" s="23">
        <f>B8/(B6-B7)</f>
        <v>0.37959407569939657</v>
      </c>
      <c r="C9" s="23">
        <f aca="true" t="shared" si="0" ref="C9:M9">C8/(C6-C7)</f>
        <v>0.36153412295544274</v>
      </c>
      <c r="D9" s="23">
        <f t="shared" si="0"/>
        <v>0.5027533039647577</v>
      </c>
      <c r="E9" s="23">
        <f t="shared" si="0"/>
        <v>0.4542829643888354</v>
      </c>
      <c r="F9" s="23">
        <f t="shared" si="0"/>
        <v>0.43736730360934184</v>
      </c>
      <c r="G9" s="23">
        <f t="shared" si="0"/>
        <v>0.4481665912177456</v>
      </c>
      <c r="H9" s="23">
        <f t="shared" si="0"/>
        <v>0.4078288575329995</v>
      </c>
      <c r="I9" s="23">
        <f t="shared" si="0"/>
        <v>0.40865842055185536</v>
      </c>
      <c r="J9" s="23">
        <f t="shared" si="0"/>
        <v>0.37321516494337764</v>
      </c>
      <c r="K9" s="23">
        <f t="shared" si="0"/>
        <v>0.37514792899408284</v>
      </c>
      <c r="L9" s="23">
        <f t="shared" si="0"/>
        <v>0.34045124899274776</v>
      </c>
      <c r="M9" s="23">
        <f t="shared" si="0"/>
        <v>0.3129973474801061</v>
      </c>
    </row>
    <row r="10" spans="1:13" s="21" customFormat="1" ht="11.25">
      <c r="A10" s="2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s="21" customFormat="1" ht="11.25">
      <c r="A11" s="26"/>
      <c r="B11" s="27">
        <v>39904</v>
      </c>
      <c r="C11" s="24">
        <v>39934</v>
      </c>
      <c r="D11" s="24">
        <v>39965</v>
      </c>
      <c r="E11" s="24">
        <v>39995</v>
      </c>
      <c r="F11" s="24">
        <v>40026</v>
      </c>
      <c r="G11" s="24">
        <v>40057</v>
      </c>
      <c r="H11" s="24">
        <v>40087</v>
      </c>
      <c r="I11" s="24">
        <v>40118</v>
      </c>
      <c r="J11" s="24">
        <v>40148</v>
      </c>
      <c r="K11" s="24">
        <v>40179</v>
      </c>
      <c r="L11" s="24">
        <v>40210</v>
      </c>
      <c r="M11" s="24">
        <v>40238</v>
      </c>
    </row>
    <row r="12" spans="1:13" s="22" customFormat="1" ht="21.75" customHeight="1">
      <c r="A12" s="25" t="s">
        <v>16</v>
      </c>
      <c r="B12" s="22">
        <v>2348</v>
      </c>
      <c r="C12" s="22">
        <v>1874</v>
      </c>
      <c r="D12" s="22">
        <v>1882</v>
      </c>
      <c r="E12" s="22">
        <v>1842</v>
      </c>
      <c r="F12" s="22">
        <v>1625</v>
      </c>
      <c r="G12" s="22">
        <v>1693</v>
      </c>
      <c r="H12" s="22">
        <v>1781</v>
      </c>
      <c r="I12" s="22">
        <v>1706</v>
      </c>
      <c r="J12" s="22">
        <v>1351</v>
      </c>
      <c r="K12" s="22">
        <v>1441</v>
      </c>
      <c r="L12" s="22">
        <v>1499</v>
      </c>
      <c r="M12" s="22">
        <v>1498</v>
      </c>
    </row>
    <row r="13" spans="1:13" s="22" customFormat="1" ht="21.75" customHeight="1">
      <c r="A13" s="25" t="s">
        <v>5</v>
      </c>
      <c r="B13" s="22">
        <v>108</v>
      </c>
      <c r="C13" s="22">
        <v>149</v>
      </c>
      <c r="D13" s="22">
        <v>123</v>
      </c>
      <c r="E13" s="22">
        <v>114</v>
      </c>
      <c r="F13" s="22">
        <v>95</v>
      </c>
      <c r="G13" s="22">
        <v>90</v>
      </c>
      <c r="H13" s="22">
        <v>83</v>
      </c>
      <c r="I13" s="22">
        <v>115</v>
      </c>
      <c r="J13" s="22">
        <v>74</v>
      </c>
      <c r="K13" s="22">
        <v>73</v>
      </c>
      <c r="L13" s="22">
        <v>69</v>
      </c>
      <c r="M13" s="22">
        <v>65</v>
      </c>
    </row>
    <row r="14" spans="1:13" s="22" customFormat="1" ht="21.75" customHeight="1">
      <c r="A14" s="25" t="s">
        <v>6</v>
      </c>
      <c r="B14" s="22">
        <v>765</v>
      </c>
      <c r="C14" s="22">
        <v>635</v>
      </c>
      <c r="D14" s="22">
        <v>917</v>
      </c>
      <c r="E14" s="22">
        <v>785</v>
      </c>
      <c r="F14" s="22">
        <v>693</v>
      </c>
      <c r="G14" s="22">
        <v>751</v>
      </c>
      <c r="H14" s="22">
        <v>832</v>
      </c>
      <c r="I14" s="22">
        <v>781</v>
      </c>
      <c r="J14" s="22">
        <v>636</v>
      </c>
      <c r="K14" s="22">
        <v>736</v>
      </c>
      <c r="L14" s="22">
        <v>734</v>
      </c>
      <c r="M14" s="22">
        <v>707</v>
      </c>
    </row>
    <row r="15" spans="1:13" s="22" customFormat="1" ht="21.75" customHeight="1">
      <c r="A15" s="25" t="s">
        <v>7</v>
      </c>
      <c r="B15" s="23">
        <f aca="true" t="shared" si="1" ref="B15:M15">B14/(B12-B13)</f>
        <v>0.34151785714285715</v>
      </c>
      <c r="C15" s="23">
        <f t="shared" si="1"/>
        <v>0.3681159420289855</v>
      </c>
      <c r="D15" s="23">
        <f t="shared" si="1"/>
        <v>0.5213189312109153</v>
      </c>
      <c r="E15" s="23">
        <f t="shared" si="1"/>
        <v>0.4542824074074074</v>
      </c>
      <c r="F15" s="23">
        <f t="shared" si="1"/>
        <v>0.45294117647058824</v>
      </c>
      <c r="G15" s="23">
        <f t="shared" si="1"/>
        <v>0.46849656893325015</v>
      </c>
      <c r="H15" s="23">
        <f t="shared" si="1"/>
        <v>0.48998822143698467</v>
      </c>
      <c r="I15" s="23">
        <f t="shared" si="1"/>
        <v>0.4908862350722816</v>
      </c>
      <c r="J15" s="23">
        <f t="shared" si="1"/>
        <v>0.4980422866092404</v>
      </c>
      <c r="K15" s="23">
        <f t="shared" si="1"/>
        <v>0.5380116959064327</v>
      </c>
      <c r="L15" s="23">
        <f t="shared" si="1"/>
        <v>0.5132867132867133</v>
      </c>
      <c r="M15" s="23">
        <f t="shared" si="1"/>
        <v>0.4933705512909979</v>
      </c>
    </row>
    <row r="16" s="22" customFormat="1" ht="11.25">
      <c r="A16" s="8"/>
    </row>
    <row r="17" spans="1:7" s="21" customFormat="1" ht="11.25">
      <c r="A17" s="26"/>
      <c r="B17" s="27">
        <v>40269</v>
      </c>
      <c r="C17" s="24">
        <v>40299</v>
      </c>
      <c r="D17" s="27">
        <v>40330</v>
      </c>
      <c r="E17" s="24">
        <v>40360</v>
      </c>
      <c r="F17" s="27">
        <v>40391</v>
      </c>
      <c r="G17" s="24">
        <v>40422</v>
      </c>
    </row>
    <row r="18" spans="1:15" s="22" customFormat="1" ht="21.75" customHeight="1">
      <c r="A18" s="25" t="s">
        <v>16</v>
      </c>
      <c r="B18" s="22">
        <v>1451</v>
      </c>
      <c r="C18" s="22">
        <v>1458</v>
      </c>
      <c r="D18" s="22">
        <v>1515</v>
      </c>
      <c r="E18" s="22">
        <v>1439</v>
      </c>
      <c r="F18" s="22">
        <v>1484</v>
      </c>
      <c r="G18" s="22">
        <v>1616</v>
      </c>
      <c r="H18" s="21"/>
      <c r="I18" s="21"/>
      <c r="J18" s="21"/>
      <c r="K18" s="21"/>
      <c r="L18" s="21"/>
      <c r="M18" s="21"/>
      <c r="N18" s="21"/>
      <c r="O18" s="21"/>
    </row>
    <row r="19" spans="1:15" s="22" customFormat="1" ht="21.75" customHeight="1">
      <c r="A19" s="25" t="s">
        <v>5</v>
      </c>
      <c r="B19" s="22">
        <v>67</v>
      </c>
      <c r="C19" s="22">
        <v>78</v>
      </c>
      <c r="D19" s="22">
        <v>78</v>
      </c>
      <c r="E19" s="22">
        <v>57</v>
      </c>
      <c r="F19" s="22">
        <v>54</v>
      </c>
      <c r="G19" s="22">
        <v>54</v>
      </c>
      <c r="H19" s="21"/>
      <c r="I19" s="21"/>
      <c r="J19" s="21"/>
      <c r="K19" s="21"/>
      <c r="L19" s="21"/>
      <c r="M19" s="21"/>
      <c r="N19" s="21"/>
      <c r="O19" s="21"/>
    </row>
    <row r="20" spans="1:15" s="22" customFormat="1" ht="21.75" customHeight="1">
      <c r="A20" s="25" t="s">
        <v>6</v>
      </c>
      <c r="B20" s="22">
        <v>692</v>
      </c>
      <c r="C20" s="22">
        <v>730</v>
      </c>
      <c r="D20" s="22">
        <v>755</v>
      </c>
      <c r="E20" s="22">
        <v>765</v>
      </c>
      <c r="F20" s="22">
        <v>797</v>
      </c>
      <c r="G20" s="22">
        <v>852</v>
      </c>
      <c r="H20" s="21"/>
      <c r="I20" s="21"/>
      <c r="J20" s="21"/>
      <c r="K20" s="21"/>
      <c r="L20" s="21"/>
      <c r="M20" s="21"/>
      <c r="N20" s="21"/>
      <c r="O20" s="21"/>
    </row>
    <row r="21" spans="1:15" s="22" customFormat="1" ht="21.75" customHeight="1">
      <c r="A21" s="25" t="s">
        <v>7</v>
      </c>
      <c r="B21" s="23">
        <f aca="true" t="shared" si="2" ref="B21:G21">B20/(B18-B19)</f>
        <v>0.5</v>
      </c>
      <c r="C21" s="23">
        <f t="shared" si="2"/>
        <v>0.5289855072463768</v>
      </c>
      <c r="D21" s="23">
        <f t="shared" si="2"/>
        <v>0.5254001391788448</v>
      </c>
      <c r="E21" s="23">
        <f t="shared" si="2"/>
        <v>0.5535455861070911</v>
      </c>
      <c r="F21" s="23">
        <f t="shared" si="2"/>
        <v>0.5573426573426573</v>
      </c>
      <c r="G21" s="23">
        <f t="shared" si="2"/>
        <v>0.5454545454545454</v>
      </c>
      <c r="H21" s="21"/>
      <c r="I21" s="21"/>
      <c r="J21" s="21"/>
      <c r="K21" s="21"/>
      <c r="L21" s="21"/>
      <c r="M21" s="21"/>
      <c r="N21" s="21"/>
      <c r="O21" s="21"/>
    </row>
    <row r="22" ht="12.75">
      <c r="A22" s="1"/>
    </row>
    <row r="23" ht="12.75">
      <c r="A23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3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spans="1:14" ht="12.75">
      <c r="A46" s="36" t="s">
        <v>19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ht="12.75">
      <c r="A47" s="38" t="s">
        <v>20</v>
      </c>
    </row>
    <row r="48" ht="12.75">
      <c r="A48" s="1"/>
    </row>
    <row r="49" ht="12.75">
      <c r="A49" s="1"/>
    </row>
    <row r="50" ht="12.75">
      <c r="A50" s="1" t="s">
        <v>17</v>
      </c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</sheetData>
  <printOptions/>
  <pageMargins left="0" right="0" top="0" bottom="0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1"/>
  <sheetViews>
    <sheetView workbookViewId="0" topLeftCell="A37">
      <selection activeCell="A47" sqref="A47:M47"/>
    </sheetView>
  </sheetViews>
  <sheetFormatPr defaultColWidth="9.140625" defaultRowHeight="12.75"/>
  <cols>
    <col min="1" max="1" width="21.28125" style="2" customWidth="1"/>
    <col min="2" max="16384" width="9.140625" style="2" customWidth="1"/>
  </cols>
  <sheetData>
    <row r="1" s="11" customFormat="1" ht="15">
      <c r="A1" s="10" t="s">
        <v>8</v>
      </c>
    </row>
    <row r="2" ht="12.75">
      <c r="A2" s="5" t="s">
        <v>13</v>
      </c>
    </row>
    <row r="3" spans="1:13" ht="12.75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9" t="s">
        <v>1</v>
      </c>
    </row>
    <row r="4" ht="12.75">
      <c r="A4" s="1"/>
    </row>
    <row r="5" spans="1:13" ht="12.75">
      <c r="A5" s="12"/>
      <c r="B5" s="13">
        <v>39539</v>
      </c>
      <c r="C5" s="13">
        <v>39569</v>
      </c>
      <c r="D5" s="13">
        <v>39600</v>
      </c>
      <c r="E5" s="13">
        <v>39630</v>
      </c>
      <c r="F5" s="13">
        <v>39661</v>
      </c>
      <c r="G5" s="13">
        <v>39692</v>
      </c>
      <c r="H5" s="13">
        <v>39722</v>
      </c>
      <c r="I5" s="13">
        <v>39753</v>
      </c>
      <c r="J5" s="13">
        <v>39783</v>
      </c>
      <c r="K5" s="13">
        <v>39814</v>
      </c>
      <c r="L5" s="13">
        <v>39845</v>
      </c>
      <c r="M5" s="13">
        <v>39873</v>
      </c>
    </row>
    <row r="6" spans="1:13" ht="21.75" customHeight="1">
      <c r="A6" s="15" t="s">
        <v>16</v>
      </c>
      <c r="B6" s="28"/>
      <c r="C6" s="29"/>
      <c r="D6" s="29"/>
      <c r="E6" s="29"/>
      <c r="F6" s="29"/>
      <c r="G6" s="29"/>
      <c r="H6" s="29">
        <v>2385</v>
      </c>
      <c r="I6" s="29">
        <v>2255</v>
      </c>
      <c r="J6" s="29">
        <v>2158</v>
      </c>
      <c r="K6" s="29">
        <v>2662</v>
      </c>
      <c r="L6" s="30">
        <v>2592</v>
      </c>
      <c r="M6" s="30">
        <v>3177</v>
      </c>
    </row>
    <row r="7" spans="1:13" ht="21.75" customHeight="1">
      <c r="A7" s="15" t="s">
        <v>9</v>
      </c>
      <c r="B7" s="16"/>
      <c r="C7" s="31"/>
      <c r="D7" s="31"/>
      <c r="E7" s="31"/>
      <c r="F7" s="31"/>
      <c r="G7" s="31"/>
      <c r="H7" s="31">
        <v>330</v>
      </c>
      <c r="I7" s="31">
        <v>316</v>
      </c>
      <c r="J7" s="31">
        <v>242</v>
      </c>
      <c r="K7" s="31">
        <v>294</v>
      </c>
      <c r="L7" s="32">
        <v>289</v>
      </c>
      <c r="M7" s="32">
        <v>321</v>
      </c>
    </row>
    <row r="8" spans="1:13" ht="21.75" customHeight="1">
      <c r="A8" s="15" t="s">
        <v>10</v>
      </c>
      <c r="B8" s="17"/>
      <c r="C8" s="17"/>
      <c r="D8" s="17"/>
      <c r="E8" s="17"/>
      <c r="F8" s="17"/>
      <c r="G8" s="17"/>
      <c r="H8" s="17">
        <f aca="true" t="shared" si="0" ref="H8:M8">H7/H6</f>
        <v>0.13836477987421383</v>
      </c>
      <c r="I8" s="17">
        <f t="shared" si="0"/>
        <v>0.1401330376940133</v>
      </c>
      <c r="J8" s="17">
        <f t="shared" si="0"/>
        <v>0.11214087117701575</v>
      </c>
      <c r="K8" s="17">
        <f t="shared" si="0"/>
        <v>0.11044327573253193</v>
      </c>
      <c r="L8" s="17">
        <f t="shared" si="0"/>
        <v>0.11149691358024691</v>
      </c>
      <c r="M8" s="17">
        <f t="shared" si="0"/>
        <v>0.10103871576959396</v>
      </c>
    </row>
    <row r="9" spans="1:13" ht="21.75" customHeight="1">
      <c r="A9" s="15" t="s">
        <v>11</v>
      </c>
      <c r="B9" s="17"/>
      <c r="C9" s="17"/>
      <c r="D9" s="17"/>
      <c r="E9" s="17"/>
      <c r="F9" s="17"/>
      <c r="G9" s="17"/>
      <c r="H9" s="33" t="s">
        <v>12</v>
      </c>
      <c r="I9" s="33" t="s">
        <v>12</v>
      </c>
      <c r="J9" s="33" t="s">
        <v>12</v>
      </c>
      <c r="K9" s="33" t="s">
        <v>12</v>
      </c>
      <c r="L9" s="33" t="s">
        <v>12</v>
      </c>
      <c r="M9" s="33" t="s">
        <v>12</v>
      </c>
    </row>
    <row r="10" ht="12.75">
      <c r="A10" s="1"/>
    </row>
    <row r="11" spans="1:13" ht="12.75">
      <c r="A11" s="12"/>
      <c r="B11" s="13">
        <v>39904</v>
      </c>
      <c r="C11" s="14">
        <v>39934</v>
      </c>
      <c r="D11" s="14">
        <v>39965</v>
      </c>
      <c r="E11" s="14">
        <v>39995</v>
      </c>
      <c r="F11" s="14">
        <v>40026</v>
      </c>
      <c r="G11" s="14">
        <v>40057</v>
      </c>
      <c r="H11" s="14">
        <v>40087</v>
      </c>
      <c r="I11" s="14">
        <v>40118</v>
      </c>
      <c r="J11" s="14">
        <v>40148</v>
      </c>
      <c r="K11" s="14">
        <v>40179</v>
      </c>
      <c r="L11" s="14">
        <v>40210</v>
      </c>
      <c r="M11" s="14">
        <v>40238</v>
      </c>
    </row>
    <row r="12" spans="1:13" s="7" customFormat="1" ht="21.75" customHeight="1">
      <c r="A12" s="15" t="s">
        <v>16</v>
      </c>
      <c r="B12" s="28">
        <v>2348</v>
      </c>
      <c r="C12" s="29">
        <v>1874</v>
      </c>
      <c r="D12" s="29">
        <v>1882</v>
      </c>
      <c r="E12" s="29">
        <v>1842</v>
      </c>
      <c r="F12" s="29">
        <v>1625</v>
      </c>
      <c r="G12" s="29">
        <v>1693</v>
      </c>
      <c r="H12" s="29">
        <v>1781</v>
      </c>
      <c r="I12" s="29">
        <v>1706</v>
      </c>
      <c r="J12" s="29">
        <v>1351</v>
      </c>
      <c r="K12" s="29">
        <v>1441</v>
      </c>
      <c r="L12" s="30">
        <v>1499</v>
      </c>
      <c r="M12" s="30">
        <v>1498</v>
      </c>
    </row>
    <row r="13" spans="1:13" s="7" customFormat="1" ht="21.75" customHeight="1">
      <c r="A13" s="15" t="s">
        <v>9</v>
      </c>
      <c r="B13" s="16">
        <v>278</v>
      </c>
      <c r="C13" s="31">
        <v>254</v>
      </c>
      <c r="D13" s="31">
        <v>408</v>
      </c>
      <c r="E13" s="31">
        <v>339</v>
      </c>
      <c r="F13" s="31">
        <v>300</v>
      </c>
      <c r="G13" s="31">
        <v>294</v>
      </c>
      <c r="H13" s="31">
        <v>328</v>
      </c>
      <c r="I13" s="31">
        <v>336</v>
      </c>
      <c r="J13" s="31">
        <v>264</v>
      </c>
      <c r="K13" s="31">
        <v>319</v>
      </c>
      <c r="L13" s="32">
        <v>344</v>
      </c>
      <c r="M13" s="32">
        <v>320</v>
      </c>
    </row>
    <row r="14" spans="1:13" s="7" customFormat="1" ht="21.75" customHeight="1">
      <c r="A14" s="15" t="s">
        <v>10</v>
      </c>
      <c r="B14" s="17">
        <f>B13/B12</f>
        <v>0.11839863713798977</v>
      </c>
      <c r="C14" s="17">
        <f>C13/C12</f>
        <v>0.13553895410885805</v>
      </c>
      <c r="D14" s="17">
        <f aca="true" t="shared" si="1" ref="D14:M14">D13/D12</f>
        <v>0.21679064824654623</v>
      </c>
      <c r="E14" s="17">
        <f t="shared" si="1"/>
        <v>0.18403908794788273</v>
      </c>
      <c r="F14" s="17">
        <f t="shared" si="1"/>
        <v>0.18461538461538463</v>
      </c>
      <c r="G14" s="17">
        <f t="shared" si="1"/>
        <v>0.17365623154164206</v>
      </c>
      <c r="H14" s="17">
        <f t="shared" si="1"/>
        <v>0.18416619876473891</v>
      </c>
      <c r="I14" s="17">
        <f t="shared" si="1"/>
        <v>0.1969519343493552</v>
      </c>
      <c r="J14" s="17">
        <f t="shared" si="1"/>
        <v>0.19541080680977055</v>
      </c>
      <c r="K14" s="17">
        <f t="shared" si="1"/>
        <v>0.22137404580152673</v>
      </c>
      <c r="L14" s="17">
        <f t="shared" si="1"/>
        <v>0.2294863242161441</v>
      </c>
      <c r="M14" s="17">
        <f t="shared" si="1"/>
        <v>0.2136181575433912</v>
      </c>
    </row>
    <row r="15" spans="1:13" s="7" customFormat="1" ht="21.75" customHeight="1">
      <c r="A15" s="15" t="s">
        <v>11</v>
      </c>
      <c r="B15" s="17">
        <f>(SUM(I7:M7)+B13)/(SUM(I6:M6)+B12)</f>
        <v>0.11453396524486571</v>
      </c>
      <c r="C15" s="17">
        <f>(SUM(J7:M7)+SUM(B13:C13))/(SUM(J6:M6)+SUM(B12:C12))</f>
        <v>0.11329417324961177</v>
      </c>
      <c r="D15" s="17">
        <f>(SUM(K7:M7)+SUM(B13:D13))/(SUM(K6:M6)+SUM(B12:D12))</f>
        <v>0.12686618507051944</v>
      </c>
      <c r="E15" s="17">
        <f>(SUM(L7:M7)+SUM(B13:E13))/(SUM(L6:M6)+SUM(B12:E12))</f>
        <v>0.13773240977032447</v>
      </c>
      <c r="F15" s="17">
        <f>(SUM(M7:M7)+SUM(B13:F13))/(SUM(M6:M6)+SUM(B12:F12))</f>
        <v>0.1490429871352369</v>
      </c>
      <c r="G15" s="17">
        <f>SUM(B13:G13)/(SUM(B12:G12))</f>
        <v>0.16628196022727273</v>
      </c>
      <c r="H15" s="17">
        <f aca="true" t="shared" si="2" ref="H15:M15">SUM(C13:H13)/(SUM(C12:H12))</f>
        <v>0.17977002898008787</v>
      </c>
      <c r="I15" s="17">
        <f t="shared" si="2"/>
        <v>0.19042644125747935</v>
      </c>
      <c r="J15" s="17">
        <f t="shared" si="2"/>
        <v>0.1861372274454891</v>
      </c>
      <c r="K15" s="17">
        <f t="shared" si="2"/>
        <v>0.19183078045222465</v>
      </c>
      <c r="L15" s="17">
        <f t="shared" si="2"/>
        <v>0.19902861366276</v>
      </c>
      <c r="M15" s="17">
        <f t="shared" si="2"/>
        <v>0.20601552393272962</v>
      </c>
    </row>
    <row r="16" spans="1:13" s="7" customFormat="1" ht="12.75">
      <c r="A16" s="1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4" s="7" customFormat="1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s="7" customFormat="1" ht="21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s="7" customFormat="1" ht="21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s="7" customFormat="1" ht="21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s="7" customFormat="1" ht="21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ht="12.75">
      <c r="A23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3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spans="1:14" ht="12.75">
      <c r="A46" s="36" t="s">
        <v>19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ht="12.75">
      <c r="A47" s="38" t="s">
        <v>20</v>
      </c>
    </row>
    <row r="48" ht="12.75">
      <c r="A48" s="1"/>
    </row>
    <row r="49" ht="12.75">
      <c r="A49" s="1"/>
    </row>
    <row r="50" ht="12.75">
      <c r="A50" s="1" t="s">
        <v>17</v>
      </c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</sheetData>
  <printOptions/>
  <pageMargins left="0" right="0" top="0" bottom="0" header="0.5118110236220472" footer="0.5118110236220472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Lewington</dc:creator>
  <cp:keywords/>
  <dc:description/>
  <cp:lastModifiedBy>Ross Lewington</cp:lastModifiedBy>
  <cp:lastPrinted>2011-05-19T08:26:07Z</cp:lastPrinted>
  <dcterms:created xsi:type="dcterms:W3CDTF">2011-05-18T07:59:00Z</dcterms:created>
  <dcterms:modified xsi:type="dcterms:W3CDTF">2011-05-24T15:10:17Z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733265753</vt:i4>
  </property>
  <property fmtid="{D5CDD505-2E9C-101B-9397-08002B2CF9AE}" pid="3" name="_EmailSubject">
    <vt:lpwstr>For publication on the UKBA website</vt:lpwstr>
  </property>
  <property fmtid="{D5CDD505-2E9C-101B-9397-08002B2CF9AE}" pid="4" name="_AuthorEmail">
    <vt:lpwstr>Daniel.Hartropp@homeoffice.gsi.gov.uk</vt:lpwstr>
  </property>
  <property fmtid="{D5CDD505-2E9C-101B-9397-08002B2CF9AE}" pid="5" name="_AuthorEmailDisplayName">
    <vt:lpwstr>Hartropp Daniel</vt:lpwstr>
  </property>
  <property fmtid="{D5CDD505-2E9C-101B-9397-08002B2CF9AE}" pid="6" name="_PreviousAdHocReviewCycleID">
    <vt:i4>211718079</vt:i4>
  </property>
</Properties>
</file>