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6660" windowHeight="4440" firstSheet="1" activeTab="1"/>
  </bookViews>
  <sheets>
    <sheet name="Assumptions and instructions" sheetId="8" r:id="rId1"/>
    <sheet name="Instructions and assumptions" sheetId="9" r:id="rId2"/>
    <sheet name="Penalty model (simple)" sheetId="7" r:id="rId3"/>
    <sheet name="Penalty model (detailed)" sheetId="3" r:id="rId4"/>
  </sheets>
  <calcPr calcId="145621" calcOnSave="0"/>
</workbook>
</file>

<file path=xl/calcChain.xml><?xml version="1.0" encoding="utf-8"?>
<calcChain xmlns="http://schemas.openxmlformats.org/spreadsheetml/2006/main">
  <c r="B27" i="7" l="1"/>
  <c r="B14" i="7" l="1"/>
  <c r="C14" i="7" s="1"/>
  <c r="M51" i="7" l="1"/>
  <c r="N51" i="7" s="1"/>
  <c r="O51" i="7" s="1"/>
  <c r="P51" i="7" s="1"/>
  <c r="Q51" i="7" s="1"/>
  <c r="R51" i="7" s="1"/>
  <c r="S51" i="7" s="1"/>
  <c r="T51" i="7" s="1"/>
  <c r="C51" i="7"/>
  <c r="D51" i="7" s="1"/>
  <c r="E51" i="7" s="1"/>
  <c r="F51" i="7" s="1"/>
  <c r="G51" i="7" s="1"/>
  <c r="H51" i="7" s="1"/>
  <c r="I51" i="7" s="1"/>
  <c r="J51" i="7" s="1"/>
  <c r="M43" i="7"/>
  <c r="N43" i="7" s="1"/>
  <c r="O43" i="7" s="1"/>
  <c r="P43" i="7" s="1"/>
  <c r="Q43" i="7" s="1"/>
  <c r="R43" i="7" s="1"/>
  <c r="S43" i="7" s="1"/>
  <c r="T43" i="7" s="1"/>
  <c r="C43" i="7"/>
  <c r="D43" i="7" s="1"/>
  <c r="E43" i="7" s="1"/>
  <c r="F43" i="7" s="1"/>
  <c r="G43" i="7" s="1"/>
  <c r="H43" i="7" s="1"/>
  <c r="I43" i="7" s="1"/>
  <c r="J43" i="7" s="1"/>
  <c r="C27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C13" i="7"/>
  <c r="B41" i="7" s="1"/>
  <c r="C12" i="7"/>
  <c r="C11" i="7"/>
  <c r="B9" i="7"/>
  <c r="B10" i="7" s="1"/>
  <c r="B21" i="7" s="1"/>
  <c r="C7" i="7"/>
  <c r="D27" i="7" l="1"/>
  <c r="C9" i="7"/>
  <c r="C10" i="7" s="1"/>
  <c r="T21" i="7"/>
  <c r="R21" i="7"/>
  <c r="P21" i="7"/>
  <c r="N21" i="7"/>
  <c r="L21" i="7"/>
  <c r="J21" i="7"/>
  <c r="H21" i="7"/>
  <c r="F21" i="7"/>
  <c r="D21" i="7"/>
  <c r="U21" i="7"/>
  <c r="S21" i="7"/>
  <c r="Q21" i="7"/>
  <c r="O21" i="7"/>
  <c r="M21" i="7"/>
  <c r="K21" i="7"/>
  <c r="I21" i="7"/>
  <c r="G21" i="7"/>
  <c r="E21" i="7"/>
  <c r="C21" i="7"/>
  <c r="D25" i="7"/>
  <c r="D23" i="7"/>
  <c r="J25" i="7"/>
  <c r="J23" i="7"/>
  <c r="C25" i="7"/>
  <c r="C23" i="7"/>
  <c r="E25" i="7"/>
  <c r="E23" i="7"/>
  <c r="G25" i="7"/>
  <c r="G23" i="7"/>
  <c r="I25" i="7"/>
  <c r="I23" i="7"/>
  <c r="K25" i="7"/>
  <c r="K23" i="7"/>
  <c r="M25" i="7"/>
  <c r="M23" i="7"/>
  <c r="O25" i="7"/>
  <c r="O23" i="7"/>
  <c r="Q25" i="7"/>
  <c r="Q23" i="7"/>
  <c r="S25" i="7"/>
  <c r="S23" i="7"/>
  <c r="U25" i="7"/>
  <c r="U23" i="7"/>
  <c r="C20" i="7"/>
  <c r="E20" i="7"/>
  <c r="G20" i="7"/>
  <c r="I20" i="7"/>
  <c r="K20" i="7"/>
  <c r="M20" i="7"/>
  <c r="O20" i="7"/>
  <c r="Q20" i="7"/>
  <c r="S20" i="7"/>
  <c r="U20" i="7"/>
  <c r="T32" i="7"/>
  <c r="R32" i="7"/>
  <c r="P32" i="7"/>
  <c r="N32" i="7"/>
  <c r="N35" i="7" s="1"/>
  <c r="L32" i="7"/>
  <c r="J32" i="7"/>
  <c r="H32" i="7"/>
  <c r="F32" i="7"/>
  <c r="F35" i="7" s="1"/>
  <c r="D32" i="7"/>
  <c r="B32" i="7"/>
  <c r="U32" i="7"/>
  <c r="U35" i="7" s="1"/>
  <c r="S32" i="7"/>
  <c r="Q32" i="7"/>
  <c r="Q35" i="7" s="1"/>
  <c r="O32" i="7"/>
  <c r="M32" i="7"/>
  <c r="M35" i="7" s="1"/>
  <c r="K32" i="7"/>
  <c r="I32" i="7"/>
  <c r="I35" i="7" s="1"/>
  <c r="G32" i="7"/>
  <c r="E32" i="7"/>
  <c r="E35" i="7" s="1"/>
  <c r="C32" i="7"/>
  <c r="B25" i="7"/>
  <c r="B23" i="7"/>
  <c r="F25" i="7"/>
  <c r="F23" i="7"/>
  <c r="H25" i="7"/>
  <c r="H23" i="7"/>
  <c r="L25" i="7"/>
  <c r="L23" i="7"/>
  <c r="N25" i="7"/>
  <c r="N23" i="7"/>
  <c r="P25" i="7"/>
  <c r="P23" i="7"/>
  <c r="R25" i="7"/>
  <c r="R23" i="7"/>
  <c r="T25" i="7"/>
  <c r="T23" i="7"/>
  <c r="B20" i="7"/>
  <c r="D20" i="7"/>
  <c r="F20" i="7"/>
  <c r="H20" i="7"/>
  <c r="J20" i="7"/>
  <c r="L20" i="7"/>
  <c r="N20" i="7"/>
  <c r="P20" i="7"/>
  <c r="R20" i="7"/>
  <c r="T20" i="7"/>
  <c r="C51" i="3"/>
  <c r="D51" i="3" s="1"/>
  <c r="E51" i="3" s="1"/>
  <c r="F51" i="3" s="1"/>
  <c r="G51" i="3" s="1"/>
  <c r="H51" i="3" s="1"/>
  <c r="I51" i="3" s="1"/>
  <c r="J51" i="3" s="1"/>
  <c r="C43" i="3"/>
  <c r="D43" i="3" s="1"/>
  <c r="E43" i="3" s="1"/>
  <c r="F43" i="3" s="1"/>
  <c r="G43" i="3" s="1"/>
  <c r="H43" i="3" s="1"/>
  <c r="I43" i="3" s="1"/>
  <c r="J43" i="3" s="1"/>
  <c r="M51" i="3"/>
  <c r="N51" i="3" s="1"/>
  <c r="O51" i="3" s="1"/>
  <c r="P51" i="3" s="1"/>
  <c r="Q51" i="3" s="1"/>
  <c r="R51" i="3" s="1"/>
  <c r="S51" i="3" s="1"/>
  <c r="T51" i="3" s="1"/>
  <c r="M43" i="3"/>
  <c r="N43" i="3" s="1"/>
  <c r="O43" i="3" s="1"/>
  <c r="P43" i="3" s="1"/>
  <c r="Q43" i="3" s="1"/>
  <c r="R43" i="3" s="1"/>
  <c r="S43" i="3" s="1"/>
  <c r="T43" i="3" s="1"/>
  <c r="W51" i="3"/>
  <c r="X51" i="3" s="1"/>
  <c r="Y51" i="3" s="1"/>
  <c r="Z51" i="3" s="1"/>
  <c r="AA51" i="3" s="1"/>
  <c r="AB51" i="3" s="1"/>
  <c r="AC51" i="3" s="1"/>
  <c r="AD51" i="3" s="1"/>
  <c r="W43" i="3"/>
  <c r="X43" i="3" s="1"/>
  <c r="Y43" i="3" s="1"/>
  <c r="Z43" i="3" s="1"/>
  <c r="AA43" i="3" s="1"/>
  <c r="AB43" i="3" s="1"/>
  <c r="AC43" i="3" s="1"/>
  <c r="AD43" i="3" s="1"/>
  <c r="AG51" i="3"/>
  <c r="AH51" i="3" s="1"/>
  <c r="AI51" i="3" s="1"/>
  <c r="AJ51" i="3" s="1"/>
  <c r="AK51" i="3" s="1"/>
  <c r="AL51" i="3" s="1"/>
  <c r="AM51" i="3" s="1"/>
  <c r="AN51" i="3" s="1"/>
  <c r="AG43" i="3"/>
  <c r="AH43" i="3" s="1"/>
  <c r="AI43" i="3" s="1"/>
  <c r="AJ43" i="3" s="1"/>
  <c r="AK43" i="3" s="1"/>
  <c r="AL43" i="3" s="1"/>
  <c r="AM43" i="3" s="1"/>
  <c r="AN43" i="3" s="1"/>
  <c r="AQ51" i="3"/>
  <c r="AR51" i="3" s="1"/>
  <c r="AS51" i="3" s="1"/>
  <c r="AT51" i="3" s="1"/>
  <c r="AU51" i="3" s="1"/>
  <c r="AV51" i="3" s="1"/>
  <c r="AW51" i="3" s="1"/>
  <c r="AX51" i="3" s="1"/>
  <c r="AQ43" i="3"/>
  <c r="AR43" i="3" s="1"/>
  <c r="AS43" i="3" s="1"/>
  <c r="AT43" i="3" s="1"/>
  <c r="AU43" i="3" s="1"/>
  <c r="AV43" i="3" s="1"/>
  <c r="AW43" i="3" s="1"/>
  <c r="AX43" i="3" s="1"/>
  <c r="BA51" i="3"/>
  <c r="BB51" i="3" s="1"/>
  <c r="BC51" i="3" s="1"/>
  <c r="BD51" i="3" s="1"/>
  <c r="BE51" i="3" s="1"/>
  <c r="BF51" i="3" s="1"/>
  <c r="BG51" i="3" s="1"/>
  <c r="BH51" i="3" s="1"/>
  <c r="BA43" i="3"/>
  <c r="BB43" i="3" s="1"/>
  <c r="BC43" i="3" s="1"/>
  <c r="BD43" i="3" s="1"/>
  <c r="BE43" i="3" s="1"/>
  <c r="BF43" i="3" s="1"/>
  <c r="BG43" i="3" s="1"/>
  <c r="BH43" i="3" s="1"/>
  <c r="BK51" i="3"/>
  <c r="BL51" i="3" s="1"/>
  <c r="BM51" i="3" s="1"/>
  <c r="BN51" i="3" s="1"/>
  <c r="BO51" i="3" s="1"/>
  <c r="BP51" i="3" s="1"/>
  <c r="BQ51" i="3" s="1"/>
  <c r="BR51" i="3" s="1"/>
  <c r="BK43" i="3"/>
  <c r="BL43" i="3" s="1"/>
  <c r="BM43" i="3" s="1"/>
  <c r="BN43" i="3" s="1"/>
  <c r="BO43" i="3" s="1"/>
  <c r="BP43" i="3" s="1"/>
  <c r="BQ43" i="3" s="1"/>
  <c r="BR43" i="3" s="1"/>
  <c r="BK29" i="3"/>
  <c r="BL29" i="3" s="1"/>
  <c r="BM29" i="3" s="1"/>
  <c r="BN29" i="3" s="1"/>
  <c r="BO29" i="3" s="1"/>
  <c r="BP29" i="3" s="1"/>
  <c r="BQ29" i="3" s="1"/>
  <c r="BR29" i="3" s="1"/>
  <c r="BA29" i="3"/>
  <c r="BB29" i="3" s="1"/>
  <c r="BC29" i="3" s="1"/>
  <c r="BD29" i="3" s="1"/>
  <c r="BE29" i="3" s="1"/>
  <c r="BF29" i="3" s="1"/>
  <c r="BG29" i="3" s="1"/>
  <c r="BH29" i="3" s="1"/>
  <c r="AQ29" i="3"/>
  <c r="AR29" i="3" s="1"/>
  <c r="AS29" i="3" s="1"/>
  <c r="AT29" i="3" s="1"/>
  <c r="AU29" i="3" s="1"/>
  <c r="AV29" i="3" s="1"/>
  <c r="AW29" i="3" s="1"/>
  <c r="AX29" i="3" s="1"/>
  <c r="AG29" i="3"/>
  <c r="AH29" i="3" s="1"/>
  <c r="AI29" i="3" s="1"/>
  <c r="AJ29" i="3" s="1"/>
  <c r="AK29" i="3" s="1"/>
  <c r="AL29" i="3" s="1"/>
  <c r="AM29" i="3" s="1"/>
  <c r="AN29" i="3" s="1"/>
  <c r="W29" i="3"/>
  <c r="X29" i="3" s="1"/>
  <c r="Y29" i="3" s="1"/>
  <c r="Z29" i="3" s="1"/>
  <c r="AA29" i="3" s="1"/>
  <c r="AB29" i="3" s="1"/>
  <c r="AC29" i="3" s="1"/>
  <c r="AD29" i="3" s="1"/>
  <c r="E27" i="7" l="1"/>
  <c r="U24" i="7"/>
  <c r="S24" i="7"/>
  <c r="Q24" i="7"/>
  <c r="O24" i="7"/>
  <c r="M24" i="7"/>
  <c r="K24" i="7"/>
  <c r="I24" i="7"/>
  <c r="G24" i="7"/>
  <c r="E24" i="7"/>
  <c r="C24" i="7"/>
  <c r="T24" i="7"/>
  <c r="R24" i="7"/>
  <c r="P24" i="7"/>
  <c r="N24" i="7"/>
  <c r="L24" i="7"/>
  <c r="J24" i="7"/>
  <c r="H24" i="7"/>
  <c r="F24" i="7"/>
  <c r="D24" i="7"/>
  <c r="B24" i="7"/>
  <c r="C39" i="7"/>
  <c r="C37" i="7"/>
  <c r="C34" i="7"/>
  <c r="G39" i="7"/>
  <c r="G37" i="7"/>
  <c r="G34" i="7"/>
  <c r="K39" i="7"/>
  <c r="K37" i="7"/>
  <c r="K34" i="7"/>
  <c r="O39" i="7"/>
  <c r="O37" i="7"/>
  <c r="O34" i="7"/>
  <c r="S39" i="7"/>
  <c r="S37" i="7"/>
  <c r="S34" i="7"/>
  <c r="D39" i="7"/>
  <c r="D37" i="7"/>
  <c r="D34" i="7"/>
  <c r="H39" i="7"/>
  <c r="H37" i="7"/>
  <c r="H34" i="7"/>
  <c r="L39" i="7"/>
  <c r="L37" i="7"/>
  <c r="L34" i="7"/>
  <c r="P39" i="7"/>
  <c r="P37" i="7"/>
  <c r="P34" i="7"/>
  <c r="T39" i="7"/>
  <c r="T37" i="7"/>
  <c r="T34" i="7"/>
  <c r="B49" i="7"/>
  <c r="C41" i="7"/>
  <c r="D41" i="7" s="1"/>
  <c r="E41" i="7" s="1"/>
  <c r="F41" i="7" s="1"/>
  <c r="G41" i="7" s="1"/>
  <c r="H41" i="7" s="1"/>
  <c r="I41" i="7" s="1"/>
  <c r="J41" i="7" s="1"/>
  <c r="K41" i="7" s="1"/>
  <c r="D35" i="7"/>
  <c r="L35" i="7"/>
  <c r="T35" i="7"/>
  <c r="U26" i="7"/>
  <c r="S26" i="7"/>
  <c r="Q26" i="7"/>
  <c r="O26" i="7"/>
  <c r="M26" i="7"/>
  <c r="K26" i="7"/>
  <c r="L27" i="7" s="1"/>
  <c r="I26" i="7"/>
  <c r="G26" i="7"/>
  <c r="E26" i="7"/>
  <c r="C26" i="7"/>
  <c r="T26" i="7"/>
  <c r="R26" i="7"/>
  <c r="P26" i="7"/>
  <c r="N26" i="7"/>
  <c r="L26" i="7"/>
  <c r="J26" i="7"/>
  <c r="H26" i="7"/>
  <c r="F26" i="7"/>
  <c r="D26" i="7"/>
  <c r="B26" i="7"/>
  <c r="E39" i="7"/>
  <c r="E37" i="7"/>
  <c r="E34" i="7"/>
  <c r="I39" i="7"/>
  <c r="I37" i="7"/>
  <c r="I34" i="7"/>
  <c r="M39" i="7"/>
  <c r="M37" i="7"/>
  <c r="M34" i="7"/>
  <c r="Q39" i="7"/>
  <c r="Q37" i="7"/>
  <c r="Q34" i="7"/>
  <c r="U39" i="7"/>
  <c r="U37" i="7"/>
  <c r="U34" i="7"/>
  <c r="B39" i="7"/>
  <c r="B37" i="7"/>
  <c r="B34" i="7"/>
  <c r="F39" i="7"/>
  <c r="F37" i="7"/>
  <c r="F34" i="7"/>
  <c r="J39" i="7"/>
  <c r="J37" i="7"/>
  <c r="J34" i="7"/>
  <c r="N39" i="7"/>
  <c r="N37" i="7"/>
  <c r="N34" i="7"/>
  <c r="R39" i="7"/>
  <c r="R37" i="7"/>
  <c r="R34" i="7"/>
  <c r="U22" i="7"/>
  <c r="S22" i="7"/>
  <c r="R22" i="7"/>
  <c r="P22" i="7"/>
  <c r="N22" i="7"/>
  <c r="L22" i="7"/>
  <c r="J22" i="7"/>
  <c r="H22" i="7"/>
  <c r="F22" i="7"/>
  <c r="D22" i="7"/>
  <c r="B22" i="7"/>
  <c r="T22" i="7"/>
  <c r="Q22" i="7"/>
  <c r="O22" i="7"/>
  <c r="M22" i="7"/>
  <c r="K22" i="7"/>
  <c r="I22" i="7"/>
  <c r="G22" i="7"/>
  <c r="E22" i="7"/>
  <c r="C22" i="7"/>
  <c r="H35" i="7"/>
  <c r="P35" i="7"/>
  <c r="B35" i="7"/>
  <c r="J35" i="7"/>
  <c r="R35" i="7"/>
  <c r="C35" i="7"/>
  <c r="G35" i="7"/>
  <c r="K35" i="7"/>
  <c r="O35" i="7"/>
  <c r="S35" i="7"/>
  <c r="C11" i="3"/>
  <c r="C12" i="3"/>
  <c r="C13" i="3"/>
  <c r="E28" i="7" l="1"/>
  <c r="D28" i="7"/>
  <c r="L28" i="7"/>
  <c r="B28" i="7"/>
  <c r="C28" i="7"/>
  <c r="F27" i="7"/>
  <c r="F28" i="7" s="1"/>
  <c r="M27" i="7"/>
  <c r="M28" i="7" s="1"/>
  <c r="T38" i="7"/>
  <c r="R38" i="7"/>
  <c r="P38" i="7"/>
  <c r="N38" i="7"/>
  <c r="L38" i="7"/>
  <c r="J38" i="7"/>
  <c r="H38" i="7"/>
  <c r="F38" i="7"/>
  <c r="D38" i="7"/>
  <c r="D47" i="7" s="1"/>
  <c r="B38" i="7"/>
  <c r="U38" i="7"/>
  <c r="S38" i="7"/>
  <c r="Q38" i="7"/>
  <c r="O38" i="7"/>
  <c r="O47" i="7" s="1"/>
  <c r="M38" i="7"/>
  <c r="K38" i="7"/>
  <c r="I38" i="7"/>
  <c r="G38" i="7"/>
  <c r="G47" i="7" s="1"/>
  <c r="E38" i="7"/>
  <c r="C38" i="7"/>
  <c r="U36" i="7"/>
  <c r="U46" i="7" s="1"/>
  <c r="S36" i="7"/>
  <c r="S46" i="7" s="1"/>
  <c r="Q36" i="7"/>
  <c r="Q46" i="7" s="1"/>
  <c r="O36" i="7"/>
  <c r="O46" i="7" s="1"/>
  <c r="M36" i="7"/>
  <c r="M46" i="7" s="1"/>
  <c r="K36" i="7"/>
  <c r="K46" i="7" s="1"/>
  <c r="I36" i="7"/>
  <c r="I46" i="7" s="1"/>
  <c r="G36" i="7"/>
  <c r="G46" i="7" s="1"/>
  <c r="E36" i="7"/>
  <c r="E46" i="7" s="1"/>
  <c r="C36" i="7"/>
  <c r="C46" i="7" s="1"/>
  <c r="T36" i="7"/>
  <c r="T46" i="7" s="1"/>
  <c r="P36" i="7"/>
  <c r="P46" i="7" s="1"/>
  <c r="L36" i="7"/>
  <c r="L46" i="7" s="1"/>
  <c r="H36" i="7"/>
  <c r="H46" i="7" s="1"/>
  <c r="D36" i="7"/>
  <c r="D46" i="7" s="1"/>
  <c r="R36" i="7"/>
  <c r="R46" i="7" s="1"/>
  <c r="N36" i="7"/>
  <c r="N46" i="7" s="1"/>
  <c r="J36" i="7"/>
  <c r="J46" i="7" s="1"/>
  <c r="F36" i="7"/>
  <c r="F46" i="7" s="1"/>
  <c r="B36" i="7"/>
  <c r="B46" i="7" s="1"/>
  <c r="U40" i="7"/>
  <c r="S40" i="7"/>
  <c r="S48" i="7" s="1"/>
  <c r="Q40" i="7"/>
  <c r="Q48" i="7" s="1"/>
  <c r="O40" i="7"/>
  <c r="O48" i="7" s="1"/>
  <c r="M40" i="7"/>
  <c r="M48" i="7" s="1"/>
  <c r="K40" i="7"/>
  <c r="I40" i="7"/>
  <c r="I48" i="7" s="1"/>
  <c r="G40" i="7"/>
  <c r="G48" i="7" s="1"/>
  <c r="E40" i="7"/>
  <c r="E48" i="7" s="1"/>
  <c r="C40" i="7"/>
  <c r="C48" i="7" s="1"/>
  <c r="R40" i="7"/>
  <c r="R48" i="7" s="1"/>
  <c r="N40" i="7"/>
  <c r="N48" i="7" s="1"/>
  <c r="J40" i="7"/>
  <c r="J48" i="7" s="1"/>
  <c r="F40" i="7"/>
  <c r="F48" i="7" s="1"/>
  <c r="B40" i="7"/>
  <c r="B48" i="7" s="1"/>
  <c r="T40" i="7"/>
  <c r="T48" i="7" s="1"/>
  <c r="P40" i="7"/>
  <c r="P48" i="7" s="1"/>
  <c r="L40" i="7"/>
  <c r="L48" i="7" s="1"/>
  <c r="H40" i="7"/>
  <c r="H48" i="7" s="1"/>
  <c r="D40" i="7"/>
  <c r="D48" i="7" s="1"/>
  <c r="C49" i="7"/>
  <c r="D49" i="7" s="1"/>
  <c r="E49" i="7" s="1"/>
  <c r="F49" i="7" s="1"/>
  <c r="G49" i="7" s="1"/>
  <c r="H49" i="7" s="1"/>
  <c r="I49" i="7" s="1"/>
  <c r="J49" i="7" s="1"/>
  <c r="K49" i="7" s="1"/>
  <c r="H47" i="7"/>
  <c r="L47" i="7"/>
  <c r="P47" i="7"/>
  <c r="T47" i="7"/>
  <c r="C47" i="7"/>
  <c r="K47" i="7"/>
  <c r="K50" i="7" s="1"/>
  <c r="S47" i="7"/>
  <c r="B27" i="3"/>
  <c r="C27" i="3" s="1"/>
  <c r="D27" i="3" s="1"/>
  <c r="E27" i="3" s="1"/>
  <c r="F27" i="3" s="1"/>
  <c r="G27" i="3" s="1"/>
  <c r="H27" i="3" s="1"/>
  <c r="I27" i="3" s="1"/>
  <c r="J27" i="3" s="1"/>
  <c r="K27" i="3" s="1"/>
  <c r="C9" i="3"/>
  <c r="C10" i="3" s="1"/>
  <c r="B9" i="3"/>
  <c r="B14" i="3"/>
  <c r="C14" i="3" s="1"/>
  <c r="C50" i="7" l="1"/>
  <c r="H50" i="7"/>
  <c r="H42" i="7"/>
  <c r="E47" i="7"/>
  <c r="E50" i="7" s="1"/>
  <c r="E42" i="7"/>
  <c r="M47" i="7"/>
  <c r="C42" i="7"/>
  <c r="G42" i="7"/>
  <c r="K42" i="7"/>
  <c r="B47" i="7"/>
  <c r="B50" i="7" s="1"/>
  <c r="B42" i="7"/>
  <c r="F47" i="7"/>
  <c r="F42" i="7"/>
  <c r="J47" i="7"/>
  <c r="J50" i="7" s="1"/>
  <c r="J42" i="7"/>
  <c r="N47" i="7"/>
  <c r="R47" i="7"/>
  <c r="I47" i="7"/>
  <c r="I50" i="7" s="1"/>
  <c r="I42" i="7"/>
  <c r="Q47" i="7"/>
  <c r="U47" i="7"/>
  <c r="D42" i="7"/>
  <c r="G50" i="7"/>
  <c r="D50" i="7"/>
  <c r="F50" i="7"/>
  <c r="N27" i="7"/>
  <c r="N28" i="7" s="1"/>
  <c r="G27" i="7"/>
  <c r="G28" i="7" s="1"/>
  <c r="U48" i="7"/>
  <c r="K48" i="7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L41" i="7"/>
  <c r="M41" i="7" s="1"/>
  <c r="N41" i="7" s="1"/>
  <c r="O41" i="7" s="1"/>
  <c r="P41" i="7" s="1"/>
  <c r="Q41" i="7" s="1"/>
  <c r="R41" i="7" s="1"/>
  <c r="S41" i="7" s="1"/>
  <c r="T41" i="7" s="1"/>
  <c r="U41" i="7" s="1"/>
  <c r="U42" i="7" s="1"/>
  <c r="K43" i="7"/>
  <c r="B18" i="3"/>
  <c r="C7" i="3"/>
  <c r="U50" i="7" l="1"/>
  <c r="L42" i="7"/>
  <c r="Q42" i="7"/>
  <c r="R42" i="7"/>
  <c r="N42" i="7"/>
  <c r="T42" i="7"/>
  <c r="N50" i="7"/>
  <c r="T50" i="7"/>
  <c r="O50" i="7"/>
  <c r="P50" i="7"/>
  <c r="P42" i="7"/>
  <c r="O42" i="7"/>
  <c r="M42" i="7"/>
  <c r="Q50" i="7"/>
  <c r="S42" i="7"/>
  <c r="R50" i="7"/>
  <c r="L50" i="7"/>
  <c r="M50" i="7"/>
  <c r="S50" i="7"/>
  <c r="H27" i="7"/>
  <c r="H28" i="7" s="1"/>
  <c r="O27" i="7"/>
  <c r="O28" i="7" s="1"/>
  <c r="U43" i="7"/>
  <c r="B41" i="3"/>
  <c r="B49" i="3" s="1"/>
  <c r="P27" i="7" l="1"/>
  <c r="P28" i="7" s="1"/>
  <c r="I27" i="7"/>
  <c r="I28" i="7" s="1"/>
  <c r="C49" i="3"/>
  <c r="D49" i="3" s="1"/>
  <c r="E49" i="3" s="1"/>
  <c r="F49" i="3" s="1"/>
  <c r="G49" i="3" s="1"/>
  <c r="H49" i="3" s="1"/>
  <c r="I49" i="3" s="1"/>
  <c r="J49" i="3" s="1"/>
  <c r="K49" i="3" s="1"/>
  <c r="C41" i="3"/>
  <c r="D41" i="3" s="1"/>
  <c r="E41" i="3" s="1"/>
  <c r="F41" i="3" s="1"/>
  <c r="G41" i="3" s="1"/>
  <c r="H41" i="3" s="1"/>
  <c r="I41" i="3" s="1"/>
  <c r="J41" i="3" s="1"/>
  <c r="K41" i="3" s="1"/>
  <c r="L18" i="3"/>
  <c r="J27" i="7" l="1"/>
  <c r="J28" i="7" s="1"/>
  <c r="Q27" i="7"/>
  <c r="Q28" i="7" s="1"/>
  <c r="L20" i="3"/>
  <c r="B20" i="3"/>
  <c r="L25" i="3"/>
  <c r="B25" i="3"/>
  <c r="B26" i="3" s="1"/>
  <c r="R27" i="7" l="1"/>
  <c r="R28" i="7" s="1"/>
  <c r="K27" i="7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M34" i="3" s="1"/>
  <c r="L32" i="3"/>
  <c r="K32" i="3"/>
  <c r="J32" i="3"/>
  <c r="I32" i="3"/>
  <c r="H32" i="3"/>
  <c r="G32" i="3"/>
  <c r="F32" i="3"/>
  <c r="F34" i="3" s="1"/>
  <c r="E32" i="3"/>
  <c r="E34" i="3" s="1"/>
  <c r="D32" i="3"/>
  <c r="D34" i="3" s="1"/>
  <c r="C32" i="3"/>
  <c r="C34" i="3" s="1"/>
  <c r="B32" i="3"/>
  <c r="B34" i="3" s="1"/>
  <c r="K28" i="7" l="1"/>
  <c r="K29" i="7" s="1"/>
  <c r="K51" i="7" s="1"/>
  <c r="S27" i="7"/>
  <c r="S28" i="7" s="1"/>
  <c r="B37" i="3"/>
  <c r="V37" i="3"/>
  <c r="C37" i="3"/>
  <c r="B39" i="3"/>
  <c r="E39" i="3"/>
  <c r="D39" i="3"/>
  <c r="C39" i="3"/>
  <c r="G34" i="3"/>
  <c r="F39" i="3"/>
  <c r="B10" i="3"/>
  <c r="L23" i="3" s="1"/>
  <c r="T27" i="7" l="1"/>
  <c r="T28" i="7" s="1"/>
  <c r="AP37" i="3"/>
  <c r="D37" i="3"/>
  <c r="AZ37" i="3"/>
  <c r="AF37" i="3"/>
  <c r="F37" i="3"/>
  <c r="E37" i="3"/>
  <c r="L37" i="3"/>
  <c r="B23" i="3"/>
  <c r="G37" i="3"/>
  <c r="BJ37" i="3"/>
  <c r="BS35" i="3"/>
  <c r="BQ35" i="3"/>
  <c r="BO35" i="3"/>
  <c r="BM35" i="3"/>
  <c r="BK35" i="3"/>
  <c r="BI35" i="3"/>
  <c r="BG35" i="3"/>
  <c r="BE35" i="3"/>
  <c r="BC35" i="3"/>
  <c r="BA35" i="3"/>
  <c r="AY35" i="3"/>
  <c r="AW35" i="3"/>
  <c r="AU35" i="3"/>
  <c r="AS35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Q35" i="3"/>
  <c r="O35" i="3"/>
  <c r="M35" i="3"/>
  <c r="K35" i="3"/>
  <c r="I35" i="3"/>
  <c r="G35" i="3"/>
  <c r="E35" i="3"/>
  <c r="C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D35" i="3"/>
  <c r="B35" i="3"/>
  <c r="L21" i="3"/>
  <c r="B21" i="3"/>
  <c r="E38" i="3"/>
  <c r="F38" i="3"/>
  <c r="D38" i="3"/>
  <c r="C38" i="3"/>
  <c r="B38" i="3"/>
  <c r="B40" i="3"/>
  <c r="B48" i="3" s="1"/>
  <c r="C40" i="3"/>
  <c r="D40" i="3"/>
  <c r="E40" i="3"/>
  <c r="F40" i="3"/>
  <c r="G39" i="3"/>
  <c r="G40" i="3" s="1"/>
  <c r="AX18" i="3"/>
  <c r="AX23" i="3" s="1"/>
  <c r="AY18" i="3"/>
  <c r="AY23" i="3" s="1"/>
  <c r="AZ18" i="3"/>
  <c r="AZ23" i="3" s="1"/>
  <c r="BA18" i="3"/>
  <c r="BA23" i="3" s="1"/>
  <c r="BB18" i="3"/>
  <c r="BB23" i="3" s="1"/>
  <c r="BC18" i="3"/>
  <c r="BD18" i="3"/>
  <c r="BE18" i="3"/>
  <c r="BF18" i="3"/>
  <c r="BF21" i="3" s="1"/>
  <c r="BG18" i="3"/>
  <c r="BH18" i="3"/>
  <c r="BI18" i="3"/>
  <c r="BJ18" i="3"/>
  <c r="BJ23" i="3" s="1"/>
  <c r="BK18" i="3"/>
  <c r="BK23" i="3" s="1"/>
  <c r="BL18" i="3"/>
  <c r="BL23" i="3" s="1"/>
  <c r="BM18" i="3"/>
  <c r="BM23" i="3" s="1"/>
  <c r="BN18" i="3"/>
  <c r="BN23" i="3" s="1"/>
  <c r="BO18" i="3"/>
  <c r="BO23" i="3" s="1"/>
  <c r="BP18" i="3"/>
  <c r="BP23" i="3" s="1"/>
  <c r="BQ18" i="3"/>
  <c r="BQ23" i="3" s="1"/>
  <c r="BR18" i="3"/>
  <c r="BR23" i="3" s="1"/>
  <c r="BS18" i="3"/>
  <c r="BS23" i="3" s="1"/>
  <c r="AA18" i="3"/>
  <c r="AA23" i="3" s="1"/>
  <c r="AB18" i="3"/>
  <c r="AB23" i="3" s="1"/>
  <c r="AC18" i="3"/>
  <c r="AC23" i="3" s="1"/>
  <c r="AD18" i="3"/>
  <c r="AD23" i="3" s="1"/>
  <c r="AE18" i="3"/>
  <c r="AE23" i="3" s="1"/>
  <c r="AF18" i="3"/>
  <c r="AF23" i="3" s="1"/>
  <c r="AG18" i="3"/>
  <c r="AG23" i="3" s="1"/>
  <c r="AH18" i="3"/>
  <c r="AH23" i="3" s="1"/>
  <c r="AI18" i="3"/>
  <c r="AI23" i="3" s="1"/>
  <c r="AJ18" i="3"/>
  <c r="AJ23" i="3" s="1"/>
  <c r="AK18" i="3"/>
  <c r="AK23" i="3" s="1"/>
  <c r="AL18" i="3"/>
  <c r="AL23" i="3" s="1"/>
  <c r="AM18" i="3"/>
  <c r="AM23" i="3" s="1"/>
  <c r="AN18" i="3"/>
  <c r="AN23" i="3" s="1"/>
  <c r="AO18" i="3"/>
  <c r="AO23" i="3" s="1"/>
  <c r="AP18" i="3"/>
  <c r="AP23" i="3" s="1"/>
  <c r="AQ18" i="3"/>
  <c r="AQ23" i="3" s="1"/>
  <c r="AR18" i="3"/>
  <c r="AR23" i="3" s="1"/>
  <c r="AS18" i="3"/>
  <c r="AS23" i="3" s="1"/>
  <c r="AT18" i="3"/>
  <c r="AT23" i="3" s="1"/>
  <c r="AU18" i="3"/>
  <c r="AU23" i="3" s="1"/>
  <c r="AV18" i="3"/>
  <c r="AV23" i="3" s="1"/>
  <c r="AW18" i="3"/>
  <c r="AW23" i="3" s="1"/>
  <c r="Z18" i="3"/>
  <c r="Z23" i="3" s="1"/>
  <c r="U27" i="7" l="1"/>
  <c r="BC23" i="3"/>
  <c r="H37" i="3"/>
  <c r="H38" i="3" s="1"/>
  <c r="Z21" i="3"/>
  <c r="AD21" i="3"/>
  <c r="AH21" i="3"/>
  <c r="AL21" i="3"/>
  <c r="AP21" i="3"/>
  <c r="AT21" i="3"/>
  <c r="AX21" i="3"/>
  <c r="BB21" i="3"/>
  <c r="BJ21" i="3"/>
  <c r="BN21" i="3"/>
  <c r="BR21" i="3"/>
  <c r="AA21" i="3"/>
  <c r="AE21" i="3"/>
  <c r="AI21" i="3"/>
  <c r="AM21" i="3"/>
  <c r="AQ21" i="3"/>
  <c r="AU21" i="3"/>
  <c r="AY21" i="3"/>
  <c r="BC21" i="3"/>
  <c r="BG21" i="3"/>
  <c r="BK21" i="3"/>
  <c r="BO21" i="3"/>
  <c r="BS21" i="3"/>
  <c r="AB21" i="3"/>
  <c r="AF21" i="3"/>
  <c r="AJ21" i="3"/>
  <c r="AN21" i="3"/>
  <c r="AR21" i="3"/>
  <c r="AV21" i="3"/>
  <c r="AZ21" i="3"/>
  <c r="BD21" i="3"/>
  <c r="BH21" i="3"/>
  <c r="BL21" i="3"/>
  <c r="BP21" i="3"/>
  <c r="AC21" i="3"/>
  <c r="AG21" i="3"/>
  <c r="AK21" i="3"/>
  <c r="AO21" i="3"/>
  <c r="AS21" i="3"/>
  <c r="AW21" i="3"/>
  <c r="BA21" i="3"/>
  <c r="BE21" i="3"/>
  <c r="BI21" i="3"/>
  <c r="BM21" i="3"/>
  <c r="BQ21" i="3"/>
  <c r="BB25" i="3"/>
  <c r="Z20" i="3"/>
  <c r="Z25" i="3"/>
  <c r="AV20" i="3"/>
  <c r="AV25" i="3"/>
  <c r="AT20" i="3"/>
  <c r="AT25" i="3"/>
  <c r="AR20" i="3"/>
  <c r="AR25" i="3"/>
  <c r="AP25" i="3"/>
  <c r="AP20" i="3"/>
  <c r="AN25" i="3"/>
  <c r="AN20" i="3"/>
  <c r="AL25" i="3"/>
  <c r="AL20" i="3"/>
  <c r="AJ25" i="3"/>
  <c r="AJ20" i="3"/>
  <c r="AH25" i="3"/>
  <c r="AH20" i="3"/>
  <c r="AF20" i="3"/>
  <c r="AF25" i="3"/>
  <c r="AD20" i="3"/>
  <c r="AD25" i="3"/>
  <c r="AB20" i="3"/>
  <c r="AB25" i="3"/>
  <c r="BA20" i="3"/>
  <c r="BA25" i="3"/>
  <c r="AY20" i="3"/>
  <c r="AY25" i="3"/>
  <c r="BB20" i="3"/>
  <c r="AW20" i="3"/>
  <c r="AW25" i="3"/>
  <c r="AU25" i="3"/>
  <c r="AU20" i="3"/>
  <c r="AS25" i="3"/>
  <c r="AS20" i="3"/>
  <c r="AQ25" i="3"/>
  <c r="AQ20" i="3"/>
  <c r="AO20" i="3"/>
  <c r="AO25" i="3"/>
  <c r="AM20" i="3"/>
  <c r="AM25" i="3"/>
  <c r="AK20" i="3"/>
  <c r="AK25" i="3"/>
  <c r="AI25" i="3"/>
  <c r="AI20" i="3"/>
  <c r="AG20" i="3"/>
  <c r="AG25" i="3"/>
  <c r="AE25" i="3"/>
  <c r="AE20" i="3"/>
  <c r="AC25" i="3"/>
  <c r="AC20" i="3"/>
  <c r="AA25" i="3"/>
  <c r="AA20" i="3"/>
  <c r="BJ25" i="3"/>
  <c r="BJ20" i="3"/>
  <c r="AZ20" i="3"/>
  <c r="AZ25" i="3"/>
  <c r="AX20" i="3"/>
  <c r="AX25" i="3"/>
  <c r="B24" i="3"/>
  <c r="B47" i="3" s="1"/>
  <c r="BD23" i="3"/>
  <c r="BC25" i="3"/>
  <c r="BC20" i="3"/>
  <c r="H34" i="3"/>
  <c r="H39" i="3"/>
  <c r="G38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P36" i="3"/>
  <c r="N36" i="3"/>
  <c r="L36" i="3"/>
  <c r="J36" i="3"/>
  <c r="H36" i="3"/>
  <c r="F36" i="3"/>
  <c r="F42" i="3" s="1"/>
  <c r="D36" i="3"/>
  <c r="D42" i="3" s="1"/>
  <c r="BS36" i="3"/>
  <c r="BQ36" i="3"/>
  <c r="BO36" i="3"/>
  <c r="BM36" i="3"/>
  <c r="BK36" i="3"/>
  <c r="BI36" i="3"/>
  <c r="BG36" i="3"/>
  <c r="BE36" i="3"/>
  <c r="BC36" i="3"/>
  <c r="BA36" i="3"/>
  <c r="AY36" i="3"/>
  <c r="AW36" i="3"/>
  <c r="AU36" i="3"/>
  <c r="AS36" i="3"/>
  <c r="AQ36" i="3"/>
  <c r="AO36" i="3"/>
  <c r="AM36" i="3"/>
  <c r="AK36" i="3"/>
  <c r="AI36" i="3"/>
  <c r="AG36" i="3"/>
  <c r="AE36" i="3"/>
  <c r="AC36" i="3"/>
  <c r="AA36" i="3"/>
  <c r="Y36" i="3"/>
  <c r="W36" i="3"/>
  <c r="U36" i="3"/>
  <c r="S36" i="3"/>
  <c r="Q36" i="3"/>
  <c r="O36" i="3"/>
  <c r="M36" i="3"/>
  <c r="K36" i="3"/>
  <c r="I36" i="3"/>
  <c r="G36" i="3"/>
  <c r="E36" i="3"/>
  <c r="E42" i="3" s="1"/>
  <c r="C36" i="3"/>
  <c r="C42" i="3" s="1"/>
  <c r="B36" i="3"/>
  <c r="B42" i="3" s="1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K18" i="3"/>
  <c r="J18" i="3"/>
  <c r="I18" i="3"/>
  <c r="H18" i="3"/>
  <c r="G18" i="3"/>
  <c r="F18" i="3"/>
  <c r="E18" i="3"/>
  <c r="D18" i="3"/>
  <c r="C18" i="3"/>
  <c r="U28" i="7" l="1"/>
  <c r="U29" i="7" s="1"/>
  <c r="U51" i="7" s="1"/>
  <c r="G42" i="3"/>
  <c r="H42" i="3"/>
  <c r="I37" i="3"/>
  <c r="G23" i="3"/>
  <c r="G21" i="3"/>
  <c r="N23" i="3"/>
  <c r="N21" i="3"/>
  <c r="D23" i="3"/>
  <c r="D21" i="3"/>
  <c r="F23" i="3"/>
  <c r="F21" i="3"/>
  <c r="H23" i="3"/>
  <c r="H21" i="3"/>
  <c r="J23" i="3"/>
  <c r="J21" i="3"/>
  <c r="M23" i="3"/>
  <c r="M21" i="3"/>
  <c r="O23" i="3"/>
  <c r="O21" i="3"/>
  <c r="Q23" i="3"/>
  <c r="Q21" i="3"/>
  <c r="S23" i="3"/>
  <c r="S21" i="3"/>
  <c r="U23" i="3"/>
  <c r="U21" i="3"/>
  <c r="W23" i="3"/>
  <c r="W21" i="3"/>
  <c r="Y23" i="3"/>
  <c r="Y21" i="3"/>
  <c r="C23" i="3"/>
  <c r="C21" i="3"/>
  <c r="E23" i="3"/>
  <c r="E21" i="3"/>
  <c r="I23" i="3"/>
  <c r="I21" i="3"/>
  <c r="K23" i="3"/>
  <c r="K21" i="3"/>
  <c r="P23" i="3"/>
  <c r="P21" i="3"/>
  <c r="R23" i="3"/>
  <c r="R21" i="3"/>
  <c r="T23" i="3"/>
  <c r="T21" i="3"/>
  <c r="V23" i="3"/>
  <c r="V21" i="3"/>
  <c r="X23" i="3"/>
  <c r="X21" i="3"/>
  <c r="C20" i="3"/>
  <c r="C25" i="3"/>
  <c r="E25" i="3"/>
  <c r="E20" i="3"/>
  <c r="G20" i="3"/>
  <c r="G25" i="3"/>
  <c r="I25" i="3"/>
  <c r="I20" i="3"/>
  <c r="K20" i="3"/>
  <c r="K25" i="3"/>
  <c r="N25" i="3"/>
  <c r="N20" i="3"/>
  <c r="P20" i="3"/>
  <c r="P25" i="3"/>
  <c r="R25" i="3"/>
  <c r="R20" i="3"/>
  <c r="T20" i="3"/>
  <c r="T25" i="3"/>
  <c r="V20" i="3"/>
  <c r="V25" i="3"/>
  <c r="X20" i="3"/>
  <c r="X25" i="3"/>
  <c r="D25" i="3"/>
  <c r="D20" i="3"/>
  <c r="F25" i="3"/>
  <c r="F20" i="3"/>
  <c r="H25" i="3"/>
  <c r="H20" i="3"/>
  <c r="J25" i="3"/>
  <c r="J20" i="3"/>
  <c r="M25" i="3"/>
  <c r="M20" i="3"/>
  <c r="O25" i="3"/>
  <c r="O20" i="3"/>
  <c r="Q25" i="3"/>
  <c r="Q20" i="3"/>
  <c r="S25" i="3"/>
  <c r="S20" i="3"/>
  <c r="U20" i="3"/>
  <c r="U25" i="3"/>
  <c r="W25" i="3"/>
  <c r="W20" i="3"/>
  <c r="Y25" i="3"/>
  <c r="Y20" i="3"/>
  <c r="BE23" i="3"/>
  <c r="BD20" i="3"/>
  <c r="BD25" i="3"/>
  <c r="H40" i="3"/>
  <c r="I34" i="3"/>
  <c r="I39" i="3"/>
  <c r="C22" i="3"/>
  <c r="B22" i="3"/>
  <c r="B28" i="3" s="1"/>
  <c r="J37" i="3" l="1"/>
  <c r="BC26" i="3"/>
  <c r="AN26" i="3"/>
  <c r="BD24" i="3"/>
  <c r="BC24" i="3"/>
  <c r="F26" i="3"/>
  <c r="F48" i="3" s="1"/>
  <c r="J26" i="3"/>
  <c r="N26" i="3"/>
  <c r="R26" i="3"/>
  <c r="V26" i="3"/>
  <c r="Z26" i="3"/>
  <c r="AD26" i="3"/>
  <c r="AH26" i="3"/>
  <c r="AL26" i="3"/>
  <c r="AT26" i="3"/>
  <c r="AZ26" i="3"/>
  <c r="E26" i="3"/>
  <c r="E48" i="3" s="1"/>
  <c r="I26" i="3"/>
  <c r="M26" i="3"/>
  <c r="Q26" i="3"/>
  <c r="U26" i="3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Y26" i="3"/>
  <c r="AC26" i="3"/>
  <c r="AG26" i="3"/>
  <c r="AK26" i="3"/>
  <c r="AO26" i="3"/>
  <c r="AP27" i="3" s="1"/>
  <c r="AS26" i="3"/>
  <c r="AW26" i="3"/>
  <c r="D26" i="3"/>
  <c r="D48" i="3" s="1"/>
  <c r="H26" i="3"/>
  <c r="H48" i="3" s="1"/>
  <c r="L26" i="3"/>
  <c r="P26" i="3"/>
  <c r="T26" i="3"/>
  <c r="X26" i="3"/>
  <c r="AB26" i="3"/>
  <c r="AF26" i="3"/>
  <c r="AJ26" i="3"/>
  <c r="AP26" i="3"/>
  <c r="AX26" i="3"/>
  <c r="C26" i="3"/>
  <c r="C48" i="3" s="1"/>
  <c r="G26" i="3"/>
  <c r="G48" i="3" s="1"/>
  <c r="K26" i="3"/>
  <c r="O26" i="3"/>
  <c r="S26" i="3"/>
  <c r="W26" i="3"/>
  <c r="AA26" i="3"/>
  <c r="AE26" i="3"/>
  <c r="AF27" i="3" s="1"/>
  <c r="AI26" i="3"/>
  <c r="AM26" i="3"/>
  <c r="AQ26" i="3"/>
  <c r="AU26" i="3"/>
  <c r="AY26" i="3"/>
  <c r="AZ27" i="3" s="1"/>
  <c r="BA26" i="3"/>
  <c r="AV26" i="3"/>
  <c r="AR26" i="3"/>
  <c r="BB26" i="3"/>
  <c r="D24" i="3"/>
  <c r="D47" i="3" s="1"/>
  <c r="N24" i="3"/>
  <c r="H24" i="3"/>
  <c r="H47" i="3" s="1"/>
  <c r="V24" i="3"/>
  <c r="O24" i="3"/>
  <c r="AY24" i="3"/>
  <c r="AI24" i="3"/>
  <c r="AT24" i="3"/>
  <c r="F24" i="3"/>
  <c r="F47" i="3" s="1"/>
  <c r="P24" i="3"/>
  <c r="AM24" i="3"/>
  <c r="AK24" i="3"/>
  <c r="AO24" i="3"/>
  <c r="AN24" i="3"/>
  <c r="AZ24" i="3"/>
  <c r="AA24" i="3"/>
  <c r="AH24" i="3"/>
  <c r="I24" i="3"/>
  <c r="U24" i="3"/>
  <c r="AS24" i="3"/>
  <c r="AX24" i="3"/>
  <c r="AG24" i="3"/>
  <c r="T24" i="3"/>
  <c r="AB24" i="3"/>
  <c r="L24" i="3"/>
  <c r="C24" i="3"/>
  <c r="C47" i="3" s="1"/>
  <c r="AC24" i="3"/>
  <c r="W24" i="3"/>
  <c r="G24" i="3"/>
  <c r="G47" i="3" s="1"/>
  <c r="AQ24" i="3"/>
  <c r="AE24" i="3"/>
  <c r="S24" i="3"/>
  <c r="Z24" i="3"/>
  <c r="E24" i="3"/>
  <c r="E47" i="3" s="1"/>
  <c r="J24" i="3"/>
  <c r="BA24" i="3"/>
  <c r="AP24" i="3"/>
  <c r="Y24" i="3"/>
  <c r="AF24" i="3"/>
  <c r="AJ24" i="3"/>
  <c r="AL24" i="3"/>
  <c r="R24" i="3"/>
  <c r="M24" i="3"/>
  <c r="AV24" i="3"/>
  <c r="K24" i="3"/>
  <c r="AU24" i="3"/>
  <c r="Q24" i="3"/>
  <c r="AW24" i="3"/>
  <c r="X24" i="3"/>
  <c r="AR24" i="3"/>
  <c r="AD24" i="3"/>
  <c r="BB24" i="3"/>
  <c r="AZ22" i="3"/>
  <c r="AZ46" i="3" s="1"/>
  <c r="BF23" i="3"/>
  <c r="BE20" i="3"/>
  <c r="BE25" i="3"/>
  <c r="BD26" i="3"/>
  <c r="I38" i="3"/>
  <c r="I42" i="3" s="1"/>
  <c r="J34" i="3"/>
  <c r="J39" i="3"/>
  <c r="I40" i="3"/>
  <c r="B46" i="3"/>
  <c r="C46" i="3"/>
  <c r="AX22" i="3"/>
  <c r="BF22" i="3"/>
  <c r="BN22" i="3"/>
  <c r="BE22" i="3"/>
  <c r="BM22" i="3"/>
  <c r="AT22" i="3"/>
  <c r="AP22" i="3"/>
  <c r="AL22" i="3"/>
  <c r="AH22" i="3"/>
  <c r="AD22" i="3"/>
  <c r="AW22" i="3"/>
  <c r="AS22" i="3"/>
  <c r="AO22" i="3"/>
  <c r="AK22" i="3"/>
  <c r="AG22" i="3"/>
  <c r="AC22" i="3"/>
  <c r="BD22" i="3"/>
  <c r="BL22" i="3"/>
  <c r="BC22" i="3"/>
  <c r="BK22" i="3"/>
  <c r="BS22" i="3"/>
  <c r="BB22" i="3"/>
  <c r="BJ22" i="3"/>
  <c r="BR22" i="3"/>
  <c r="BA22" i="3"/>
  <c r="BI22" i="3"/>
  <c r="BQ22" i="3"/>
  <c r="AV22" i="3"/>
  <c r="AR22" i="3"/>
  <c r="AN22" i="3"/>
  <c r="AJ22" i="3"/>
  <c r="AF22" i="3"/>
  <c r="AB22" i="3"/>
  <c r="AU22" i="3"/>
  <c r="AQ22" i="3"/>
  <c r="AM22" i="3"/>
  <c r="AI22" i="3"/>
  <c r="AE22" i="3"/>
  <c r="AA22" i="3"/>
  <c r="BH22" i="3"/>
  <c r="BP22" i="3"/>
  <c r="AY22" i="3"/>
  <c r="BG22" i="3"/>
  <c r="BO22" i="3"/>
  <c r="W22" i="3"/>
  <c r="Y22" i="3"/>
  <c r="Z22" i="3"/>
  <c r="X22" i="3"/>
  <c r="V22" i="3"/>
  <c r="F22" i="3"/>
  <c r="H22" i="3"/>
  <c r="J22" i="3"/>
  <c r="L22" i="3"/>
  <c r="N22" i="3"/>
  <c r="P22" i="3"/>
  <c r="R22" i="3"/>
  <c r="T22" i="3"/>
  <c r="D22" i="3"/>
  <c r="D28" i="3" s="1"/>
  <c r="E22" i="3"/>
  <c r="G22" i="3"/>
  <c r="I22" i="3"/>
  <c r="K22" i="3"/>
  <c r="M22" i="3"/>
  <c r="O22" i="3"/>
  <c r="Q22" i="3"/>
  <c r="S22" i="3"/>
  <c r="U22" i="3"/>
  <c r="I48" i="3" l="1"/>
  <c r="K37" i="3"/>
  <c r="L27" i="3"/>
  <c r="M27" i="3" s="1"/>
  <c r="C28" i="3"/>
  <c r="Z28" i="3"/>
  <c r="AZ28" i="3"/>
  <c r="AG27" i="3"/>
  <c r="AH27" i="3" s="1"/>
  <c r="AI27" i="3" s="1"/>
  <c r="AJ27" i="3" s="1"/>
  <c r="AK27" i="3" s="1"/>
  <c r="AL27" i="3" s="1"/>
  <c r="AM27" i="3" s="1"/>
  <c r="AN27" i="3" s="1"/>
  <c r="AO27" i="3" s="1"/>
  <c r="AQ27" i="3" s="1"/>
  <c r="AR27" i="3" s="1"/>
  <c r="AS27" i="3" s="1"/>
  <c r="AT27" i="3" s="1"/>
  <c r="AU27" i="3" s="1"/>
  <c r="AV27" i="3" s="1"/>
  <c r="AW27" i="3" s="1"/>
  <c r="AX27" i="3" s="1"/>
  <c r="AY27" i="3" s="1"/>
  <c r="BA27" i="3" s="1"/>
  <c r="BB27" i="3" s="1"/>
  <c r="BC27" i="3" s="1"/>
  <c r="BD27" i="3" s="1"/>
  <c r="BE27" i="3" s="1"/>
  <c r="BF27" i="3" s="1"/>
  <c r="BG27" i="3" s="1"/>
  <c r="BH27" i="3" s="1"/>
  <c r="BI27" i="3" s="1"/>
  <c r="E28" i="3"/>
  <c r="BG23" i="3"/>
  <c r="BF24" i="3"/>
  <c r="BF20" i="3"/>
  <c r="BF25" i="3"/>
  <c r="BE26" i="3"/>
  <c r="BE24" i="3"/>
  <c r="J40" i="3"/>
  <c r="J48" i="3" s="1"/>
  <c r="K34" i="3"/>
  <c r="K39" i="3"/>
  <c r="J38" i="3"/>
  <c r="J42" i="3" s="1"/>
  <c r="I47" i="3"/>
  <c r="S46" i="3"/>
  <c r="K46" i="3"/>
  <c r="R46" i="3"/>
  <c r="N46" i="3"/>
  <c r="F46" i="3"/>
  <c r="F50" i="3" s="1"/>
  <c r="X46" i="3"/>
  <c r="X28" i="3"/>
  <c r="Y46" i="3"/>
  <c r="Y28" i="3"/>
  <c r="BG46" i="3"/>
  <c r="BP46" i="3"/>
  <c r="AA46" i="3"/>
  <c r="AA28" i="3"/>
  <c r="AI46" i="3"/>
  <c r="AQ46" i="3"/>
  <c r="AB46" i="3"/>
  <c r="AB28" i="3"/>
  <c r="AJ46" i="3"/>
  <c r="AR46" i="3"/>
  <c r="BQ46" i="3"/>
  <c r="BA46" i="3"/>
  <c r="BJ46" i="3"/>
  <c r="BS46" i="3"/>
  <c r="BC46" i="3"/>
  <c r="BD46" i="3"/>
  <c r="AG46" i="3"/>
  <c r="AO46" i="3"/>
  <c r="AW46" i="3"/>
  <c r="AH46" i="3"/>
  <c r="AP46" i="3"/>
  <c r="AP28" i="3"/>
  <c r="BM46" i="3"/>
  <c r="BN46" i="3"/>
  <c r="AX46" i="3"/>
  <c r="U46" i="3"/>
  <c r="I46" i="3"/>
  <c r="E46" i="3"/>
  <c r="E50" i="3" s="1"/>
  <c r="P46" i="3"/>
  <c r="L46" i="3"/>
  <c r="H46" i="3"/>
  <c r="V46" i="3"/>
  <c r="V28" i="3"/>
  <c r="Z46" i="3"/>
  <c r="W46" i="3"/>
  <c r="W28" i="3"/>
  <c r="BO46" i="3"/>
  <c r="AY46" i="3"/>
  <c r="BH46" i="3"/>
  <c r="AE46" i="3"/>
  <c r="AE28" i="3"/>
  <c r="AM46" i="3"/>
  <c r="AU46" i="3"/>
  <c r="AF46" i="3"/>
  <c r="AF28" i="3"/>
  <c r="AN46" i="3"/>
  <c r="AV46" i="3"/>
  <c r="BI46" i="3"/>
  <c r="BR46" i="3"/>
  <c r="BB46" i="3"/>
  <c r="BK46" i="3"/>
  <c r="BL46" i="3"/>
  <c r="AC46" i="3"/>
  <c r="AC28" i="3"/>
  <c r="AK46" i="3"/>
  <c r="AS46" i="3"/>
  <c r="AD46" i="3"/>
  <c r="AD28" i="3"/>
  <c r="AL46" i="3"/>
  <c r="AT46" i="3"/>
  <c r="BE46" i="3"/>
  <c r="BF46" i="3"/>
  <c r="O46" i="3"/>
  <c r="G46" i="3"/>
  <c r="Q46" i="3"/>
  <c r="M46" i="3"/>
  <c r="T46" i="3"/>
  <c r="D46" i="3"/>
  <c r="J46" i="3"/>
  <c r="BF28" i="3" l="1"/>
  <c r="L28" i="3"/>
  <c r="AR28" i="3"/>
  <c r="AJ28" i="3"/>
  <c r="AQ28" i="3"/>
  <c r="AI28" i="3"/>
  <c r="N27" i="3"/>
  <c r="M28" i="3"/>
  <c r="AT28" i="3"/>
  <c r="AL28" i="3"/>
  <c r="AS28" i="3"/>
  <c r="AK28" i="3"/>
  <c r="AN28" i="3"/>
  <c r="AM28" i="3"/>
  <c r="BE28" i="3"/>
  <c r="BB28" i="3"/>
  <c r="AV28" i="3"/>
  <c r="AU28" i="3"/>
  <c r="AY28" i="3"/>
  <c r="AX28" i="3"/>
  <c r="AH28" i="3"/>
  <c r="AW28" i="3"/>
  <c r="AO28" i="3"/>
  <c r="AG28" i="3"/>
  <c r="BD28" i="3"/>
  <c r="BC28" i="3"/>
  <c r="BA28" i="3"/>
  <c r="F28" i="3"/>
  <c r="BF26" i="3"/>
  <c r="BH23" i="3"/>
  <c r="BG25" i="3"/>
  <c r="BG20" i="3"/>
  <c r="J47" i="3"/>
  <c r="J50" i="3" s="1"/>
  <c r="K40" i="3"/>
  <c r="K38" i="3"/>
  <c r="K42" i="3" s="1"/>
  <c r="L34" i="3"/>
  <c r="L39" i="3"/>
  <c r="B50" i="3"/>
  <c r="C50" i="3"/>
  <c r="I50" i="3"/>
  <c r="H50" i="3"/>
  <c r="G50" i="3"/>
  <c r="D50" i="3"/>
  <c r="L41" i="3" l="1"/>
  <c r="M41" i="3" s="1"/>
  <c r="N41" i="3" s="1"/>
  <c r="O41" i="3" s="1"/>
  <c r="P41" i="3" s="1"/>
  <c r="Q41" i="3" s="1"/>
  <c r="R41" i="3" s="1"/>
  <c r="S41" i="3" s="1"/>
  <c r="T41" i="3" s="1"/>
  <c r="U41" i="3" s="1"/>
  <c r="K48" i="3"/>
  <c r="L49" i="3" s="1"/>
  <c r="M49" i="3" s="1"/>
  <c r="N49" i="3" s="1"/>
  <c r="O49" i="3" s="1"/>
  <c r="P49" i="3" s="1"/>
  <c r="Q49" i="3" s="1"/>
  <c r="R49" i="3" s="1"/>
  <c r="S49" i="3" s="1"/>
  <c r="T49" i="3" s="1"/>
  <c r="U49" i="3" s="1"/>
  <c r="M37" i="3"/>
  <c r="M38" i="3" s="1"/>
  <c r="O27" i="3"/>
  <c r="N28" i="3"/>
  <c r="G28" i="3"/>
  <c r="BG24" i="3"/>
  <c r="BG28" i="3" s="1"/>
  <c r="BG26" i="3"/>
  <c r="BI23" i="3"/>
  <c r="BH20" i="3"/>
  <c r="BH25" i="3"/>
  <c r="BH26" i="3" s="1"/>
  <c r="BH24" i="3"/>
  <c r="BH28" i="3" s="1"/>
  <c r="L38" i="3"/>
  <c r="M39" i="3"/>
  <c r="M40" i="3" s="1"/>
  <c r="M48" i="3" s="1"/>
  <c r="K47" i="3"/>
  <c r="L40" i="3"/>
  <c r="L48" i="3" s="1"/>
  <c r="L42" i="3" l="1"/>
  <c r="M42" i="3"/>
  <c r="N37" i="3"/>
  <c r="N38" i="3" s="1"/>
  <c r="N42" i="3" s="1"/>
  <c r="BI24" i="3"/>
  <c r="BI28" i="3" s="1"/>
  <c r="P27" i="3"/>
  <c r="O28" i="3"/>
  <c r="H28" i="3"/>
  <c r="BI20" i="3"/>
  <c r="BI25" i="3"/>
  <c r="K43" i="3"/>
  <c r="K50" i="3"/>
  <c r="M47" i="3"/>
  <c r="L47" i="3"/>
  <c r="N34" i="3"/>
  <c r="N39" i="3"/>
  <c r="N40" i="3" s="1"/>
  <c r="N48" i="3" s="1"/>
  <c r="O37" i="3" l="1"/>
  <c r="O38" i="3" s="1"/>
  <c r="O42" i="3" s="1"/>
  <c r="Q27" i="3"/>
  <c r="P28" i="3"/>
  <c r="I28" i="3"/>
  <c r="BK25" i="3"/>
  <c r="BK26" i="3" s="1"/>
  <c r="BK24" i="3"/>
  <c r="BK20" i="3"/>
  <c r="BI26" i="3"/>
  <c r="BJ27" i="3" s="1"/>
  <c r="BK27" i="3" s="1"/>
  <c r="BL27" i="3" s="1"/>
  <c r="BM27" i="3" s="1"/>
  <c r="BN27" i="3" s="1"/>
  <c r="BO27" i="3" s="1"/>
  <c r="BP27" i="3" s="1"/>
  <c r="BQ27" i="3" s="1"/>
  <c r="BR27" i="3" s="1"/>
  <c r="BS27" i="3" s="1"/>
  <c r="BJ26" i="3"/>
  <c r="BJ24" i="3"/>
  <c r="O34" i="3"/>
  <c r="O39" i="3"/>
  <c r="O40" i="3" s="1"/>
  <c r="O48" i="3" s="1"/>
  <c r="N47" i="3"/>
  <c r="L50" i="3"/>
  <c r="M50" i="3"/>
  <c r="P37" i="3" l="1"/>
  <c r="P38" i="3" s="1"/>
  <c r="P42" i="3" s="1"/>
  <c r="R27" i="3"/>
  <c r="Q28" i="3"/>
  <c r="J28" i="3"/>
  <c r="BJ28" i="3"/>
  <c r="BL25" i="3"/>
  <c r="BL20" i="3"/>
  <c r="BK28" i="3"/>
  <c r="N50" i="3"/>
  <c r="O47" i="3"/>
  <c r="P34" i="3"/>
  <c r="P39" i="3"/>
  <c r="P40" i="3" s="1"/>
  <c r="P48" i="3" s="1"/>
  <c r="Q37" i="3" l="1"/>
  <c r="Q38" i="3" s="1"/>
  <c r="Q42" i="3" s="1"/>
  <c r="S27" i="3"/>
  <c r="R28" i="3"/>
  <c r="K28" i="3"/>
  <c r="BL26" i="3"/>
  <c r="BM25" i="3"/>
  <c r="BM20" i="3"/>
  <c r="BM24" i="3"/>
  <c r="BM28" i="3" s="1"/>
  <c r="BL24" i="3"/>
  <c r="BL28" i="3" s="1"/>
  <c r="P47" i="3"/>
  <c r="Q34" i="3"/>
  <c r="Q39" i="3"/>
  <c r="Q40" i="3" s="1"/>
  <c r="Q48" i="3" s="1"/>
  <c r="O50" i="3"/>
  <c r="R37" i="3" l="1"/>
  <c r="R38" i="3" s="1"/>
  <c r="R42" i="3" s="1"/>
  <c r="T27" i="3"/>
  <c r="S28" i="3"/>
  <c r="K29" i="3"/>
  <c r="BN25" i="3"/>
  <c r="BN20" i="3"/>
  <c r="BN24" i="3"/>
  <c r="BN28" i="3" s="1"/>
  <c r="BM26" i="3"/>
  <c r="R34" i="3"/>
  <c r="R39" i="3"/>
  <c r="R40" i="3" s="1"/>
  <c r="R48" i="3" s="1"/>
  <c r="P50" i="3"/>
  <c r="Q47" i="3"/>
  <c r="S37" i="3" l="1"/>
  <c r="S38" i="3" s="1"/>
  <c r="S42" i="3" s="1"/>
  <c r="U27" i="3"/>
  <c r="U28" i="3" s="1"/>
  <c r="T28" i="3"/>
  <c r="K51" i="3"/>
  <c r="BN26" i="3"/>
  <c r="BO20" i="3"/>
  <c r="BO25" i="3"/>
  <c r="BO26" i="3" s="1"/>
  <c r="S34" i="3"/>
  <c r="S39" i="3"/>
  <c r="S40" i="3" s="1"/>
  <c r="S48" i="3" s="1"/>
  <c r="Q50" i="3"/>
  <c r="R47" i="3"/>
  <c r="AE29" i="3" l="1"/>
  <c r="AO29" i="3" s="1"/>
  <c r="AY29" i="3" s="1"/>
  <c r="BI29" i="3" s="1"/>
  <c r="U29" i="3"/>
  <c r="T37" i="3"/>
  <c r="T38" i="3" s="1"/>
  <c r="T42" i="3" s="1"/>
  <c r="BP25" i="3"/>
  <c r="BP20" i="3"/>
  <c r="BP24" i="3"/>
  <c r="BP28" i="3" s="1"/>
  <c r="BO24" i="3"/>
  <c r="BO28" i="3" s="1"/>
  <c r="T34" i="3"/>
  <c r="T39" i="3"/>
  <c r="T40" i="3" s="1"/>
  <c r="T48" i="3" s="1"/>
  <c r="R50" i="3"/>
  <c r="S47" i="3"/>
  <c r="U37" i="3" l="1"/>
  <c r="U38" i="3" s="1"/>
  <c r="U42" i="3" s="1"/>
  <c r="BQ20" i="3"/>
  <c r="BQ25" i="3"/>
  <c r="BQ26" i="3" s="1"/>
  <c r="BP26" i="3"/>
  <c r="U34" i="3"/>
  <c r="U39" i="3"/>
  <c r="U40" i="3" s="1"/>
  <c r="U48" i="3" s="1"/>
  <c r="V49" i="3" s="1"/>
  <c r="W49" i="3" s="1"/>
  <c r="X49" i="3" s="1"/>
  <c r="Y49" i="3" s="1"/>
  <c r="Z49" i="3" s="1"/>
  <c r="AA49" i="3" s="1"/>
  <c r="AB49" i="3" s="1"/>
  <c r="AC49" i="3" s="1"/>
  <c r="AD49" i="3" s="1"/>
  <c r="S50" i="3"/>
  <c r="T47" i="3"/>
  <c r="BQ24" i="3" l="1"/>
  <c r="BQ28" i="3" s="1"/>
  <c r="BR25" i="3"/>
  <c r="BR26" i="3" s="1"/>
  <c r="BR20" i="3"/>
  <c r="BR24" i="3"/>
  <c r="BR28" i="3" s="1"/>
  <c r="V38" i="3"/>
  <c r="V34" i="3"/>
  <c r="V39" i="3"/>
  <c r="V40" i="3" s="1"/>
  <c r="V48" i="3" s="1"/>
  <c r="T50" i="3"/>
  <c r="V41" i="3"/>
  <c r="W41" i="3" s="1"/>
  <c r="X41" i="3" s="1"/>
  <c r="Y41" i="3" s="1"/>
  <c r="Z41" i="3" s="1"/>
  <c r="AA41" i="3" s="1"/>
  <c r="AB41" i="3" s="1"/>
  <c r="AC41" i="3" s="1"/>
  <c r="AD41" i="3" s="1"/>
  <c r="AE41" i="3" s="1"/>
  <c r="U47" i="3"/>
  <c r="V42" i="3" l="1"/>
  <c r="W37" i="3"/>
  <c r="BS24" i="3"/>
  <c r="BS28" i="3" s="1"/>
  <c r="BS25" i="3"/>
  <c r="BS26" i="3" s="1"/>
  <c r="BS20" i="3"/>
  <c r="U50" i="3"/>
  <c r="V47" i="3"/>
  <c r="W38" i="3"/>
  <c r="W42" i="3" s="1"/>
  <c r="W34" i="3"/>
  <c r="W39" i="3"/>
  <c r="W40" i="3" s="1"/>
  <c r="W48" i="3" s="1"/>
  <c r="X37" i="3" l="1"/>
  <c r="X38" i="3" s="1"/>
  <c r="X42" i="3" s="1"/>
  <c r="BS29" i="3"/>
  <c r="W47" i="3"/>
  <c r="X34" i="3"/>
  <c r="X39" i="3"/>
  <c r="X40" i="3" s="1"/>
  <c r="X48" i="3" s="1"/>
  <c r="V50" i="3"/>
  <c r="Y37" i="3" l="1"/>
  <c r="Y38" i="3" s="1"/>
  <c r="Y42" i="3" s="1"/>
  <c r="U43" i="3"/>
  <c r="U51" i="3" s="1"/>
  <c r="Y34" i="3"/>
  <c r="Y39" i="3"/>
  <c r="Y40" i="3" s="1"/>
  <c r="Y48" i="3" s="1"/>
  <c r="W50" i="3"/>
  <c r="X47" i="3"/>
  <c r="Z37" i="3" l="1"/>
  <c r="Z38" i="3" s="1"/>
  <c r="Z42" i="3" s="1"/>
  <c r="Z34" i="3"/>
  <c r="Z39" i="3"/>
  <c r="Z40" i="3" s="1"/>
  <c r="Z48" i="3" s="1"/>
  <c r="X50" i="3"/>
  <c r="Y47" i="3"/>
  <c r="AA37" i="3" l="1"/>
  <c r="AA38" i="3" s="1"/>
  <c r="AA42" i="3" s="1"/>
  <c r="AA34" i="3"/>
  <c r="AA39" i="3"/>
  <c r="AA40" i="3" s="1"/>
  <c r="AA48" i="3" s="1"/>
  <c r="Y50" i="3"/>
  <c r="Z47" i="3"/>
  <c r="AB37" i="3" l="1"/>
  <c r="AB38" i="3" s="1"/>
  <c r="AB42" i="3" s="1"/>
  <c r="Z50" i="3"/>
  <c r="AB34" i="3"/>
  <c r="AB39" i="3"/>
  <c r="AB40" i="3" s="1"/>
  <c r="AB48" i="3" s="1"/>
  <c r="AA47" i="3"/>
  <c r="AC37" i="3" l="1"/>
  <c r="AC38" i="3" s="1"/>
  <c r="AC42" i="3" s="1"/>
  <c r="AC34" i="3"/>
  <c r="AC39" i="3"/>
  <c r="AC40" i="3" s="1"/>
  <c r="AC48" i="3" s="1"/>
  <c r="AA50" i="3"/>
  <c r="AB47" i="3"/>
  <c r="AD37" i="3" l="1"/>
  <c r="AD38" i="3" s="1"/>
  <c r="AD42" i="3" s="1"/>
  <c r="AB50" i="3"/>
  <c r="AD34" i="3"/>
  <c r="AD39" i="3"/>
  <c r="AD40" i="3" s="1"/>
  <c r="AD48" i="3" s="1"/>
  <c r="AC47" i="3"/>
  <c r="AE37" i="3" l="1"/>
  <c r="AE38" i="3" s="1"/>
  <c r="AE42" i="3" s="1"/>
  <c r="AE34" i="3"/>
  <c r="AE39" i="3"/>
  <c r="AE40" i="3" s="1"/>
  <c r="AE48" i="3" s="1"/>
  <c r="AC50" i="3"/>
  <c r="AD47" i="3"/>
  <c r="AE49" i="3" l="1"/>
  <c r="AF49" i="3"/>
  <c r="AG49" i="3" s="1"/>
  <c r="AH49" i="3" s="1"/>
  <c r="AI49" i="3" s="1"/>
  <c r="AJ49" i="3" s="1"/>
  <c r="AK49" i="3" s="1"/>
  <c r="AL49" i="3" s="1"/>
  <c r="AM49" i="3" s="1"/>
  <c r="AN49" i="3" s="1"/>
  <c r="AD50" i="3"/>
  <c r="AF38" i="3"/>
  <c r="AF34" i="3"/>
  <c r="AF39" i="3"/>
  <c r="AF40" i="3" s="1"/>
  <c r="AF48" i="3" s="1"/>
  <c r="AF41" i="3"/>
  <c r="AG41" i="3" s="1"/>
  <c r="AH41" i="3" s="1"/>
  <c r="AI41" i="3" s="1"/>
  <c r="AJ41" i="3" s="1"/>
  <c r="AK41" i="3" s="1"/>
  <c r="AL41" i="3" s="1"/>
  <c r="AM41" i="3" s="1"/>
  <c r="AN41" i="3" s="1"/>
  <c r="AO41" i="3" s="1"/>
  <c r="AE47" i="3"/>
  <c r="AF42" i="3" l="1"/>
  <c r="AG37" i="3"/>
  <c r="AG38" i="3" s="1"/>
  <c r="AG42" i="3" s="1"/>
  <c r="AE50" i="3"/>
  <c r="AG34" i="3"/>
  <c r="AG39" i="3"/>
  <c r="AG40" i="3" s="1"/>
  <c r="AG48" i="3" s="1"/>
  <c r="AF47" i="3"/>
  <c r="AH37" i="3" l="1"/>
  <c r="AH38" i="3" s="1"/>
  <c r="AH42" i="3" s="1"/>
  <c r="AH34" i="3"/>
  <c r="AH39" i="3"/>
  <c r="AH40" i="3" s="1"/>
  <c r="AH48" i="3" s="1"/>
  <c r="AF50" i="3"/>
  <c r="AG47" i="3"/>
  <c r="AI37" i="3" l="1"/>
  <c r="AI38" i="3" s="1"/>
  <c r="AI42" i="3" s="1"/>
  <c r="AE43" i="3"/>
  <c r="AE51" i="3" s="1"/>
  <c r="AI34" i="3"/>
  <c r="AI39" i="3"/>
  <c r="AI40" i="3" s="1"/>
  <c r="AI48" i="3" s="1"/>
  <c r="AG50" i="3"/>
  <c r="AH47" i="3"/>
  <c r="AJ37" i="3" l="1"/>
  <c r="AJ38" i="3" s="1"/>
  <c r="AJ42" i="3" s="1"/>
  <c r="AH50" i="3"/>
  <c r="AJ34" i="3"/>
  <c r="AJ39" i="3"/>
  <c r="AJ40" i="3" s="1"/>
  <c r="AJ48" i="3" s="1"/>
  <c r="AI47" i="3"/>
  <c r="AK37" i="3" l="1"/>
  <c r="AK38" i="3" s="1"/>
  <c r="AK42" i="3" s="1"/>
  <c r="AK39" i="3"/>
  <c r="AK40" i="3" s="1"/>
  <c r="AK48" i="3" s="1"/>
  <c r="AK34" i="3"/>
  <c r="AI50" i="3"/>
  <c r="AJ47" i="3"/>
  <c r="AL37" i="3" l="1"/>
  <c r="AL38" i="3" s="1"/>
  <c r="AL42" i="3" s="1"/>
  <c r="AJ50" i="3"/>
  <c r="AL34" i="3"/>
  <c r="AL39" i="3"/>
  <c r="AL40" i="3" s="1"/>
  <c r="AL48" i="3" s="1"/>
  <c r="AK47" i="3"/>
  <c r="AM37" i="3" l="1"/>
  <c r="AM38" i="3" s="1"/>
  <c r="AM42" i="3" s="1"/>
  <c r="AM39" i="3"/>
  <c r="AM40" i="3" s="1"/>
  <c r="AM48" i="3" s="1"/>
  <c r="AM34" i="3"/>
  <c r="AK50" i="3"/>
  <c r="AL47" i="3"/>
  <c r="AN37" i="3" l="1"/>
  <c r="AN38" i="3" s="1"/>
  <c r="AN42" i="3" s="1"/>
  <c r="AL50" i="3"/>
  <c r="AN34" i="3"/>
  <c r="AN39" i="3"/>
  <c r="AN40" i="3" s="1"/>
  <c r="AN48" i="3" s="1"/>
  <c r="AM47" i="3"/>
  <c r="AO37" i="3" l="1"/>
  <c r="AO38" i="3" s="1"/>
  <c r="AO42" i="3" s="1"/>
  <c r="AO39" i="3"/>
  <c r="AO40" i="3" s="1"/>
  <c r="AO48" i="3" s="1"/>
  <c r="AO34" i="3"/>
  <c r="AM50" i="3"/>
  <c r="AN47" i="3"/>
  <c r="AO49" i="3" l="1"/>
  <c r="AP49" i="3"/>
  <c r="AQ49" i="3" s="1"/>
  <c r="AR49" i="3" s="1"/>
  <c r="AS49" i="3" s="1"/>
  <c r="AT49" i="3" s="1"/>
  <c r="AU49" i="3" s="1"/>
  <c r="AV49" i="3" s="1"/>
  <c r="AW49" i="3" s="1"/>
  <c r="AX49" i="3" s="1"/>
  <c r="AY49" i="3" s="1"/>
  <c r="AN50" i="3"/>
  <c r="AP41" i="3"/>
  <c r="AQ41" i="3" s="1"/>
  <c r="AR41" i="3" s="1"/>
  <c r="AS41" i="3" s="1"/>
  <c r="AT41" i="3" s="1"/>
  <c r="AU41" i="3" s="1"/>
  <c r="AV41" i="3" s="1"/>
  <c r="AW41" i="3" s="1"/>
  <c r="AX41" i="3" s="1"/>
  <c r="AY41" i="3" s="1"/>
  <c r="AP38" i="3"/>
  <c r="AP34" i="3"/>
  <c r="AP39" i="3"/>
  <c r="AP40" i="3" s="1"/>
  <c r="AP48" i="3" s="1"/>
  <c r="AO47" i="3"/>
  <c r="AP42" i="3" l="1"/>
  <c r="AQ37" i="3"/>
  <c r="AQ38" i="3"/>
  <c r="AQ42" i="3" s="1"/>
  <c r="AQ39" i="3"/>
  <c r="AQ40" i="3" s="1"/>
  <c r="AQ48" i="3" s="1"/>
  <c r="AQ34" i="3"/>
  <c r="AP47" i="3"/>
  <c r="AO50" i="3"/>
  <c r="AR37" i="3" l="1"/>
  <c r="AR38" i="3" s="1"/>
  <c r="AR42" i="3" s="1"/>
  <c r="AR34" i="3"/>
  <c r="AR39" i="3"/>
  <c r="AR40" i="3" s="1"/>
  <c r="AR48" i="3" s="1"/>
  <c r="AP50" i="3"/>
  <c r="AQ47" i="3"/>
  <c r="AS37" i="3" l="1"/>
  <c r="AS38" i="3" s="1"/>
  <c r="AS42" i="3" s="1"/>
  <c r="AO43" i="3"/>
  <c r="AO51" i="3" s="1"/>
  <c r="AS39" i="3"/>
  <c r="AS40" i="3" s="1"/>
  <c r="AS48" i="3" s="1"/>
  <c r="AS34" i="3"/>
  <c r="AQ50" i="3"/>
  <c r="AR47" i="3"/>
  <c r="AT37" i="3" l="1"/>
  <c r="AT38" i="3" s="1"/>
  <c r="AT42" i="3" s="1"/>
  <c r="AR50" i="3"/>
  <c r="AT34" i="3"/>
  <c r="AT39" i="3"/>
  <c r="AT40" i="3" s="1"/>
  <c r="AT48" i="3" s="1"/>
  <c r="AS47" i="3"/>
  <c r="AU37" i="3" l="1"/>
  <c r="AU38" i="3" s="1"/>
  <c r="AU42" i="3" s="1"/>
  <c r="AU39" i="3"/>
  <c r="AU40" i="3" s="1"/>
  <c r="AU48" i="3" s="1"/>
  <c r="AU34" i="3"/>
  <c r="AS50" i="3"/>
  <c r="AT47" i="3"/>
  <c r="AV37" i="3" l="1"/>
  <c r="AV38" i="3" s="1"/>
  <c r="AV42" i="3" s="1"/>
  <c r="AT50" i="3"/>
  <c r="AV34" i="3"/>
  <c r="AV39" i="3"/>
  <c r="AV40" i="3" s="1"/>
  <c r="AV48" i="3" s="1"/>
  <c r="AU47" i="3"/>
  <c r="AW37" i="3" l="1"/>
  <c r="AW38" i="3" s="1"/>
  <c r="AW42" i="3" s="1"/>
  <c r="AW39" i="3"/>
  <c r="AW40" i="3" s="1"/>
  <c r="AW48" i="3" s="1"/>
  <c r="AW34" i="3"/>
  <c r="AU50" i="3"/>
  <c r="AV47" i="3"/>
  <c r="AX37" i="3" l="1"/>
  <c r="AX38" i="3" s="1"/>
  <c r="AX42" i="3" s="1"/>
  <c r="AV50" i="3"/>
  <c r="AY33" i="3"/>
  <c r="AX34" i="3"/>
  <c r="AX39" i="3"/>
  <c r="AX40" i="3" s="1"/>
  <c r="AX48" i="3" s="1"/>
  <c r="AW47" i="3"/>
  <c r="AY37" i="3" l="1"/>
  <c r="AY38" i="3" s="1"/>
  <c r="AY42" i="3" s="1"/>
  <c r="AY39" i="3"/>
  <c r="AY40" i="3" s="1"/>
  <c r="AY48" i="3" s="1"/>
  <c r="AZ49" i="3" s="1"/>
  <c r="BA49" i="3" s="1"/>
  <c r="BB49" i="3" s="1"/>
  <c r="BC49" i="3" s="1"/>
  <c r="BD49" i="3" s="1"/>
  <c r="BE49" i="3" s="1"/>
  <c r="BF49" i="3" s="1"/>
  <c r="BG49" i="3" s="1"/>
  <c r="BH49" i="3" s="1"/>
  <c r="BI49" i="3" s="1"/>
  <c r="AY34" i="3"/>
  <c r="AW50" i="3"/>
  <c r="AX47" i="3"/>
  <c r="AX50" i="3" l="1"/>
  <c r="AZ41" i="3"/>
  <c r="BA41" i="3" s="1"/>
  <c r="BB41" i="3" s="1"/>
  <c r="BC41" i="3" s="1"/>
  <c r="BD41" i="3" s="1"/>
  <c r="BE41" i="3" s="1"/>
  <c r="BF41" i="3" s="1"/>
  <c r="BG41" i="3" s="1"/>
  <c r="BH41" i="3" s="1"/>
  <c r="BI41" i="3" s="1"/>
  <c r="AZ38" i="3"/>
  <c r="AZ34" i="3"/>
  <c r="AZ39" i="3"/>
  <c r="AZ40" i="3" s="1"/>
  <c r="AZ48" i="3" s="1"/>
  <c r="AY47" i="3"/>
  <c r="AZ42" i="3" l="1"/>
  <c r="BA37" i="3"/>
  <c r="BA38" i="3"/>
  <c r="BA42" i="3" s="1"/>
  <c r="BA39" i="3"/>
  <c r="BA40" i="3" s="1"/>
  <c r="BA48" i="3" s="1"/>
  <c r="BA34" i="3"/>
  <c r="AY50" i="3"/>
  <c r="AZ47" i="3"/>
  <c r="BB37" i="3" l="1"/>
  <c r="BB38" i="3" s="1"/>
  <c r="BB42" i="3" s="1"/>
  <c r="BB34" i="3"/>
  <c r="BB39" i="3"/>
  <c r="BB40" i="3" s="1"/>
  <c r="BB48" i="3" s="1"/>
  <c r="AZ50" i="3"/>
  <c r="BA47" i="3"/>
  <c r="BC37" i="3" l="1"/>
  <c r="BC38" i="3" s="1"/>
  <c r="BC42" i="3" s="1"/>
  <c r="AY43" i="3"/>
  <c r="AY51" i="3" s="1"/>
  <c r="BA50" i="3"/>
  <c r="BC39" i="3"/>
  <c r="BC40" i="3" s="1"/>
  <c r="BC48" i="3" s="1"/>
  <c r="BC34" i="3"/>
  <c r="BB47" i="3"/>
  <c r="BD37" i="3" l="1"/>
  <c r="BD38" i="3" s="1"/>
  <c r="BD42" i="3" s="1"/>
  <c r="BB50" i="3"/>
  <c r="BD34" i="3"/>
  <c r="BD39" i="3"/>
  <c r="BD40" i="3" s="1"/>
  <c r="BD48" i="3" s="1"/>
  <c r="BC47" i="3"/>
  <c r="BE37" i="3" l="1"/>
  <c r="BE38" i="3" s="1"/>
  <c r="BE42" i="3" s="1"/>
  <c r="BE39" i="3"/>
  <c r="BE40" i="3" s="1"/>
  <c r="BE48" i="3" s="1"/>
  <c r="BE34" i="3"/>
  <c r="BC50" i="3"/>
  <c r="BD47" i="3"/>
  <c r="BF37" i="3" l="1"/>
  <c r="BF38" i="3" s="1"/>
  <c r="BF42" i="3" s="1"/>
  <c r="BD50" i="3"/>
  <c r="BF34" i="3"/>
  <c r="BF39" i="3"/>
  <c r="BF40" i="3" s="1"/>
  <c r="BF48" i="3" s="1"/>
  <c r="BE47" i="3"/>
  <c r="BG37" i="3" l="1"/>
  <c r="BG38" i="3" s="1"/>
  <c r="BG42" i="3" s="1"/>
  <c r="BG39" i="3"/>
  <c r="BG40" i="3" s="1"/>
  <c r="BG48" i="3" s="1"/>
  <c r="BG34" i="3"/>
  <c r="BE50" i="3"/>
  <c r="BF47" i="3"/>
  <c r="BH37" i="3" l="1"/>
  <c r="BH38" i="3" s="1"/>
  <c r="BH42" i="3" s="1"/>
  <c r="BF50" i="3"/>
  <c r="BH34" i="3"/>
  <c r="BH39" i="3"/>
  <c r="BH40" i="3" s="1"/>
  <c r="BH48" i="3" s="1"/>
  <c r="BG47" i="3"/>
  <c r="BI37" i="3" l="1"/>
  <c r="BI38" i="3" s="1"/>
  <c r="BI42" i="3" s="1"/>
  <c r="BI39" i="3"/>
  <c r="BI40" i="3" s="1"/>
  <c r="BI48" i="3" s="1"/>
  <c r="BJ49" i="3" s="1"/>
  <c r="BK49" i="3" s="1"/>
  <c r="BL49" i="3" s="1"/>
  <c r="BM49" i="3" s="1"/>
  <c r="BN49" i="3" s="1"/>
  <c r="BO49" i="3" s="1"/>
  <c r="BP49" i="3" s="1"/>
  <c r="BQ49" i="3" s="1"/>
  <c r="BR49" i="3" s="1"/>
  <c r="BS49" i="3" s="1"/>
  <c r="BI34" i="3"/>
  <c r="BG50" i="3"/>
  <c r="BH47" i="3"/>
  <c r="BH50" i="3" l="1"/>
  <c r="BJ41" i="3"/>
  <c r="BK41" i="3" s="1"/>
  <c r="BL41" i="3" s="1"/>
  <c r="BM41" i="3" s="1"/>
  <c r="BN41" i="3" s="1"/>
  <c r="BO41" i="3" s="1"/>
  <c r="BP41" i="3" s="1"/>
  <c r="BQ41" i="3" s="1"/>
  <c r="BR41" i="3" s="1"/>
  <c r="BS41" i="3" s="1"/>
  <c r="BJ38" i="3"/>
  <c r="BJ34" i="3"/>
  <c r="BJ39" i="3"/>
  <c r="BJ40" i="3" s="1"/>
  <c r="BJ48" i="3" s="1"/>
  <c r="BI47" i="3"/>
  <c r="BJ42" i="3" l="1"/>
  <c r="BK37" i="3"/>
  <c r="BK38" i="3"/>
  <c r="BK42" i="3" s="1"/>
  <c r="BK39" i="3"/>
  <c r="BK40" i="3" s="1"/>
  <c r="BK48" i="3" s="1"/>
  <c r="BK34" i="3"/>
  <c r="BI50" i="3"/>
  <c r="BJ47" i="3"/>
  <c r="BL37" i="3" l="1"/>
  <c r="BL38" i="3" s="1"/>
  <c r="BL42" i="3" s="1"/>
  <c r="BJ50" i="3"/>
  <c r="BL34" i="3"/>
  <c r="BL39" i="3"/>
  <c r="BL40" i="3" s="1"/>
  <c r="BL48" i="3" s="1"/>
  <c r="BK47" i="3"/>
  <c r="BM37" i="3" l="1"/>
  <c r="BM38" i="3" s="1"/>
  <c r="BM42" i="3" s="1"/>
  <c r="BI43" i="3"/>
  <c r="BI51" i="3" s="1"/>
  <c r="BM39" i="3"/>
  <c r="BM40" i="3" s="1"/>
  <c r="BM48" i="3" s="1"/>
  <c r="BM34" i="3"/>
  <c r="BK50" i="3"/>
  <c r="BL47" i="3"/>
  <c r="BN37" i="3" l="1"/>
  <c r="BN38" i="3" s="1"/>
  <c r="BN42" i="3" s="1"/>
  <c r="BL50" i="3"/>
  <c r="BN34" i="3"/>
  <c r="BN39" i="3"/>
  <c r="BN40" i="3" s="1"/>
  <c r="BN48" i="3" s="1"/>
  <c r="BM47" i="3"/>
  <c r="BO37" i="3" l="1"/>
  <c r="BO38" i="3" s="1"/>
  <c r="BO42" i="3" s="1"/>
  <c r="BO39" i="3"/>
  <c r="BO40" i="3" s="1"/>
  <c r="BO48" i="3" s="1"/>
  <c r="BO34" i="3"/>
  <c r="BM50" i="3"/>
  <c r="BN47" i="3"/>
  <c r="BP37" i="3" l="1"/>
  <c r="BP38" i="3" s="1"/>
  <c r="BP42" i="3" s="1"/>
  <c r="BO47" i="3"/>
  <c r="BN50" i="3"/>
  <c r="BP34" i="3"/>
  <c r="BP39" i="3"/>
  <c r="BP40" i="3" s="1"/>
  <c r="BP48" i="3" s="1"/>
  <c r="BQ37" i="3" l="1"/>
  <c r="BQ38" i="3" s="1"/>
  <c r="BQ42" i="3" s="1"/>
  <c r="BP47" i="3"/>
  <c r="BQ39" i="3"/>
  <c r="BQ40" i="3" s="1"/>
  <c r="BQ48" i="3" s="1"/>
  <c r="BQ34" i="3"/>
  <c r="BO50" i="3"/>
  <c r="BR37" i="3" l="1"/>
  <c r="BR38" i="3" s="1"/>
  <c r="BR42" i="3" s="1"/>
  <c r="BQ47" i="3"/>
  <c r="BP50" i="3"/>
  <c r="BR34" i="3"/>
  <c r="BR39" i="3"/>
  <c r="BR40" i="3" s="1"/>
  <c r="BR48" i="3" s="1"/>
  <c r="BS37" i="3" l="1"/>
  <c r="BS38" i="3" s="1"/>
  <c r="BS42" i="3" s="1"/>
  <c r="BR47" i="3"/>
  <c r="BS39" i="3"/>
  <c r="BS40" i="3" s="1"/>
  <c r="BS48" i="3" s="1"/>
  <c r="BS34" i="3"/>
  <c r="BQ50" i="3"/>
  <c r="BR50" i="3" l="1"/>
  <c r="BS47" i="3"/>
  <c r="BS50" i="3" l="1"/>
  <c r="BS43" i="3" l="1"/>
  <c r="BS51" i="3" s="1"/>
</calcChain>
</file>

<file path=xl/sharedStrings.xml><?xml version="1.0" encoding="utf-8"?>
<sst xmlns="http://schemas.openxmlformats.org/spreadsheetml/2006/main" count="245" uniqueCount="176">
  <si>
    <t>Capacity cleared at auction (MW)</t>
  </si>
  <si>
    <t>Portfolio</t>
  </si>
  <si>
    <t>CMU 1</t>
  </si>
  <si>
    <t>CMU 2</t>
  </si>
  <si>
    <t>CMU1</t>
  </si>
  <si>
    <t>CMU2</t>
  </si>
  <si>
    <t>14.2 Output of a capacity committed CMU (Eij)</t>
  </si>
  <si>
    <t xml:space="preserve">14.3.4 (Individual settlemet period components of Max P) </t>
  </si>
  <si>
    <t>14.3.4 MaxPi (£)</t>
  </si>
  <si>
    <t>14.3.2 VoLL (£/MWh)</t>
  </si>
  <si>
    <t>14.3.2 Scaled VoLL (£/MWh)</t>
  </si>
  <si>
    <t>14.3.2 Cash-out (£/MWh)</t>
  </si>
  <si>
    <t>14.3.1 Load following obligation (MW)</t>
  </si>
  <si>
    <t>14.3.1 Over delivery</t>
  </si>
  <si>
    <t>14.4.5 Sum ODPi in portfolio</t>
  </si>
  <si>
    <t>Billing
Month 1</t>
  </si>
  <si>
    <t>Billing
Month 2</t>
  </si>
  <si>
    <t>Billing
Month 3</t>
  </si>
  <si>
    <t>Billing
Month 7</t>
  </si>
  <si>
    <t>Billing
Month 6</t>
  </si>
  <si>
    <t>Billing
Month 5</t>
  </si>
  <si>
    <t>Billing
Month 4</t>
  </si>
  <si>
    <t>jm=1,1</t>
  </si>
  <si>
    <t>jm=2,1</t>
  </si>
  <si>
    <t>jm=3,1</t>
  </si>
  <si>
    <t>jm=4,1</t>
  </si>
  <si>
    <t>jm=5,1</t>
  </si>
  <si>
    <t>jm=6,1</t>
  </si>
  <si>
    <t>jm=7,1</t>
  </si>
  <si>
    <t>jm=8,1</t>
  </si>
  <si>
    <t>jm=9,1</t>
  </si>
  <si>
    <t>jm=10,1</t>
  </si>
  <si>
    <t>jm=1,2</t>
  </si>
  <si>
    <t>jm=2,2</t>
  </si>
  <si>
    <t>jm=3,2</t>
  </si>
  <si>
    <t>jm=4,2</t>
  </si>
  <si>
    <t>jm=5,2</t>
  </si>
  <si>
    <t>jm=6,2</t>
  </si>
  <si>
    <t>jm=7,2</t>
  </si>
  <si>
    <t>jm=8,2</t>
  </si>
  <si>
    <t>jm=9,2</t>
  </si>
  <si>
    <t>jm=10,2</t>
  </si>
  <si>
    <t>jm=2,3</t>
  </si>
  <si>
    <t>jm=3,3</t>
  </si>
  <si>
    <t>jm=4,3</t>
  </si>
  <si>
    <t>jm=5,3</t>
  </si>
  <si>
    <t>jm=6,3</t>
  </si>
  <si>
    <t>jm=7,3</t>
  </si>
  <si>
    <t>jm=8,3</t>
  </si>
  <si>
    <t>jm=9,3</t>
  </si>
  <si>
    <t>jm=10,3</t>
  </si>
  <si>
    <t>jm=1,3</t>
  </si>
  <si>
    <t>jm=1,4</t>
  </si>
  <si>
    <t>jm=2,4</t>
  </si>
  <si>
    <t>jm=3,4</t>
  </si>
  <si>
    <t>jm=4,4</t>
  </si>
  <si>
    <t>jm=5,4</t>
  </si>
  <si>
    <t>jm=6,4</t>
  </si>
  <si>
    <t>jm=7,4</t>
  </si>
  <si>
    <t>jm=8,4</t>
  </si>
  <si>
    <t>jm=9,4</t>
  </si>
  <si>
    <t>jm=10,4</t>
  </si>
  <si>
    <t>jm=1,5</t>
  </si>
  <si>
    <t>jm=2,5</t>
  </si>
  <si>
    <t>jm=3,5</t>
  </si>
  <si>
    <t>jm=4,5</t>
  </si>
  <si>
    <t>jm=5,5</t>
  </si>
  <si>
    <t>jm=6,5</t>
  </si>
  <si>
    <t>jm=7,5</t>
  </si>
  <si>
    <t>jm=8,5</t>
  </si>
  <si>
    <t>jm=9,5</t>
  </si>
  <si>
    <t>jm=10,5</t>
  </si>
  <si>
    <t>jm=1,6</t>
  </si>
  <si>
    <t>jm=2,6</t>
  </si>
  <si>
    <t>jm=3,6</t>
  </si>
  <si>
    <t>jm=4,6</t>
  </si>
  <si>
    <t>jm=5,6</t>
  </si>
  <si>
    <t>jm=6,6</t>
  </si>
  <si>
    <t>jm=7,6</t>
  </si>
  <si>
    <t>jm=8,6</t>
  </si>
  <si>
    <t>jm=9,6</t>
  </si>
  <si>
    <t>jm=10,6</t>
  </si>
  <si>
    <t>jm=1,7</t>
  </si>
  <si>
    <t>jm=2,7</t>
  </si>
  <si>
    <t>jm=3,7</t>
  </si>
  <si>
    <t>jm=4,7</t>
  </si>
  <si>
    <t>jm=5,7</t>
  </si>
  <si>
    <t>jm=6,7</t>
  </si>
  <si>
    <t>jm=7,7</t>
  </si>
  <si>
    <t>jm=8,7</t>
  </si>
  <si>
    <t>jm=9,7</t>
  </si>
  <si>
    <t>jm=10,7</t>
  </si>
  <si>
    <t>Penalty Regime Modelling as per Capacity Market's draft consultation rules</t>
  </si>
  <si>
    <t>Capacity price (£/MW) set from auction</t>
  </si>
  <si>
    <t>14.3.2 Penalty scaling factor (%)</t>
  </si>
  <si>
    <t>14.3.2 Penalty rate PRj (£/MWh)</t>
  </si>
  <si>
    <t>14.3.3 Annual penalty cap (%)</t>
  </si>
  <si>
    <t>14.3.2 Overdelivery rate ODRjm (£/MWh)</t>
  </si>
  <si>
    <t>14.3.1 Settlement period penalty SPPij</t>
  </si>
  <si>
    <t>14.3.4 Penalty Pi</t>
  </si>
  <si>
    <t xml:space="preserve">14.3.1 Overdelivery payment ODPijm </t>
  </si>
  <si>
    <t>14.3.4 Overdelivery payments month ODPi</t>
  </si>
  <si>
    <t xml:space="preserve">14.3.3 Annual penalty cap </t>
  </si>
  <si>
    <t>14.3.4 Soft cumulative CMU cap CCMUCim</t>
  </si>
  <si>
    <t>14.3.5 Settlement period penalty settlement amount SPPSAim</t>
  </si>
  <si>
    <t>14.4.4 Cumulative aggregate portfolio holder penalty MaxPP (£)</t>
  </si>
  <si>
    <t>14.4.3 Cumulative aggregate portfolio holder penalty PP</t>
  </si>
  <si>
    <t xml:space="preserve">14.4.2 Annual portfolio holder penalty cap PAPC </t>
  </si>
  <si>
    <t xml:space="preserve">14.4.5 Soft cumulative portfolio cap CPC </t>
  </si>
  <si>
    <t>14.4.6 Portfolio holder adjustment PHA</t>
  </si>
  <si>
    <t>Data entry cells shown in green text</t>
  </si>
  <si>
    <t xml:space="preserve">CMU 1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</si>
  <si>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modelling considers 2 CMUs (CMU1 and CMU2) that are part of a portfolio.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</si>
  <si>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There are 7 months (m) in a year in which a stress event occurs.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</si>
  <si>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For each of these month, a stress event compromises 10 settlement periods (j). In total, there are 70 settlement periods across the year where a stress event occurs.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</si>
  <si>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nature of the stress events is such that parties are required to deliver 100% of their load following obligation.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</si>
  <si>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For simplicity, the penalty rate is assumed to be equal to the over-delivery rate.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</si>
  <si>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Cells B6 and C6: capacity prices for each CMU.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</si>
  <si>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Cell B12: the penalty rate.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</si>
  <si>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Cell B13: the level at which the annual penalty cap is set.</t>
    </r>
  </si>
  <si>
    <t>The modelling provides the following outputs: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</si>
  <si>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Row 19 cells: these set the level of CMU1’s performance for specific settlement periods</t>
    </r>
  </si>
  <si>
    <r>
      <t>·</t>
    </r>
    <r>
      <rPr>
        <sz val="7"/>
        <color theme="1"/>
        <rFont val="Times New Roman"/>
        <family val="1"/>
      </rPr>
      <t>       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 xml:space="preserve">Row 33 cells: these set the level of CMU2’s performance for specific settlement periods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</si>
  <si>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Monthly settlement amount (SPPSAim) for CMU1: cells K29, U29, AE29, AO29, AY29, BI29 and BS29.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</si>
  <si>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Monthly settlement amount (SPPSAim) for CMU2: cells K43, U43, AE43, AO43, AY43, BI43 and BS43.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</si>
  <si>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Portfolio Holder Adjustment (PHA) applying to the portfolio: cells K51, U51, AE51, AO51, AY51, BI51 and BS51.     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</si>
  <si>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</rPr>
      <t>Modelling scenario applying to tabs 2 and 3</t>
    </r>
  </si>
  <si>
    <t>Yellow shaded cells with a green text format indicate a parameter into the model whose input can be varied at will: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</si>
  <si>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</rPr>
      <t>Inputs into the modelling: tabs 2 and 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</si>
  <si>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Cell B11: cash-out.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</si>
  <si>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</rPr>
      <t>Output of the modelling: tabs 2 and 3</t>
    </r>
  </si>
  <si>
    <t>Graphical summary of the evolution of all the penalty regime formulae across the delivery year is presented below of</t>
  </si>
  <si>
    <t>the modelling calcualtions</t>
  </si>
  <si>
    <t>Modelling and calculations of the algebra appearing in section 14 of the capacity market rules published on the October 2013 consultation</t>
  </si>
  <si>
    <t>Output of CMU during settlement period (MW)</t>
  </si>
  <si>
    <t>Settlement period</t>
  </si>
  <si>
    <t>Annual penalty cap (% of annual CM revenue)</t>
  </si>
  <si>
    <t>NB - results have been rounded to 3 significant figures</t>
  </si>
  <si>
    <t xml:space="preserve">Soft cumulative CMU cap </t>
  </si>
  <si>
    <t xml:space="preserve">Monthly settlement amount </t>
  </si>
  <si>
    <t>Portfolio holder adjustment</t>
  </si>
  <si>
    <t xml:space="preserve">Soft cumulative portfolio cap </t>
  </si>
  <si>
    <t>Load following obligation (MW)</t>
  </si>
  <si>
    <t>Provides a simplified model of the rules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</si>
  <si>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Cell B12: the penalty rate.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</si>
  <si>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Cell B13: the level at which the annual penalty cap is set.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</si>
  <si>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>Row 19 cells: these set the level of CMU1’s performance for specific settlement periods</t>
    </r>
  </si>
  <si>
    <r>
      <t>·</t>
    </r>
    <r>
      <rPr>
        <sz val="7"/>
        <color theme="1"/>
        <rFont val="Calibri"/>
        <family val="2"/>
        <scheme val="minor"/>
      </rPr>
      <t>        </t>
    </r>
    <r>
      <rPr>
        <sz val="11"/>
        <color theme="1"/>
        <rFont val="Calibri"/>
        <family val="2"/>
        <scheme val="minor"/>
      </rPr>
      <t xml:space="preserve"> Row 33 cells: these set the level of CMU2’s performance for specific settlement periods </t>
    </r>
  </si>
  <si>
    <t>*The modelling considers 2 CMUs (CMU1 and CMU2) that are part of a portfolio.</t>
  </si>
  <si>
    <t>*The first 10 settlement periods belong to month 1 and the remainder belong to month 2.</t>
  </si>
  <si>
    <t>*For simplicity, the penalty rate is assumed to be equal to the over-delivery rate.</t>
  </si>
  <si>
    <t>*Contemplates a total of 20 settlement periods where a stress event occurs under the definition of the rules. Please, note that this assumption is made just for expositional purposes</t>
  </si>
  <si>
    <r>
      <t xml:space="preserve"> to show the mechanics of the penalty regime. </t>
    </r>
    <r>
      <rPr>
        <b/>
        <sz val="11"/>
        <color rgb="FFFF0000"/>
        <rFont val="Calibri"/>
        <family val="2"/>
        <scheme val="minor"/>
      </rPr>
      <t>THIS DOES NOT MEAN THAT DECC EXPECTS 10 HOURS OF SYSTEM STRESS IN ANY ONE YEAR</t>
    </r>
    <r>
      <rPr>
        <b/>
        <sz val="11"/>
        <color theme="1"/>
        <rFont val="Calibri"/>
        <family val="2"/>
        <scheme val="minor"/>
      </rPr>
      <t>.</t>
    </r>
  </si>
  <si>
    <t>Cash-out (£/MWh)</t>
  </si>
  <si>
    <t>Graphical summary of the evolution of all the penalty regime formulae for CMU1, CMU2 and the portfolio is presented below of</t>
  </si>
  <si>
    <t>TAB 2</t>
  </si>
  <si>
    <t>*CMU1 monthly settlement amount: cells K29 and U29</t>
  </si>
  <si>
    <t>*CMU2 monthly settlement amount: cells K43 and U43</t>
  </si>
  <si>
    <t>*Portfolio adjuster: cells K51 and U51</t>
  </si>
  <si>
    <r>
      <t>1.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sz val="11"/>
        <color theme="1"/>
        <rFont val="Calibri"/>
        <family val="2"/>
        <scheme val="minor"/>
      </rPr>
      <t>Modelling scenario applying to tab 2</t>
    </r>
  </si>
  <si>
    <r>
      <t>2.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sz val="11"/>
        <color theme="1"/>
        <rFont val="Calibri"/>
        <family val="2"/>
        <scheme val="minor"/>
      </rPr>
      <t>Inputs into the modelling: Tab 2</t>
    </r>
  </si>
  <si>
    <r>
      <t xml:space="preserve">               3.  </t>
    </r>
    <r>
      <rPr>
        <b/>
        <sz val="11"/>
        <color theme="1"/>
        <rFont val="Calibri"/>
        <family val="2"/>
        <scheme val="minor"/>
      </rPr>
      <t>Outputs of the modelling: Tab 2</t>
    </r>
  </si>
  <si>
    <t>*Contemplates a total of 70 settlement periods where a stress event occurs under the definition of the rules. Please, note that this assumption is made just for expositional purposes</t>
  </si>
  <si>
    <t>Provides a more complex model encompassing all the formulae in the rules</t>
  </si>
  <si>
    <r>
      <t xml:space="preserve"> to show the mechanics of the penalty regime. </t>
    </r>
    <r>
      <rPr>
        <b/>
        <sz val="11"/>
        <color rgb="FFFF0000"/>
        <rFont val="Calibri"/>
        <family val="2"/>
        <scheme val="minor"/>
      </rPr>
      <t>THIS DOES NOT MEAN THAT DECC EXPECTS 35 HOURS OF SYSTEM STRESS IN ANY ONE YEAR</t>
    </r>
    <r>
      <rPr>
        <b/>
        <sz val="11"/>
        <color theme="1"/>
        <rFont val="Calibri"/>
        <family val="2"/>
        <scheme val="minor"/>
      </rPr>
      <t>.</t>
    </r>
  </si>
  <si>
    <t>TAB 3</t>
  </si>
  <si>
    <t>*Every 10 settlement system stress periods occur during one month in particular.</t>
  </si>
  <si>
    <t>DISCLAIMER</t>
  </si>
  <si>
    <r>
      <t>1.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sz val="11"/>
        <color theme="1"/>
        <rFont val="Calibri"/>
        <family val="2"/>
        <scheme val="minor"/>
      </rPr>
      <t>Modelling scenario applying to tab 3</t>
    </r>
  </si>
  <si>
    <r>
      <t>2.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sz val="11"/>
        <color theme="1"/>
        <rFont val="Calibri"/>
        <family val="2"/>
        <scheme val="minor"/>
      </rPr>
      <t>Inputs into the modelling: Tab 3</t>
    </r>
  </si>
  <si>
    <r>
      <t xml:space="preserve">               3.  </t>
    </r>
    <r>
      <rPr>
        <b/>
        <sz val="11"/>
        <color theme="1"/>
        <rFont val="Calibri"/>
        <family val="2"/>
        <scheme val="minor"/>
      </rPr>
      <t>Outputs of the modelling: Tab 3</t>
    </r>
  </si>
  <si>
    <t>The information contained in this document is Government policy in development and does not represent a commitment to act in a particular way. The calculations and figures are provided only for indicative purposes and any future calculations or figures published by Government may vary from those stated.</t>
  </si>
  <si>
    <t xml:space="preserve">Annual penalty cap </t>
  </si>
  <si>
    <t xml:space="preserve">Annual portfolio holder penalty cap PAPC </t>
  </si>
  <si>
    <t>Penalty rate (£/MWh)</t>
  </si>
  <si>
    <t>*The nature of the stress events is such that parties are required to deliver 100% of their capacity obligation.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</si>
</sst>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5" tint="0.39997558519241921"/>
      <name val="Arial"/>
      <family val="2"/>
    </font>
    <font>
      <b/>
      <sz val="14"/>
      <color theme="1"/>
      <name val="Arial"/>
      <family val="2"/>
    </font>
    <font>
      <b/>
      <sz val="14"/>
      <color rgb="FF00B05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</font>
    <font>
      <sz val="11"/>
      <name val="Symbol"/>
      <family val="1"/>
      <charset val="2"/>
    </font>
    <font>
      <sz val="7"/>
      <name val="Times New Roman"/>
      <family val="1"/>
    </font>
    <font>
      <sz val="11"/>
      <name val="Calibri"/>
      <family val="2"/>
    </font>
    <font>
      <b/>
      <u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5" xfId="0" applyFill="1" applyBorder="1"/>
    <xf numFmtId="0" fontId="0" fillId="2" borderId="0" xfId="0" applyFill="1" applyBorder="1"/>
    <xf numFmtId="3" fontId="0" fillId="0" borderId="0" xfId="0" applyNumberFormat="1" applyBorder="1"/>
    <xf numFmtId="0" fontId="0" fillId="0" borderId="10" xfId="0" applyBorder="1"/>
    <xf numFmtId="9" fontId="0" fillId="0" borderId="0" xfId="0" applyNumberFormat="1" applyBorder="1"/>
    <xf numFmtId="0" fontId="0" fillId="3" borderId="0" xfId="0" applyFill="1" applyBorder="1"/>
    <xf numFmtId="3" fontId="0" fillId="3" borderId="0" xfId="0" applyNumberFormat="1" applyFill="1" applyBorder="1"/>
    <xf numFmtId="3" fontId="0" fillId="0" borderId="0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5" borderId="0" xfId="0" applyNumberFormat="1" applyFill="1" applyBorder="1"/>
    <xf numFmtId="0" fontId="5" fillId="0" borderId="12" xfId="0" applyFont="1" applyBorder="1" applyAlignment="1">
      <alignment horizontal="center" vertical="center"/>
    </xf>
    <xf numFmtId="0" fontId="0" fillId="5" borderId="0" xfId="0" applyFill="1" applyBorder="1"/>
    <xf numFmtId="3" fontId="8" fillId="5" borderId="0" xfId="0" applyNumberFormat="1" applyFont="1" applyFill="1" applyBorder="1"/>
    <xf numFmtId="0" fontId="0" fillId="4" borderId="8" xfId="0" applyFill="1" applyBorder="1"/>
    <xf numFmtId="0" fontId="0" fillId="5" borderId="8" xfId="0" applyFill="1" applyBorder="1" applyAlignment="1">
      <alignment horizontal="center" vertical="center"/>
    </xf>
    <xf numFmtId="3" fontId="0" fillId="5" borderId="2" xfId="0" applyNumberFormat="1" applyFill="1" applyBorder="1"/>
    <xf numFmtId="0" fontId="0" fillId="5" borderId="5" xfId="0" applyFill="1" applyBorder="1"/>
    <xf numFmtId="3" fontId="0" fillId="5" borderId="5" xfId="0" applyNumberFormat="1" applyFill="1" applyBorder="1"/>
    <xf numFmtId="0" fontId="0" fillId="0" borderId="8" xfId="0" applyFill="1" applyBorder="1"/>
    <xf numFmtId="0" fontId="5" fillId="0" borderId="4" xfId="0" applyFont="1" applyBorder="1"/>
    <xf numFmtId="0" fontId="0" fillId="0" borderId="13" xfId="0" applyBorder="1"/>
    <xf numFmtId="0" fontId="0" fillId="4" borderId="0" xfId="0" applyFill="1" applyBorder="1"/>
    <xf numFmtId="3" fontId="6" fillId="4" borderId="0" xfId="0" applyNumberFormat="1" applyFont="1" applyFill="1" applyBorder="1"/>
    <xf numFmtId="0" fontId="6" fillId="4" borderId="0" xfId="0" applyFont="1" applyFill="1" applyBorder="1"/>
    <xf numFmtId="3" fontId="0" fillId="4" borderId="0" xfId="0" applyNumberFormat="1" applyFill="1" applyBorder="1"/>
    <xf numFmtId="3" fontId="7" fillId="4" borderId="0" xfId="0" applyNumberFormat="1" applyFont="1" applyFill="1" applyBorder="1"/>
    <xf numFmtId="3" fontId="5" fillId="5" borderId="14" xfId="0" applyNumberFormat="1" applyFont="1" applyFill="1" applyBorder="1"/>
    <xf numFmtId="3" fontId="9" fillId="5" borderId="0" xfId="0" applyNumberFormat="1" applyFont="1" applyFill="1" applyBorder="1"/>
    <xf numFmtId="0" fontId="5" fillId="0" borderId="0" xfId="0" applyFont="1" applyBorder="1" applyAlignment="1">
      <alignment horizontal="center" vertical="center"/>
    </xf>
    <xf numFmtId="0" fontId="10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4" fontId="0" fillId="0" borderId="0" xfId="0" applyNumberFormat="1" applyBorder="1"/>
    <xf numFmtId="0" fontId="0" fillId="4" borderId="2" xfId="0" applyFill="1" applyBorder="1"/>
    <xf numFmtId="3" fontId="0" fillId="4" borderId="4" xfId="0" applyNumberFormat="1" applyFill="1" applyBorder="1"/>
    <xf numFmtId="0" fontId="0" fillId="4" borderId="4" xfId="0" applyFill="1" applyBorder="1"/>
    <xf numFmtId="0" fontId="0" fillId="6" borderId="2" xfId="0" applyFill="1" applyBorder="1"/>
    <xf numFmtId="3" fontId="0" fillId="6" borderId="1" xfId="0" applyNumberFormat="1" applyFill="1" applyBorder="1"/>
    <xf numFmtId="3" fontId="0" fillId="6" borderId="2" xfId="0" applyNumberFormat="1" applyFill="1" applyBorder="1"/>
    <xf numFmtId="3" fontId="0" fillId="6" borderId="0" xfId="0" applyNumberFormat="1" applyFill="1" applyBorder="1"/>
    <xf numFmtId="0" fontId="0" fillId="6" borderId="0" xfId="0" applyFill="1" applyBorder="1"/>
    <xf numFmtId="3" fontId="0" fillId="6" borderId="4" xfId="0" applyNumberFormat="1" applyFill="1" applyBorder="1"/>
    <xf numFmtId="0" fontId="0" fillId="6" borderId="4" xfId="0" applyFill="1" applyBorder="1"/>
    <xf numFmtId="3" fontId="0" fillId="6" borderId="5" xfId="0" applyNumberFormat="1" applyFill="1" applyBorder="1"/>
    <xf numFmtId="0" fontId="0" fillId="6" borderId="9" xfId="0" applyFill="1" applyBorder="1"/>
    <xf numFmtId="0" fontId="0" fillId="6" borderId="3" xfId="0" applyFill="1" applyBorder="1"/>
    <xf numFmtId="0" fontId="0" fillId="6" borderId="10" xfId="0" applyFill="1" applyBorder="1"/>
    <xf numFmtId="0" fontId="0" fillId="6" borderId="5" xfId="0" applyFill="1" applyBorder="1"/>
    <xf numFmtId="9" fontId="0" fillId="6" borderId="4" xfId="0" applyNumberFormat="1" applyFill="1" applyBorder="1"/>
    <xf numFmtId="9" fontId="0" fillId="6" borderId="5" xfId="0" applyNumberFormat="1" applyFill="1" applyBorder="1"/>
    <xf numFmtId="3" fontId="0" fillId="6" borderId="5" xfId="0" applyNumberFormat="1" applyFont="1" applyFill="1" applyBorder="1"/>
    <xf numFmtId="0" fontId="0" fillId="6" borderId="11" xfId="0" applyFill="1" applyBorder="1"/>
    <xf numFmtId="3" fontId="8" fillId="6" borderId="6" xfId="0" applyNumberFormat="1" applyFont="1" applyFill="1" applyBorder="1"/>
    <xf numFmtId="3" fontId="0" fillId="6" borderId="7" xfId="0" applyNumberFormat="1" applyFill="1" applyBorder="1"/>
    <xf numFmtId="0" fontId="5" fillId="6" borderId="10" xfId="0" applyFont="1" applyFill="1" applyBorder="1"/>
    <xf numFmtId="0" fontId="5" fillId="6" borderId="4" xfId="0" applyFont="1" applyFill="1" applyBorder="1"/>
    <xf numFmtId="0" fontId="0" fillId="6" borderId="13" xfId="0" applyFill="1" applyBorder="1"/>
    <xf numFmtId="3" fontId="6" fillId="7" borderId="4" xfId="0" applyNumberFormat="1" applyFont="1" applyFill="1" applyBorder="1"/>
    <xf numFmtId="0" fontId="6" fillId="7" borderId="10" xfId="0" applyFont="1" applyFill="1" applyBorder="1"/>
    <xf numFmtId="3" fontId="6" fillId="7" borderId="0" xfId="0" applyNumberFormat="1" applyFont="1" applyFill="1" applyBorder="1"/>
    <xf numFmtId="0" fontId="6" fillId="7" borderId="0" xfId="0" applyFont="1" applyFill="1" applyBorder="1"/>
    <xf numFmtId="0" fontId="6" fillId="7" borderId="4" xfId="0" applyFont="1" applyFill="1" applyBorder="1"/>
    <xf numFmtId="0" fontId="7" fillId="7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2" fontId="9" fillId="5" borderId="0" xfId="0" applyNumberFormat="1" applyFont="1" applyFill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15" fillId="0" borderId="0" xfId="0" applyFont="1" applyAlignment="1">
      <alignment horizontal="left" vertical="center" indent="8"/>
    </xf>
    <xf numFmtId="0" fontId="0" fillId="4" borderId="0" xfId="0" applyFill="1" applyAlignment="1">
      <alignment horizontal="left" wrapText="1"/>
    </xf>
    <xf numFmtId="0" fontId="17" fillId="0" borderId="0" xfId="0" applyFont="1" applyAlignment="1">
      <alignment horizontal="left" vertical="center" indent="8"/>
    </xf>
    <xf numFmtId="0" fontId="8" fillId="0" borderId="0" xfId="0" applyFont="1"/>
    <xf numFmtId="0" fontId="5" fillId="0" borderId="0" xfId="0" applyFont="1"/>
    <xf numFmtId="0" fontId="4" fillId="0" borderId="0" xfId="0" applyFo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13" fillId="8" borderId="0" xfId="0" applyFont="1" applyFill="1" applyAlignment="1">
      <alignment vertical="center"/>
    </xf>
    <xf numFmtId="0" fontId="0" fillId="8" borderId="0" xfId="0" applyFill="1"/>
    <xf numFmtId="0" fontId="5" fillId="8" borderId="0" xfId="0" applyFont="1" applyFill="1"/>
    <xf numFmtId="0" fontId="20" fillId="9" borderId="0" xfId="0" applyFont="1" applyFill="1" applyAlignment="1">
      <alignment vertical="center"/>
    </xf>
    <xf numFmtId="0" fontId="0" fillId="9" borderId="0" xfId="0" applyFill="1"/>
    <xf numFmtId="0" fontId="5" fillId="0" borderId="12" xfId="0" applyFont="1" applyBorder="1" applyAlignment="1">
      <alignment horizontal="left" vertical="center"/>
    </xf>
    <xf numFmtId="9" fontId="0" fillId="6" borderId="7" xfId="0" applyNumberFormat="1" applyFill="1" applyBorder="1"/>
    <xf numFmtId="0" fontId="0" fillId="6" borderId="1" xfId="0" applyFill="1" applyBorder="1"/>
    <xf numFmtId="0" fontId="7" fillId="4" borderId="0" xfId="0" applyFont="1" applyFill="1" applyBorder="1"/>
    <xf numFmtId="3" fontId="0" fillId="5" borderId="4" xfId="0" applyNumberFormat="1" applyFill="1" applyBorder="1"/>
    <xf numFmtId="0" fontId="22" fillId="9" borderId="0" xfId="0" applyFont="1" applyFill="1" applyAlignment="1">
      <alignment vertical="center"/>
    </xf>
    <xf numFmtId="0" fontId="23" fillId="9" borderId="0" xfId="0" applyFont="1" applyFill="1"/>
    <xf numFmtId="0" fontId="23" fillId="0" borderId="0" xfId="0" applyFont="1"/>
    <xf numFmtId="0" fontId="21" fillId="0" borderId="0" xfId="0" applyFont="1" applyAlignment="1">
      <alignment vertical="center"/>
    </xf>
    <xf numFmtId="0" fontId="21" fillId="9" borderId="0" xfId="0" applyFont="1" applyFill="1" applyAlignment="1">
      <alignment vertical="center"/>
    </xf>
    <xf numFmtId="0" fontId="3" fillId="0" borderId="0" xfId="0" applyFont="1" applyAlignment="1">
      <alignment horizontal="left" vertical="center" indent="4"/>
    </xf>
    <xf numFmtId="0" fontId="21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8"/>
    </xf>
    <xf numFmtId="0" fontId="23" fillId="2" borderId="0" xfId="0" applyFont="1" applyFill="1" applyBorder="1"/>
    <xf numFmtId="0" fontId="3" fillId="2" borderId="0" xfId="0" applyFont="1" applyFill="1" applyAlignment="1">
      <alignment vertical="center"/>
    </xf>
    <xf numFmtId="0" fontId="23" fillId="2" borderId="0" xfId="0" applyFont="1" applyFill="1"/>
    <xf numFmtId="0" fontId="3" fillId="0" borderId="0" xfId="0" applyFont="1" applyAlignment="1">
      <alignment vertical="center"/>
    </xf>
    <xf numFmtId="0" fontId="21" fillId="8" borderId="0" xfId="0" applyFont="1" applyFill="1" applyAlignment="1">
      <alignment vertical="center"/>
    </xf>
    <xf numFmtId="0" fontId="23" fillId="8" borderId="0" xfId="0" applyFont="1" applyFill="1"/>
    <xf numFmtId="0" fontId="3" fillId="2" borderId="0" xfId="0" applyFont="1" applyFill="1" applyBorder="1"/>
    <xf numFmtId="0" fontId="3" fillId="0" borderId="0" xfId="0" applyFont="1"/>
    <xf numFmtId="0" fontId="3" fillId="2" borderId="0" xfId="0" applyFont="1" applyFill="1"/>
    <xf numFmtId="0" fontId="21" fillId="9" borderId="0" xfId="0" applyFont="1" applyFill="1"/>
    <xf numFmtId="3" fontId="8" fillId="6" borderId="4" xfId="0" applyNumberFormat="1" applyFont="1" applyFill="1" applyBorder="1"/>
    <xf numFmtId="0" fontId="21" fillId="8" borderId="0" xfId="0" applyFont="1" applyFill="1"/>
    <xf numFmtId="0" fontId="23" fillId="0" borderId="0" xfId="0" applyFont="1" applyFill="1" applyBorder="1"/>
    <xf numFmtId="0" fontId="23" fillId="0" borderId="0" xfId="0" applyFont="1" applyFill="1"/>
    <xf numFmtId="0" fontId="3" fillId="0" borderId="0" xfId="0" applyFont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/>
    <xf numFmtId="3" fontId="6" fillId="7" borderId="17" xfId="0" applyNumberFormat="1" applyFont="1" applyFill="1" applyBorder="1"/>
    <xf numFmtId="9" fontId="6" fillId="7" borderId="18" xfId="0" applyNumberFormat="1" applyFont="1" applyFill="1" applyBorder="1"/>
    <xf numFmtId="0" fontId="22" fillId="0" borderId="0" xfId="0" applyFont="1" applyFill="1" applyAlignment="1">
      <alignment vertical="center"/>
    </xf>
    <xf numFmtId="0" fontId="24" fillId="10" borderId="0" xfId="0" applyFont="1" applyFill="1"/>
    <xf numFmtId="0" fontId="23" fillId="10" borderId="0" xfId="0" applyFont="1" applyFill="1"/>
    <xf numFmtId="0" fontId="27" fillId="7" borderId="15" xfId="0" applyFont="1" applyFill="1" applyBorder="1"/>
    <xf numFmtId="0" fontId="27" fillId="7" borderId="16" xfId="0" applyFont="1" applyFill="1" applyBorder="1"/>
    <xf numFmtId="3" fontId="28" fillId="7" borderId="17" xfId="0" applyNumberFormat="1" applyFont="1" applyFill="1" applyBorder="1"/>
    <xf numFmtId="9" fontId="28" fillId="7" borderId="18" xfId="0" applyNumberFormat="1" applyFont="1" applyFill="1" applyBorder="1"/>
    <xf numFmtId="0" fontId="28" fillId="7" borderId="10" xfId="0" applyFont="1" applyFill="1" applyBorder="1"/>
    <xf numFmtId="3" fontId="28" fillId="7" borderId="0" xfId="0" applyNumberFormat="1" applyFont="1" applyFill="1" applyBorder="1"/>
    <xf numFmtId="0" fontId="28" fillId="0" borderId="0" xfId="0" applyFont="1" applyFill="1" applyBorder="1"/>
    <xf numFmtId="0" fontId="28" fillId="7" borderId="0" xfId="0" applyFont="1" applyFill="1" applyBorder="1"/>
    <xf numFmtId="3" fontId="28" fillId="7" borderId="4" xfId="0" applyNumberFormat="1" applyFont="1" applyFill="1" applyBorder="1"/>
    <xf numFmtId="0" fontId="2" fillId="0" borderId="0" xfId="0" applyFont="1" applyAlignment="1">
      <alignment horizontal="left" vertical="center" indent="8"/>
    </xf>
    <xf numFmtId="0" fontId="24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horizontal="left" vertical="center"/>
    </xf>
    <xf numFmtId="0" fontId="11" fillId="7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center"/>
    </xf>
    <xf numFmtId="0" fontId="11" fillId="7" borderId="0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1" fillId="0" borderId="0" xfId="0" applyFont="1" applyAlignment="1">
      <alignment horizontal="left" vertical="center" indent="8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98737812860238E-2"/>
          <c:y val="3.2932935247527204E-2"/>
          <c:w val="0.75002399699789268"/>
          <c:h val="0.762784276620664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'Penalty model (simple)'!$A$29</c:f>
              <c:strCache>
                <c:ptCount val="1"/>
                <c:pt idx="0">
                  <c:v>Monthly settlement amount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'Penalty model (simple)'!$B$29:$U$29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#,##0">
                  <c:v>6500000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6500000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85632"/>
        <c:axId val="130516096"/>
      </c:barChart>
      <c:lineChart>
        <c:grouping val="standard"/>
        <c:varyColors val="0"/>
        <c:ser>
          <c:idx val="0"/>
          <c:order val="0"/>
          <c:tx>
            <c:strRef>
              <c:f>'Penalty model (simple)'!$A$27</c:f>
              <c:strCache>
                <c:ptCount val="1"/>
                <c:pt idx="0">
                  <c:v>Annual penalty cap 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'Penalty model (simple)'!$B$27:$U$27</c:f>
              <c:numCache>
                <c:formatCode>#,##0</c:formatCode>
                <c:ptCount val="20"/>
                <c:pt idx="0">
                  <c:v>24700000</c:v>
                </c:pt>
                <c:pt idx="1">
                  <c:v>24700000</c:v>
                </c:pt>
                <c:pt idx="2">
                  <c:v>24700000</c:v>
                </c:pt>
                <c:pt idx="3">
                  <c:v>24700000</c:v>
                </c:pt>
                <c:pt idx="4">
                  <c:v>24700000</c:v>
                </c:pt>
                <c:pt idx="5">
                  <c:v>24700000</c:v>
                </c:pt>
                <c:pt idx="6">
                  <c:v>24700000</c:v>
                </c:pt>
                <c:pt idx="7">
                  <c:v>24700000</c:v>
                </c:pt>
                <c:pt idx="8">
                  <c:v>24700000</c:v>
                </c:pt>
                <c:pt idx="9">
                  <c:v>24700000</c:v>
                </c:pt>
                <c:pt idx="10">
                  <c:v>24700000</c:v>
                </c:pt>
                <c:pt idx="11">
                  <c:v>24700000</c:v>
                </c:pt>
                <c:pt idx="12">
                  <c:v>24700000</c:v>
                </c:pt>
                <c:pt idx="13">
                  <c:v>24700000</c:v>
                </c:pt>
                <c:pt idx="14">
                  <c:v>24700000</c:v>
                </c:pt>
                <c:pt idx="15">
                  <c:v>24700000</c:v>
                </c:pt>
                <c:pt idx="16">
                  <c:v>24700000</c:v>
                </c:pt>
                <c:pt idx="17">
                  <c:v>24700000</c:v>
                </c:pt>
                <c:pt idx="18">
                  <c:v>24700000</c:v>
                </c:pt>
                <c:pt idx="19">
                  <c:v>24700000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'Penalty model (simple)'!$A$28</c:f>
              <c:strCache>
                <c:ptCount val="1"/>
                <c:pt idx="0">
                  <c:v>Soft cumulative CMU cap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'Penalty model (simple)'!$B$28:$U$28</c:f>
              <c:numCache>
                <c:formatCode>#,##0</c:formatCode>
                <c:ptCount val="20"/>
                <c:pt idx="0">
                  <c:v>650000</c:v>
                </c:pt>
                <c:pt idx="1">
                  <c:v>1300000</c:v>
                </c:pt>
                <c:pt idx="2">
                  <c:v>1950000</c:v>
                </c:pt>
                <c:pt idx="3">
                  <c:v>2600000</c:v>
                </c:pt>
                <c:pt idx="4">
                  <c:v>3250000</c:v>
                </c:pt>
                <c:pt idx="5">
                  <c:v>3900000</c:v>
                </c:pt>
                <c:pt idx="6">
                  <c:v>4550000</c:v>
                </c:pt>
                <c:pt idx="7">
                  <c:v>5200000</c:v>
                </c:pt>
                <c:pt idx="8">
                  <c:v>5850000</c:v>
                </c:pt>
                <c:pt idx="9">
                  <c:v>6500000</c:v>
                </c:pt>
                <c:pt idx="10">
                  <c:v>7150000</c:v>
                </c:pt>
                <c:pt idx="11">
                  <c:v>7800000</c:v>
                </c:pt>
                <c:pt idx="12">
                  <c:v>8450000</c:v>
                </c:pt>
                <c:pt idx="13">
                  <c:v>9100000</c:v>
                </c:pt>
                <c:pt idx="14">
                  <c:v>9750000</c:v>
                </c:pt>
                <c:pt idx="15">
                  <c:v>10400000</c:v>
                </c:pt>
                <c:pt idx="16">
                  <c:v>11100000</c:v>
                </c:pt>
                <c:pt idx="17">
                  <c:v>11700000</c:v>
                </c:pt>
                <c:pt idx="18">
                  <c:v>12400000</c:v>
                </c:pt>
                <c:pt idx="19">
                  <c:v>13000000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85632"/>
        <c:axId val="130516096"/>
      </c:lineChart>
      <c:catAx>
        <c:axId val="13048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05160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0516096"/>
        <c:scaling>
          <c:orientation val="minMax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30485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21865236997251"/>
          <c:y val="0.25750149971555009"/>
          <c:w val="0.14589957504626663"/>
          <c:h val="0.55058465123017442"/>
        </c:manualLayout>
      </c:layout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35439711541156E-2"/>
          <c:y val="3.3154216886167195E-2"/>
          <c:w val="0.76079128236475602"/>
          <c:h val="0.7535857108770495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'Penalty model (simple)'!$A$43</c:f>
              <c:strCache>
                <c:ptCount val="1"/>
                <c:pt idx="0">
                  <c:v>Monthly settlement amount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'Penalty model (simple)'!$B$43:$U$43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8050000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8050000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8880"/>
        <c:axId val="132584576"/>
      </c:barChart>
      <c:lineChart>
        <c:grouping val="standard"/>
        <c:varyColors val="0"/>
        <c:ser>
          <c:idx val="0"/>
          <c:order val="0"/>
          <c:tx>
            <c:strRef>
              <c:f>'Penalty model (simple)'!$A$41</c:f>
              <c:strCache>
                <c:ptCount val="1"/>
                <c:pt idx="0">
                  <c:v>Annual penalty cap 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'Penalty model (simple)'!$B$41:$U$41</c:f>
              <c:numCache>
                <c:formatCode>#,##0</c:formatCode>
                <c:ptCount val="20"/>
                <c:pt idx="0">
                  <c:v>18900000</c:v>
                </c:pt>
                <c:pt idx="1">
                  <c:v>18900000</c:v>
                </c:pt>
                <c:pt idx="2">
                  <c:v>18900000</c:v>
                </c:pt>
                <c:pt idx="3">
                  <c:v>18900000</c:v>
                </c:pt>
                <c:pt idx="4">
                  <c:v>18900000</c:v>
                </c:pt>
                <c:pt idx="5">
                  <c:v>18900000</c:v>
                </c:pt>
                <c:pt idx="6">
                  <c:v>18900000</c:v>
                </c:pt>
                <c:pt idx="7">
                  <c:v>18900000</c:v>
                </c:pt>
                <c:pt idx="8">
                  <c:v>18900000</c:v>
                </c:pt>
                <c:pt idx="9">
                  <c:v>18900000</c:v>
                </c:pt>
                <c:pt idx="10">
                  <c:v>18900000</c:v>
                </c:pt>
                <c:pt idx="11">
                  <c:v>18900000</c:v>
                </c:pt>
                <c:pt idx="12">
                  <c:v>18900000</c:v>
                </c:pt>
                <c:pt idx="13">
                  <c:v>18900000</c:v>
                </c:pt>
                <c:pt idx="14">
                  <c:v>18900000</c:v>
                </c:pt>
                <c:pt idx="15">
                  <c:v>18900000</c:v>
                </c:pt>
                <c:pt idx="16">
                  <c:v>18900000</c:v>
                </c:pt>
                <c:pt idx="17">
                  <c:v>18900000</c:v>
                </c:pt>
                <c:pt idx="18">
                  <c:v>18900000</c:v>
                </c:pt>
                <c:pt idx="19">
                  <c:v>18900000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'Penalty model (simple)'!$A$42</c:f>
              <c:strCache>
                <c:ptCount val="1"/>
                <c:pt idx="0">
                  <c:v>Soft cumulative CMU cap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'Penalty model (simple)'!$B$42:$U$42</c:f>
              <c:numCache>
                <c:formatCode>#,##0</c:formatCode>
                <c:ptCount val="20"/>
                <c:pt idx="0">
                  <c:v>805000</c:v>
                </c:pt>
                <c:pt idx="1">
                  <c:v>1610000</c:v>
                </c:pt>
                <c:pt idx="2">
                  <c:v>2420000</c:v>
                </c:pt>
                <c:pt idx="3">
                  <c:v>3220000</c:v>
                </c:pt>
                <c:pt idx="4">
                  <c:v>4030000</c:v>
                </c:pt>
                <c:pt idx="5">
                  <c:v>4830000</c:v>
                </c:pt>
                <c:pt idx="6">
                  <c:v>5640000</c:v>
                </c:pt>
                <c:pt idx="7">
                  <c:v>6440000</c:v>
                </c:pt>
                <c:pt idx="8">
                  <c:v>7250000</c:v>
                </c:pt>
                <c:pt idx="9">
                  <c:v>8050000</c:v>
                </c:pt>
                <c:pt idx="10">
                  <c:v>8860000</c:v>
                </c:pt>
                <c:pt idx="11">
                  <c:v>9660000</c:v>
                </c:pt>
                <c:pt idx="12">
                  <c:v>10500000</c:v>
                </c:pt>
                <c:pt idx="13">
                  <c:v>11300000</c:v>
                </c:pt>
                <c:pt idx="14">
                  <c:v>12100000</c:v>
                </c:pt>
                <c:pt idx="15">
                  <c:v>12900000</c:v>
                </c:pt>
                <c:pt idx="16">
                  <c:v>13700000</c:v>
                </c:pt>
                <c:pt idx="17">
                  <c:v>14500000</c:v>
                </c:pt>
                <c:pt idx="18">
                  <c:v>15300000</c:v>
                </c:pt>
                <c:pt idx="19">
                  <c:v>16100000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8880"/>
        <c:axId val="132584576"/>
      </c:lineChart>
      <c:catAx>
        <c:axId val="13053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325845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2584576"/>
        <c:scaling>
          <c:orientation val="minMax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3053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16157252267278"/>
          <c:y val="0.20944137437365784"/>
          <c:w val="0.126039938300257"/>
          <c:h val="0.65782677165354331"/>
        </c:manualLayout>
      </c:layout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90835268326217E-2"/>
          <c:y val="3.1329851103106189E-2"/>
          <c:w val="0.74619300848737069"/>
          <c:h val="0.7902281784928479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'Penalty model (simple)'!$A$51</c:f>
              <c:strCache>
                <c:ptCount val="1"/>
                <c:pt idx="0">
                  <c:v>Portfolio holder adjustment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'Penalty model (simple)'!$B$51:$U$51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11072"/>
        <c:axId val="132612864"/>
      </c:barChart>
      <c:lineChart>
        <c:grouping val="standard"/>
        <c:varyColors val="0"/>
        <c:ser>
          <c:idx val="0"/>
          <c:order val="0"/>
          <c:tx>
            <c:strRef>
              <c:f>'Penalty model (simple)'!$A$49</c:f>
              <c:strCache>
                <c:ptCount val="1"/>
                <c:pt idx="0">
                  <c:v>Annual portfolio holder penalty cap PAPC 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'Penalty model (simple)'!$B$49:$U$49</c:f>
              <c:numCache>
                <c:formatCode>#,##0</c:formatCode>
                <c:ptCount val="20"/>
                <c:pt idx="0">
                  <c:v>43600000</c:v>
                </c:pt>
                <c:pt idx="1">
                  <c:v>43600000</c:v>
                </c:pt>
                <c:pt idx="2">
                  <c:v>43600000</c:v>
                </c:pt>
                <c:pt idx="3">
                  <c:v>43600000</c:v>
                </c:pt>
                <c:pt idx="4">
                  <c:v>43600000</c:v>
                </c:pt>
                <c:pt idx="5">
                  <c:v>43600000</c:v>
                </c:pt>
                <c:pt idx="6">
                  <c:v>43600000</c:v>
                </c:pt>
                <c:pt idx="7">
                  <c:v>43600000</c:v>
                </c:pt>
                <c:pt idx="8">
                  <c:v>43600000</c:v>
                </c:pt>
                <c:pt idx="9">
                  <c:v>43600000</c:v>
                </c:pt>
                <c:pt idx="10">
                  <c:v>43600000</c:v>
                </c:pt>
                <c:pt idx="11">
                  <c:v>43600000</c:v>
                </c:pt>
                <c:pt idx="12">
                  <c:v>43600000</c:v>
                </c:pt>
                <c:pt idx="13">
                  <c:v>43600000</c:v>
                </c:pt>
                <c:pt idx="14">
                  <c:v>43600000</c:v>
                </c:pt>
                <c:pt idx="15">
                  <c:v>43600000</c:v>
                </c:pt>
                <c:pt idx="16">
                  <c:v>43600000</c:v>
                </c:pt>
                <c:pt idx="17">
                  <c:v>43600000</c:v>
                </c:pt>
                <c:pt idx="18">
                  <c:v>43600000</c:v>
                </c:pt>
                <c:pt idx="19">
                  <c:v>43600000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'Penalty model (simple)'!$A$50</c:f>
              <c:strCache>
                <c:ptCount val="1"/>
                <c:pt idx="0">
                  <c:v>Soft cumulative portfolio cap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'Penalty model (simple)'!$B$50:$U$50</c:f>
              <c:numCache>
                <c:formatCode>#,##0</c:formatCode>
                <c:ptCount val="20"/>
                <c:pt idx="0">
                  <c:v>1460000</c:v>
                </c:pt>
                <c:pt idx="1">
                  <c:v>2910000</c:v>
                </c:pt>
                <c:pt idx="2">
                  <c:v>4370000</c:v>
                </c:pt>
                <c:pt idx="3">
                  <c:v>5820000</c:v>
                </c:pt>
                <c:pt idx="4">
                  <c:v>7280000</c:v>
                </c:pt>
                <c:pt idx="5">
                  <c:v>8730000</c:v>
                </c:pt>
                <c:pt idx="6">
                  <c:v>10200000</c:v>
                </c:pt>
                <c:pt idx="7">
                  <c:v>11600000</c:v>
                </c:pt>
                <c:pt idx="8">
                  <c:v>13100000</c:v>
                </c:pt>
                <c:pt idx="9">
                  <c:v>14600000</c:v>
                </c:pt>
                <c:pt idx="10">
                  <c:v>16000000</c:v>
                </c:pt>
                <c:pt idx="11">
                  <c:v>17500000</c:v>
                </c:pt>
                <c:pt idx="12">
                  <c:v>18900000</c:v>
                </c:pt>
                <c:pt idx="13">
                  <c:v>20400000</c:v>
                </c:pt>
                <c:pt idx="14">
                  <c:v>21800000</c:v>
                </c:pt>
                <c:pt idx="15">
                  <c:v>23300000</c:v>
                </c:pt>
                <c:pt idx="16">
                  <c:v>24700000</c:v>
                </c:pt>
                <c:pt idx="17">
                  <c:v>26200000</c:v>
                </c:pt>
                <c:pt idx="18">
                  <c:v>27600000</c:v>
                </c:pt>
                <c:pt idx="19">
                  <c:v>29100000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11072"/>
        <c:axId val="132612864"/>
      </c:lineChart>
      <c:catAx>
        <c:axId val="13261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2612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2612864"/>
        <c:scaling>
          <c:orientation val="minMax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3261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55406846972382"/>
          <c:y val="0.17886934227171805"/>
          <c:w val="0.13257385341942618"/>
          <c:h val="0.49934194509228275"/>
        </c:manualLayout>
      </c:layout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98737812860238E-2"/>
          <c:y val="3.2932935247527204E-2"/>
          <c:w val="0.83742934118346868"/>
          <c:h val="0.84218013873210928"/>
        </c:manualLayout>
      </c:layout>
      <c:barChart>
        <c:barDir val="col"/>
        <c:grouping val="clustered"/>
        <c:varyColors val="0"/>
        <c:ser>
          <c:idx val="5"/>
          <c:order val="5"/>
          <c:tx>
            <c:v>SPPSA</c:v>
          </c:tx>
          <c:invertIfNegative val="0"/>
          <c:val>
            <c:numRef>
              <c:f>'Penalty model (detailed)'!$B$29:$BS$29</c:f>
              <c:numCache>
                <c:formatCode>#,##0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6500000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6500000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6500000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4134000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03136"/>
        <c:axId val="131004672"/>
      </c:barChart>
      <c:lineChart>
        <c:grouping val="standard"/>
        <c:varyColors val="0"/>
        <c:ser>
          <c:idx val="0"/>
          <c:order val="0"/>
          <c:tx>
            <c:v>Max Pi</c:v>
          </c:tx>
          <c:marker>
            <c:symbol val="none"/>
          </c:marker>
          <c:val>
            <c:numRef>
              <c:f>'Penalty model (detailed)'!$B$22:$BS$22</c:f>
              <c:numCache>
                <c:formatCode>#,##0</c:formatCode>
                <c:ptCount val="70"/>
                <c:pt idx="0">
                  <c:v>650000</c:v>
                </c:pt>
                <c:pt idx="1">
                  <c:v>1300000</c:v>
                </c:pt>
                <c:pt idx="2">
                  <c:v>1950000</c:v>
                </c:pt>
                <c:pt idx="3">
                  <c:v>2600000</c:v>
                </c:pt>
                <c:pt idx="4">
                  <c:v>3250000</c:v>
                </c:pt>
                <c:pt idx="5">
                  <c:v>3900000</c:v>
                </c:pt>
                <c:pt idx="6">
                  <c:v>4550000</c:v>
                </c:pt>
                <c:pt idx="7">
                  <c:v>5200000</c:v>
                </c:pt>
                <c:pt idx="8">
                  <c:v>5850000</c:v>
                </c:pt>
                <c:pt idx="9">
                  <c:v>6500000</c:v>
                </c:pt>
                <c:pt idx="10">
                  <c:v>7150000</c:v>
                </c:pt>
                <c:pt idx="11">
                  <c:v>7800000</c:v>
                </c:pt>
                <c:pt idx="12">
                  <c:v>8450000</c:v>
                </c:pt>
                <c:pt idx="13">
                  <c:v>9100000</c:v>
                </c:pt>
                <c:pt idx="14">
                  <c:v>9750000</c:v>
                </c:pt>
                <c:pt idx="15">
                  <c:v>10400000</c:v>
                </c:pt>
                <c:pt idx="16">
                  <c:v>11050000</c:v>
                </c:pt>
                <c:pt idx="17">
                  <c:v>11700000</c:v>
                </c:pt>
                <c:pt idx="18">
                  <c:v>12350000</c:v>
                </c:pt>
                <c:pt idx="19">
                  <c:v>13000000</c:v>
                </c:pt>
                <c:pt idx="20">
                  <c:v>13650000</c:v>
                </c:pt>
                <c:pt idx="21">
                  <c:v>14300000</c:v>
                </c:pt>
                <c:pt idx="22">
                  <c:v>14950000</c:v>
                </c:pt>
                <c:pt idx="23">
                  <c:v>15600000</c:v>
                </c:pt>
                <c:pt idx="24">
                  <c:v>16250000</c:v>
                </c:pt>
                <c:pt idx="25">
                  <c:v>16900000</c:v>
                </c:pt>
                <c:pt idx="26">
                  <c:v>17550000</c:v>
                </c:pt>
                <c:pt idx="27">
                  <c:v>18200000</c:v>
                </c:pt>
                <c:pt idx="28">
                  <c:v>18850000</c:v>
                </c:pt>
                <c:pt idx="29">
                  <c:v>19500000</c:v>
                </c:pt>
                <c:pt idx="30">
                  <c:v>20150000</c:v>
                </c:pt>
                <c:pt idx="31">
                  <c:v>20800000</c:v>
                </c:pt>
                <c:pt idx="32">
                  <c:v>21450000</c:v>
                </c:pt>
                <c:pt idx="33">
                  <c:v>22100000</c:v>
                </c:pt>
                <c:pt idx="34">
                  <c:v>22750000</c:v>
                </c:pt>
                <c:pt idx="35">
                  <c:v>23400000</c:v>
                </c:pt>
                <c:pt idx="36">
                  <c:v>24050000</c:v>
                </c:pt>
                <c:pt idx="37">
                  <c:v>24700000</c:v>
                </c:pt>
                <c:pt idx="38">
                  <c:v>25350000</c:v>
                </c:pt>
                <c:pt idx="39">
                  <c:v>26000000</c:v>
                </c:pt>
                <c:pt idx="40">
                  <c:v>26650000</c:v>
                </c:pt>
                <c:pt idx="41">
                  <c:v>27300000</c:v>
                </c:pt>
                <c:pt idx="42">
                  <c:v>27950000</c:v>
                </c:pt>
                <c:pt idx="43">
                  <c:v>28600000</c:v>
                </c:pt>
                <c:pt idx="44">
                  <c:v>29250000</c:v>
                </c:pt>
                <c:pt idx="45">
                  <c:v>29900000</c:v>
                </c:pt>
                <c:pt idx="46">
                  <c:v>30550000</c:v>
                </c:pt>
                <c:pt idx="47">
                  <c:v>31200000</c:v>
                </c:pt>
                <c:pt idx="48">
                  <c:v>31850000</c:v>
                </c:pt>
                <c:pt idx="49">
                  <c:v>32500000</c:v>
                </c:pt>
                <c:pt idx="50">
                  <c:v>33150000</c:v>
                </c:pt>
                <c:pt idx="51">
                  <c:v>33800000</c:v>
                </c:pt>
                <c:pt idx="52">
                  <c:v>34450000</c:v>
                </c:pt>
                <c:pt idx="53">
                  <c:v>35100000</c:v>
                </c:pt>
                <c:pt idx="54">
                  <c:v>35750000</c:v>
                </c:pt>
                <c:pt idx="55">
                  <c:v>36400000</c:v>
                </c:pt>
                <c:pt idx="56">
                  <c:v>37050000</c:v>
                </c:pt>
                <c:pt idx="57">
                  <c:v>37700000</c:v>
                </c:pt>
                <c:pt idx="58">
                  <c:v>38350000</c:v>
                </c:pt>
                <c:pt idx="59">
                  <c:v>39000000</c:v>
                </c:pt>
                <c:pt idx="60">
                  <c:v>39650000</c:v>
                </c:pt>
                <c:pt idx="61">
                  <c:v>40300000</c:v>
                </c:pt>
                <c:pt idx="62">
                  <c:v>40950000</c:v>
                </c:pt>
                <c:pt idx="63">
                  <c:v>41600000</c:v>
                </c:pt>
                <c:pt idx="64">
                  <c:v>42250000</c:v>
                </c:pt>
                <c:pt idx="65">
                  <c:v>42900000</c:v>
                </c:pt>
                <c:pt idx="66">
                  <c:v>43550000</c:v>
                </c:pt>
                <c:pt idx="67">
                  <c:v>44200000</c:v>
                </c:pt>
                <c:pt idx="68">
                  <c:v>44850000</c:v>
                </c:pt>
                <c:pt idx="69">
                  <c:v>45500000</c:v>
                </c:pt>
              </c:numCache>
            </c:numRef>
          </c:val>
          <c:smooth val="0"/>
        </c:ser>
        <c:ser>
          <c:idx val="1"/>
          <c:order val="1"/>
          <c:tx>
            <c:v>Pi</c:v>
          </c:tx>
          <c:marker>
            <c:symbol val="none"/>
          </c:marker>
          <c:val>
            <c:numRef>
              <c:f>'Penalty model (detailed)'!$B$24:$BS$24</c:f>
              <c:numCache>
                <c:formatCode>#,##0</c:formatCode>
                <c:ptCount val="70"/>
                <c:pt idx="0">
                  <c:v>650000</c:v>
                </c:pt>
                <c:pt idx="1">
                  <c:v>1300000</c:v>
                </c:pt>
                <c:pt idx="2">
                  <c:v>1950000</c:v>
                </c:pt>
                <c:pt idx="3">
                  <c:v>2600000</c:v>
                </c:pt>
                <c:pt idx="4">
                  <c:v>3250000</c:v>
                </c:pt>
                <c:pt idx="5">
                  <c:v>3900000</c:v>
                </c:pt>
                <c:pt idx="6">
                  <c:v>4550000</c:v>
                </c:pt>
                <c:pt idx="7">
                  <c:v>5200000</c:v>
                </c:pt>
                <c:pt idx="8">
                  <c:v>5850000</c:v>
                </c:pt>
                <c:pt idx="9">
                  <c:v>6500000</c:v>
                </c:pt>
                <c:pt idx="10">
                  <c:v>7150000</c:v>
                </c:pt>
                <c:pt idx="11">
                  <c:v>7800000</c:v>
                </c:pt>
                <c:pt idx="12">
                  <c:v>8450000</c:v>
                </c:pt>
                <c:pt idx="13">
                  <c:v>9100000</c:v>
                </c:pt>
                <c:pt idx="14">
                  <c:v>9750000</c:v>
                </c:pt>
                <c:pt idx="15">
                  <c:v>10400000</c:v>
                </c:pt>
                <c:pt idx="16">
                  <c:v>11050000</c:v>
                </c:pt>
                <c:pt idx="17">
                  <c:v>11700000</c:v>
                </c:pt>
                <c:pt idx="18">
                  <c:v>12350000</c:v>
                </c:pt>
                <c:pt idx="19">
                  <c:v>13000000</c:v>
                </c:pt>
                <c:pt idx="20">
                  <c:v>13650000</c:v>
                </c:pt>
                <c:pt idx="21">
                  <c:v>14300000</c:v>
                </c:pt>
                <c:pt idx="22">
                  <c:v>14950000</c:v>
                </c:pt>
                <c:pt idx="23">
                  <c:v>15600000</c:v>
                </c:pt>
                <c:pt idx="24">
                  <c:v>16250000</c:v>
                </c:pt>
                <c:pt idx="25">
                  <c:v>16900000</c:v>
                </c:pt>
                <c:pt idx="26">
                  <c:v>17550000</c:v>
                </c:pt>
                <c:pt idx="27">
                  <c:v>18200000</c:v>
                </c:pt>
                <c:pt idx="28">
                  <c:v>18850000</c:v>
                </c:pt>
                <c:pt idx="29">
                  <c:v>19500000</c:v>
                </c:pt>
                <c:pt idx="30">
                  <c:v>20150000</c:v>
                </c:pt>
                <c:pt idx="31">
                  <c:v>20800000</c:v>
                </c:pt>
                <c:pt idx="32">
                  <c:v>21450000</c:v>
                </c:pt>
                <c:pt idx="33">
                  <c:v>22100000</c:v>
                </c:pt>
                <c:pt idx="34">
                  <c:v>22750000</c:v>
                </c:pt>
                <c:pt idx="35">
                  <c:v>23400000</c:v>
                </c:pt>
                <c:pt idx="36">
                  <c:v>24050000</c:v>
                </c:pt>
                <c:pt idx="37">
                  <c:v>24700000</c:v>
                </c:pt>
                <c:pt idx="38">
                  <c:v>25350000</c:v>
                </c:pt>
                <c:pt idx="39">
                  <c:v>26000000</c:v>
                </c:pt>
                <c:pt idx="40">
                  <c:v>26650000</c:v>
                </c:pt>
                <c:pt idx="41">
                  <c:v>27300000</c:v>
                </c:pt>
                <c:pt idx="42">
                  <c:v>27950000</c:v>
                </c:pt>
                <c:pt idx="43">
                  <c:v>28600000</c:v>
                </c:pt>
                <c:pt idx="44">
                  <c:v>29250000</c:v>
                </c:pt>
                <c:pt idx="45">
                  <c:v>29900000</c:v>
                </c:pt>
                <c:pt idx="46">
                  <c:v>30550000</c:v>
                </c:pt>
                <c:pt idx="47">
                  <c:v>31200000</c:v>
                </c:pt>
                <c:pt idx="48">
                  <c:v>31850000</c:v>
                </c:pt>
                <c:pt idx="49">
                  <c:v>32500000</c:v>
                </c:pt>
                <c:pt idx="50">
                  <c:v>33150000</c:v>
                </c:pt>
                <c:pt idx="51">
                  <c:v>33800000</c:v>
                </c:pt>
                <c:pt idx="52">
                  <c:v>34450000</c:v>
                </c:pt>
                <c:pt idx="53">
                  <c:v>35100000</c:v>
                </c:pt>
                <c:pt idx="54">
                  <c:v>35750000</c:v>
                </c:pt>
                <c:pt idx="55">
                  <c:v>36400000</c:v>
                </c:pt>
                <c:pt idx="56">
                  <c:v>37050000</c:v>
                </c:pt>
                <c:pt idx="57">
                  <c:v>37700000</c:v>
                </c:pt>
                <c:pt idx="58">
                  <c:v>38350000</c:v>
                </c:pt>
                <c:pt idx="59">
                  <c:v>39000000</c:v>
                </c:pt>
                <c:pt idx="60">
                  <c:v>39650000</c:v>
                </c:pt>
                <c:pt idx="61">
                  <c:v>40300000</c:v>
                </c:pt>
                <c:pt idx="62">
                  <c:v>40950000</c:v>
                </c:pt>
                <c:pt idx="63">
                  <c:v>41600000</c:v>
                </c:pt>
                <c:pt idx="64">
                  <c:v>42250000</c:v>
                </c:pt>
                <c:pt idx="65">
                  <c:v>42900000</c:v>
                </c:pt>
                <c:pt idx="66">
                  <c:v>43550000</c:v>
                </c:pt>
                <c:pt idx="67">
                  <c:v>44200000</c:v>
                </c:pt>
                <c:pt idx="68">
                  <c:v>44850000</c:v>
                </c:pt>
                <c:pt idx="69">
                  <c:v>45500000</c:v>
                </c:pt>
              </c:numCache>
            </c:numRef>
          </c:val>
          <c:smooth val="0"/>
        </c:ser>
        <c:ser>
          <c:idx val="2"/>
          <c:order val="2"/>
          <c:tx>
            <c:v>ODPi</c:v>
          </c:tx>
          <c:marker>
            <c:symbol val="none"/>
          </c:marker>
          <c:val>
            <c:numRef>
              <c:f>'Penalty model (detailed)'!$B$26:$BS$26</c:f>
              <c:numCache>
                <c:formatCode>#,##0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APC</c:v>
          </c:tx>
          <c:marker>
            <c:symbol val="none"/>
          </c:marker>
          <c:val>
            <c:numRef>
              <c:f>'Penalty model (detailed)'!$B$27:$BS$27</c:f>
              <c:numCache>
                <c:formatCode>#,##0</c:formatCode>
                <c:ptCount val="70"/>
                <c:pt idx="0">
                  <c:v>23634000</c:v>
                </c:pt>
                <c:pt idx="1">
                  <c:v>23634000</c:v>
                </c:pt>
                <c:pt idx="2">
                  <c:v>23634000</c:v>
                </c:pt>
                <c:pt idx="3">
                  <c:v>23634000</c:v>
                </c:pt>
                <c:pt idx="4">
                  <c:v>23634000</c:v>
                </c:pt>
                <c:pt idx="5">
                  <c:v>23634000</c:v>
                </c:pt>
                <c:pt idx="6">
                  <c:v>23634000</c:v>
                </c:pt>
                <c:pt idx="7">
                  <c:v>23634000</c:v>
                </c:pt>
                <c:pt idx="8">
                  <c:v>23634000</c:v>
                </c:pt>
                <c:pt idx="9">
                  <c:v>23634000</c:v>
                </c:pt>
                <c:pt idx="10">
                  <c:v>23634000</c:v>
                </c:pt>
                <c:pt idx="11">
                  <c:v>23634000</c:v>
                </c:pt>
                <c:pt idx="12">
                  <c:v>23634000</c:v>
                </c:pt>
                <c:pt idx="13">
                  <c:v>23634000</c:v>
                </c:pt>
                <c:pt idx="14">
                  <c:v>23634000</c:v>
                </c:pt>
                <c:pt idx="15">
                  <c:v>23634000</c:v>
                </c:pt>
                <c:pt idx="16">
                  <c:v>23634000</c:v>
                </c:pt>
                <c:pt idx="17">
                  <c:v>23634000</c:v>
                </c:pt>
                <c:pt idx="18">
                  <c:v>23634000</c:v>
                </c:pt>
                <c:pt idx="19">
                  <c:v>23634000</c:v>
                </c:pt>
                <c:pt idx="20">
                  <c:v>23634000</c:v>
                </c:pt>
                <c:pt idx="21">
                  <c:v>23634000</c:v>
                </c:pt>
                <c:pt idx="22">
                  <c:v>23634000</c:v>
                </c:pt>
                <c:pt idx="23">
                  <c:v>23634000</c:v>
                </c:pt>
                <c:pt idx="24">
                  <c:v>23634000</c:v>
                </c:pt>
                <c:pt idx="25">
                  <c:v>23634000</c:v>
                </c:pt>
                <c:pt idx="26">
                  <c:v>23634000</c:v>
                </c:pt>
                <c:pt idx="27">
                  <c:v>23634000</c:v>
                </c:pt>
                <c:pt idx="28">
                  <c:v>23634000</c:v>
                </c:pt>
                <c:pt idx="29">
                  <c:v>23634000</c:v>
                </c:pt>
                <c:pt idx="30">
                  <c:v>23634000</c:v>
                </c:pt>
                <c:pt idx="31">
                  <c:v>23634000</c:v>
                </c:pt>
                <c:pt idx="32">
                  <c:v>23634000</c:v>
                </c:pt>
                <c:pt idx="33">
                  <c:v>23634000</c:v>
                </c:pt>
                <c:pt idx="34">
                  <c:v>23634000</c:v>
                </c:pt>
                <c:pt idx="35">
                  <c:v>23634000</c:v>
                </c:pt>
                <c:pt idx="36">
                  <c:v>23634000</c:v>
                </c:pt>
                <c:pt idx="37">
                  <c:v>23634000</c:v>
                </c:pt>
                <c:pt idx="38">
                  <c:v>23634000</c:v>
                </c:pt>
                <c:pt idx="39">
                  <c:v>23634000</c:v>
                </c:pt>
                <c:pt idx="40">
                  <c:v>23634000</c:v>
                </c:pt>
                <c:pt idx="41">
                  <c:v>23634000</c:v>
                </c:pt>
                <c:pt idx="42">
                  <c:v>23634000</c:v>
                </c:pt>
                <c:pt idx="43">
                  <c:v>23634000</c:v>
                </c:pt>
                <c:pt idx="44">
                  <c:v>23634000</c:v>
                </c:pt>
                <c:pt idx="45">
                  <c:v>23634000</c:v>
                </c:pt>
                <c:pt idx="46">
                  <c:v>23634000</c:v>
                </c:pt>
                <c:pt idx="47">
                  <c:v>23634000</c:v>
                </c:pt>
                <c:pt idx="48">
                  <c:v>23634000</c:v>
                </c:pt>
                <c:pt idx="49">
                  <c:v>23634000</c:v>
                </c:pt>
                <c:pt idx="50">
                  <c:v>23634000</c:v>
                </c:pt>
                <c:pt idx="51">
                  <c:v>23634000</c:v>
                </c:pt>
                <c:pt idx="52">
                  <c:v>23634000</c:v>
                </c:pt>
                <c:pt idx="53">
                  <c:v>23634000</c:v>
                </c:pt>
                <c:pt idx="54">
                  <c:v>23634000</c:v>
                </c:pt>
                <c:pt idx="55">
                  <c:v>23634000</c:v>
                </c:pt>
                <c:pt idx="56">
                  <c:v>23634000</c:v>
                </c:pt>
                <c:pt idx="57">
                  <c:v>23634000</c:v>
                </c:pt>
                <c:pt idx="58">
                  <c:v>23634000</c:v>
                </c:pt>
                <c:pt idx="59">
                  <c:v>23634000</c:v>
                </c:pt>
                <c:pt idx="60">
                  <c:v>23634000</c:v>
                </c:pt>
                <c:pt idx="61">
                  <c:v>23634000</c:v>
                </c:pt>
                <c:pt idx="62">
                  <c:v>23634000</c:v>
                </c:pt>
                <c:pt idx="63">
                  <c:v>23634000</c:v>
                </c:pt>
                <c:pt idx="64">
                  <c:v>23634000</c:v>
                </c:pt>
                <c:pt idx="65">
                  <c:v>23634000</c:v>
                </c:pt>
                <c:pt idx="66">
                  <c:v>23634000</c:v>
                </c:pt>
                <c:pt idx="67">
                  <c:v>23634000</c:v>
                </c:pt>
                <c:pt idx="68">
                  <c:v>23634000</c:v>
                </c:pt>
                <c:pt idx="69">
                  <c:v>23634000</c:v>
                </c:pt>
              </c:numCache>
            </c:numRef>
          </c:val>
          <c:smooth val="0"/>
        </c:ser>
        <c:ser>
          <c:idx val="4"/>
          <c:order val="4"/>
          <c:tx>
            <c:v>CCMUC</c:v>
          </c:tx>
          <c:marker>
            <c:symbol val="none"/>
          </c:marker>
          <c:val>
            <c:numRef>
              <c:f>'Penalty model (detailed)'!$B$28:$BS$28</c:f>
              <c:numCache>
                <c:formatCode>#,##0</c:formatCode>
                <c:ptCount val="70"/>
                <c:pt idx="0">
                  <c:v>650000</c:v>
                </c:pt>
                <c:pt idx="1">
                  <c:v>1300000</c:v>
                </c:pt>
                <c:pt idx="2">
                  <c:v>1950000</c:v>
                </c:pt>
                <c:pt idx="3">
                  <c:v>2600000</c:v>
                </c:pt>
                <c:pt idx="4">
                  <c:v>3250000</c:v>
                </c:pt>
                <c:pt idx="5">
                  <c:v>3900000</c:v>
                </c:pt>
                <c:pt idx="6">
                  <c:v>4550000</c:v>
                </c:pt>
                <c:pt idx="7">
                  <c:v>5200000</c:v>
                </c:pt>
                <c:pt idx="8">
                  <c:v>5850000</c:v>
                </c:pt>
                <c:pt idx="9">
                  <c:v>6500000</c:v>
                </c:pt>
                <c:pt idx="10">
                  <c:v>7150000</c:v>
                </c:pt>
                <c:pt idx="11">
                  <c:v>7800000</c:v>
                </c:pt>
                <c:pt idx="12">
                  <c:v>8450000</c:v>
                </c:pt>
                <c:pt idx="13">
                  <c:v>9100000</c:v>
                </c:pt>
                <c:pt idx="14">
                  <c:v>9750000</c:v>
                </c:pt>
                <c:pt idx="15">
                  <c:v>10400000</c:v>
                </c:pt>
                <c:pt idx="16">
                  <c:v>11050000</c:v>
                </c:pt>
                <c:pt idx="17">
                  <c:v>11700000</c:v>
                </c:pt>
                <c:pt idx="18">
                  <c:v>12350000</c:v>
                </c:pt>
                <c:pt idx="19">
                  <c:v>13000000</c:v>
                </c:pt>
                <c:pt idx="20">
                  <c:v>13650000</c:v>
                </c:pt>
                <c:pt idx="21">
                  <c:v>14300000</c:v>
                </c:pt>
                <c:pt idx="22">
                  <c:v>14950000</c:v>
                </c:pt>
                <c:pt idx="23">
                  <c:v>15600000</c:v>
                </c:pt>
                <c:pt idx="24">
                  <c:v>16250000</c:v>
                </c:pt>
                <c:pt idx="25">
                  <c:v>16900000</c:v>
                </c:pt>
                <c:pt idx="26">
                  <c:v>17550000</c:v>
                </c:pt>
                <c:pt idx="27">
                  <c:v>18200000</c:v>
                </c:pt>
                <c:pt idx="28">
                  <c:v>18850000</c:v>
                </c:pt>
                <c:pt idx="29">
                  <c:v>19500000</c:v>
                </c:pt>
                <c:pt idx="30">
                  <c:v>20150000</c:v>
                </c:pt>
                <c:pt idx="31">
                  <c:v>20800000</c:v>
                </c:pt>
                <c:pt idx="32">
                  <c:v>21450000</c:v>
                </c:pt>
                <c:pt idx="33">
                  <c:v>22100000</c:v>
                </c:pt>
                <c:pt idx="34">
                  <c:v>22750000</c:v>
                </c:pt>
                <c:pt idx="35">
                  <c:v>23400000</c:v>
                </c:pt>
                <c:pt idx="36">
                  <c:v>23634000</c:v>
                </c:pt>
                <c:pt idx="37">
                  <c:v>23634000</c:v>
                </c:pt>
                <c:pt idx="38">
                  <c:v>23634000</c:v>
                </c:pt>
                <c:pt idx="39">
                  <c:v>23634000</c:v>
                </c:pt>
                <c:pt idx="40">
                  <c:v>23634000</c:v>
                </c:pt>
                <c:pt idx="41">
                  <c:v>23634000</c:v>
                </c:pt>
                <c:pt idx="42">
                  <c:v>23634000</c:v>
                </c:pt>
                <c:pt idx="43">
                  <c:v>23634000</c:v>
                </c:pt>
                <c:pt idx="44">
                  <c:v>23634000</c:v>
                </c:pt>
                <c:pt idx="45">
                  <c:v>23634000</c:v>
                </c:pt>
                <c:pt idx="46">
                  <c:v>23634000</c:v>
                </c:pt>
                <c:pt idx="47">
                  <c:v>23634000</c:v>
                </c:pt>
                <c:pt idx="48">
                  <c:v>23634000</c:v>
                </c:pt>
                <c:pt idx="49">
                  <c:v>23634000</c:v>
                </c:pt>
                <c:pt idx="50">
                  <c:v>23634000</c:v>
                </c:pt>
                <c:pt idx="51">
                  <c:v>23634000</c:v>
                </c:pt>
                <c:pt idx="52">
                  <c:v>23634000</c:v>
                </c:pt>
                <c:pt idx="53">
                  <c:v>23634000</c:v>
                </c:pt>
                <c:pt idx="54">
                  <c:v>23634000</c:v>
                </c:pt>
                <c:pt idx="55">
                  <c:v>23634000</c:v>
                </c:pt>
                <c:pt idx="56">
                  <c:v>23634000</c:v>
                </c:pt>
                <c:pt idx="57">
                  <c:v>23634000</c:v>
                </c:pt>
                <c:pt idx="58">
                  <c:v>23634000</c:v>
                </c:pt>
                <c:pt idx="59">
                  <c:v>23634000</c:v>
                </c:pt>
                <c:pt idx="60">
                  <c:v>23634000</c:v>
                </c:pt>
                <c:pt idx="61">
                  <c:v>23634000</c:v>
                </c:pt>
                <c:pt idx="62">
                  <c:v>23634000</c:v>
                </c:pt>
                <c:pt idx="63">
                  <c:v>23634000</c:v>
                </c:pt>
                <c:pt idx="64">
                  <c:v>23634000</c:v>
                </c:pt>
                <c:pt idx="65">
                  <c:v>23634000</c:v>
                </c:pt>
                <c:pt idx="66">
                  <c:v>23634000</c:v>
                </c:pt>
                <c:pt idx="67">
                  <c:v>23634000</c:v>
                </c:pt>
                <c:pt idx="68">
                  <c:v>23634000</c:v>
                </c:pt>
                <c:pt idx="69">
                  <c:v>23634000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03136"/>
        <c:axId val="131004672"/>
      </c:lineChart>
      <c:catAx>
        <c:axId val="13100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10046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1004672"/>
        <c:scaling>
          <c:orientation val="minMax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3100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35439711541156E-2"/>
          <c:y val="3.3154216886167195E-2"/>
          <c:w val="0.83756368300589423"/>
          <c:h val="0.84709209899191451"/>
        </c:manualLayout>
      </c:layout>
      <c:barChart>
        <c:barDir val="col"/>
        <c:grouping val="clustered"/>
        <c:varyColors val="0"/>
        <c:ser>
          <c:idx val="5"/>
          <c:order val="5"/>
          <c:tx>
            <c:v>SPPSA</c:v>
          </c:tx>
          <c:invertIfNegative val="0"/>
          <c:val>
            <c:numRef>
              <c:f>'Penalty model (detailed)'!$B$43:$BS$43</c:f>
              <c:numCache>
                <c:formatCode>#,##0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8050000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8050000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2762760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37472"/>
        <c:axId val="133747456"/>
      </c:barChart>
      <c:lineChart>
        <c:grouping val="standard"/>
        <c:varyColors val="0"/>
        <c:ser>
          <c:idx val="0"/>
          <c:order val="0"/>
          <c:tx>
            <c:v>Max PI</c:v>
          </c:tx>
          <c:marker>
            <c:symbol val="none"/>
          </c:marker>
          <c:val>
            <c:numRef>
              <c:f>'Penalty model (detailed)'!$B$36:$BS$36</c:f>
              <c:numCache>
                <c:formatCode>#,##0</c:formatCode>
                <c:ptCount val="70"/>
                <c:pt idx="0">
                  <c:v>805000</c:v>
                </c:pt>
                <c:pt idx="1">
                  <c:v>1610000</c:v>
                </c:pt>
                <c:pt idx="2">
                  <c:v>2415000</c:v>
                </c:pt>
                <c:pt idx="3">
                  <c:v>3220000</c:v>
                </c:pt>
                <c:pt idx="4">
                  <c:v>4025000</c:v>
                </c:pt>
                <c:pt idx="5">
                  <c:v>4830000</c:v>
                </c:pt>
                <c:pt idx="6">
                  <c:v>5635000</c:v>
                </c:pt>
                <c:pt idx="7">
                  <c:v>6440000</c:v>
                </c:pt>
                <c:pt idx="8">
                  <c:v>7245000</c:v>
                </c:pt>
                <c:pt idx="9">
                  <c:v>8050000</c:v>
                </c:pt>
                <c:pt idx="10">
                  <c:v>8855000</c:v>
                </c:pt>
                <c:pt idx="11">
                  <c:v>9660000</c:v>
                </c:pt>
                <c:pt idx="12">
                  <c:v>10465000</c:v>
                </c:pt>
                <c:pt idx="13">
                  <c:v>11270000</c:v>
                </c:pt>
                <c:pt idx="14">
                  <c:v>12075000</c:v>
                </c:pt>
                <c:pt idx="15">
                  <c:v>12880000</c:v>
                </c:pt>
                <c:pt idx="16">
                  <c:v>13685000</c:v>
                </c:pt>
                <c:pt idx="17">
                  <c:v>14490000</c:v>
                </c:pt>
                <c:pt idx="18">
                  <c:v>15295000</c:v>
                </c:pt>
                <c:pt idx="19">
                  <c:v>16100000</c:v>
                </c:pt>
                <c:pt idx="20">
                  <c:v>16905000</c:v>
                </c:pt>
                <c:pt idx="21">
                  <c:v>17710000</c:v>
                </c:pt>
                <c:pt idx="22">
                  <c:v>18515000</c:v>
                </c:pt>
                <c:pt idx="23">
                  <c:v>19320000</c:v>
                </c:pt>
                <c:pt idx="24">
                  <c:v>20125000</c:v>
                </c:pt>
                <c:pt idx="25">
                  <c:v>20930000</c:v>
                </c:pt>
                <c:pt idx="26">
                  <c:v>21735000</c:v>
                </c:pt>
                <c:pt idx="27">
                  <c:v>22540000</c:v>
                </c:pt>
                <c:pt idx="28">
                  <c:v>23345000</c:v>
                </c:pt>
                <c:pt idx="29">
                  <c:v>24150000</c:v>
                </c:pt>
                <c:pt idx="30">
                  <c:v>24955000</c:v>
                </c:pt>
                <c:pt idx="31">
                  <c:v>25760000</c:v>
                </c:pt>
                <c:pt idx="32">
                  <c:v>26565000</c:v>
                </c:pt>
                <c:pt idx="33">
                  <c:v>27370000</c:v>
                </c:pt>
                <c:pt idx="34">
                  <c:v>28175000</c:v>
                </c:pt>
                <c:pt idx="35">
                  <c:v>28980000</c:v>
                </c:pt>
                <c:pt idx="36">
                  <c:v>29785000</c:v>
                </c:pt>
                <c:pt idx="37">
                  <c:v>30590000</c:v>
                </c:pt>
                <c:pt idx="38">
                  <c:v>31395000</c:v>
                </c:pt>
                <c:pt idx="39">
                  <c:v>32200000</c:v>
                </c:pt>
                <c:pt idx="40">
                  <c:v>33005000</c:v>
                </c:pt>
                <c:pt idx="41">
                  <c:v>33810000</c:v>
                </c:pt>
                <c:pt idx="42">
                  <c:v>34615000</c:v>
                </c:pt>
                <c:pt idx="43">
                  <c:v>35420000</c:v>
                </c:pt>
                <c:pt idx="44">
                  <c:v>36225000</c:v>
                </c:pt>
                <c:pt idx="45">
                  <c:v>37030000</c:v>
                </c:pt>
                <c:pt idx="46">
                  <c:v>37835000</c:v>
                </c:pt>
                <c:pt idx="47">
                  <c:v>38640000</c:v>
                </c:pt>
                <c:pt idx="48">
                  <c:v>39445000</c:v>
                </c:pt>
                <c:pt idx="49">
                  <c:v>40250000</c:v>
                </c:pt>
                <c:pt idx="50">
                  <c:v>41055000</c:v>
                </c:pt>
                <c:pt idx="51">
                  <c:v>41860000</c:v>
                </c:pt>
                <c:pt idx="52">
                  <c:v>42665000</c:v>
                </c:pt>
                <c:pt idx="53">
                  <c:v>43470000</c:v>
                </c:pt>
                <c:pt idx="54">
                  <c:v>44275000</c:v>
                </c:pt>
                <c:pt idx="55">
                  <c:v>45080000</c:v>
                </c:pt>
                <c:pt idx="56">
                  <c:v>45885000</c:v>
                </c:pt>
                <c:pt idx="57">
                  <c:v>46690000</c:v>
                </c:pt>
                <c:pt idx="58">
                  <c:v>47495000</c:v>
                </c:pt>
                <c:pt idx="59">
                  <c:v>48300000</c:v>
                </c:pt>
                <c:pt idx="60">
                  <c:v>49105000</c:v>
                </c:pt>
                <c:pt idx="61">
                  <c:v>49910000</c:v>
                </c:pt>
                <c:pt idx="62">
                  <c:v>50715000</c:v>
                </c:pt>
                <c:pt idx="63">
                  <c:v>51520000</c:v>
                </c:pt>
                <c:pt idx="64">
                  <c:v>52325000</c:v>
                </c:pt>
                <c:pt idx="65">
                  <c:v>53130000</c:v>
                </c:pt>
                <c:pt idx="66">
                  <c:v>53935000</c:v>
                </c:pt>
                <c:pt idx="67">
                  <c:v>54740000</c:v>
                </c:pt>
                <c:pt idx="68">
                  <c:v>55545000</c:v>
                </c:pt>
                <c:pt idx="69">
                  <c:v>56350000</c:v>
                </c:pt>
              </c:numCache>
            </c:numRef>
          </c:val>
          <c:smooth val="0"/>
        </c:ser>
        <c:ser>
          <c:idx val="1"/>
          <c:order val="1"/>
          <c:tx>
            <c:v>Pi</c:v>
          </c:tx>
          <c:marker>
            <c:symbol val="none"/>
          </c:marker>
          <c:val>
            <c:numRef>
              <c:f>'Penalty model (detailed)'!$B$38:$BS$38</c:f>
              <c:numCache>
                <c:formatCode>#,##0</c:formatCode>
                <c:ptCount val="70"/>
                <c:pt idx="0">
                  <c:v>805000</c:v>
                </c:pt>
                <c:pt idx="1">
                  <c:v>1610000</c:v>
                </c:pt>
                <c:pt idx="2">
                  <c:v>2415000</c:v>
                </c:pt>
                <c:pt idx="3">
                  <c:v>3220000</c:v>
                </c:pt>
                <c:pt idx="4">
                  <c:v>4025000</c:v>
                </c:pt>
                <c:pt idx="5">
                  <c:v>4830000</c:v>
                </c:pt>
                <c:pt idx="6">
                  <c:v>5635000</c:v>
                </c:pt>
                <c:pt idx="7">
                  <c:v>6440000</c:v>
                </c:pt>
                <c:pt idx="8">
                  <c:v>7245000</c:v>
                </c:pt>
                <c:pt idx="9">
                  <c:v>8050000</c:v>
                </c:pt>
                <c:pt idx="10">
                  <c:v>8855000</c:v>
                </c:pt>
                <c:pt idx="11">
                  <c:v>9660000</c:v>
                </c:pt>
                <c:pt idx="12">
                  <c:v>10465000</c:v>
                </c:pt>
                <c:pt idx="13">
                  <c:v>11270000</c:v>
                </c:pt>
                <c:pt idx="14">
                  <c:v>12075000</c:v>
                </c:pt>
                <c:pt idx="15">
                  <c:v>12880000</c:v>
                </c:pt>
                <c:pt idx="16">
                  <c:v>13685000</c:v>
                </c:pt>
                <c:pt idx="17">
                  <c:v>14490000</c:v>
                </c:pt>
                <c:pt idx="18">
                  <c:v>15295000</c:v>
                </c:pt>
                <c:pt idx="19">
                  <c:v>16100000</c:v>
                </c:pt>
                <c:pt idx="20">
                  <c:v>16905000</c:v>
                </c:pt>
                <c:pt idx="21">
                  <c:v>17710000</c:v>
                </c:pt>
                <c:pt idx="22">
                  <c:v>18515000</c:v>
                </c:pt>
                <c:pt idx="23">
                  <c:v>19320000</c:v>
                </c:pt>
                <c:pt idx="24">
                  <c:v>20125000</c:v>
                </c:pt>
                <c:pt idx="25">
                  <c:v>20930000</c:v>
                </c:pt>
                <c:pt idx="26">
                  <c:v>21735000</c:v>
                </c:pt>
                <c:pt idx="27">
                  <c:v>22540000</c:v>
                </c:pt>
                <c:pt idx="28">
                  <c:v>23345000</c:v>
                </c:pt>
                <c:pt idx="29">
                  <c:v>24150000</c:v>
                </c:pt>
                <c:pt idx="30">
                  <c:v>24955000</c:v>
                </c:pt>
                <c:pt idx="31">
                  <c:v>25760000</c:v>
                </c:pt>
                <c:pt idx="32">
                  <c:v>26565000</c:v>
                </c:pt>
                <c:pt idx="33">
                  <c:v>27370000</c:v>
                </c:pt>
                <c:pt idx="34">
                  <c:v>28175000</c:v>
                </c:pt>
                <c:pt idx="35">
                  <c:v>28980000</c:v>
                </c:pt>
                <c:pt idx="36">
                  <c:v>29785000</c:v>
                </c:pt>
                <c:pt idx="37">
                  <c:v>30590000</c:v>
                </c:pt>
                <c:pt idx="38">
                  <c:v>31395000</c:v>
                </c:pt>
                <c:pt idx="39">
                  <c:v>32200000</c:v>
                </c:pt>
                <c:pt idx="40">
                  <c:v>33005000</c:v>
                </c:pt>
                <c:pt idx="41">
                  <c:v>33810000</c:v>
                </c:pt>
                <c:pt idx="42">
                  <c:v>34615000</c:v>
                </c:pt>
                <c:pt idx="43">
                  <c:v>35420000</c:v>
                </c:pt>
                <c:pt idx="44">
                  <c:v>36225000</c:v>
                </c:pt>
                <c:pt idx="45">
                  <c:v>37030000</c:v>
                </c:pt>
                <c:pt idx="46">
                  <c:v>37835000</c:v>
                </c:pt>
                <c:pt idx="47">
                  <c:v>38640000</c:v>
                </c:pt>
                <c:pt idx="48">
                  <c:v>39445000</c:v>
                </c:pt>
                <c:pt idx="49">
                  <c:v>40250000</c:v>
                </c:pt>
                <c:pt idx="50">
                  <c:v>41055000</c:v>
                </c:pt>
                <c:pt idx="51">
                  <c:v>41860000</c:v>
                </c:pt>
                <c:pt idx="52">
                  <c:v>42665000</c:v>
                </c:pt>
                <c:pt idx="53">
                  <c:v>43470000</c:v>
                </c:pt>
                <c:pt idx="54">
                  <c:v>44275000</c:v>
                </c:pt>
                <c:pt idx="55">
                  <c:v>45080000</c:v>
                </c:pt>
                <c:pt idx="56">
                  <c:v>45885000</c:v>
                </c:pt>
                <c:pt idx="57">
                  <c:v>46690000</c:v>
                </c:pt>
                <c:pt idx="58">
                  <c:v>47495000</c:v>
                </c:pt>
                <c:pt idx="59">
                  <c:v>48300000</c:v>
                </c:pt>
                <c:pt idx="60">
                  <c:v>49105000</c:v>
                </c:pt>
                <c:pt idx="61">
                  <c:v>49910000</c:v>
                </c:pt>
                <c:pt idx="62">
                  <c:v>50715000</c:v>
                </c:pt>
                <c:pt idx="63">
                  <c:v>51520000</c:v>
                </c:pt>
                <c:pt idx="64">
                  <c:v>52325000</c:v>
                </c:pt>
                <c:pt idx="65">
                  <c:v>53130000</c:v>
                </c:pt>
                <c:pt idx="66">
                  <c:v>53935000</c:v>
                </c:pt>
                <c:pt idx="67">
                  <c:v>54740000</c:v>
                </c:pt>
                <c:pt idx="68">
                  <c:v>55545000</c:v>
                </c:pt>
                <c:pt idx="69">
                  <c:v>56350000</c:v>
                </c:pt>
              </c:numCache>
            </c:numRef>
          </c:val>
          <c:smooth val="0"/>
        </c:ser>
        <c:ser>
          <c:idx val="2"/>
          <c:order val="2"/>
          <c:tx>
            <c:v>ODPi</c:v>
          </c:tx>
          <c:marker>
            <c:symbol val="none"/>
          </c:marker>
          <c:val>
            <c:numRef>
              <c:f>'Penalty model (detailed)'!$B$40:$BS$40</c:f>
              <c:numCache>
                <c:formatCode>#,##0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APC</c:v>
          </c:tx>
          <c:marker>
            <c:symbol val="none"/>
          </c:marker>
          <c:val>
            <c:numRef>
              <c:f>'Penalty model (detailed)'!$B$41:$BS$41</c:f>
              <c:numCache>
                <c:formatCode>#,##0</c:formatCode>
                <c:ptCount val="70"/>
                <c:pt idx="0">
                  <c:v>18862760</c:v>
                </c:pt>
                <c:pt idx="1">
                  <c:v>18862760</c:v>
                </c:pt>
                <c:pt idx="2">
                  <c:v>18862760</c:v>
                </c:pt>
                <c:pt idx="3">
                  <c:v>18862760</c:v>
                </c:pt>
                <c:pt idx="4">
                  <c:v>18862760</c:v>
                </c:pt>
                <c:pt idx="5">
                  <c:v>18862760</c:v>
                </c:pt>
                <c:pt idx="6">
                  <c:v>18862760</c:v>
                </c:pt>
                <c:pt idx="7">
                  <c:v>18862760</c:v>
                </c:pt>
                <c:pt idx="8">
                  <c:v>18862760</c:v>
                </c:pt>
                <c:pt idx="9">
                  <c:v>18862760</c:v>
                </c:pt>
                <c:pt idx="10">
                  <c:v>18862760</c:v>
                </c:pt>
                <c:pt idx="11">
                  <c:v>18862760</c:v>
                </c:pt>
                <c:pt idx="12">
                  <c:v>18862760</c:v>
                </c:pt>
                <c:pt idx="13">
                  <c:v>18862760</c:v>
                </c:pt>
                <c:pt idx="14">
                  <c:v>18862760</c:v>
                </c:pt>
                <c:pt idx="15">
                  <c:v>18862760</c:v>
                </c:pt>
                <c:pt idx="16">
                  <c:v>18862760</c:v>
                </c:pt>
                <c:pt idx="17">
                  <c:v>18862760</c:v>
                </c:pt>
                <c:pt idx="18">
                  <c:v>18862760</c:v>
                </c:pt>
                <c:pt idx="19">
                  <c:v>18862760</c:v>
                </c:pt>
                <c:pt idx="20">
                  <c:v>18862760</c:v>
                </c:pt>
                <c:pt idx="21">
                  <c:v>18862760</c:v>
                </c:pt>
                <c:pt idx="22">
                  <c:v>18862760</c:v>
                </c:pt>
                <c:pt idx="23">
                  <c:v>18862760</c:v>
                </c:pt>
                <c:pt idx="24">
                  <c:v>18862760</c:v>
                </c:pt>
                <c:pt idx="25">
                  <c:v>18862760</c:v>
                </c:pt>
                <c:pt idx="26">
                  <c:v>18862760</c:v>
                </c:pt>
                <c:pt idx="27">
                  <c:v>18862760</c:v>
                </c:pt>
                <c:pt idx="28">
                  <c:v>18862760</c:v>
                </c:pt>
                <c:pt idx="29">
                  <c:v>18862760</c:v>
                </c:pt>
                <c:pt idx="30">
                  <c:v>18862760</c:v>
                </c:pt>
                <c:pt idx="31">
                  <c:v>18862760</c:v>
                </c:pt>
                <c:pt idx="32">
                  <c:v>18862760</c:v>
                </c:pt>
                <c:pt idx="33">
                  <c:v>18862760</c:v>
                </c:pt>
                <c:pt idx="34">
                  <c:v>18862760</c:v>
                </c:pt>
                <c:pt idx="35">
                  <c:v>18862760</c:v>
                </c:pt>
                <c:pt idx="36">
                  <c:v>18862760</c:v>
                </c:pt>
                <c:pt idx="37">
                  <c:v>18862760</c:v>
                </c:pt>
                <c:pt idx="38">
                  <c:v>18862760</c:v>
                </c:pt>
                <c:pt idx="39">
                  <c:v>18862760</c:v>
                </c:pt>
                <c:pt idx="40">
                  <c:v>18862760</c:v>
                </c:pt>
                <c:pt idx="41">
                  <c:v>18862760</c:v>
                </c:pt>
                <c:pt idx="42">
                  <c:v>18862760</c:v>
                </c:pt>
                <c:pt idx="43">
                  <c:v>18862760</c:v>
                </c:pt>
                <c:pt idx="44">
                  <c:v>18862760</c:v>
                </c:pt>
                <c:pt idx="45">
                  <c:v>18862760</c:v>
                </c:pt>
                <c:pt idx="46">
                  <c:v>18862760</c:v>
                </c:pt>
                <c:pt idx="47">
                  <c:v>18862760</c:v>
                </c:pt>
                <c:pt idx="48">
                  <c:v>18862760</c:v>
                </c:pt>
                <c:pt idx="49">
                  <c:v>18862760</c:v>
                </c:pt>
                <c:pt idx="50">
                  <c:v>18862760</c:v>
                </c:pt>
                <c:pt idx="51">
                  <c:v>18862760</c:v>
                </c:pt>
                <c:pt idx="52">
                  <c:v>18862760</c:v>
                </c:pt>
                <c:pt idx="53">
                  <c:v>18862760</c:v>
                </c:pt>
                <c:pt idx="54">
                  <c:v>18862760</c:v>
                </c:pt>
                <c:pt idx="55">
                  <c:v>18862760</c:v>
                </c:pt>
                <c:pt idx="56">
                  <c:v>18862760</c:v>
                </c:pt>
                <c:pt idx="57">
                  <c:v>18862760</c:v>
                </c:pt>
                <c:pt idx="58">
                  <c:v>18862760</c:v>
                </c:pt>
                <c:pt idx="59">
                  <c:v>18862760</c:v>
                </c:pt>
                <c:pt idx="60">
                  <c:v>18862760</c:v>
                </c:pt>
                <c:pt idx="61">
                  <c:v>18862760</c:v>
                </c:pt>
                <c:pt idx="62">
                  <c:v>18862760</c:v>
                </c:pt>
                <c:pt idx="63">
                  <c:v>18862760</c:v>
                </c:pt>
                <c:pt idx="64">
                  <c:v>18862760</c:v>
                </c:pt>
                <c:pt idx="65">
                  <c:v>18862760</c:v>
                </c:pt>
                <c:pt idx="66">
                  <c:v>18862760</c:v>
                </c:pt>
                <c:pt idx="67">
                  <c:v>18862760</c:v>
                </c:pt>
                <c:pt idx="68">
                  <c:v>18862760</c:v>
                </c:pt>
                <c:pt idx="69">
                  <c:v>18862760</c:v>
                </c:pt>
              </c:numCache>
            </c:numRef>
          </c:val>
          <c:smooth val="0"/>
        </c:ser>
        <c:ser>
          <c:idx val="4"/>
          <c:order val="4"/>
          <c:tx>
            <c:v>CCMUC</c:v>
          </c:tx>
          <c:marker>
            <c:symbol val="none"/>
          </c:marker>
          <c:val>
            <c:numRef>
              <c:f>'Penalty model (detailed)'!$B$42:$BS$42</c:f>
              <c:numCache>
                <c:formatCode>#,##0</c:formatCode>
                <c:ptCount val="70"/>
                <c:pt idx="0">
                  <c:v>805000</c:v>
                </c:pt>
                <c:pt idx="1">
                  <c:v>1610000</c:v>
                </c:pt>
                <c:pt idx="2">
                  <c:v>2415000</c:v>
                </c:pt>
                <c:pt idx="3">
                  <c:v>3220000</c:v>
                </c:pt>
                <c:pt idx="4">
                  <c:v>4025000</c:v>
                </c:pt>
                <c:pt idx="5">
                  <c:v>4830000</c:v>
                </c:pt>
                <c:pt idx="6">
                  <c:v>5635000</c:v>
                </c:pt>
                <c:pt idx="7">
                  <c:v>6440000</c:v>
                </c:pt>
                <c:pt idx="8">
                  <c:v>7245000</c:v>
                </c:pt>
                <c:pt idx="9">
                  <c:v>8050000</c:v>
                </c:pt>
                <c:pt idx="10">
                  <c:v>8855000</c:v>
                </c:pt>
                <c:pt idx="11">
                  <c:v>9660000</c:v>
                </c:pt>
                <c:pt idx="12">
                  <c:v>10465000</c:v>
                </c:pt>
                <c:pt idx="13">
                  <c:v>11270000</c:v>
                </c:pt>
                <c:pt idx="14">
                  <c:v>12075000</c:v>
                </c:pt>
                <c:pt idx="15">
                  <c:v>12880000</c:v>
                </c:pt>
                <c:pt idx="16">
                  <c:v>13685000</c:v>
                </c:pt>
                <c:pt idx="17">
                  <c:v>14490000</c:v>
                </c:pt>
                <c:pt idx="18">
                  <c:v>15295000</c:v>
                </c:pt>
                <c:pt idx="19">
                  <c:v>16100000</c:v>
                </c:pt>
                <c:pt idx="20">
                  <c:v>16905000</c:v>
                </c:pt>
                <c:pt idx="21">
                  <c:v>17710000</c:v>
                </c:pt>
                <c:pt idx="22">
                  <c:v>18515000</c:v>
                </c:pt>
                <c:pt idx="23">
                  <c:v>18862760</c:v>
                </c:pt>
                <c:pt idx="24">
                  <c:v>18862760</c:v>
                </c:pt>
                <c:pt idx="25">
                  <c:v>18862760</c:v>
                </c:pt>
                <c:pt idx="26">
                  <c:v>18862760</c:v>
                </c:pt>
                <c:pt idx="27">
                  <c:v>18862760</c:v>
                </c:pt>
                <c:pt idx="28">
                  <c:v>18862760</c:v>
                </c:pt>
                <c:pt idx="29">
                  <c:v>18862760</c:v>
                </c:pt>
                <c:pt idx="30">
                  <c:v>18862760</c:v>
                </c:pt>
                <c:pt idx="31">
                  <c:v>18862760</c:v>
                </c:pt>
                <c:pt idx="32">
                  <c:v>18862760</c:v>
                </c:pt>
                <c:pt idx="33">
                  <c:v>18862760</c:v>
                </c:pt>
                <c:pt idx="34">
                  <c:v>18862760</c:v>
                </c:pt>
                <c:pt idx="35">
                  <c:v>18862760</c:v>
                </c:pt>
                <c:pt idx="36">
                  <c:v>18862760</c:v>
                </c:pt>
                <c:pt idx="37">
                  <c:v>18862760</c:v>
                </c:pt>
                <c:pt idx="38">
                  <c:v>18862760</c:v>
                </c:pt>
                <c:pt idx="39">
                  <c:v>18862760</c:v>
                </c:pt>
                <c:pt idx="40">
                  <c:v>18862760</c:v>
                </c:pt>
                <c:pt idx="41">
                  <c:v>18862760</c:v>
                </c:pt>
                <c:pt idx="42">
                  <c:v>18862760</c:v>
                </c:pt>
                <c:pt idx="43">
                  <c:v>18862760</c:v>
                </c:pt>
                <c:pt idx="44">
                  <c:v>18862760</c:v>
                </c:pt>
                <c:pt idx="45">
                  <c:v>18862760</c:v>
                </c:pt>
                <c:pt idx="46">
                  <c:v>18862760</c:v>
                </c:pt>
                <c:pt idx="47">
                  <c:v>18862760</c:v>
                </c:pt>
                <c:pt idx="48">
                  <c:v>18862760</c:v>
                </c:pt>
                <c:pt idx="49">
                  <c:v>18862760</c:v>
                </c:pt>
                <c:pt idx="50">
                  <c:v>18862760</c:v>
                </c:pt>
                <c:pt idx="51">
                  <c:v>18862760</c:v>
                </c:pt>
                <c:pt idx="52">
                  <c:v>18862760</c:v>
                </c:pt>
                <c:pt idx="53">
                  <c:v>18862760</c:v>
                </c:pt>
                <c:pt idx="54">
                  <c:v>18862760</c:v>
                </c:pt>
                <c:pt idx="55">
                  <c:v>18862760</c:v>
                </c:pt>
                <c:pt idx="56">
                  <c:v>18862760</c:v>
                </c:pt>
                <c:pt idx="57">
                  <c:v>18862760</c:v>
                </c:pt>
                <c:pt idx="58">
                  <c:v>18862760</c:v>
                </c:pt>
                <c:pt idx="59">
                  <c:v>18862760</c:v>
                </c:pt>
                <c:pt idx="60">
                  <c:v>18862760</c:v>
                </c:pt>
                <c:pt idx="61">
                  <c:v>18862760</c:v>
                </c:pt>
                <c:pt idx="62">
                  <c:v>18862760</c:v>
                </c:pt>
                <c:pt idx="63">
                  <c:v>18862760</c:v>
                </c:pt>
                <c:pt idx="64">
                  <c:v>18862760</c:v>
                </c:pt>
                <c:pt idx="65">
                  <c:v>18862760</c:v>
                </c:pt>
                <c:pt idx="66">
                  <c:v>18862760</c:v>
                </c:pt>
                <c:pt idx="67">
                  <c:v>18862760</c:v>
                </c:pt>
                <c:pt idx="68">
                  <c:v>18862760</c:v>
                </c:pt>
                <c:pt idx="69">
                  <c:v>18862760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37472"/>
        <c:axId val="133747456"/>
      </c:lineChart>
      <c:catAx>
        <c:axId val="13373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37474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3747456"/>
        <c:scaling>
          <c:orientation val="minMax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3373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90835268326217E-2"/>
          <c:y val="3.1329851103106189E-2"/>
          <c:w val="0.8366546026886672"/>
          <c:h val="0.84986237280483068"/>
        </c:manualLayout>
      </c:layout>
      <c:barChart>
        <c:barDir val="col"/>
        <c:grouping val="clustered"/>
        <c:varyColors val="0"/>
        <c:ser>
          <c:idx val="4"/>
          <c:order val="4"/>
          <c:tx>
            <c:v>PHA</c:v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'Penalty model (detailed)'!$B$51:$BS$51</c:f>
              <c:numCache>
                <c:formatCode>#,##0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4134000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-4134000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02624"/>
        <c:axId val="133816704"/>
      </c:barChart>
      <c:lineChart>
        <c:grouping val="standard"/>
        <c:varyColors val="0"/>
        <c:ser>
          <c:idx val="0"/>
          <c:order val="0"/>
          <c:tx>
            <c:v>Max PP</c:v>
          </c:tx>
          <c:marker>
            <c:symbol val="none"/>
          </c:marker>
          <c:val>
            <c:numRef>
              <c:f>'Penalty model (detailed)'!$B$46:$BS$46</c:f>
              <c:numCache>
                <c:formatCode>#,##0</c:formatCode>
                <c:ptCount val="70"/>
                <c:pt idx="0">
                  <c:v>1455000</c:v>
                </c:pt>
                <c:pt idx="1">
                  <c:v>2910000</c:v>
                </c:pt>
                <c:pt idx="2">
                  <c:v>4365000</c:v>
                </c:pt>
                <c:pt idx="3">
                  <c:v>5820000</c:v>
                </c:pt>
                <c:pt idx="4">
                  <c:v>7275000</c:v>
                </c:pt>
                <c:pt idx="5">
                  <c:v>8730000</c:v>
                </c:pt>
                <c:pt idx="6">
                  <c:v>10185000</c:v>
                </c:pt>
                <c:pt idx="7">
                  <c:v>11640000</c:v>
                </c:pt>
                <c:pt idx="8">
                  <c:v>13095000</c:v>
                </c:pt>
                <c:pt idx="9">
                  <c:v>14550000</c:v>
                </c:pt>
                <c:pt idx="10">
                  <c:v>16005000</c:v>
                </c:pt>
                <c:pt idx="11">
                  <c:v>17460000</c:v>
                </c:pt>
                <c:pt idx="12">
                  <c:v>18915000</c:v>
                </c:pt>
                <c:pt idx="13">
                  <c:v>20370000</c:v>
                </c:pt>
                <c:pt idx="14">
                  <c:v>21825000</c:v>
                </c:pt>
                <c:pt idx="15">
                  <c:v>23280000</c:v>
                </c:pt>
                <c:pt idx="16">
                  <c:v>24735000</c:v>
                </c:pt>
                <c:pt idx="17">
                  <c:v>26190000</c:v>
                </c:pt>
                <c:pt idx="18">
                  <c:v>27645000</c:v>
                </c:pt>
                <c:pt idx="19">
                  <c:v>29100000</c:v>
                </c:pt>
                <c:pt idx="20">
                  <c:v>30555000</c:v>
                </c:pt>
                <c:pt idx="21">
                  <c:v>32010000</c:v>
                </c:pt>
                <c:pt idx="22">
                  <c:v>33465000</c:v>
                </c:pt>
                <c:pt idx="23">
                  <c:v>34920000</c:v>
                </c:pt>
                <c:pt idx="24">
                  <c:v>36375000</c:v>
                </c:pt>
                <c:pt idx="25">
                  <c:v>37830000</c:v>
                </c:pt>
                <c:pt idx="26">
                  <c:v>39285000</c:v>
                </c:pt>
                <c:pt idx="27">
                  <c:v>40740000</c:v>
                </c:pt>
                <c:pt idx="28">
                  <c:v>42195000</c:v>
                </c:pt>
                <c:pt idx="29">
                  <c:v>43650000</c:v>
                </c:pt>
                <c:pt idx="30">
                  <c:v>45105000</c:v>
                </c:pt>
                <c:pt idx="31">
                  <c:v>46560000</c:v>
                </c:pt>
                <c:pt idx="32">
                  <c:v>48015000</c:v>
                </c:pt>
                <c:pt idx="33">
                  <c:v>49470000</c:v>
                </c:pt>
                <c:pt idx="34">
                  <c:v>50925000</c:v>
                </c:pt>
                <c:pt idx="35">
                  <c:v>52380000</c:v>
                </c:pt>
                <c:pt idx="36">
                  <c:v>53835000</c:v>
                </c:pt>
                <c:pt idx="37">
                  <c:v>55290000</c:v>
                </c:pt>
                <c:pt idx="38">
                  <c:v>56745000</c:v>
                </c:pt>
                <c:pt idx="39">
                  <c:v>58200000</c:v>
                </c:pt>
                <c:pt idx="40">
                  <c:v>59655000</c:v>
                </c:pt>
                <c:pt idx="41">
                  <c:v>61110000</c:v>
                </c:pt>
                <c:pt idx="42">
                  <c:v>62565000</c:v>
                </c:pt>
                <c:pt idx="43">
                  <c:v>64020000</c:v>
                </c:pt>
                <c:pt idx="44">
                  <c:v>65475000</c:v>
                </c:pt>
                <c:pt idx="45">
                  <c:v>66930000</c:v>
                </c:pt>
                <c:pt idx="46">
                  <c:v>68385000</c:v>
                </c:pt>
                <c:pt idx="47">
                  <c:v>69840000</c:v>
                </c:pt>
                <c:pt idx="48">
                  <c:v>71295000</c:v>
                </c:pt>
                <c:pt idx="49">
                  <c:v>72750000</c:v>
                </c:pt>
                <c:pt idx="50">
                  <c:v>74205000</c:v>
                </c:pt>
                <c:pt idx="51">
                  <c:v>75660000</c:v>
                </c:pt>
                <c:pt idx="52">
                  <c:v>77115000</c:v>
                </c:pt>
                <c:pt idx="53">
                  <c:v>78570000</c:v>
                </c:pt>
                <c:pt idx="54">
                  <c:v>80025000</c:v>
                </c:pt>
                <c:pt idx="55">
                  <c:v>81480000</c:v>
                </c:pt>
                <c:pt idx="56">
                  <c:v>82935000</c:v>
                </c:pt>
                <c:pt idx="57">
                  <c:v>84390000</c:v>
                </c:pt>
                <c:pt idx="58">
                  <c:v>85845000</c:v>
                </c:pt>
                <c:pt idx="59">
                  <c:v>87300000</c:v>
                </c:pt>
                <c:pt idx="60">
                  <c:v>88755000</c:v>
                </c:pt>
                <c:pt idx="61">
                  <c:v>90210000</c:v>
                </c:pt>
                <c:pt idx="62">
                  <c:v>91665000</c:v>
                </c:pt>
                <c:pt idx="63">
                  <c:v>93120000</c:v>
                </c:pt>
                <c:pt idx="64">
                  <c:v>94575000</c:v>
                </c:pt>
                <c:pt idx="65">
                  <c:v>96030000</c:v>
                </c:pt>
                <c:pt idx="66">
                  <c:v>97485000</c:v>
                </c:pt>
                <c:pt idx="67">
                  <c:v>98940000</c:v>
                </c:pt>
                <c:pt idx="68">
                  <c:v>100395000</c:v>
                </c:pt>
                <c:pt idx="69">
                  <c:v>101850000</c:v>
                </c:pt>
              </c:numCache>
            </c:numRef>
          </c:val>
          <c:smooth val="0"/>
        </c:ser>
        <c:ser>
          <c:idx val="1"/>
          <c:order val="1"/>
          <c:tx>
            <c:v>PP</c:v>
          </c:tx>
          <c:marker>
            <c:symbol val="none"/>
          </c:marker>
          <c:val>
            <c:numRef>
              <c:f>'Penalty model (detailed)'!$B$47:$BS$47</c:f>
              <c:numCache>
                <c:formatCode>#,##0</c:formatCode>
                <c:ptCount val="70"/>
                <c:pt idx="0">
                  <c:v>1455000</c:v>
                </c:pt>
                <c:pt idx="1">
                  <c:v>2910000</c:v>
                </c:pt>
                <c:pt idx="2">
                  <c:v>4365000</c:v>
                </c:pt>
                <c:pt idx="3">
                  <c:v>5820000</c:v>
                </c:pt>
                <c:pt idx="4">
                  <c:v>7275000</c:v>
                </c:pt>
                <c:pt idx="5">
                  <c:v>8730000</c:v>
                </c:pt>
                <c:pt idx="6">
                  <c:v>10185000</c:v>
                </c:pt>
                <c:pt idx="7">
                  <c:v>11640000</c:v>
                </c:pt>
                <c:pt idx="8">
                  <c:v>13095000</c:v>
                </c:pt>
                <c:pt idx="9">
                  <c:v>14550000</c:v>
                </c:pt>
                <c:pt idx="10">
                  <c:v>16005000</c:v>
                </c:pt>
                <c:pt idx="11">
                  <c:v>17460000</c:v>
                </c:pt>
                <c:pt idx="12">
                  <c:v>18915000</c:v>
                </c:pt>
                <c:pt idx="13">
                  <c:v>20370000</c:v>
                </c:pt>
                <c:pt idx="14">
                  <c:v>21825000</c:v>
                </c:pt>
                <c:pt idx="15">
                  <c:v>23280000</c:v>
                </c:pt>
                <c:pt idx="16">
                  <c:v>24735000</c:v>
                </c:pt>
                <c:pt idx="17">
                  <c:v>26190000</c:v>
                </c:pt>
                <c:pt idx="18">
                  <c:v>27645000</c:v>
                </c:pt>
                <c:pt idx="19">
                  <c:v>29100000</c:v>
                </c:pt>
                <c:pt idx="20">
                  <c:v>30555000</c:v>
                </c:pt>
                <c:pt idx="21">
                  <c:v>32010000</c:v>
                </c:pt>
                <c:pt idx="22">
                  <c:v>33465000</c:v>
                </c:pt>
                <c:pt idx="23">
                  <c:v>34920000</c:v>
                </c:pt>
                <c:pt idx="24">
                  <c:v>36375000</c:v>
                </c:pt>
                <c:pt idx="25">
                  <c:v>37830000</c:v>
                </c:pt>
                <c:pt idx="26">
                  <c:v>39285000</c:v>
                </c:pt>
                <c:pt idx="27">
                  <c:v>40740000</c:v>
                </c:pt>
                <c:pt idx="28">
                  <c:v>42195000</c:v>
                </c:pt>
                <c:pt idx="29">
                  <c:v>43650000</c:v>
                </c:pt>
                <c:pt idx="30">
                  <c:v>45105000</c:v>
                </c:pt>
                <c:pt idx="31">
                  <c:v>46560000</c:v>
                </c:pt>
                <c:pt idx="32">
                  <c:v>48015000</c:v>
                </c:pt>
                <c:pt idx="33">
                  <c:v>49470000</c:v>
                </c:pt>
                <c:pt idx="34">
                  <c:v>50925000</c:v>
                </c:pt>
                <c:pt idx="35">
                  <c:v>52380000</c:v>
                </c:pt>
                <c:pt idx="36">
                  <c:v>53835000</c:v>
                </c:pt>
                <c:pt idx="37">
                  <c:v>55290000</c:v>
                </c:pt>
                <c:pt idx="38">
                  <c:v>56745000</c:v>
                </c:pt>
                <c:pt idx="39">
                  <c:v>58200000</c:v>
                </c:pt>
                <c:pt idx="40">
                  <c:v>59655000</c:v>
                </c:pt>
                <c:pt idx="41">
                  <c:v>61110000</c:v>
                </c:pt>
                <c:pt idx="42">
                  <c:v>62565000</c:v>
                </c:pt>
                <c:pt idx="43">
                  <c:v>64020000</c:v>
                </c:pt>
                <c:pt idx="44">
                  <c:v>65475000</c:v>
                </c:pt>
                <c:pt idx="45">
                  <c:v>66930000</c:v>
                </c:pt>
                <c:pt idx="46">
                  <c:v>68385000</c:v>
                </c:pt>
                <c:pt idx="47">
                  <c:v>69840000</c:v>
                </c:pt>
                <c:pt idx="48">
                  <c:v>71295000</c:v>
                </c:pt>
                <c:pt idx="49">
                  <c:v>72750000</c:v>
                </c:pt>
                <c:pt idx="50">
                  <c:v>74205000</c:v>
                </c:pt>
                <c:pt idx="51">
                  <c:v>75660000</c:v>
                </c:pt>
                <c:pt idx="52">
                  <c:v>77115000</c:v>
                </c:pt>
                <c:pt idx="53">
                  <c:v>78570000</c:v>
                </c:pt>
                <c:pt idx="54">
                  <c:v>80025000</c:v>
                </c:pt>
                <c:pt idx="55">
                  <c:v>81480000</c:v>
                </c:pt>
                <c:pt idx="56">
                  <c:v>82935000</c:v>
                </c:pt>
                <c:pt idx="57">
                  <c:v>84390000</c:v>
                </c:pt>
                <c:pt idx="58">
                  <c:v>85845000</c:v>
                </c:pt>
                <c:pt idx="59">
                  <c:v>87300000</c:v>
                </c:pt>
                <c:pt idx="60">
                  <c:v>88755000</c:v>
                </c:pt>
                <c:pt idx="61">
                  <c:v>90210000</c:v>
                </c:pt>
                <c:pt idx="62">
                  <c:v>91665000</c:v>
                </c:pt>
                <c:pt idx="63">
                  <c:v>93120000</c:v>
                </c:pt>
                <c:pt idx="64">
                  <c:v>94575000</c:v>
                </c:pt>
                <c:pt idx="65">
                  <c:v>96030000</c:v>
                </c:pt>
                <c:pt idx="66">
                  <c:v>97485000</c:v>
                </c:pt>
                <c:pt idx="67">
                  <c:v>98940000</c:v>
                </c:pt>
                <c:pt idx="68">
                  <c:v>100395000</c:v>
                </c:pt>
                <c:pt idx="69">
                  <c:v>101850000</c:v>
                </c:pt>
              </c:numCache>
            </c:numRef>
          </c:val>
          <c:smooth val="0"/>
        </c:ser>
        <c:ser>
          <c:idx val="2"/>
          <c:order val="2"/>
          <c:tx>
            <c:v>PAPC</c:v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'Penalty model (detailed)'!$B$49:$BS$49</c:f>
              <c:numCache>
                <c:formatCode>#,##0</c:formatCode>
                <c:ptCount val="70"/>
                <c:pt idx="0">
                  <c:v>42496760</c:v>
                </c:pt>
                <c:pt idx="1">
                  <c:v>42496760</c:v>
                </c:pt>
                <c:pt idx="2">
                  <c:v>42496760</c:v>
                </c:pt>
                <c:pt idx="3">
                  <c:v>42496760</c:v>
                </c:pt>
                <c:pt idx="4">
                  <c:v>42496760</c:v>
                </c:pt>
                <c:pt idx="5">
                  <c:v>42496760</c:v>
                </c:pt>
                <c:pt idx="6">
                  <c:v>42496760</c:v>
                </c:pt>
                <c:pt idx="7">
                  <c:v>42496760</c:v>
                </c:pt>
                <c:pt idx="8">
                  <c:v>42496760</c:v>
                </c:pt>
                <c:pt idx="9">
                  <c:v>42496760</c:v>
                </c:pt>
                <c:pt idx="10">
                  <c:v>42496760</c:v>
                </c:pt>
                <c:pt idx="11">
                  <c:v>42496760</c:v>
                </c:pt>
                <c:pt idx="12">
                  <c:v>42496760</c:v>
                </c:pt>
                <c:pt idx="13">
                  <c:v>42496760</c:v>
                </c:pt>
                <c:pt idx="14">
                  <c:v>42496760</c:v>
                </c:pt>
                <c:pt idx="15">
                  <c:v>42496760</c:v>
                </c:pt>
                <c:pt idx="16">
                  <c:v>42496760</c:v>
                </c:pt>
                <c:pt idx="17">
                  <c:v>42496760</c:v>
                </c:pt>
                <c:pt idx="18">
                  <c:v>42496760</c:v>
                </c:pt>
                <c:pt idx="19">
                  <c:v>42496760</c:v>
                </c:pt>
                <c:pt idx="20">
                  <c:v>42496760</c:v>
                </c:pt>
                <c:pt idx="21">
                  <c:v>42496760</c:v>
                </c:pt>
                <c:pt idx="22">
                  <c:v>42496760</c:v>
                </c:pt>
                <c:pt idx="23">
                  <c:v>42496760</c:v>
                </c:pt>
                <c:pt idx="24">
                  <c:v>42496760</c:v>
                </c:pt>
                <c:pt idx="25">
                  <c:v>42496760</c:v>
                </c:pt>
                <c:pt idx="26">
                  <c:v>42496760</c:v>
                </c:pt>
                <c:pt idx="27">
                  <c:v>42496760</c:v>
                </c:pt>
                <c:pt idx="28">
                  <c:v>42496760</c:v>
                </c:pt>
                <c:pt idx="29">
                  <c:v>42496760</c:v>
                </c:pt>
                <c:pt idx="30">
                  <c:v>42496760</c:v>
                </c:pt>
                <c:pt idx="31">
                  <c:v>42496760</c:v>
                </c:pt>
                <c:pt idx="32">
                  <c:v>42496760</c:v>
                </c:pt>
                <c:pt idx="33">
                  <c:v>42496760</c:v>
                </c:pt>
                <c:pt idx="34">
                  <c:v>42496760</c:v>
                </c:pt>
                <c:pt idx="35">
                  <c:v>42496760</c:v>
                </c:pt>
                <c:pt idx="36">
                  <c:v>42496760</c:v>
                </c:pt>
                <c:pt idx="37">
                  <c:v>42496760</c:v>
                </c:pt>
                <c:pt idx="38">
                  <c:v>42496760</c:v>
                </c:pt>
                <c:pt idx="39">
                  <c:v>42496760</c:v>
                </c:pt>
                <c:pt idx="40">
                  <c:v>42496760</c:v>
                </c:pt>
                <c:pt idx="41">
                  <c:v>42496760</c:v>
                </c:pt>
                <c:pt idx="42">
                  <c:v>42496760</c:v>
                </c:pt>
                <c:pt idx="43">
                  <c:v>42496760</c:v>
                </c:pt>
                <c:pt idx="44">
                  <c:v>42496760</c:v>
                </c:pt>
                <c:pt idx="45">
                  <c:v>42496760</c:v>
                </c:pt>
                <c:pt idx="46">
                  <c:v>42496760</c:v>
                </c:pt>
                <c:pt idx="47">
                  <c:v>42496760</c:v>
                </c:pt>
                <c:pt idx="48">
                  <c:v>42496760</c:v>
                </c:pt>
                <c:pt idx="49">
                  <c:v>42496760</c:v>
                </c:pt>
                <c:pt idx="50">
                  <c:v>42496760</c:v>
                </c:pt>
                <c:pt idx="51">
                  <c:v>42496760</c:v>
                </c:pt>
                <c:pt idx="52">
                  <c:v>42496760</c:v>
                </c:pt>
                <c:pt idx="53">
                  <c:v>42496760</c:v>
                </c:pt>
                <c:pt idx="54">
                  <c:v>42496760</c:v>
                </c:pt>
                <c:pt idx="55">
                  <c:v>42496760</c:v>
                </c:pt>
                <c:pt idx="56">
                  <c:v>42496760</c:v>
                </c:pt>
                <c:pt idx="57">
                  <c:v>42496760</c:v>
                </c:pt>
                <c:pt idx="58">
                  <c:v>42496760</c:v>
                </c:pt>
                <c:pt idx="59">
                  <c:v>42496760</c:v>
                </c:pt>
                <c:pt idx="60">
                  <c:v>42496760</c:v>
                </c:pt>
                <c:pt idx="61">
                  <c:v>42496760</c:v>
                </c:pt>
                <c:pt idx="62">
                  <c:v>42496760</c:v>
                </c:pt>
                <c:pt idx="63">
                  <c:v>42496760</c:v>
                </c:pt>
                <c:pt idx="64">
                  <c:v>42496760</c:v>
                </c:pt>
                <c:pt idx="65">
                  <c:v>42496760</c:v>
                </c:pt>
                <c:pt idx="66">
                  <c:v>42496760</c:v>
                </c:pt>
                <c:pt idx="67">
                  <c:v>42496760</c:v>
                </c:pt>
                <c:pt idx="68">
                  <c:v>42496760</c:v>
                </c:pt>
                <c:pt idx="69">
                  <c:v>42496760</c:v>
                </c:pt>
              </c:numCache>
            </c:numRef>
          </c:val>
          <c:smooth val="0"/>
        </c:ser>
        <c:ser>
          <c:idx val="3"/>
          <c:order val="3"/>
          <c:tx>
            <c:v>CPC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'Penalty model (detailed)'!$B$50:$BS$50</c:f>
              <c:numCache>
                <c:formatCode>#,##0</c:formatCode>
                <c:ptCount val="70"/>
                <c:pt idx="0">
                  <c:v>1455000</c:v>
                </c:pt>
                <c:pt idx="1">
                  <c:v>2910000</c:v>
                </c:pt>
                <c:pt idx="2">
                  <c:v>4365000</c:v>
                </c:pt>
                <c:pt idx="3">
                  <c:v>5820000</c:v>
                </c:pt>
                <c:pt idx="4">
                  <c:v>7275000</c:v>
                </c:pt>
                <c:pt idx="5">
                  <c:v>8730000</c:v>
                </c:pt>
                <c:pt idx="6">
                  <c:v>10185000</c:v>
                </c:pt>
                <c:pt idx="7">
                  <c:v>11640000</c:v>
                </c:pt>
                <c:pt idx="8">
                  <c:v>13095000</c:v>
                </c:pt>
                <c:pt idx="9">
                  <c:v>14550000</c:v>
                </c:pt>
                <c:pt idx="10">
                  <c:v>16005000</c:v>
                </c:pt>
                <c:pt idx="11">
                  <c:v>17460000</c:v>
                </c:pt>
                <c:pt idx="12">
                  <c:v>18915000</c:v>
                </c:pt>
                <c:pt idx="13">
                  <c:v>20370000</c:v>
                </c:pt>
                <c:pt idx="14">
                  <c:v>21825000</c:v>
                </c:pt>
                <c:pt idx="15">
                  <c:v>23280000</c:v>
                </c:pt>
                <c:pt idx="16">
                  <c:v>24735000</c:v>
                </c:pt>
                <c:pt idx="17">
                  <c:v>26190000</c:v>
                </c:pt>
                <c:pt idx="18">
                  <c:v>27645000</c:v>
                </c:pt>
                <c:pt idx="19">
                  <c:v>29100000</c:v>
                </c:pt>
                <c:pt idx="20">
                  <c:v>30555000</c:v>
                </c:pt>
                <c:pt idx="21">
                  <c:v>32010000</c:v>
                </c:pt>
                <c:pt idx="22">
                  <c:v>33465000</c:v>
                </c:pt>
                <c:pt idx="23">
                  <c:v>34920000</c:v>
                </c:pt>
                <c:pt idx="24">
                  <c:v>36375000</c:v>
                </c:pt>
                <c:pt idx="25">
                  <c:v>37830000</c:v>
                </c:pt>
                <c:pt idx="26">
                  <c:v>39285000</c:v>
                </c:pt>
                <c:pt idx="27">
                  <c:v>40740000</c:v>
                </c:pt>
                <c:pt idx="28">
                  <c:v>42195000</c:v>
                </c:pt>
                <c:pt idx="29">
                  <c:v>42496760</c:v>
                </c:pt>
                <c:pt idx="30">
                  <c:v>42496760</c:v>
                </c:pt>
                <c:pt idx="31">
                  <c:v>42496760</c:v>
                </c:pt>
                <c:pt idx="32">
                  <c:v>42496760</c:v>
                </c:pt>
                <c:pt idx="33">
                  <c:v>42496760</c:v>
                </c:pt>
                <c:pt idx="34">
                  <c:v>42496760</c:v>
                </c:pt>
                <c:pt idx="35">
                  <c:v>42496760</c:v>
                </c:pt>
                <c:pt idx="36">
                  <c:v>42496760</c:v>
                </c:pt>
                <c:pt idx="37">
                  <c:v>42496760</c:v>
                </c:pt>
                <c:pt idx="38">
                  <c:v>42496760</c:v>
                </c:pt>
                <c:pt idx="39">
                  <c:v>42496760</c:v>
                </c:pt>
                <c:pt idx="40">
                  <c:v>42496760</c:v>
                </c:pt>
                <c:pt idx="41">
                  <c:v>42496760</c:v>
                </c:pt>
                <c:pt idx="42">
                  <c:v>42496760</c:v>
                </c:pt>
                <c:pt idx="43">
                  <c:v>42496760</c:v>
                </c:pt>
                <c:pt idx="44">
                  <c:v>42496760</c:v>
                </c:pt>
                <c:pt idx="45">
                  <c:v>42496760</c:v>
                </c:pt>
                <c:pt idx="46">
                  <c:v>42496760</c:v>
                </c:pt>
                <c:pt idx="47">
                  <c:v>42496760</c:v>
                </c:pt>
                <c:pt idx="48">
                  <c:v>42496760</c:v>
                </c:pt>
                <c:pt idx="49">
                  <c:v>42496760</c:v>
                </c:pt>
                <c:pt idx="50">
                  <c:v>42496760</c:v>
                </c:pt>
                <c:pt idx="51">
                  <c:v>42496760</c:v>
                </c:pt>
                <c:pt idx="52">
                  <c:v>42496760</c:v>
                </c:pt>
                <c:pt idx="53">
                  <c:v>42496760</c:v>
                </c:pt>
                <c:pt idx="54">
                  <c:v>42496760</c:v>
                </c:pt>
                <c:pt idx="55">
                  <c:v>42496760</c:v>
                </c:pt>
                <c:pt idx="56">
                  <c:v>42496760</c:v>
                </c:pt>
                <c:pt idx="57">
                  <c:v>42496760</c:v>
                </c:pt>
                <c:pt idx="58">
                  <c:v>42496760</c:v>
                </c:pt>
                <c:pt idx="59">
                  <c:v>42496760</c:v>
                </c:pt>
                <c:pt idx="60">
                  <c:v>42496760</c:v>
                </c:pt>
                <c:pt idx="61">
                  <c:v>42496760</c:v>
                </c:pt>
                <c:pt idx="62">
                  <c:v>42496760</c:v>
                </c:pt>
                <c:pt idx="63">
                  <c:v>42496760</c:v>
                </c:pt>
                <c:pt idx="64">
                  <c:v>42496760</c:v>
                </c:pt>
                <c:pt idx="65">
                  <c:v>42496760</c:v>
                </c:pt>
                <c:pt idx="66">
                  <c:v>42496760</c:v>
                </c:pt>
                <c:pt idx="67">
                  <c:v>42496760</c:v>
                </c:pt>
                <c:pt idx="68">
                  <c:v>42496760</c:v>
                </c:pt>
                <c:pt idx="69">
                  <c:v>42496760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2624"/>
        <c:axId val="133816704"/>
      </c:lineChart>
      <c:catAx>
        <c:axId val="133802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38167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3816704"/>
        <c:scaling>
          <c:orientation val="minMax"/>
        </c:scaling>
        <c:delete val="0"/>
        <c:axPos val="l"/>
        <c:majorGridlines/>
        <c:numFmt formatCode="&quot;£&quot;#,##0" sourceLinked="0"/>
        <c:majorTickMark val="out"/>
        <c:minorTickMark val="none"/>
        <c:tickLblPos val="nextTo"/>
        <c:crossAx val="133802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29104</xdr:colOff>
      <xdr:row>54</xdr:row>
      <xdr:rowOff>89956</xdr:rowOff>
    </xdr:from>
    <xdr:to>
      <xdr:col>8</xdr:col>
      <xdr:colOff>5292</xdr:colOff>
      <xdr:row>76</xdr:row>
      <xdr:rowOff>101862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68791</xdr:colOff>
      <xdr:row>80</xdr:row>
      <xdr:rowOff>26459</xdr:rowOff>
    </xdr:from>
    <xdr:to>
      <xdr:col>8</xdr:col>
      <xdr:colOff>56884</xdr:colOff>
      <xdr:row>102</xdr:row>
      <xdr:rowOff>26459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14553</xdr:colOff>
      <xdr:row>105</xdr:row>
      <xdr:rowOff>140228</xdr:rowOff>
    </xdr:from>
    <xdr:to>
      <xdr:col>8</xdr:col>
      <xdr:colOff>2647</xdr:colOff>
      <xdr:row>127</xdr:row>
      <xdr:rowOff>116416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455083</xdr:colOff>
      <xdr:row>5</xdr:row>
      <xdr:rowOff>21167</xdr:rowOff>
    </xdr:from>
    <xdr:to>
      <xdr:col>5</xdr:col>
      <xdr:colOff>74083</xdr:colOff>
      <xdr:row>6</xdr:row>
      <xdr:rowOff>127001</xdr:rowOff>
    </xdr:to>
    <xdr:sp macro="" textlink="">
      <xdr:nvSpPr>
        <xdr:cNvPr id="2" name="TextBox 1"/>
        <xdr:cNvSpPr txBox="1"/>
      </xdr:nvSpPr>
      <xdr:spPr>
        <a:xfrm>
          <a:off x="5894916" y="889000"/>
          <a:ext cx="1365250" cy="26458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</a:rPr>
            <a:t>Insert penalty</a:t>
          </a:r>
          <a:r>
            <a:rPr lang="en-GB" sz="1100" b="1" baseline="0">
              <a:solidFill>
                <a:srgbClr val="FF0000"/>
              </a:solidFill>
            </a:rPr>
            <a:t> rate</a:t>
          </a:r>
        </a:p>
        <a:p>
          <a:endParaRPr lang="en-GB" sz="1100"/>
        </a:p>
      </xdr:txBody>
    </xdr:sp>
    <xdr:clientData/>
  </xdr:twoCellAnchor>
  <xdr:twoCellAnchor>
    <xdr:from>
      <xdr:col>5</xdr:col>
      <xdr:colOff>465666</xdr:colOff>
      <xdr:row>11</xdr:row>
      <xdr:rowOff>127000</xdr:rowOff>
    </xdr:from>
    <xdr:to>
      <xdr:col>7</xdr:col>
      <xdr:colOff>793750</xdr:colOff>
      <xdr:row>13</xdr:row>
      <xdr:rowOff>0</xdr:rowOff>
    </xdr:to>
    <xdr:sp macro="" textlink="">
      <xdr:nvSpPr>
        <xdr:cNvPr id="6" name="TextBox 5"/>
        <xdr:cNvSpPr txBox="1"/>
      </xdr:nvSpPr>
      <xdr:spPr>
        <a:xfrm>
          <a:off x="7651749" y="1481667"/>
          <a:ext cx="2053168" cy="26458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</a:rPr>
            <a:t>Insert unit</a:t>
          </a:r>
          <a:r>
            <a:rPr lang="en-GB" sz="1100" b="1" baseline="0">
              <a:solidFill>
                <a:srgbClr val="FF0000"/>
              </a:solidFill>
            </a:rPr>
            <a:t> output in these rows</a:t>
          </a:r>
        </a:p>
        <a:p>
          <a:endParaRPr lang="en-GB" sz="1100"/>
        </a:p>
      </xdr:txBody>
    </xdr:sp>
    <xdr:clientData/>
  </xdr:twoCellAnchor>
  <xdr:twoCellAnchor>
    <xdr:from>
      <xdr:col>3</xdr:col>
      <xdr:colOff>613834</xdr:colOff>
      <xdr:row>10</xdr:row>
      <xdr:rowOff>105834</xdr:rowOff>
    </xdr:from>
    <xdr:to>
      <xdr:col>5</xdr:col>
      <xdr:colOff>232834</xdr:colOff>
      <xdr:row>12</xdr:row>
      <xdr:rowOff>10584</xdr:rowOff>
    </xdr:to>
    <xdr:sp macro="" textlink="">
      <xdr:nvSpPr>
        <xdr:cNvPr id="7" name="TextBox 6"/>
        <xdr:cNvSpPr txBox="1"/>
      </xdr:nvSpPr>
      <xdr:spPr>
        <a:xfrm>
          <a:off x="6053667" y="1291167"/>
          <a:ext cx="1365250" cy="26458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</a:rPr>
            <a:t>Insert penalty</a:t>
          </a:r>
          <a:r>
            <a:rPr lang="en-GB" sz="1100" b="1" baseline="0">
              <a:solidFill>
                <a:srgbClr val="FF0000"/>
              </a:solidFill>
            </a:rPr>
            <a:t> cap</a:t>
          </a:r>
        </a:p>
        <a:p>
          <a:endParaRPr lang="en-GB" sz="1100"/>
        </a:p>
      </xdr:txBody>
    </xdr:sp>
    <xdr:clientData/>
  </xdr:twoCellAnchor>
  <xdr:twoCellAnchor>
    <xdr:from>
      <xdr:col>2</xdr:col>
      <xdr:colOff>42333</xdr:colOff>
      <xdr:row>5</xdr:row>
      <xdr:rowOff>153459</xdr:rowOff>
    </xdr:from>
    <xdr:to>
      <xdr:col>3</xdr:col>
      <xdr:colOff>455083</xdr:colOff>
      <xdr:row>11</xdr:row>
      <xdr:rowOff>52916</xdr:rowOff>
    </xdr:to>
    <xdr:cxnSp macro="">
      <xdr:nvCxnSpPr>
        <xdr:cNvPr id="9" name="Straight Arrow Connector 8"/>
        <xdr:cNvCxnSpPr>
          <a:stCxn id="2" idx="1"/>
        </xdr:cNvCxnSpPr>
      </xdr:nvCxnSpPr>
      <xdr:spPr>
        <a:xfrm flipH="1">
          <a:off x="4677833" y="1021292"/>
          <a:ext cx="1217083" cy="386291"/>
        </a:xfrm>
        <a:prstGeom prst="straightConnector1">
          <a:avLst/>
        </a:prstGeom>
        <a:ln w="6350">
          <a:solidFill>
            <a:srgbClr val="FF0000">
              <a:alpha val="80000"/>
            </a:srgb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52917</xdr:colOff>
      <xdr:row>11</xdr:row>
      <xdr:rowOff>74084</xdr:rowOff>
    </xdr:from>
    <xdr:to>
      <xdr:col>3</xdr:col>
      <xdr:colOff>560917</xdr:colOff>
      <xdr:row>12</xdr:row>
      <xdr:rowOff>95250</xdr:rowOff>
    </xdr:to>
    <xdr:cxnSp macro="">
      <xdr:nvCxnSpPr>
        <xdr:cNvPr id="10" name="Straight Arrow Connector 9"/>
        <xdr:cNvCxnSpPr/>
      </xdr:nvCxnSpPr>
      <xdr:spPr>
        <a:xfrm flipH="1">
          <a:off x="4688417" y="1428751"/>
          <a:ext cx="1312333" cy="211666"/>
        </a:xfrm>
        <a:prstGeom prst="straightConnector1">
          <a:avLst/>
        </a:prstGeom>
        <a:ln w="6350">
          <a:solidFill>
            <a:srgbClr val="FF0000">
              <a:alpha val="80000"/>
            </a:srgb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3672417</xdr:colOff>
      <xdr:row>12</xdr:row>
      <xdr:rowOff>58208</xdr:rowOff>
    </xdr:from>
    <xdr:to>
      <xdr:col>5</xdr:col>
      <xdr:colOff>423333</xdr:colOff>
      <xdr:row>18</xdr:row>
      <xdr:rowOff>84667</xdr:rowOff>
    </xdr:to>
    <xdr:cxnSp macro="">
      <xdr:nvCxnSpPr>
        <xdr:cNvPr id="11" name="Straight Arrow Connector 10"/>
        <xdr:cNvCxnSpPr/>
      </xdr:nvCxnSpPr>
      <xdr:spPr>
        <a:xfrm flipH="1">
          <a:off x="3672417" y="1603375"/>
          <a:ext cx="3936999" cy="873125"/>
        </a:xfrm>
        <a:prstGeom prst="straightConnector1">
          <a:avLst/>
        </a:prstGeom>
        <a:ln w="6350">
          <a:solidFill>
            <a:srgbClr val="FF0000">
              <a:alpha val="80000"/>
            </a:srgb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3661839</xdr:colOff>
      <xdr:row>12</xdr:row>
      <xdr:rowOff>68792</xdr:rowOff>
    </xdr:from>
    <xdr:to>
      <xdr:col>5</xdr:col>
      <xdr:colOff>465666</xdr:colOff>
      <xdr:row>32</xdr:row>
      <xdr:rowOff>79375</xdr:rowOff>
    </xdr:to>
    <xdr:cxnSp macro="">
      <xdr:nvCxnSpPr>
        <xdr:cNvPr id="15" name="Straight Arrow Connector 14"/>
        <xdr:cNvCxnSpPr>
          <a:stCxn id="6" idx="1"/>
        </xdr:cNvCxnSpPr>
      </xdr:nvCxnSpPr>
      <xdr:spPr>
        <a:xfrm flipH="1">
          <a:off x="3661839" y="1613959"/>
          <a:ext cx="3989910" cy="1873249"/>
        </a:xfrm>
        <a:prstGeom prst="straightConnector1">
          <a:avLst/>
        </a:prstGeom>
        <a:ln w="6350">
          <a:solidFill>
            <a:srgbClr val="FF0000">
              <a:alpha val="80000"/>
            </a:srgb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0.26105</cdr:x>
      <cdr:y>0.89483</cdr:y>
    </cdr:from>
    <cdr:to>
      <cdr:x>0.68372</cdr:x>
      <cdr:y>0.97047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3842" y="3292103"/>
          <a:ext cx="4086322" cy="278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Settlement</a:t>
          </a:r>
          <a:r>
            <a:rPr lang="en-GB" sz="1100" baseline="0"/>
            <a:t> periods during a year where a stress event occurs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0.34298</cdr:x>
      <cdr:y>0.91713</cdr:y>
    </cdr:from>
    <cdr:to>
      <cdr:x>0.72562</cdr:x>
      <cdr:y>0.98208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52875" y="3900489"/>
          <a:ext cx="44100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0.28678</cdr:x>
      <cdr:y>0.91825</cdr:y>
    </cdr:from>
    <cdr:to>
      <cdr:x>0.6031</cdr:x>
      <cdr:y>0.98849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305175" y="3905250"/>
          <a:ext cx="3645724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0.32619</cdr:x>
      <cdr:y>0.90899</cdr:y>
    </cdr:from>
    <cdr:to>
      <cdr:x>0.78089</cdr:x>
      <cdr:y>0.97884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71900" y="4090989"/>
          <a:ext cx="52578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Settlement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 periods during a year where a stress event occurs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54</xdr:row>
      <xdr:rowOff>0</xdr:rowOff>
    </xdr:from>
    <xdr:to>
      <xdr:col>15</xdr:col>
      <xdr:colOff>30957</xdr:colOff>
      <xdr:row>81</xdr:row>
      <xdr:rowOff>61914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84</xdr:row>
      <xdr:rowOff>23813</xdr:rowOff>
    </xdr:from>
    <xdr:to>
      <xdr:col>15</xdr:col>
      <xdr:colOff>40481</xdr:colOff>
      <xdr:row>111</xdr:row>
      <xdr:rowOff>52386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15</xdr:col>
      <xdr:colOff>76200</xdr:colOff>
      <xdr:row>142</xdr:row>
      <xdr:rowOff>133352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0.33002</cdr:x>
      <cdr:y>0.91101</cdr:y>
    </cdr:from>
    <cdr:to>
      <cdr:x>0.75269</cdr:x>
      <cdr:y>0.98665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00475" y="3900489"/>
          <a:ext cx="4867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Settlement</a:t>
          </a:r>
          <a:r>
            <a:rPr lang="en-GB" sz="1100" baseline="0"/>
            <a:t> periods during a year where a stress event occurs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0.34298</cdr:x>
      <cdr:y>0.91713</cdr:y>
    </cdr:from>
    <cdr:to>
      <cdr:x>0.72562</cdr:x>
      <cdr:y>0.98208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52875" y="3900489"/>
          <a:ext cx="44100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0.28678</cdr:x>
      <cdr:y>0.91825</cdr:y>
    </cdr:from>
    <cdr:to>
      <cdr:x>0.6031</cdr:x>
      <cdr:y>0.98849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305175" y="3905250"/>
          <a:ext cx="3645724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0.32619</cdr:x>
      <cdr:y>0.90899</cdr:y>
    </cdr:from>
    <cdr:to>
      <cdr:x>0.78089</cdr:x>
      <cdr:y>0.97884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71900" y="4090989"/>
          <a:ext cx="52578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Settlement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 periods during a year where a stress event occurs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workbookViewId="0">
      <selection activeCell="P18" sqref="P18"/>
    </sheetView>
  </sheetViews>
  <sheetFormatPr defaultRowHeight="12.75" x14ac:dyDescent="0.2"/>
  <cols>
    <col min="12" max="12" width="13.42578125" customWidth="1"/>
  </cols>
  <sheetData>
    <row r="2" spans="1:18" ht="18.75" x14ac:dyDescent="0.2">
      <c r="A2" s="89" t="s">
        <v>133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15" x14ac:dyDescent="0.2">
      <c r="A3" s="73"/>
    </row>
    <row r="4" spans="1:18" ht="15" x14ac:dyDescent="0.2">
      <c r="A4" s="74" t="s">
        <v>126</v>
      </c>
    </row>
    <row r="5" spans="1:18" ht="15" x14ac:dyDescent="0.2">
      <c r="A5" s="75"/>
    </row>
    <row r="6" spans="1:18" ht="15" x14ac:dyDescent="0.2">
      <c r="A6" s="76" t="s">
        <v>112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x14ac:dyDescent="0.2">
      <c r="A7" s="76" t="s">
        <v>113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" x14ac:dyDescent="0.2">
      <c r="A8" s="76" t="s">
        <v>114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" x14ac:dyDescent="0.2">
      <c r="A9" s="76" t="s">
        <v>115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" x14ac:dyDescent="0.2">
      <c r="A10" s="76" t="s">
        <v>116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" x14ac:dyDescent="0.2">
      <c r="A11" s="74"/>
    </row>
    <row r="12" spans="1:18" ht="15" x14ac:dyDescent="0.2">
      <c r="A12" s="74" t="s">
        <v>128</v>
      </c>
    </row>
    <row r="13" spans="1:18" ht="15" x14ac:dyDescent="0.2">
      <c r="A13" s="75"/>
    </row>
    <row r="14" spans="1:18" ht="15" x14ac:dyDescent="0.2">
      <c r="B14" s="83" t="s">
        <v>127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8" ht="15" x14ac:dyDescent="0.2">
      <c r="A15" s="76" t="s">
        <v>117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82"/>
    </row>
    <row r="16" spans="1:18" ht="15" x14ac:dyDescent="0.2">
      <c r="A16" s="76" t="s">
        <v>129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82"/>
    </row>
    <row r="17" spans="1:12" ht="15" x14ac:dyDescent="0.2">
      <c r="A17" s="76" t="s">
        <v>118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82"/>
    </row>
    <row r="18" spans="1:12" ht="15" x14ac:dyDescent="0.2">
      <c r="A18" s="76" t="s">
        <v>119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82"/>
    </row>
    <row r="19" spans="1:12" ht="15" x14ac:dyDescent="0.2">
      <c r="A19" s="76" t="s">
        <v>121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82"/>
    </row>
    <row r="20" spans="1:12" ht="15" x14ac:dyDescent="0.2">
      <c r="A20" s="76" t="s">
        <v>122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82"/>
    </row>
    <row r="21" spans="1:12" ht="15" x14ac:dyDescent="0.2">
      <c r="A21" s="74"/>
    </row>
    <row r="22" spans="1:12" ht="15" x14ac:dyDescent="0.2">
      <c r="A22" s="74" t="s">
        <v>130</v>
      </c>
    </row>
    <row r="23" spans="1:12" ht="15" x14ac:dyDescent="0.2">
      <c r="A23" s="75"/>
    </row>
    <row r="24" spans="1:12" ht="15" x14ac:dyDescent="0.2">
      <c r="B24" s="84" t="s">
        <v>120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</row>
    <row r="25" spans="1:12" ht="15" x14ac:dyDescent="0.2">
      <c r="A25" s="74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s="79" customFormat="1" ht="15" x14ac:dyDescent="0.2">
      <c r="A26" s="78" t="s">
        <v>123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</row>
    <row r="27" spans="1:12" s="79" customFormat="1" ht="15" x14ac:dyDescent="0.2">
      <c r="A27" s="78" t="s">
        <v>124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</row>
    <row r="28" spans="1:12" s="79" customFormat="1" ht="15" x14ac:dyDescent="0.2">
      <c r="A28" s="78" t="s">
        <v>125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</row>
    <row r="29" spans="1:12" ht="15" x14ac:dyDescent="0.2">
      <c r="A29" s="72"/>
    </row>
    <row r="30" spans="1:12" ht="15" x14ac:dyDescent="0.2">
      <c r="B30" s="86" t="s">
        <v>131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 ht="15" x14ac:dyDescent="0.2">
      <c r="A31" s="72"/>
      <c r="B31" s="88" t="s">
        <v>132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5" spans="1:1" x14ac:dyDescent="0.2">
      <c r="A35" s="80"/>
    </row>
    <row r="37" spans="1:1" ht="15" x14ac:dyDescent="0.25">
      <c r="A37" s="8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"/>
  <sheetViews>
    <sheetView tabSelected="1" workbookViewId="0">
      <selection activeCell="M24" sqref="M24"/>
    </sheetView>
  </sheetViews>
  <sheetFormatPr defaultRowHeight="12.75" x14ac:dyDescent="0.2"/>
  <sheetData>
    <row r="2" spans="1:19" s="98" customFormat="1" ht="18.75" x14ac:dyDescent="0.2">
      <c r="A2" s="96" t="s">
        <v>133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9" s="117" customFormat="1" ht="18.75" x14ac:dyDescent="0.2">
      <c r="A3" s="123"/>
    </row>
    <row r="4" spans="1:19" s="117" customFormat="1" ht="18.75" x14ac:dyDescent="0.2">
      <c r="A4" s="123"/>
      <c r="B4" s="124" t="s">
        <v>167</v>
      </c>
      <c r="C4" s="125"/>
    </row>
    <row r="5" spans="1:19" s="117" customFormat="1" ht="39" customHeight="1" x14ac:dyDescent="0.2">
      <c r="A5" s="123"/>
      <c r="B5" s="136" t="s">
        <v>171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</row>
    <row r="6" spans="1:19" s="117" customFormat="1" ht="18.75" x14ac:dyDescent="0.2">
      <c r="A6" s="123"/>
    </row>
    <row r="7" spans="1:19" s="98" customFormat="1" ht="15" x14ac:dyDescent="0.25">
      <c r="A7" s="100" t="s">
        <v>155</v>
      </c>
      <c r="B7" s="113" t="s">
        <v>143</v>
      </c>
      <c r="C7" s="97"/>
      <c r="D7" s="97"/>
      <c r="E7" s="97"/>
    </row>
    <row r="8" spans="1:19" s="98" customFormat="1" ht="15" x14ac:dyDescent="0.2">
      <c r="A8" s="99"/>
    </row>
    <row r="9" spans="1:19" s="98" customFormat="1" ht="15" x14ac:dyDescent="0.2">
      <c r="A9" s="101" t="s">
        <v>159</v>
      </c>
    </row>
    <row r="10" spans="1:19" s="98" customFormat="1" ht="15" x14ac:dyDescent="0.2">
      <c r="A10" s="102"/>
    </row>
    <row r="11" spans="1:19" s="98" customFormat="1" ht="15" x14ac:dyDescent="0.2">
      <c r="A11" s="103" t="s">
        <v>148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6"/>
    </row>
    <row r="12" spans="1:19" s="111" customFormat="1" ht="15" x14ac:dyDescent="0.25">
      <c r="A12" s="103" t="s">
        <v>151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2"/>
    </row>
    <row r="13" spans="1:19" s="111" customFormat="1" ht="15" x14ac:dyDescent="0.25">
      <c r="A13" s="103" t="s">
        <v>152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2"/>
    </row>
    <row r="14" spans="1:19" s="98" customFormat="1" ht="15" x14ac:dyDescent="0.2">
      <c r="A14" s="103" t="s">
        <v>149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6"/>
    </row>
    <row r="15" spans="1:19" s="98" customFormat="1" ht="15" x14ac:dyDescent="0.2">
      <c r="A15" s="135" t="s">
        <v>175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6"/>
    </row>
    <row r="16" spans="1:19" s="98" customFormat="1" ht="15" x14ac:dyDescent="0.2">
      <c r="A16" s="103" t="s">
        <v>150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6"/>
    </row>
    <row r="17" spans="1:14" s="98" customFormat="1" ht="15" x14ac:dyDescent="0.2">
      <c r="A17" s="101"/>
    </row>
    <row r="18" spans="1:14" s="98" customFormat="1" ht="15" x14ac:dyDescent="0.2">
      <c r="A18" s="101" t="s">
        <v>160</v>
      </c>
    </row>
    <row r="19" spans="1:14" s="98" customFormat="1" ht="15" x14ac:dyDescent="0.2">
      <c r="A19" s="102"/>
    </row>
    <row r="20" spans="1:14" s="98" customFormat="1" ht="15" x14ac:dyDescent="0.2">
      <c r="B20" s="105" t="s">
        <v>127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4" s="98" customFormat="1" ht="15" x14ac:dyDescent="0.2">
      <c r="A21" s="103" t="s">
        <v>144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6"/>
      <c r="M21" s="106"/>
    </row>
    <row r="22" spans="1:14" s="98" customFormat="1" ht="15" x14ac:dyDescent="0.2">
      <c r="A22" s="103" t="s">
        <v>145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6"/>
      <c r="M22" s="106"/>
    </row>
    <row r="23" spans="1:14" s="98" customFormat="1" ht="15" x14ac:dyDescent="0.2">
      <c r="A23" s="103" t="s">
        <v>146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6"/>
      <c r="M23" s="106"/>
    </row>
    <row r="24" spans="1:14" s="98" customFormat="1" ht="15" x14ac:dyDescent="0.2">
      <c r="A24" s="103" t="s">
        <v>147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6"/>
      <c r="M24" s="106"/>
    </row>
    <row r="25" spans="1:14" s="98" customFormat="1" ht="15" x14ac:dyDescent="0.2">
      <c r="A25" s="103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117"/>
    </row>
    <row r="26" spans="1:14" s="98" customFormat="1" ht="15" x14ac:dyDescent="0.2">
      <c r="A26" s="118" t="s">
        <v>161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117"/>
    </row>
    <row r="27" spans="1:14" s="98" customFormat="1" ht="15" x14ac:dyDescent="0.2">
      <c r="A27" s="103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117"/>
    </row>
    <row r="28" spans="1:14" s="111" customFormat="1" ht="15" x14ac:dyDescent="0.25">
      <c r="A28" s="103"/>
      <c r="B28" s="119" t="s">
        <v>156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20"/>
      <c r="M28" s="120"/>
    </row>
    <row r="29" spans="1:14" s="111" customFormat="1" ht="15" x14ac:dyDescent="0.25">
      <c r="A29" s="103"/>
      <c r="B29" s="119" t="s">
        <v>157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20"/>
      <c r="M29" s="120"/>
    </row>
    <row r="30" spans="1:14" s="111" customFormat="1" ht="15" x14ac:dyDescent="0.25">
      <c r="A30" s="103"/>
      <c r="B30" s="119" t="s">
        <v>158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20"/>
      <c r="M30" s="120"/>
    </row>
    <row r="31" spans="1:14" s="98" customFormat="1" ht="15" x14ac:dyDescent="0.2">
      <c r="A31" s="101"/>
    </row>
    <row r="32" spans="1:14" s="98" customFormat="1" ht="15" x14ac:dyDescent="0.2">
      <c r="B32" s="108" t="s">
        <v>154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</row>
    <row r="33" spans="1:19" s="98" customFormat="1" ht="15" x14ac:dyDescent="0.25">
      <c r="A33" s="107"/>
      <c r="B33" s="115" t="s">
        <v>132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7" spans="1:19" ht="15" x14ac:dyDescent="0.25">
      <c r="A37" s="100" t="s">
        <v>165</v>
      </c>
      <c r="B37" s="113" t="s">
        <v>163</v>
      </c>
      <c r="C37" s="97"/>
      <c r="D37" s="97"/>
      <c r="E37" s="97"/>
      <c r="F37" s="90"/>
      <c r="G37" s="90"/>
      <c r="H37" s="90"/>
      <c r="I37" s="90"/>
    </row>
    <row r="39" spans="1:19" ht="15" x14ac:dyDescent="0.2">
      <c r="A39" s="101" t="s">
        <v>168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spans="1:19" ht="15" x14ac:dyDescent="0.2">
      <c r="A40" s="102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spans="1:19" ht="15" x14ac:dyDescent="0.2">
      <c r="A41" s="103" t="s">
        <v>148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6"/>
    </row>
    <row r="42" spans="1:19" ht="15" x14ac:dyDescent="0.25">
      <c r="A42" s="103" t="s">
        <v>162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2"/>
    </row>
    <row r="43" spans="1:19" ht="15" x14ac:dyDescent="0.25">
      <c r="A43" s="103" t="s">
        <v>164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2"/>
    </row>
    <row r="44" spans="1:19" ht="15" x14ac:dyDescent="0.2">
      <c r="A44" s="103" t="s">
        <v>166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6"/>
    </row>
    <row r="45" spans="1:19" ht="15" x14ac:dyDescent="0.2">
      <c r="A45" s="147" t="s">
        <v>175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6"/>
    </row>
    <row r="46" spans="1:19" ht="15" x14ac:dyDescent="0.2">
      <c r="A46" s="103" t="s">
        <v>150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6"/>
    </row>
    <row r="47" spans="1:19" ht="15" x14ac:dyDescent="0.2">
      <c r="A47" s="101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spans="1:19" ht="15" x14ac:dyDescent="0.2">
      <c r="A48" s="101" t="s">
        <v>169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spans="1:19" ht="15" x14ac:dyDescent="0.2">
      <c r="A49" s="102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spans="1:19" ht="15" x14ac:dyDescent="0.2">
      <c r="A50" s="98"/>
      <c r="B50" s="105" t="s">
        <v>127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98"/>
      <c r="O50" s="98"/>
      <c r="P50" s="98"/>
      <c r="Q50" s="98"/>
      <c r="R50" s="98"/>
      <c r="S50" s="98"/>
    </row>
    <row r="51" spans="1:19" ht="15" x14ac:dyDescent="0.2">
      <c r="A51" s="103" t="s">
        <v>146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6"/>
      <c r="M51" s="106"/>
      <c r="N51" s="98"/>
      <c r="O51" s="98"/>
      <c r="P51" s="98"/>
      <c r="Q51" s="98"/>
      <c r="R51" s="98"/>
      <c r="S51" s="98"/>
    </row>
    <row r="52" spans="1:19" ht="15" x14ac:dyDescent="0.2">
      <c r="A52" s="103" t="s">
        <v>147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6"/>
      <c r="M52" s="106"/>
      <c r="N52" s="98"/>
      <c r="O52" s="98"/>
      <c r="P52" s="98"/>
      <c r="Q52" s="98"/>
      <c r="R52" s="98"/>
      <c r="S52" s="98"/>
    </row>
    <row r="53" spans="1:19" ht="15" x14ac:dyDescent="0.2">
      <c r="A53" s="103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117"/>
      <c r="N53" s="98"/>
      <c r="O53" s="98"/>
      <c r="P53" s="98"/>
      <c r="Q53" s="98"/>
      <c r="R53" s="98"/>
      <c r="S53" s="98"/>
    </row>
    <row r="54" spans="1:19" ht="15" x14ac:dyDescent="0.2">
      <c r="A54" s="118" t="s">
        <v>170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117"/>
      <c r="N54" s="98"/>
      <c r="O54" s="98"/>
      <c r="P54" s="98"/>
      <c r="Q54" s="98"/>
      <c r="R54" s="98"/>
      <c r="S54" s="98"/>
    </row>
    <row r="55" spans="1:19" ht="15" x14ac:dyDescent="0.2">
      <c r="A55" s="103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7"/>
      <c r="M55" s="117"/>
      <c r="N55" s="98"/>
      <c r="O55" s="98"/>
      <c r="P55" s="98"/>
      <c r="Q55" s="98"/>
      <c r="R55" s="98"/>
      <c r="S55" s="98"/>
    </row>
    <row r="56" spans="1:19" ht="15" x14ac:dyDescent="0.25">
      <c r="B56" s="84" t="s">
        <v>120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112"/>
      <c r="N56" s="111"/>
      <c r="O56" s="111"/>
      <c r="P56" s="111"/>
      <c r="Q56" s="111"/>
      <c r="R56" s="111"/>
      <c r="S56" s="111"/>
    </row>
    <row r="57" spans="1:19" ht="15" x14ac:dyDescent="0.25">
      <c r="A57" s="74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112"/>
      <c r="N57" s="111"/>
      <c r="O57" s="111"/>
      <c r="P57" s="111"/>
      <c r="Q57" s="111"/>
      <c r="R57" s="111"/>
      <c r="S57" s="111"/>
    </row>
    <row r="58" spans="1:19" ht="15" x14ac:dyDescent="0.25">
      <c r="A58" s="78" t="s">
        <v>123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112"/>
      <c r="N58" s="111"/>
      <c r="O58" s="111"/>
      <c r="P58" s="111"/>
      <c r="Q58" s="111"/>
      <c r="R58" s="111"/>
      <c r="S58" s="111"/>
    </row>
    <row r="59" spans="1:19" ht="15" x14ac:dyDescent="0.25">
      <c r="A59" s="78" t="s">
        <v>124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112"/>
      <c r="N59" s="111"/>
      <c r="O59" s="111"/>
      <c r="P59" s="111"/>
      <c r="Q59" s="111"/>
      <c r="R59" s="111"/>
      <c r="S59" s="111"/>
    </row>
    <row r="60" spans="1:19" ht="15" x14ac:dyDescent="0.25">
      <c r="A60" s="78" t="s">
        <v>125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112"/>
      <c r="N60" s="111"/>
      <c r="O60" s="111"/>
      <c r="P60" s="111"/>
      <c r="Q60" s="111"/>
      <c r="R60" s="111"/>
      <c r="S60" s="111"/>
    </row>
    <row r="61" spans="1:19" ht="15" x14ac:dyDescent="0.25">
      <c r="A61" s="103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20"/>
      <c r="M61" s="120"/>
      <c r="N61" s="111"/>
      <c r="O61" s="111"/>
      <c r="P61" s="111"/>
      <c r="Q61" s="111"/>
      <c r="R61" s="111"/>
      <c r="S61" s="111"/>
    </row>
    <row r="62" spans="1:19" ht="15" x14ac:dyDescent="0.2">
      <c r="A62" s="98"/>
      <c r="B62" s="108" t="s">
        <v>154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98"/>
      <c r="P62" s="98"/>
      <c r="Q62" s="98"/>
      <c r="R62" s="98"/>
      <c r="S62" s="98"/>
    </row>
    <row r="63" spans="1:19" ht="15" x14ac:dyDescent="0.25">
      <c r="A63" s="107"/>
      <c r="B63" s="115" t="s">
        <v>132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98"/>
      <c r="P63" s="98"/>
      <c r="Q63" s="98"/>
      <c r="R63" s="98"/>
      <c r="S63" s="98"/>
    </row>
  </sheetData>
  <mergeCells count="1">
    <mergeCell ref="B5:Q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406"/>
  <sheetViews>
    <sheetView showGridLines="0" zoomScale="90" zoomScaleNormal="90" workbookViewId="0">
      <selection activeCell="B12" sqref="B12"/>
    </sheetView>
  </sheetViews>
  <sheetFormatPr defaultRowHeight="12.75" x14ac:dyDescent="0.2"/>
  <cols>
    <col min="1" max="1" width="57.42578125" style="1" customWidth="1"/>
    <col min="2" max="4" width="12" style="1" bestFit="1" customWidth="1"/>
    <col min="5" max="5" width="14.140625" style="1" customWidth="1"/>
    <col min="6" max="6" width="13.85546875" style="1" customWidth="1"/>
    <col min="7" max="7" width="12" style="1" customWidth="1"/>
    <col min="8" max="10" width="12" style="1" bestFit="1" customWidth="1"/>
    <col min="11" max="11" width="12" style="8" bestFit="1" customWidth="1"/>
    <col min="12" max="20" width="12" style="1" bestFit="1" customWidth="1"/>
    <col min="21" max="21" width="12" style="8" bestFit="1" customWidth="1"/>
    <col min="22" max="30" width="12" style="1" bestFit="1" customWidth="1"/>
    <col min="31" max="31" width="12" style="8" bestFit="1" customWidth="1"/>
    <col min="32" max="40" width="12" style="1" bestFit="1" customWidth="1"/>
    <col min="41" max="41" width="12" style="8" bestFit="1" customWidth="1"/>
    <col min="42" max="50" width="12" style="1" bestFit="1" customWidth="1"/>
    <col min="51" max="51" width="12" style="8" bestFit="1" customWidth="1"/>
    <col min="52" max="60" width="12" style="1" bestFit="1" customWidth="1"/>
    <col min="61" max="61" width="12" style="8" bestFit="1" customWidth="1"/>
    <col min="62" max="70" width="12" style="1" bestFit="1" customWidth="1"/>
    <col min="71" max="71" width="12" style="8" bestFit="1" customWidth="1"/>
    <col min="72" max="74" width="12" style="2" bestFit="1" customWidth="1"/>
    <col min="75" max="76" width="10.85546875" style="2" bestFit="1" customWidth="1"/>
    <col min="77" max="187" width="9.140625" style="2"/>
    <col min="188" max="16384" width="9.140625" style="1"/>
  </cols>
  <sheetData>
    <row r="1" spans="1:128" x14ac:dyDescent="0.2"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</row>
    <row r="2" spans="1:128" x14ac:dyDescent="0.2">
      <c r="B2" s="34"/>
      <c r="C2" s="34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128" ht="18" x14ac:dyDescent="0.25">
      <c r="A3" s="35" t="s">
        <v>92</v>
      </c>
      <c r="B3" s="36"/>
      <c r="C3" s="36"/>
      <c r="D3" s="4"/>
      <c r="E3" s="4"/>
      <c r="F3" s="27"/>
      <c r="G3" s="138" t="s">
        <v>110</v>
      </c>
      <c r="H3" s="139"/>
      <c r="I3" s="139"/>
      <c r="J3" s="139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128" x14ac:dyDescent="0.2">
      <c r="B4" s="34"/>
      <c r="C4" s="34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128" x14ac:dyDescent="0.2">
      <c r="B5" s="34" t="s">
        <v>111</v>
      </c>
      <c r="C5" s="34" t="s">
        <v>3</v>
      </c>
      <c r="F5" s="27"/>
      <c r="G5" s="94" t="s">
        <v>137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128" x14ac:dyDescent="0.2">
      <c r="A6" s="93" t="s">
        <v>93</v>
      </c>
      <c r="B6" s="93">
        <v>47000</v>
      </c>
      <c r="C6" s="51">
        <v>29000</v>
      </c>
      <c r="F6" s="27"/>
      <c r="G6" s="94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128" x14ac:dyDescent="0.2">
      <c r="A7" s="48" t="s">
        <v>0</v>
      </c>
      <c r="B7" s="48">
        <v>520</v>
      </c>
      <c r="C7" s="53">
        <f>700*0.92</f>
        <v>644</v>
      </c>
      <c r="J7" s="77"/>
      <c r="K7" s="77"/>
      <c r="L7" s="27"/>
      <c r="M7" s="27"/>
      <c r="N7" s="27"/>
      <c r="O7" s="27"/>
      <c r="P7" s="27"/>
      <c r="Q7" s="27"/>
      <c r="R7" s="27"/>
      <c r="S7" s="27"/>
      <c r="T7" s="27"/>
      <c r="U7" s="2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1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128" hidden="1" x14ac:dyDescent="0.2">
      <c r="A8" s="48" t="s">
        <v>9</v>
      </c>
      <c r="B8" s="48">
        <v>17000</v>
      </c>
      <c r="C8" s="53">
        <v>17000</v>
      </c>
      <c r="F8" s="5"/>
      <c r="K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128" hidden="1" x14ac:dyDescent="0.2">
      <c r="A9" s="48" t="s">
        <v>94</v>
      </c>
      <c r="B9" s="54">
        <f>(B12+B11)/B8</f>
        <v>0.5</v>
      </c>
      <c r="C9" s="55">
        <f>(C12+C11)/C8</f>
        <v>0.5</v>
      </c>
      <c r="D9" s="7"/>
      <c r="K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128" hidden="1" x14ac:dyDescent="0.2">
      <c r="A10" s="48" t="s">
        <v>10</v>
      </c>
      <c r="B10" s="48">
        <f>B8*B9</f>
        <v>8500</v>
      </c>
      <c r="C10" s="53">
        <f>C8*C9</f>
        <v>8500</v>
      </c>
      <c r="F10" s="5"/>
      <c r="K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128" ht="13.5" thickBot="1" x14ac:dyDescent="0.25">
      <c r="A11" s="48" t="s">
        <v>153</v>
      </c>
      <c r="B11" s="114">
        <v>6000</v>
      </c>
      <c r="C11" s="59">
        <f>B11</f>
        <v>6000</v>
      </c>
      <c r="D11" s="7"/>
      <c r="E11" s="38"/>
      <c r="F11" s="38"/>
      <c r="K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128" ht="15" x14ac:dyDescent="0.25">
      <c r="A12" s="126" t="s">
        <v>174</v>
      </c>
      <c r="B12" s="128">
        <v>2500</v>
      </c>
      <c r="C12" s="56">
        <f>B12</f>
        <v>2500</v>
      </c>
      <c r="D12" s="7"/>
      <c r="E12" s="38"/>
      <c r="F12" s="38"/>
      <c r="K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128" ht="15.75" thickBot="1" x14ac:dyDescent="0.3">
      <c r="A13" s="127" t="s">
        <v>136</v>
      </c>
      <c r="B13" s="129">
        <v>1.01</v>
      </c>
      <c r="C13" s="92">
        <f>B13</f>
        <v>1.01</v>
      </c>
      <c r="D13" s="7"/>
      <c r="K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128" ht="12.75" hidden="1" customHeight="1" x14ac:dyDescent="0.2">
      <c r="A14" s="57" t="s">
        <v>97</v>
      </c>
      <c r="B14" s="58">
        <f>B12</f>
        <v>2500</v>
      </c>
      <c r="C14" s="59">
        <f>B14</f>
        <v>2500</v>
      </c>
      <c r="D14" s="7"/>
      <c r="K14" s="142" t="s">
        <v>15</v>
      </c>
      <c r="U14" s="142" t="s">
        <v>16</v>
      </c>
      <c r="V14" s="2"/>
      <c r="W14" s="2"/>
      <c r="X14" s="2"/>
      <c r="Y14" s="2"/>
      <c r="Z14" s="2"/>
      <c r="AA14" s="2"/>
      <c r="AB14" s="2"/>
      <c r="AC14" s="2"/>
      <c r="AD14" s="2"/>
      <c r="AE14" s="140"/>
      <c r="AF14" s="2"/>
      <c r="AG14" s="2"/>
      <c r="AH14" s="2"/>
      <c r="AI14" s="2"/>
      <c r="AJ14" s="2"/>
      <c r="AK14" s="2"/>
      <c r="AL14" s="2"/>
      <c r="AM14" s="2"/>
      <c r="AN14" s="2"/>
      <c r="AO14" s="140"/>
      <c r="AP14" s="2"/>
      <c r="AQ14" s="2"/>
      <c r="AR14" s="2"/>
      <c r="AS14" s="2"/>
      <c r="AT14" s="2"/>
      <c r="AU14" s="2"/>
      <c r="AV14" s="2"/>
      <c r="AW14" s="2"/>
      <c r="AX14" s="2"/>
      <c r="AY14" s="140"/>
      <c r="AZ14" s="2"/>
      <c r="BA14" s="2"/>
      <c r="BB14" s="2"/>
      <c r="BC14" s="2"/>
      <c r="BD14" s="2"/>
      <c r="BE14" s="2"/>
      <c r="BF14" s="2"/>
      <c r="BG14" s="2"/>
      <c r="BH14" s="2"/>
      <c r="BI14" s="140"/>
      <c r="BJ14" s="2"/>
      <c r="BK14" s="2"/>
      <c r="BL14" s="2"/>
      <c r="BM14" s="2"/>
      <c r="BN14" s="2"/>
      <c r="BO14" s="2"/>
      <c r="BP14" s="2"/>
      <c r="BQ14" s="2"/>
      <c r="BR14" s="2"/>
      <c r="BS14" s="140"/>
    </row>
    <row r="15" spans="1:128" x14ac:dyDescent="0.2">
      <c r="A15" s="6"/>
      <c r="K15" s="143"/>
      <c r="U15" s="143"/>
      <c r="V15" s="2"/>
      <c r="W15" s="2"/>
      <c r="X15" s="2"/>
      <c r="Y15" s="2"/>
      <c r="Z15" s="2"/>
      <c r="AA15" s="2"/>
      <c r="AB15" s="2"/>
      <c r="AC15" s="2"/>
      <c r="AD15" s="2"/>
      <c r="AE15" s="141"/>
      <c r="AF15" s="2"/>
      <c r="AG15" s="2"/>
      <c r="AH15" s="2"/>
      <c r="AI15" s="2"/>
      <c r="AJ15" s="2"/>
      <c r="AK15" s="2"/>
      <c r="AL15" s="2"/>
      <c r="AM15" s="2"/>
      <c r="AN15" s="2"/>
      <c r="AO15" s="141"/>
      <c r="AP15" s="2"/>
      <c r="AQ15" s="2"/>
      <c r="AR15" s="2"/>
      <c r="AS15" s="2"/>
      <c r="AT15" s="2"/>
      <c r="AU15" s="2"/>
      <c r="AV15" s="2"/>
      <c r="AW15" s="2"/>
      <c r="AX15" s="2"/>
      <c r="AY15" s="141"/>
      <c r="AZ15" s="2"/>
      <c r="BA15" s="2"/>
      <c r="BB15" s="2"/>
      <c r="BC15" s="2"/>
      <c r="BD15" s="2"/>
      <c r="BE15" s="2"/>
      <c r="BF15" s="2"/>
      <c r="BG15" s="2"/>
      <c r="BH15" s="2"/>
      <c r="BI15" s="141"/>
      <c r="BJ15" s="2"/>
      <c r="BK15" s="2"/>
      <c r="BL15" s="2"/>
      <c r="BM15" s="2"/>
      <c r="BN15" s="2"/>
      <c r="BO15" s="2"/>
      <c r="BP15" s="2"/>
      <c r="BQ15" s="2"/>
      <c r="BR15" s="2"/>
      <c r="BS15" s="141"/>
    </row>
    <row r="16" spans="1:128" s="12" customFormat="1" ht="13.5" thickBot="1" x14ac:dyDescent="0.25">
      <c r="A16" s="91" t="s">
        <v>135</v>
      </c>
      <c r="B16" s="12">
        <v>1</v>
      </c>
      <c r="C16" s="12">
        <v>2</v>
      </c>
      <c r="D16" s="12">
        <v>3</v>
      </c>
      <c r="E16" s="12">
        <v>4</v>
      </c>
      <c r="F16" s="12">
        <v>5</v>
      </c>
      <c r="G16" s="12">
        <v>6</v>
      </c>
      <c r="H16" s="12">
        <v>7</v>
      </c>
      <c r="I16" s="12">
        <v>8</v>
      </c>
      <c r="J16" s="12">
        <v>9</v>
      </c>
      <c r="K16" s="20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20">
        <v>20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</row>
    <row r="17" spans="1:128" s="46" customFormat="1" x14ac:dyDescent="0.2">
      <c r="A17" s="60" t="s">
        <v>4</v>
      </c>
      <c r="K17" s="17"/>
      <c r="U17" s="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</row>
    <row r="18" spans="1:128" s="46" customFormat="1" x14ac:dyDescent="0.2">
      <c r="A18" s="52" t="s">
        <v>142</v>
      </c>
      <c r="B18" s="45">
        <f>B7*100%</f>
        <v>520</v>
      </c>
      <c r="C18" s="45">
        <f>B7*100%</f>
        <v>520</v>
      </c>
      <c r="D18" s="45">
        <f>B7*100%</f>
        <v>520</v>
      </c>
      <c r="E18" s="45">
        <f>B7*100%</f>
        <v>520</v>
      </c>
      <c r="F18" s="45">
        <f>B7*100%</f>
        <v>520</v>
      </c>
      <c r="G18" s="45">
        <f>B7*100%</f>
        <v>520</v>
      </c>
      <c r="H18" s="45">
        <f>B7*100%</f>
        <v>520</v>
      </c>
      <c r="I18" s="45">
        <f>B7*100%</f>
        <v>520</v>
      </c>
      <c r="J18" s="45">
        <f>B7*100%</f>
        <v>520</v>
      </c>
      <c r="K18" s="15">
        <f>B7*100%</f>
        <v>520</v>
      </c>
      <c r="L18" s="45">
        <f>B7*100%</f>
        <v>520</v>
      </c>
      <c r="M18" s="45">
        <f>B7*100%</f>
        <v>520</v>
      </c>
      <c r="N18" s="45">
        <f>B7*100%</f>
        <v>520</v>
      </c>
      <c r="O18" s="45">
        <f>B7*100%</f>
        <v>520</v>
      </c>
      <c r="P18" s="45">
        <f>B7*100%</f>
        <v>520</v>
      </c>
      <c r="Q18" s="45">
        <f>B7*100%</f>
        <v>520</v>
      </c>
      <c r="R18" s="45">
        <f>B7*100%</f>
        <v>520</v>
      </c>
      <c r="S18" s="45">
        <f>B7*100%</f>
        <v>520</v>
      </c>
      <c r="T18" s="45">
        <f>B7*100%</f>
        <v>520</v>
      </c>
      <c r="U18" s="15">
        <f>B7*100%</f>
        <v>520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28" s="133" customFormat="1" ht="15" x14ac:dyDescent="0.25">
      <c r="A19" s="130" t="s">
        <v>134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</row>
    <row r="20" spans="1:128" s="42" customFormat="1" hidden="1" x14ac:dyDescent="0.2">
      <c r="A20" s="42" t="s">
        <v>13</v>
      </c>
      <c r="B20" s="43">
        <f>IF(B18&gt;=B19,0,(B19-B18)*0.5)</f>
        <v>0</v>
      </c>
      <c r="C20" s="44">
        <f t="shared" ref="C20:U20" si="0">IF(C18&gt;=C19,0,(C19-C18)*0.5)</f>
        <v>0</v>
      </c>
      <c r="D20" s="44">
        <f t="shared" si="0"/>
        <v>0</v>
      </c>
      <c r="E20" s="44">
        <f t="shared" si="0"/>
        <v>0</v>
      </c>
      <c r="F20" s="44">
        <f t="shared" si="0"/>
        <v>0</v>
      </c>
      <c r="G20" s="44">
        <f t="shared" si="0"/>
        <v>0</v>
      </c>
      <c r="H20" s="44">
        <f t="shared" si="0"/>
        <v>0</v>
      </c>
      <c r="I20" s="44">
        <f t="shared" si="0"/>
        <v>0</v>
      </c>
      <c r="J20" s="44">
        <f t="shared" si="0"/>
        <v>0</v>
      </c>
      <c r="K20" s="21">
        <f t="shared" si="0"/>
        <v>0</v>
      </c>
      <c r="L20" s="44">
        <f t="shared" si="0"/>
        <v>0</v>
      </c>
      <c r="M20" s="44">
        <f t="shared" si="0"/>
        <v>0</v>
      </c>
      <c r="N20" s="44">
        <f t="shared" si="0"/>
        <v>0</v>
      </c>
      <c r="O20" s="44">
        <f t="shared" si="0"/>
        <v>0</v>
      </c>
      <c r="P20" s="44">
        <f t="shared" si="0"/>
        <v>0</v>
      </c>
      <c r="Q20" s="44">
        <f>IF(Q18&gt;=Q19,0,(Q19-Q18)*0.5)</f>
        <v>0</v>
      </c>
      <c r="R20" s="44">
        <f t="shared" si="0"/>
        <v>0</v>
      </c>
      <c r="S20" s="44">
        <f t="shared" si="0"/>
        <v>0</v>
      </c>
      <c r="T20" s="44">
        <f t="shared" si="0"/>
        <v>0</v>
      </c>
      <c r="U20" s="21">
        <f t="shared" si="0"/>
        <v>0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46"/>
    </row>
    <row r="21" spans="1:128" s="46" customFormat="1" hidden="1" x14ac:dyDescent="0.2">
      <c r="A21" s="46" t="s">
        <v>7</v>
      </c>
      <c r="B21" s="47">
        <f>($B$10-$B$11)*(B18)*0.5</f>
        <v>650000</v>
      </c>
      <c r="C21" s="45">
        <f t="shared" ref="C21:U21" si="1">($B$10-$B$11)*(C18)*0.5</f>
        <v>650000</v>
      </c>
      <c r="D21" s="45">
        <f t="shared" si="1"/>
        <v>650000</v>
      </c>
      <c r="E21" s="45">
        <f t="shared" si="1"/>
        <v>650000</v>
      </c>
      <c r="F21" s="45">
        <f t="shared" si="1"/>
        <v>650000</v>
      </c>
      <c r="G21" s="45">
        <f t="shared" si="1"/>
        <v>650000</v>
      </c>
      <c r="H21" s="45">
        <f t="shared" si="1"/>
        <v>650000</v>
      </c>
      <c r="I21" s="45">
        <f t="shared" si="1"/>
        <v>650000</v>
      </c>
      <c r="J21" s="45">
        <f t="shared" si="1"/>
        <v>650000</v>
      </c>
      <c r="K21" s="15">
        <f t="shared" si="1"/>
        <v>650000</v>
      </c>
      <c r="L21" s="45">
        <f t="shared" si="1"/>
        <v>650000</v>
      </c>
      <c r="M21" s="45">
        <f t="shared" si="1"/>
        <v>650000</v>
      </c>
      <c r="N21" s="45">
        <f t="shared" si="1"/>
        <v>650000</v>
      </c>
      <c r="O21" s="45">
        <f t="shared" si="1"/>
        <v>650000</v>
      </c>
      <c r="P21" s="45">
        <f t="shared" si="1"/>
        <v>650000</v>
      </c>
      <c r="Q21" s="45">
        <f t="shared" si="1"/>
        <v>650000</v>
      </c>
      <c r="R21" s="45">
        <f t="shared" si="1"/>
        <v>650000</v>
      </c>
      <c r="S21" s="45">
        <f t="shared" si="1"/>
        <v>650000</v>
      </c>
      <c r="T21" s="45">
        <f t="shared" si="1"/>
        <v>650000</v>
      </c>
      <c r="U21" s="15">
        <f t="shared" si="1"/>
        <v>650000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1:128" s="46" customFormat="1" hidden="1" x14ac:dyDescent="0.2">
      <c r="A22" s="48" t="s">
        <v>8</v>
      </c>
      <c r="B22" s="47">
        <f>B21</f>
        <v>650000</v>
      </c>
      <c r="C22" s="45">
        <f>SUM($B$21:C21)</f>
        <v>1300000</v>
      </c>
      <c r="D22" s="45">
        <f>SUM($B$21:D21)</f>
        <v>1950000</v>
      </c>
      <c r="E22" s="45">
        <f>SUM($B$21:E21)</f>
        <v>2600000</v>
      </c>
      <c r="F22" s="45">
        <f>SUM($B$21:F21)</f>
        <v>3250000</v>
      </c>
      <c r="G22" s="45">
        <f>SUM($B$21:G21)</f>
        <v>3900000</v>
      </c>
      <c r="H22" s="45">
        <f>SUM($B$21:H21)</f>
        <v>4550000</v>
      </c>
      <c r="I22" s="45">
        <f>SUM($B$21:I21)</f>
        <v>5200000</v>
      </c>
      <c r="J22" s="45">
        <f>SUM($B$21:J21)</f>
        <v>5850000</v>
      </c>
      <c r="K22" s="15">
        <f>SUM($B$21:K21)</f>
        <v>6500000</v>
      </c>
      <c r="L22" s="45">
        <f>SUM($B$21:L21)</f>
        <v>7150000</v>
      </c>
      <c r="M22" s="45">
        <f>SUM($B$21:M21)</f>
        <v>7800000</v>
      </c>
      <c r="N22" s="45">
        <f>SUM($B$21:N21)</f>
        <v>8450000</v>
      </c>
      <c r="O22" s="45">
        <f>SUM($B$21:O21)</f>
        <v>9100000</v>
      </c>
      <c r="P22" s="45">
        <f>SUM($B$21:P21)</f>
        <v>9750000</v>
      </c>
      <c r="Q22" s="45">
        <f>SUM($B$21:Q21)</f>
        <v>10400000</v>
      </c>
      <c r="R22" s="45">
        <f>SUM($B$21:R21)</f>
        <v>11050000</v>
      </c>
      <c r="S22" s="45">
        <f>SUM($B$21:S21)</f>
        <v>11700000</v>
      </c>
      <c r="T22" s="45">
        <f>SUM($B$21:T21)</f>
        <v>12350000</v>
      </c>
      <c r="U22" s="15">
        <f>SUM($B$21:U21)</f>
        <v>13000000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1:128" s="46" customFormat="1" hidden="1" x14ac:dyDescent="0.2">
      <c r="A23" s="48" t="s">
        <v>98</v>
      </c>
      <c r="B23" s="47">
        <f t="shared" ref="B23:U23" si="2">IF(B18&gt;B19,(B18-B19)*($B10-$B11)*0.5,0)</f>
        <v>650000</v>
      </c>
      <c r="C23" s="45">
        <f t="shared" si="2"/>
        <v>650000</v>
      </c>
      <c r="D23" s="45">
        <f t="shared" si="2"/>
        <v>650000</v>
      </c>
      <c r="E23" s="45">
        <f t="shared" si="2"/>
        <v>650000</v>
      </c>
      <c r="F23" s="45">
        <f t="shared" si="2"/>
        <v>650000</v>
      </c>
      <c r="G23" s="45">
        <f t="shared" si="2"/>
        <v>650000</v>
      </c>
      <c r="H23" s="45">
        <f t="shared" si="2"/>
        <v>650000</v>
      </c>
      <c r="I23" s="45">
        <f t="shared" si="2"/>
        <v>650000</v>
      </c>
      <c r="J23" s="45">
        <f t="shared" si="2"/>
        <v>650000</v>
      </c>
      <c r="K23" s="15">
        <f t="shared" si="2"/>
        <v>650000</v>
      </c>
      <c r="L23" s="45">
        <f t="shared" si="2"/>
        <v>650000</v>
      </c>
      <c r="M23" s="45">
        <f t="shared" si="2"/>
        <v>650000</v>
      </c>
      <c r="N23" s="45">
        <f t="shared" si="2"/>
        <v>650000</v>
      </c>
      <c r="O23" s="45">
        <f t="shared" si="2"/>
        <v>650000</v>
      </c>
      <c r="P23" s="45">
        <f t="shared" si="2"/>
        <v>650000</v>
      </c>
      <c r="Q23" s="45">
        <f t="shared" si="2"/>
        <v>650000</v>
      </c>
      <c r="R23" s="45">
        <f t="shared" si="2"/>
        <v>650000</v>
      </c>
      <c r="S23" s="45">
        <f t="shared" si="2"/>
        <v>650000</v>
      </c>
      <c r="T23" s="45">
        <f t="shared" si="2"/>
        <v>650000</v>
      </c>
      <c r="U23" s="15">
        <f t="shared" si="2"/>
        <v>650000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28" s="46" customFormat="1" hidden="1" x14ac:dyDescent="0.2">
      <c r="A24" s="48" t="s">
        <v>99</v>
      </c>
      <c r="B24" s="47">
        <f>B23</f>
        <v>650000</v>
      </c>
      <c r="C24" s="45">
        <f>SUM($B23:C23)</f>
        <v>1300000</v>
      </c>
      <c r="D24" s="45">
        <f>SUM($B23:D23)</f>
        <v>1950000</v>
      </c>
      <c r="E24" s="45">
        <f>SUM($B23:E23)</f>
        <v>2600000</v>
      </c>
      <c r="F24" s="45">
        <f>SUM($B23:F23)</f>
        <v>3250000</v>
      </c>
      <c r="G24" s="45">
        <f>SUM($B23:G23)</f>
        <v>3900000</v>
      </c>
      <c r="H24" s="45">
        <f>SUM($B23:H23)</f>
        <v>4550000</v>
      </c>
      <c r="I24" s="45">
        <f>SUM($B23:I23)</f>
        <v>5200000</v>
      </c>
      <c r="J24" s="45">
        <f>SUM($B23:J23)</f>
        <v>5850000</v>
      </c>
      <c r="K24" s="15">
        <f>SUM($B23:K23)</f>
        <v>6500000</v>
      </c>
      <c r="L24" s="45">
        <f>SUM($B23:L23)</f>
        <v>7150000</v>
      </c>
      <c r="M24" s="45">
        <f>SUM($B23:M23)</f>
        <v>7800000</v>
      </c>
      <c r="N24" s="45">
        <f>SUM($B23:N23)</f>
        <v>8450000</v>
      </c>
      <c r="O24" s="45">
        <f>SUM($B23:O23)</f>
        <v>9100000</v>
      </c>
      <c r="P24" s="45">
        <f>SUM($B23:P23)</f>
        <v>9750000</v>
      </c>
      <c r="Q24" s="45">
        <f>SUM($B23:Q23)</f>
        <v>10400000</v>
      </c>
      <c r="R24" s="45">
        <f>SUM($B23:R23)</f>
        <v>11050000</v>
      </c>
      <c r="S24" s="45">
        <f>SUM($B23:S23)</f>
        <v>11700000</v>
      </c>
      <c r="T24" s="45">
        <f>SUM($B23:T23)</f>
        <v>12350000</v>
      </c>
      <c r="U24" s="15">
        <f>SUM($B23:U23)</f>
        <v>13000000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28" s="46" customFormat="1" hidden="1" x14ac:dyDescent="0.2">
      <c r="A25" s="48" t="s">
        <v>100</v>
      </c>
      <c r="B25" s="47">
        <f t="shared" ref="B25:U25" si="3">IF(B19&gt;B18,0.5*(B19-B18)*$B14,0)</f>
        <v>0</v>
      </c>
      <c r="C25" s="45">
        <f t="shared" si="3"/>
        <v>0</v>
      </c>
      <c r="D25" s="45">
        <f t="shared" si="3"/>
        <v>0</v>
      </c>
      <c r="E25" s="45">
        <f t="shared" si="3"/>
        <v>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1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0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0</v>
      </c>
      <c r="U25" s="15">
        <f t="shared" si="3"/>
        <v>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28" s="46" customFormat="1" hidden="1" x14ac:dyDescent="0.2">
      <c r="A26" s="48" t="s">
        <v>101</v>
      </c>
      <c r="B26" s="47">
        <f>B25</f>
        <v>0</v>
      </c>
      <c r="C26" s="45">
        <f>SUM($B25:C25)</f>
        <v>0</v>
      </c>
      <c r="D26" s="45">
        <f>SUM($B25:D25)</f>
        <v>0</v>
      </c>
      <c r="E26" s="45">
        <f>SUM($B25:E25)</f>
        <v>0</v>
      </c>
      <c r="F26" s="45">
        <f>SUM($B25:F25)</f>
        <v>0</v>
      </c>
      <c r="G26" s="45">
        <f>SUM($B25:G25)</f>
        <v>0</v>
      </c>
      <c r="H26" s="45">
        <f>SUM($B25:H25)</f>
        <v>0</v>
      </c>
      <c r="I26" s="45">
        <f>SUM($B25:I25)</f>
        <v>0</v>
      </c>
      <c r="J26" s="45">
        <f>SUM($B25:J25)</f>
        <v>0</v>
      </c>
      <c r="K26" s="15">
        <f>SUM($B25:K25)</f>
        <v>0</v>
      </c>
      <c r="L26" s="45">
        <f>SUM($B25:L25)</f>
        <v>0</v>
      </c>
      <c r="M26" s="45">
        <f>SUM($B25:M25)</f>
        <v>0</v>
      </c>
      <c r="N26" s="45">
        <f>SUM($B25:N25)</f>
        <v>0</v>
      </c>
      <c r="O26" s="45">
        <f>SUM($B25:O25)</f>
        <v>0</v>
      </c>
      <c r="P26" s="45">
        <f>SUM($B25:P25)</f>
        <v>0</v>
      </c>
      <c r="Q26" s="45">
        <f>SUM($B25:Q25)</f>
        <v>0</v>
      </c>
      <c r="R26" s="45">
        <f>SUM($B25:R25)</f>
        <v>0</v>
      </c>
      <c r="S26" s="45">
        <f>SUM($B25:S25)</f>
        <v>0</v>
      </c>
      <c r="T26" s="45">
        <f>SUM($B25:T25)</f>
        <v>0</v>
      </c>
      <c r="U26" s="15">
        <f>SUM($B25:U25)</f>
        <v>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28" s="46" customFormat="1" hidden="1" x14ac:dyDescent="0.2">
      <c r="A27" s="48" t="s">
        <v>172</v>
      </c>
      <c r="B27" s="47">
        <f>ROUND(((B6*B7)*B13),3-LEN(INT((B6*B7)*B13)))</f>
        <v>24700000</v>
      </c>
      <c r="C27" s="45">
        <f>B27</f>
        <v>24700000</v>
      </c>
      <c r="D27" s="45">
        <f t="shared" ref="D27:J27" si="4">C27</f>
        <v>24700000</v>
      </c>
      <c r="E27" s="45">
        <f t="shared" si="4"/>
        <v>24700000</v>
      </c>
      <c r="F27" s="45">
        <f t="shared" si="4"/>
        <v>24700000</v>
      </c>
      <c r="G27" s="45">
        <f t="shared" si="4"/>
        <v>24700000</v>
      </c>
      <c r="H27" s="45">
        <f t="shared" si="4"/>
        <v>24700000</v>
      </c>
      <c r="I27" s="45">
        <f t="shared" si="4"/>
        <v>24700000</v>
      </c>
      <c r="J27" s="45">
        <f t="shared" si="4"/>
        <v>24700000</v>
      </c>
      <c r="K27" s="15">
        <f>J27</f>
        <v>24700000</v>
      </c>
      <c r="L27" s="45">
        <f>$B27+K26</f>
        <v>24700000</v>
      </c>
      <c r="M27" s="45">
        <f>L27</f>
        <v>24700000</v>
      </c>
      <c r="N27" s="45">
        <f t="shared" ref="N27:U27" si="5">M27</f>
        <v>24700000</v>
      </c>
      <c r="O27" s="45">
        <f t="shared" si="5"/>
        <v>24700000</v>
      </c>
      <c r="P27" s="45">
        <f t="shared" si="5"/>
        <v>24700000</v>
      </c>
      <c r="Q27" s="45">
        <f t="shared" si="5"/>
        <v>24700000</v>
      </c>
      <c r="R27" s="45">
        <f t="shared" si="5"/>
        <v>24700000</v>
      </c>
      <c r="S27" s="45">
        <f t="shared" si="5"/>
        <v>24700000</v>
      </c>
      <c r="T27" s="45">
        <f t="shared" si="5"/>
        <v>24700000</v>
      </c>
      <c r="U27" s="15">
        <f t="shared" si="5"/>
        <v>24700000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28" s="45" customFormat="1" ht="13.5" thickBot="1" x14ac:dyDescent="0.25">
      <c r="A28" s="45" t="s">
        <v>138</v>
      </c>
      <c r="B28" s="47">
        <f>ROUND(((B24/B22)*MIN(B22,B27)),3-LEN(INT(((B24/B22)*MIN(B22,B27)))))</f>
        <v>650000</v>
      </c>
      <c r="C28" s="47">
        <f t="shared" ref="C28:U28" si="6">ROUND(((C24/C22)*MIN(C22,C27)),3-LEN(INT(((C24/C22)*MIN(C22,C27)))))</f>
        <v>1300000</v>
      </c>
      <c r="D28" s="47">
        <f t="shared" si="6"/>
        <v>1950000</v>
      </c>
      <c r="E28" s="47">
        <f t="shared" si="6"/>
        <v>2600000</v>
      </c>
      <c r="F28" s="47">
        <f t="shared" si="6"/>
        <v>3250000</v>
      </c>
      <c r="G28" s="47">
        <f t="shared" si="6"/>
        <v>3900000</v>
      </c>
      <c r="H28" s="47">
        <f t="shared" si="6"/>
        <v>4550000</v>
      </c>
      <c r="I28" s="47">
        <f t="shared" si="6"/>
        <v>5200000</v>
      </c>
      <c r="J28" s="47">
        <f t="shared" si="6"/>
        <v>5850000</v>
      </c>
      <c r="K28" s="95">
        <f t="shared" si="6"/>
        <v>6500000</v>
      </c>
      <c r="L28" s="47">
        <f t="shared" si="6"/>
        <v>7150000</v>
      </c>
      <c r="M28" s="47">
        <f t="shared" si="6"/>
        <v>7800000</v>
      </c>
      <c r="N28" s="47">
        <f t="shared" si="6"/>
        <v>8450000</v>
      </c>
      <c r="O28" s="47">
        <f t="shared" si="6"/>
        <v>9100000</v>
      </c>
      <c r="P28" s="47">
        <f t="shared" si="6"/>
        <v>9750000</v>
      </c>
      <c r="Q28" s="47">
        <f t="shared" si="6"/>
        <v>10400000</v>
      </c>
      <c r="R28" s="47">
        <f t="shared" si="6"/>
        <v>11100000</v>
      </c>
      <c r="S28" s="47">
        <f t="shared" si="6"/>
        <v>11700000</v>
      </c>
      <c r="T28" s="47">
        <f t="shared" si="6"/>
        <v>12400000</v>
      </c>
      <c r="U28" s="95">
        <f t="shared" si="6"/>
        <v>13000000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</row>
    <row r="29" spans="1:128" s="8" customFormat="1" ht="13.5" thickBot="1" x14ac:dyDescent="0.25">
      <c r="A29" s="17" t="s">
        <v>139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32">
        <f>K28</f>
        <v>6500000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2">
        <f>U28-K29-K26</f>
        <v>6500000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7"/>
    </row>
    <row r="30" spans="1:128" s="11" customFormat="1" ht="13.5" thickBot="1" x14ac:dyDescent="0.25">
      <c r="K30" s="19"/>
      <c r="U30" s="1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7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</row>
    <row r="31" spans="1:128" s="46" customFormat="1" x14ac:dyDescent="0.2">
      <c r="A31" s="61" t="s">
        <v>5</v>
      </c>
      <c r="B31" s="62"/>
      <c r="K31" s="17"/>
      <c r="U31" s="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28" s="46" customFormat="1" x14ac:dyDescent="0.2">
      <c r="A32" s="48" t="s">
        <v>142</v>
      </c>
      <c r="B32" s="47">
        <f t="shared" ref="B32:U32" si="7">$C7*100%</f>
        <v>644</v>
      </c>
      <c r="C32" s="45">
        <f t="shared" si="7"/>
        <v>644</v>
      </c>
      <c r="D32" s="45">
        <f t="shared" si="7"/>
        <v>644</v>
      </c>
      <c r="E32" s="45">
        <f t="shared" si="7"/>
        <v>644</v>
      </c>
      <c r="F32" s="45">
        <f t="shared" si="7"/>
        <v>644</v>
      </c>
      <c r="G32" s="45">
        <f t="shared" si="7"/>
        <v>644</v>
      </c>
      <c r="H32" s="45">
        <f t="shared" si="7"/>
        <v>644</v>
      </c>
      <c r="I32" s="45">
        <f t="shared" si="7"/>
        <v>644</v>
      </c>
      <c r="J32" s="45">
        <f t="shared" si="7"/>
        <v>644</v>
      </c>
      <c r="K32" s="15">
        <f t="shared" si="7"/>
        <v>644</v>
      </c>
      <c r="L32" s="45">
        <f t="shared" si="7"/>
        <v>644</v>
      </c>
      <c r="M32" s="45">
        <f t="shared" si="7"/>
        <v>644</v>
      </c>
      <c r="N32" s="45">
        <f t="shared" si="7"/>
        <v>644</v>
      </c>
      <c r="O32" s="45">
        <f t="shared" si="7"/>
        <v>644</v>
      </c>
      <c r="P32" s="45">
        <f t="shared" si="7"/>
        <v>644</v>
      </c>
      <c r="Q32" s="45">
        <f t="shared" si="7"/>
        <v>644</v>
      </c>
      <c r="R32" s="45">
        <f t="shared" si="7"/>
        <v>644</v>
      </c>
      <c r="S32" s="45">
        <f t="shared" si="7"/>
        <v>644</v>
      </c>
      <c r="T32" s="45">
        <f t="shared" si="7"/>
        <v>644</v>
      </c>
      <c r="U32" s="15">
        <f t="shared" si="7"/>
        <v>644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28" s="133" customFormat="1" ht="15" x14ac:dyDescent="0.25">
      <c r="A33" s="130" t="s">
        <v>134</v>
      </c>
      <c r="B33" s="134">
        <v>0</v>
      </c>
      <c r="C33" s="131">
        <v>0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</row>
    <row r="34" spans="1:128" s="42" customFormat="1" hidden="1" x14ac:dyDescent="0.2">
      <c r="A34" s="42" t="s">
        <v>13</v>
      </c>
      <c r="B34" s="43">
        <f t="shared" ref="B34:G34" si="8">IF(B32&gt;=B33,0,(B33-B32)*0.5)</f>
        <v>0</v>
      </c>
      <c r="C34" s="44">
        <f t="shared" si="8"/>
        <v>0</v>
      </c>
      <c r="D34" s="44">
        <f t="shared" si="8"/>
        <v>0</v>
      </c>
      <c r="E34" s="44">
        <f t="shared" si="8"/>
        <v>0</v>
      </c>
      <c r="F34" s="44">
        <f t="shared" si="8"/>
        <v>0</v>
      </c>
      <c r="G34" s="44">
        <f t="shared" si="8"/>
        <v>0</v>
      </c>
      <c r="H34" s="44">
        <f>IF(H32&gt;=H33,0,(H33-H32)*0.5)</f>
        <v>0</v>
      </c>
      <c r="I34" s="44">
        <f t="shared" ref="I34:U34" si="9">IF(I32&gt;=I33,0,(I33-I32)*0.5)</f>
        <v>0</v>
      </c>
      <c r="J34" s="44">
        <f t="shared" si="9"/>
        <v>0</v>
      </c>
      <c r="K34" s="21">
        <f t="shared" si="9"/>
        <v>0</v>
      </c>
      <c r="L34" s="44">
        <f t="shared" si="9"/>
        <v>0</v>
      </c>
      <c r="M34" s="44">
        <f t="shared" si="9"/>
        <v>0</v>
      </c>
      <c r="N34" s="44">
        <f t="shared" si="9"/>
        <v>0</v>
      </c>
      <c r="O34" s="44">
        <f t="shared" si="9"/>
        <v>0</v>
      </c>
      <c r="P34" s="44">
        <f t="shared" si="9"/>
        <v>0</v>
      </c>
      <c r="Q34" s="44">
        <f t="shared" si="9"/>
        <v>0</v>
      </c>
      <c r="R34" s="44">
        <f t="shared" si="9"/>
        <v>0</v>
      </c>
      <c r="S34" s="44">
        <f t="shared" si="9"/>
        <v>0</v>
      </c>
      <c r="T34" s="44">
        <f t="shared" si="9"/>
        <v>0</v>
      </c>
      <c r="U34" s="21">
        <f t="shared" si="9"/>
        <v>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46"/>
    </row>
    <row r="35" spans="1:128" s="46" customFormat="1" hidden="1" x14ac:dyDescent="0.2">
      <c r="A35" s="46" t="s">
        <v>7</v>
      </c>
      <c r="B35" s="47">
        <f t="shared" ref="B35:U35" si="10">($B$10-$B$11)*(B32)*0.5</f>
        <v>805000</v>
      </c>
      <c r="C35" s="45">
        <f t="shared" si="10"/>
        <v>805000</v>
      </c>
      <c r="D35" s="45">
        <f t="shared" si="10"/>
        <v>805000</v>
      </c>
      <c r="E35" s="45">
        <f t="shared" si="10"/>
        <v>805000</v>
      </c>
      <c r="F35" s="45">
        <f t="shared" si="10"/>
        <v>805000</v>
      </c>
      <c r="G35" s="45">
        <f t="shared" si="10"/>
        <v>805000</v>
      </c>
      <c r="H35" s="45">
        <f t="shared" si="10"/>
        <v>805000</v>
      </c>
      <c r="I35" s="45">
        <f t="shared" si="10"/>
        <v>805000</v>
      </c>
      <c r="J35" s="45">
        <f t="shared" si="10"/>
        <v>805000</v>
      </c>
      <c r="K35" s="15">
        <f t="shared" si="10"/>
        <v>805000</v>
      </c>
      <c r="L35" s="45">
        <f t="shared" si="10"/>
        <v>805000</v>
      </c>
      <c r="M35" s="45">
        <f t="shared" si="10"/>
        <v>805000</v>
      </c>
      <c r="N35" s="45">
        <f t="shared" si="10"/>
        <v>805000</v>
      </c>
      <c r="O35" s="45">
        <f t="shared" si="10"/>
        <v>805000</v>
      </c>
      <c r="P35" s="45">
        <f t="shared" si="10"/>
        <v>805000</v>
      </c>
      <c r="Q35" s="45">
        <f t="shared" si="10"/>
        <v>805000</v>
      </c>
      <c r="R35" s="45">
        <f t="shared" si="10"/>
        <v>805000</v>
      </c>
      <c r="S35" s="45">
        <f t="shared" si="10"/>
        <v>805000</v>
      </c>
      <c r="T35" s="45">
        <f t="shared" si="10"/>
        <v>805000</v>
      </c>
      <c r="U35" s="15">
        <f t="shared" si="10"/>
        <v>805000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28" s="46" customFormat="1" hidden="1" x14ac:dyDescent="0.2">
      <c r="A36" s="48" t="s">
        <v>8</v>
      </c>
      <c r="B36" s="47">
        <f>B35</f>
        <v>805000</v>
      </c>
      <c r="C36" s="45">
        <f>SUM($B35:C35)</f>
        <v>1610000</v>
      </c>
      <c r="D36" s="45">
        <f>SUM($B35:D35)</f>
        <v>2415000</v>
      </c>
      <c r="E36" s="45">
        <f>SUM($B35:E35)</f>
        <v>3220000</v>
      </c>
      <c r="F36" s="45">
        <f>SUM($B35:F35)</f>
        <v>4025000</v>
      </c>
      <c r="G36" s="45">
        <f>SUM($B35:G35)</f>
        <v>4830000</v>
      </c>
      <c r="H36" s="45">
        <f>SUM($B35:H35)</f>
        <v>5635000</v>
      </c>
      <c r="I36" s="45">
        <f>SUM($B35:I35)</f>
        <v>6440000</v>
      </c>
      <c r="J36" s="45">
        <f>SUM($B35:J35)</f>
        <v>7245000</v>
      </c>
      <c r="K36" s="15">
        <f>SUM($B35:K35)</f>
        <v>8050000</v>
      </c>
      <c r="L36" s="45">
        <f>SUM($B35:L35)</f>
        <v>8855000</v>
      </c>
      <c r="M36" s="45">
        <f>SUM($B35:M35)</f>
        <v>9660000</v>
      </c>
      <c r="N36" s="45">
        <f>SUM($B35:N35)</f>
        <v>10465000</v>
      </c>
      <c r="O36" s="45">
        <f>SUM($B35:O35)</f>
        <v>11270000</v>
      </c>
      <c r="P36" s="45">
        <f>SUM($B35:P35)</f>
        <v>12075000</v>
      </c>
      <c r="Q36" s="45">
        <f>SUM($B35:Q35)</f>
        <v>12880000</v>
      </c>
      <c r="R36" s="45">
        <f>SUM($B35:R35)</f>
        <v>13685000</v>
      </c>
      <c r="S36" s="45">
        <f>SUM($B35:S35)</f>
        <v>14490000</v>
      </c>
      <c r="T36" s="45">
        <f>SUM($B35:T35)</f>
        <v>15295000</v>
      </c>
      <c r="U36" s="15">
        <f>SUM($B35:U35)</f>
        <v>16100000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28" s="46" customFormat="1" hidden="1" x14ac:dyDescent="0.2">
      <c r="A37" s="48" t="s">
        <v>98</v>
      </c>
      <c r="B37" s="47">
        <f t="shared" ref="B37:U37" si="11">IF(B32&gt;B33,(B32-B33)*($B10-$B11)*0.5,0)</f>
        <v>805000</v>
      </c>
      <c r="C37" s="45">
        <f t="shared" si="11"/>
        <v>805000</v>
      </c>
      <c r="D37" s="45">
        <f t="shared" si="11"/>
        <v>805000</v>
      </c>
      <c r="E37" s="45">
        <f t="shared" si="11"/>
        <v>805000</v>
      </c>
      <c r="F37" s="45">
        <f t="shared" si="11"/>
        <v>805000</v>
      </c>
      <c r="G37" s="45">
        <f t="shared" si="11"/>
        <v>805000</v>
      </c>
      <c r="H37" s="45">
        <f t="shared" si="11"/>
        <v>805000</v>
      </c>
      <c r="I37" s="45">
        <f t="shared" si="11"/>
        <v>805000</v>
      </c>
      <c r="J37" s="45">
        <f t="shared" si="11"/>
        <v>805000</v>
      </c>
      <c r="K37" s="15">
        <f t="shared" si="11"/>
        <v>805000</v>
      </c>
      <c r="L37" s="45">
        <f t="shared" si="11"/>
        <v>805000</v>
      </c>
      <c r="M37" s="45">
        <f t="shared" si="11"/>
        <v>805000</v>
      </c>
      <c r="N37" s="45">
        <f t="shared" si="11"/>
        <v>805000</v>
      </c>
      <c r="O37" s="45">
        <f t="shared" si="11"/>
        <v>805000</v>
      </c>
      <c r="P37" s="45">
        <f t="shared" si="11"/>
        <v>805000</v>
      </c>
      <c r="Q37" s="45">
        <f t="shared" si="11"/>
        <v>805000</v>
      </c>
      <c r="R37" s="45">
        <f t="shared" si="11"/>
        <v>805000</v>
      </c>
      <c r="S37" s="45">
        <f t="shared" si="11"/>
        <v>805000</v>
      </c>
      <c r="T37" s="45">
        <f t="shared" si="11"/>
        <v>805000</v>
      </c>
      <c r="U37" s="15">
        <f t="shared" si="11"/>
        <v>805000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28" s="46" customFormat="1" hidden="1" x14ac:dyDescent="0.2">
      <c r="A38" s="48" t="s">
        <v>99</v>
      </c>
      <c r="B38" s="47">
        <f>B37</f>
        <v>805000</v>
      </c>
      <c r="C38" s="45">
        <f>SUM($B37:C37)</f>
        <v>1610000</v>
      </c>
      <c r="D38" s="45">
        <f>SUM($B37:D37)</f>
        <v>2415000</v>
      </c>
      <c r="E38" s="45">
        <f>SUM($B37:E37)</f>
        <v>3220000</v>
      </c>
      <c r="F38" s="45">
        <f>SUM($B37:F37)</f>
        <v>4025000</v>
      </c>
      <c r="G38" s="45">
        <f>SUM($B37:G37)</f>
        <v>4830000</v>
      </c>
      <c r="H38" s="45">
        <f>SUM($B37:H37)</f>
        <v>5635000</v>
      </c>
      <c r="I38" s="45">
        <f>SUM($B37:I37)</f>
        <v>6440000</v>
      </c>
      <c r="J38" s="45">
        <f>SUM($B37:J37)</f>
        <v>7245000</v>
      </c>
      <c r="K38" s="15">
        <f>SUM($B37:K37)</f>
        <v>8050000</v>
      </c>
      <c r="L38" s="45">
        <f>SUM($B37:L37)</f>
        <v>8855000</v>
      </c>
      <c r="M38" s="45">
        <f>SUM($B37:M37)</f>
        <v>9660000</v>
      </c>
      <c r="N38" s="45">
        <f>SUM($B37:N37)</f>
        <v>10465000</v>
      </c>
      <c r="O38" s="45">
        <f>SUM($B37:O37)</f>
        <v>11270000</v>
      </c>
      <c r="P38" s="45">
        <f>SUM($B37:P37)</f>
        <v>12075000</v>
      </c>
      <c r="Q38" s="45">
        <f>SUM($B37:Q37)</f>
        <v>12880000</v>
      </c>
      <c r="R38" s="45">
        <f>SUM($B37:R37)</f>
        <v>13685000</v>
      </c>
      <c r="S38" s="45">
        <f>SUM($B37:S37)</f>
        <v>14490000</v>
      </c>
      <c r="T38" s="45">
        <f>SUM($B37:T37)</f>
        <v>15295000</v>
      </c>
      <c r="U38" s="15">
        <f>SUM($B37:U37)</f>
        <v>16100000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28" s="46" customFormat="1" hidden="1" x14ac:dyDescent="0.2">
      <c r="A39" s="48" t="s">
        <v>100</v>
      </c>
      <c r="B39" s="48">
        <f t="shared" ref="B39:U39" si="12">IF(B33&gt;B32,0.5*(B33-B32)*$C14,0)</f>
        <v>0</v>
      </c>
      <c r="C39" s="46">
        <f t="shared" si="12"/>
        <v>0</v>
      </c>
      <c r="D39" s="46">
        <f t="shared" si="12"/>
        <v>0</v>
      </c>
      <c r="E39" s="46">
        <f t="shared" si="12"/>
        <v>0</v>
      </c>
      <c r="F39" s="46">
        <f t="shared" si="12"/>
        <v>0</v>
      </c>
      <c r="G39" s="46">
        <f t="shared" si="12"/>
        <v>0</v>
      </c>
      <c r="H39" s="46">
        <f t="shared" si="12"/>
        <v>0</v>
      </c>
      <c r="I39" s="46">
        <f t="shared" si="12"/>
        <v>0</v>
      </c>
      <c r="J39" s="46">
        <f t="shared" si="12"/>
        <v>0</v>
      </c>
      <c r="K39" s="17">
        <f t="shared" si="12"/>
        <v>0</v>
      </c>
      <c r="L39" s="46">
        <f t="shared" si="12"/>
        <v>0</v>
      </c>
      <c r="M39" s="46">
        <f t="shared" si="12"/>
        <v>0</v>
      </c>
      <c r="N39" s="46">
        <f t="shared" si="12"/>
        <v>0</v>
      </c>
      <c r="O39" s="46">
        <f t="shared" si="12"/>
        <v>0</v>
      </c>
      <c r="P39" s="46">
        <f t="shared" si="12"/>
        <v>0</v>
      </c>
      <c r="Q39" s="46">
        <f t="shared" si="12"/>
        <v>0</v>
      </c>
      <c r="R39" s="46">
        <f t="shared" si="12"/>
        <v>0</v>
      </c>
      <c r="S39" s="46">
        <f t="shared" si="12"/>
        <v>0</v>
      </c>
      <c r="T39" s="46">
        <f t="shared" si="12"/>
        <v>0</v>
      </c>
      <c r="U39" s="17">
        <f t="shared" si="12"/>
        <v>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28" s="46" customFormat="1" hidden="1" x14ac:dyDescent="0.2">
      <c r="A40" s="48" t="s">
        <v>101</v>
      </c>
      <c r="B40" s="47">
        <f>B39</f>
        <v>0</v>
      </c>
      <c r="C40" s="45">
        <f>SUM($B39:C39)</f>
        <v>0</v>
      </c>
      <c r="D40" s="45">
        <f>SUM($B39:D39)</f>
        <v>0</v>
      </c>
      <c r="E40" s="45">
        <f>SUM($B39:E39)</f>
        <v>0</v>
      </c>
      <c r="F40" s="45">
        <f>SUM($B39:F39)</f>
        <v>0</v>
      </c>
      <c r="G40" s="45">
        <f>SUM($B39:G39)</f>
        <v>0</v>
      </c>
      <c r="H40" s="45">
        <f>SUM($B39:H39)</f>
        <v>0</v>
      </c>
      <c r="I40" s="45">
        <f>SUM($B39:I39)</f>
        <v>0</v>
      </c>
      <c r="J40" s="45">
        <f>SUM($B39:J39)</f>
        <v>0</v>
      </c>
      <c r="K40" s="15">
        <f>SUM($B39:K39)</f>
        <v>0</v>
      </c>
      <c r="L40" s="45">
        <f>SUM($B39:L39)</f>
        <v>0</v>
      </c>
      <c r="M40" s="45">
        <f>SUM($B39:M39)</f>
        <v>0</v>
      </c>
      <c r="N40" s="45">
        <f>SUM($B39:N39)</f>
        <v>0</v>
      </c>
      <c r="O40" s="45">
        <f>SUM($B39:O39)</f>
        <v>0</v>
      </c>
      <c r="P40" s="45">
        <f>SUM($B39:P39)</f>
        <v>0</v>
      </c>
      <c r="Q40" s="45">
        <f>SUM($B39:Q39)</f>
        <v>0</v>
      </c>
      <c r="R40" s="45">
        <f>SUM($B39:R39)</f>
        <v>0</v>
      </c>
      <c r="S40" s="45">
        <f>SUM($B39:S39)</f>
        <v>0</v>
      </c>
      <c r="T40" s="45">
        <f>SUM($B39:T39)</f>
        <v>0</v>
      </c>
      <c r="U40" s="15">
        <f>SUM($B39:U39)</f>
        <v>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28" s="46" customFormat="1" hidden="1" x14ac:dyDescent="0.2">
      <c r="A41" s="48" t="s">
        <v>172</v>
      </c>
      <c r="B41" s="47">
        <f>ROUND(((C6*C7)*C13),3-LEN(INT(C6*C7)*C13))</f>
        <v>18900000</v>
      </c>
      <c r="C41" s="45">
        <f>B41</f>
        <v>18900000</v>
      </c>
      <c r="D41" s="45">
        <f t="shared" ref="D41:K41" si="13">C41</f>
        <v>18900000</v>
      </c>
      <c r="E41" s="45">
        <f t="shared" si="13"/>
        <v>18900000</v>
      </c>
      <c r="F41" s="45">
        <f t="shared" si="13"/>
        <v>18900000</v>
      </c>
      <c r="G41" s="45">
        <f t="shared" si="13"/>
        <v>18900000</v>
      </c>
      <c r="H41" s="45">
        <f t="shared" si="13"/>
        <v>18900000</v>
      </c>
      <c r="I41" s="45">
        <f t="shared" si="13"/>
        <v>18900000</v>
      </c>
      <c r="J41" s="45">
        <f t="shared" si="13"/>
        <v>18900000</v>
      </c>
      <c r="K41" s="15">
        <f t="shared" si="13"/>
        <v>18900000</v>
      </c>
      <c r="L41" s="45">
        <f>$B41+K40</f>
        <v>18900000</v>
      </c>
      <c r="M41" s="45">
        <f>L41</f>
        <v>18900000</v>
      </c>
      <c r="N41" s="45">
        <f t="shared" ref="N41:U41" si="14">M41</f>
        <v>18900000</v>
      </c>
      <c r="O41" s="45">
        <f t="shared" si="14"/>
        <v>18900000</v>
      </c>
      <c r="P41" s="45">
        <f t="shared" si="14"/>
        <v>18900000</v>
      </c>
      <c r="Q41" s="45">
        <f t="shared" si="14"/>
        <v>18900000</v>
      </c>
      <c r="R41" s="45">
        <f t="shared" si="14"/>
        <v>18900000</v>
      </c>
      <c r="S41" s="45">
        <f t="shared" si="14"/>
        <v>18900000</v>
      </c>
      <c r="T41" s="45">
        <f t="shared" si="14"/>
        <v>18900000</v>
      </c>
      <c r="U41" s="15">
        <f t="shared" si="14"/>
        <v>18900000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</row>
    <row r="42" spans="1:128" s="45" customFormat="1" ht="13.5" thickBot="1" x14ac:dyDescent="0.25">
      <c r="A42" s="45" t="s">
        <v>138</v>
      </c>
      <c r="B42" s="47">
        <f>ROUND(((B38/B36)*MIN(B36,B41)),3-LEN(INT(((B38/B36)*MIN(B36,B41)))))</f>
        <v>805000</v>
      </c>
      <c r="C42" s="47">
        <f>ROUND(((C38/C36)*MIN(C36,C41)),3-LEN(INT(((C38/C36)*MIN(C36,C41)))))</f>
        <v>1610000</v>
      </c>
      <c r="D42" s="47">
        <f>ROUND(((D38/D36)*MIN(D36,D41)),3-LEN(INT(((D38/D36)*MIN(D36,D41)))))</f>
        <v>2420000</v>
      </c>
      <c r="E42" s="47">
        <f t="shared" ref="E42:U42" si="15">ROUND(((E38/E36)*MIN(E36,E41)),3-LEN(INT(((E38/E36)*MIN(E36,E41)))))</f>
        <v>3220000</v>
      </c>
      <c r="F42" s="47">
        <f t="shared" si="15"/>
        <v>4030000</v>
      </c>
      <c r="G42" s="47">
        <f t="shared" si="15"/>
        <v>4830000</v>
      </c>
      <c r="H42" s="47">
        <f t="shared" si="15"/>
        <v>5640000</v>
      </c>
      <c r="I42" s="47">
        <f t="shared" si="15"/>
        <v>6440000</v>
      </c>
      <c r="J42" s="47">
        <f t="shared" si="15"/>
        <v>7250000</v>
      </c>
      <c r="K42" s="95">
        <f t="shared" si="15"/>
        <v>8050000</v>
      </c>
      <c r="L42" s="47">
        <f t="shared" si="15"/>
        <v>8860000</v>
      </c>
      <c r="M42" s="47">
        <f t="shared" si="15"/>
        <v>9660000</v>
      </c>
      <c r="N42" s="47">
        <f t="shared" si="15"/>
        <v>10500000</v>
      </c>
      <c r="O42" s="47">
        <f t="shared" si="15"/>
        <v>11300000</v>
      </c>
      <c r="P42" s="47">
        <f t="shared" si="15"/>
        <v>12100000</v>
      </c>
      <c r="Q42" s="47">
        <f t="shared" si="15"/>
        <v>12900000</v>
      </c>
      <c r="R42" s="47">
        <f t="shared" si="15"/>
        <v>13700000</v>
      </c>
      <c r="S42" s="47">
        <f t="shared" si="15"/>
        <v>14500000</v>
      </c>
      <c r="T42" s="47">
        <f t="shared" si="15"/>
        <v>15300000</v>
      </c>
      <c r="U42" s="95">
        <f t="shared" si="15"/>
        <v>16100000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</row>
    <row r="43" spans="1:128" s="8" customFormat="1" ht="13.5" thickBot="1" x14ac:dyDescent="0.25">
      <c r="A43" s="17" t="s">
        <v>139</v>
      </c>
      <c r="B43" s="33">
        <v>0</v>
      </c>
      <c r="C43" s="33">
        <f>B43</f>
        <v>0</v>
      </c>
      <c r="D43" s="33">
        <f t="shared" ref="D43:J43" si="16">C43</f>
        <v>0</v>
      </c>
      <c r="E43" s="33">
        <f t="shared" si="16"/>
        <v>0</v>
      </c>
      <c r="F43" s="33">
        <f t="shared" si="16"/>
        <v>0</v>
      </c>
      <c r="G43" s="33">
        <f t="shared" si="16"/>
        <v>0</v>
      </c>
      <c r="H43" s="33">
        <f t="shared" si="16"/>
        <v>0</v>
      </c>
      <c r="I43" s="33">
        <f t="shared" si="16"/>
        <v>0</v>
      </c>
      <c r="J43" s="33">
        <f t="shared" si="16"/>
        <v>0</v>
      </c>
      <c r="K43" s="32">
        <f>K42</f>
        <v>8050000</v>
      </c>
      <c r="L43" s="33">
        <v>0</v>
      </c>
      <c r="M43" s="33">
        <f>L43</f>
        <v>0</v>
      </c>
      <c r="N43" s="33">
        <f t="shared" ref="N43:T43" si="17">M43</f>
        <v>0</v>
      </c>
      <c r="O43" s="33">
        <f t="shared" si="17"/>
        <v>0</v>
      </c>
      <c r="P43" s="33">
        <f t="shared" si="17"/>
        <v>0</v>
      </c>
      <c r="Q43" s="33">
        <f t="shared" si="17"/>
        <v>0</v>
      </c>
      <c r="R43" s="33">
        <f t="shared" si="17"/>
        <v>0</v>
      </c>
      <c r="S43" s="33">
        <f t="shared" si="17"/>
        <v>0</v>
      </c>
      <c r="T43" s="33">
        <f t="shared" si="17"/>
        <v>0</v>
      </c>
      <c r="U43" s="32">
        <f>U42-K43-K40</f>
        <v>8050000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7"/>
    </row>
    <row r="44" spans="1:128" s="11" customFormat="1" ht="13.5" thickBot="1" x14ac:dyDescent="0.25">
      <c r="K44" s="19"/>
      <c r="U44" s="1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7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</row>
    <row r="45" spans="1:128" s="46" customFormat="1" x14ac:dyDescent="0.2">
      <c r="A45" s="61" t="s">
        <v>1</v>
      </c>
      <c r="B45" s="62"/>
      <c r="K45" s="17"/>
      <c r="U45" s="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</row>
    <row r="46" spans="1:128" s="46" customFormat="1" ht="12.75" hidden="1" customHeight="1" x14ac:dyDescent="0.2">
      <c r="A46" s="48" t="s">
        <v>105</v>
      </c>
      <c r="B46" s="47">
        <f t="shared" ref="B46:U46" si="18">SUM(B22,B36)</f>
        <v>1455000</v>
      </c>
      <c r="C46" s="45">
        <f t="shared" si="18"/>
        <v>2910000</v>
      </c>
      <c r="D46" s="45">
        <f t="shared" si="18"/>
        <v>4365000</v>
      </c>
      <c r="E46" s="45">
        <f t="shared" si="18"/>
        <v>5820000</v>
      </c>
      <c r="F46" s="45">
        <f t="shared" si="18"/>
        <v>7275000</v>
      </c>
      <c r="G46" s="45">
        <f t="shared" si="18"/>
        <v>8730000</v>
      </c>
      <c r="H46" s="45">
        <f t="shared" si="18"/>
        <v>10185000</v>
      </c>
      <c r="I46" s="45">
        <f t="shared" si="18"/>
        <v>11640000</v>
      </c>
      <c r="J46" s="45">
        <f t="shared" si="18"/>
        <v>13095000</v>
      </c>
      <c r="K46" s="15">
        <f t="shared" si="18"/>
        <v>14550000</v>
      </c>
      <c r="L46" s="45">
        <f t="shared" si="18"/>
        <v>16005000</v>
      </c>
      <c r="M46" s="45">
        <f t="shared" si="18"/>
        <v>17460000</v>
      </c>
      <c r="N46" s="45">
        <f t="shared" si="18"/>
        <v>18915000</v>
      </c>
      <c r="O46" s="45">
        <f t="shared" si="18"/>
        <v>20370000</v>
      </c>
      <c r="P46" s="45">
        <f t="shared" si="18"/>
        <v>21825000</v>
      </c>
      <c r="Q46" s="45">
        <f t="shared" si="18"/>
        <v>23280000</v>
      </c>
      <c r="R46" s="45">
        <f t="shared" si="18"/>
        <v>24735000</v>
      </c>
      <c r="S46" s="45">
        <f t="shared" si="18"/>
        <v>26190000</v>
      </c>
      <c r="T46" s="45">
        <f t="shared" si="18"/>
        <v>27645000</v>
      </c>
      <c r="U46" s="15">
        <f t="shared" si="18"/>
        <v>29100000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</row>
    <row r="47" spans="1:128" s="46" customFormat="1" ht="12.75" hidden="1" customHeight="1" x14ac:dyDescent="0.2">
      <c r="A47" s="48" t="s">
        <v>106</v>
      </c>
      <c r="B47" s="47">
        <f t="shared" ref="B47:U47" si="19">SUM(B24,B38)</f>
        <v>1455000</v>
      </c>
      <c r="C47" s="45">
        <f t="shared" si="19"/>
        <v>2910000</v>
      </c>
      <c r="D47" s="45">
        <f t="shared" si="19"/>
        <v>4365000</v>
      </c>
      <c r="E47" s="45">
        <f t="shared" si="19"/>
        <v>5820000</v>
      </c>
      <c r="F47" s="45">
        <f t="shared" si="19"/>
        <v>7275000</v>
      </c>
      <c r="G47" s="45">
        <f t="shared" si="19"/>
        <v>8730000</v>
      </c>
      <c r="H47" s="45">
        <f t="shared" si="19"/>
        <v>10185000</v>
      </c>
      <c r="I47" s="45">
        <f t="shared" si="19"/>
        <v>11640000</v>
      </c>
      <c r="J47" s="45">
        <f t="shared" si="19"/>
        <v>13095000</v>
      </c>
      <c r="K47" s="15">
        <f t="shared" si="19"/>
        <v>14550000</v>
      </c>
      <c r="L47" s="45">
        <f t="shared" si="19"/>
        <v>16005000</v>
      </c>
      <c r="M47" s="45">
        <f t="shared" si="19"/>
        <v>17460000</v>
      </c>
      <c r="N47" s="45">
        <f t="shared" si="19"/>
        <v>18915000</v>
      </c>
      <c r="O47" s="45">
        <f t="shared" si="19"/>
        <v>20370000</v>
      </c>
      <c r="P47" s="45">
        <f t="shared" si="19"/>
        <v>21825000</v>
      </c>
      <c r="Q47" s="45">
        <f t="shared" si="19"/>
        <v>23280000</v>
      </c>
      <c r="R47" s="45">
        <f t="shared" si="19"/>
        <v>24735000</v>
      </c>
      <c r="S47" s="45">
        <f t="shared" si="19"/>
        <v>26190000</v>
      </c>
      <c r="T47" s="45">
        <f t="shared" si="19"/>
        <v>27645000</v>
      </c>
      <c r="U47" s="15">
        <f t="shared" si="19"/>
        <v>29100000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</row>
    <row r="48" spans="1:128" s="46" customFormat="1" ht="12.75" hidden="1" customHeight="1" x14ac:dyDescent="0.2">
      <c r="A48" s="48" t="s">
        <v>14</v>
      </c>
      <c r="B48" s="47">
        <f t="shared" ref="B48:U48" si="20">SUM(B40,B26)</f>
        <v>0</v>
      </c>
      <c r="C48" s="45">
        <f t="shared" si="20"/>
        <v>0</v>
      </c>
      <c r="D48" s="45">
        <f t="shared" si="20"/>
        <v>0</v>
      </c>
      <c r="E48" s="45">
        <f t="shared" si="20"/>
        <v>0</v>
      </c>
      <c r="F48" s="45">
        <f t="shared" si="20"/>
        <v>0</v>
      </c>
      <c r="G48" s="45">
        <f t="shared" si="20"/>
        <v>0</v>
      </c>
      <c r="H48" s="45">
        <f t="shared" si="20"/>
        <v>0</v>
      </c>
      <c r="I48" s="45">
        <f t="shared" si="20"/>
        <v>0</v>
      </c>
      <c r="J48" s="45">
        <f t="shared" si="20"/>
        <v>0</v>
      </c>
      <c r="K48" s="15">
        <f t="shared" si="20"/>
        <v>0</v>
      </c>
      <c r="L48" s="45">
        <f t="shared" si="20"/>
        <v>0</v>
      </c>
      <c r="M48" s="45">
        <f t="shared" si="20"/>
        <v>0</v>
      </c>
      <c r="N48" s="45">
        <f t="shared" si="20"/>
        <v>0</v>
      </c>
      <c r="O48" s="45">
        <f t="shared" si="20"/>
        <v>0</v>
      </c>
      <c r="P48" s="45">
        <f t="shared" si="20"/>
        <v>0</v>
      </c>
      <c r="Q48" s="45">
        <f t="shared" si="20"/>
        <v>0</v>
      </c>
      <c r="R48" s="45">
        <f t="shared" si="20"/>
        <v>0</v>
      </c>
      <c r="S48" s="45">
        <f t="shared" si="20"/>
        <v>0</v>
      </c>
      <c r="T48" s="45">
        <f t="shared" si="20"/>
        <v>0</v>
      </c>
      <c r="U48" s="15">
        <f t="shared" si="20"/>
        <v>0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s="46" customFormat="1" hidden="1" x14ac:dyDescent="0.2">
      <c r="A49" s="46" t="s">
        <v>173</v>
      </c>
      <c r="B49" s="47">
        <f>B41+B27</f>
        <v>43600000</v>
      </c>
      <c r="C49" s="45">
        <f>B49</f>
        <v>43600000</v>
      </c>
      <c r="D49" s="45">
        <f t="shared" ref="D49:K49" si="21">C49</f>
        <v>43600000</v>
      </c>
      <c r="E49" s="45">
        <f t="shared" si="21"/>
        <v>43600000</v>
      </c>
      <c r="F49" s="45">
        <f t="shared" si="21"/>
        <v>43600000</v>
      </c>
      <c r="G49" s="45">
        <f t="shared" si="21"/>
        <v>43600000</v>
      </c>
      <c r="H49" s="45">
        <f t="shared" si="21"/>
        <v>43600000</v>
      </c>
      <c r="I49" s="45">
        <f t="shared" si="21"/>
        <v>43600000</v>
      </c>
      <c r="J49" s="45">
        <f t="shared" si="21"/>
        <v>43600000</v>
      </c>
      <c r="K49" s="15">
        <f t="shared" si="21"/>
        <v>43600000</v>
      </c>
      <c r="L49" s="45">
        <f>B49+K48</f>
        <v>43600000</v>
      </c>
      <c r="M49" s="45">
        <f>L49</f>
        <v>43600000</v>
      </c>
      <c r="N49" s="45">
        <f t="shared" ref="N49:T49" si="22">M49</f>
        <v>43600000</v>
      </c>
      <c r="O49" s="45">
        <f t="shared" si="22"/>
        <v>43600000</v>
      </c>
      <c r="P49" s="45">
        <f t="shared" si="22"/>
        <v>43600000</v>
      </c>
      <c r="Q49" s="45">
        <f t="shared" si="22"/>
        <v>43600000</v>
      </c>
      <c r="R49" s="45">
        <f t="shared" si="22"/>
        <v>43600000</v>
      </c>
      <c r="S49" s="45">
        <f t="shared" si="22"/>
        <v>43600000</v>
      </c>
      <c r="T49" s="45">
        <f t="shared" si="22"/>
        <v>43600000</v>
      </c>
      <c r="U49" s="15">
        <f>T49</f>
        <v>43600000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</row>
    <row r="50" spans="1:105" s="45" customFormat="1" ht="13.5" thickBot="1" x14ac:dyDescent="0.25">
      <c r="A50" s="45" t="s">
        <v>141</v>
      </c>
      <c r="B50" s="47">
        <f>ROUND(((B47/B46)*MIN(B46,B49)),3-LEN(INT(((B47/B46)*MIN(B46,B49)))))</f>
        <v>1460000</v>
      </c>
      <c r="C50" s="47">
        <f>ROUND(((C47/C46)*MIN(C46,C49)),3-LEN(INT(((C47/C46)*MIN(C46,C49)))))</f>
        <v>2910000</v>
      </c>
      <c r="D50" s="47">
        <f t="shared" ref="D50:U50" si="23">ROUND(((D47/D46)*MIN(D46,D49)),3-LEN(INT(((D47/D46)*MIN(D46,D49)))))</f>
        <v>4370000</v>
      </c>
      <c r="E50" s="47">
        <f t="shared" si="23"/>
        <v>5820000</v>
      </c>
      <c r="F50" s="47">
        <f t="shared" si="23"/>
        <v>7280000</v>
      </c>
      <c r="G50" s="47">
        <f t="shared" si="23"/>
        <v>8730000</v>
      </c>
      <c r="H50" s="47">
        <f t="shared" si="23"/>
        <v>10200000</v>
      </c>
      <c r="I50" s="47">
        <f t="shared" si="23"/>
        <v>11600000</v>
      </c>
      <c r="J50" s="47">
        <f t="shared" si="23"/>
        <v>13100000</v>
      </c>
      <c r="K50" s="95">
        <f t="shared" si="23"/>
        <v>14600000</v>
      </c>
      <c r="L50" s="47">
        <f t="shared" si="23"/>
        <v>16000000</v>
      </c>
      <c r="M50" s="47">
        <f t="shared" si="23"/>
        <v>17500000</v>
      </c>
      <c r="N50" s="47">
        <f t="shared" si="23"/>
        <v>18900000</v>
      </c>
      <c r="O50" s="47">
        <f t="shared" si="23"/>
        <v>20400000</v>
      </c>
      <c r="P50" s="47">
        <f t="shared" si="23"/>
        <v>21800000</v>
      </c>
      <c r="Q50" s="47">
        <f t="shared" si="23"/>
        <v>23300000</v>
      </c>
      <c r="R50" s="47">
        <f t="shared" si="23"/>
        <v>24700000</v>
      </c>
      <c r="S50" s="47">
        <f t="shared" si="23"/>
        <v>26200000</v>
      </c>
      <c r="T50" s="47">
        <f t="shared" si="23"/>
        <v>27600000</v>
      </c>
      <c r="U50" s="95">
        <f t="shared" si="23"/>
        <v>29100000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</row>
    <row r="51" spans="1:105" s="9" customFormat="1" ht="13.5" thickBot="1" x14ac:dyDescent="0.25">
      <c r="A51" s="18" t="s">
        <v>140</v>
      </c>
      <c r="B51" s="33">
        <v>0</v>
      </c>
      <c r="C51" s="33">
        <f>B51</f>
        <v>0</v>
      </c>
      <c r="D51" s="33">
        <f t="shared" ref="D51:J51" si="24">C51</f>
        <v>0</v>
      </c>
      <c r="E51" s="33">
        <f t="shared" si="24"/>
        <v>0</v>
      </c>
      <c r="F51" s="33">
        <f t="shared" si="24"/>
        <v>0</v>
      </c>
      <c r="G51" s="33">
        <f t="shared" si="24"/>
        <v>0</v>
      </c>
      <c r="H51" s="33">
        <f t="shared" si="24"/>
        <v>0</v>
      </c>
      <c r="I51" s="33">
        <f t="shared" si="24"/>
        <v>0</v>
      </c>
      <c r="J51" s="33">
        <f t="shared" si="24"/>
        <v>0</v>
      </c>
      <c r="K51" s="32">
        <f>K50-K43-K29</f>
        <v>50000</v>
      </c>
      <c r="L51" s="33">
        <v>0</v>
      </c>
      <c r="M51" s="33">
        <f>L51</f>
        <v>0</v>
      </c>
      <c r="N51" s="33">
        <f t="shared" ref="N51:T51" si="25">M51</f>
        <v>0</v>
      </c>
      <c r="O51" s="33">
        <f t="shared" si="25"/>
        <v>0</v>
      </c>
      <c r="P51" s="33">
        <f t="shared" si="25"/>
        <v>0</v>
      </c>
      <c r="Q51" s="33">
        <f t="shared" si="25"/>
        <v>0</v>
      </c>
      <c r="R51" s="33">
        <f t="shared" si="25"/>
        <v>0</v>
      </c>
      <c r="S51" s="33">
        <f t="shared" si="25"/>
        <v>0</v>
      </c>
      <c r="T51" s="33">
        <f t="shared" si="25"/>
        <v>0</v>
      </c>
      <c r="U51" s="32">
        <f>U50-(U43+U29+K29+K43+K51)-K48</f>
        <v>-50000</v>
      </c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</row>
    <row r="52" spans="1:10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105" x14ac:dyDescent="0.2">
      <c r="A53" s="2"/>
      <c r="B53" s="2"/>
      <c r="C53" s="2"/>
      <c r="D53" s="2"/>
      <c r="E53" s="2"/>
      <c r="F53" s="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10"/>
      <c r="BV53" s="10"/>
    </row>
    <row r="54" spans="1:105" x14ac:dyDescent="0.2">
      <c r="A54" s="37" t="s">
        <v>2</v>
      </c>
      <c r="B54" s="37"/>
      <c r="C54" s="2"/>
      <c r="D54" s="2"/>
      <c r="E54" s="2"/>
      <c r="F54" s="2"/>
      <c r="G54" s="2"/>
      <c r="H54" s="2"/>
      <c r="I54" s="2"/>
      <c r="J54" s="2"/>
      <c r="K54" s="10"/>
      <c r="L54" s="2"/>
      <c r="M54" s="2"/>
      <c r="N54" s="2"/>
      <c r="O54" s="2"/>
      <c r="P54" s="2"/>
      <c r="Q54" s="2"/>
      <c r="R54" s="2"/>
      <c r="S54" s="2"/>
      <c r="T54" s="2"/>
      <c r="U54" s="10"/>
      <c r="V54" s="2"/>
      <c r="W54" s="2"/>
      <c r="X54" s="2"/>
      <c r="Y54" s="2"/>
      <c r="Z54" s="2"/>
      <c r="AA54" s="2"/>
      <c r="AB54" s="2"/>
      <c r="AC54" s="2"/>
      <c r="AD54" s="2"/>
      <c r="AE54" s="10"/>
      <c r="AF54" s="2"/>
      <c r="AG54" s="2"/>
      <c r="AH54" s="2"/>
      <c r="AI54" s="2"/>
      <c r="AJ54" s="2"/>
      <c r="AK54" s="2"/>
      <c r="AL54" s="2"/>
      <c r="AM54" s="2"/>
      <c r="AN54" s="2"/>
      <c r="AO54" s="10"/>
      <c r="AP54" s="2"/>
      <c r="AQ54" s="2"/>
      <c r="AR54" s="2"/>
      <c r="AS54" s="2"/>
      <c r="AT54" s="2"/>
      <c r="AU54" s="2"/>
      <c r="AV54" s="2"/>
      <c r="AW54" s="2"/>
      <c r="AX54" s="2"/>
      <c r="AY54" s="10"/>
      <c r="AZ54" s="2"/>
      <c r="BA54" s="2"/>
      <c r="BB54" s="2"/>
      <c r="BC54" s="2"/>
      <c r="BD54" s="2"/>
      <c r="BE54" s="2"/>
      <c r="BF54" s="2"/>
      <c r="BG54" s="2"/>
      <c r="BH54" s="2"/>
      <c r="BI54" s="10"/>
      <c r="BJ54" s="2"/>
      <c r="BK54" s="2"/>
      <c r="BL54" s="2"/>
      <c r="BM54" s="2"/>
      <c r="BN54" s="2"/>
      <c r="BO54" s="2"/>
      <c r="BP54" s="2"/>
      <c r="BQ54" s="2"/>
      <c r="BR54" s="2"/>
      <c r="BS54" s="10"/>
      <c r="BT54" s="10"/>
      <c r="BV54" s="10"/>
      <c r="BW54" s="10"/>
      <c r="BX54" s="10"/>
    </row>
    <row r="55" spans="1:10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10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105" x14ac:dyDescent="0.2">
      <c r="A57" s="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V57" s="10"/>
    </row>
    <row r="58" spans="1:10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10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10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10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10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10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10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 x14ac:dyDescent="0.2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 x14ac:dyDescent="0.2">
      <c r="A80" s="37" t="s">
        <v>3</v>
      </c>
      <c r="B80" s="3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7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1:7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1:7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1:7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1:71" x14ac:dyDescent="0.2">
      <c r="A105" s="37" t="s">
        <v>1</v>
      </c>
      <c r="B105" s="3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1:7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1:7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1:7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1:7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1:7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1:7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1:7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1:7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:7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:7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:7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:7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:7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1:7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:7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:7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:7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:7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:7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:7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:7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:7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:7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1:7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1:7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1:7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1:7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1:7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1:7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1:7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1:7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1:7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1:7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1:7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1:7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1:7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1:7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1:7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1:7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1:7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1:7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1:7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1:7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1:7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1:7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1:7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1:7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1:7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1:7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1:7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1:7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1:7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1:7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1:7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1:7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1:7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1:7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1:7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1:7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1:7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1:7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1:7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1:7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1:7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1:7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  <row r="191" spans="1:7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</row>
    <row r="192" spans="1:7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</row>
    <row r="193" spans="1:7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</row>
    <row r="194" spans="1:7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</row>
    <row r="195" spans="1:7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</row>
    <row r="196" spans="1:7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</row>
    <row r="197" spans="1:7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</row>
    <row r="198" spans="1:7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</row>
    <row r="199" spans="1:7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</row>
    <row r="200" spans="1:7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</row>
    <row r="201" spans="1:7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</row>
    <row r="202" spans="1:7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</row>
    <row r="203" spans="1:7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</row>
    <row r="204" spans="1:7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</row>
    <row r="205" spans="1:7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</row>
    <row r="206" spans="1:7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</row>
    <row r="207" spans="1:7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</row>
    <row r="208" spans="1:7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</row>
    <row r="209" spans="1:7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</row>
    <row r="210" spans="1:7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</row>
    <row r="211" spans="1:7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</row>
    <row r="212" spans="1:7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</row>
    <row r="213" spans="1:7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</row>
    <row r="214" spans="1:7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</row>
    <row r="215" spans="1:7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</row>
    <row r="216" spans="1:7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</row>
    <row r="217" spans="1:7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</row>
    <row r="218" spans="1:7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</row>
    <row r="219" spans="1:7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</row>
    <row r="220" spans="1:7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</row>
    <row r="221" spans="1:7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</row>
    <row r="222" spans="1:7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</row>
    <row r="223" spans="1:7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</row>
    <row r="224" spans="1:7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</row>
    <row r="225" spans="1:7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</row>
    <row r="226" spans="1:7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</row>
    <row r="227" spans="1:7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</row>
    <row r="228" spans="1:7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</row>
    <row r="229" spans="1:7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</row>
    <row r="230" spans="1:7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</row>
    <row r="231" spans="1:7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</row>
    <row r="232" spans="1:7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</row>
    <row r="233" spans="1:7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</row>
    <row r="234" spans="1:7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</row>
    <row r="235" spans="1:7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</row>
    <row r="236" spans="1:7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</row>
    <row r="237" spans="1:7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</row>
    <row r="238" spans="1:7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</row>
    <row r="239" spans="1:7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</row>
    <row r="240" spans="1:7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</row>
    <row r="241" spans="1:7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</row>
    <row r="242" spans="1:7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</row>
    <row r="243" spans="1:7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</row>
    <row r="244" spans="1:7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</row>
    <row r="245" spans="1:7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</row>
    <row r="246" spans="1:7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</row>
    <row r="247" spans="1:7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</row>
    <row r="248" spans="1:7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</row>
    <row r="249" spans="1:7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</row>
    <row r="250" spans="1:7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</row>
    <row r="251" spans="1:7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</row>
    <row r="252" spans="1:7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</row>
    <row r="253" spans="1:7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</row>
    <row r="254" spans="1:7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</row>
    <row r="255" spans="1:7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</row>
    <row r="256" spans="1:7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</row>
    <row r="257" spans="1:7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</row>
    <row r="258" spans="1:7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</row>
    <row r="259" spans="1:7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</row>
    <row r="260" spans="1:7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</row>
    <row r="261" spans="1:7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</row>
    <row r="262" spans="1:7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</row>
    <row r="263" spans="1:7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</row>
    <row r="264" spans="1:7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</row>
    <row r="265" spans="1:7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</row>
    <row r="266" spans="1:7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</row>
    <row r="267" spans="1:7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</row>
    <row r="268" spans="1:7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</row>
    <row r="269" spans="1:7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</row>
    <row r="270" spans="1:7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</row>
    <row r="271" spans="1:7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</row>
    <row r="272" spans="1:7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</row>
    <row r="273" spans="1:7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</row>
    <row r="274" spans="1:7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</row>
    <row r="275" spans="1:7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</row>
    <row r="276" spans="1:7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</row>
    <row r="277" spans="1:7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</row>
    <row r="278" spans="1:7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</row>
    <row r="279" spans="1:7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</row>
    <row r="280" spans="1:7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</row>
    <row r="281" spans="1:7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</row>
    <row r="282" spans="1:7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</row>
    <row r="283" spans="1:7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</row>
    <row r="284" spans="1:7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</row>
    <row r="285" spans="1:7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</row>
    <row r="286" spans="1:7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</row>
    <row r="287" spans="1:7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</row>
    <row r="288" spans="1:7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</row>
    <row r="289" spans="1:7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</row>
    <row r="290" spans="1:7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</row>
    <row r="291" spans="1:7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</row>
    <row r="292" spans="1:7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</row>
    <row r="293" spans="1:7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</row>
    <row r="294" spans="1:7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</row>
    <row r="295" spans="1:7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</row>
    <row r="296" spans="1:7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</row>
    <row r="297" spans="1:7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</row>
    <row r="298" spans="1:7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</row>
    <row r="299" spans="1:7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</row>
    <row r="300" spans="1:7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</row>
    <row r="301" spans="1:7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</row>
    <row r="302" spans="1:7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</row>
    <row r="303" spans="1:7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</row>
    <row r="304" spans="1:7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</row>
    <row r="305" spans="1:7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</row>
    <row r="306" spans="1:7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</row>
    <row r="307" spans="1:7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</row>
    <row r="308" spans="1:7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</row>
    <row r="309" spans="1:7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</row>
    <row r="310" spans="1:7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</row>
    <row r="311" spans="1:7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</row>
    <row r="312" spans="1:7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</row>
    <row r="313" spans="1:7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</row>
    <row r="314" spans="1:7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</row>
    <row r="315" spans="1:7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</row>
    <row r="316" spans="1:7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</row>
    <row r="317" spans="1:7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</row>
    <row r="318" spans="1:7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</row>
    <row r="319" spans="1:7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</row>
    <row r="320" spans="1:7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</row>
    <row r="321" spans="1:7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</row>
    <row r="322" spans="1:7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</row>
    <row r="323" spans="1:7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</row>
    <row r="324" spans="1:7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</row>
    <row r="325" spans="1:7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</row>
    <row r="326" spans="1:7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</row>
    <row r="327" spans="1:7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</row>
    <row r="328" spans="1:7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</row>
    <row r="329" spans="1:7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</row>
    <row r="330" spans="1:7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</row>
    <row r="331" spans="1:7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</row>
    <row r="332" spans="1:7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</row>
    <row r="333" spans="1:7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</row>
    <row r="334" spans="1:7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</row>
    <row r="335" spans="1:7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</row>
    <row r="336" spans="1:7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</row>
    <row r="337" spans="1:7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</row>
    <row r="338" spans="1:7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</row>
    <row r="339" spans="1:7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</row>
    <row r="340" spans="1:7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</row>
    <row r="341" spans="1:7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</row>
    <row r="342" spans="1:7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</row>
    <row r="343" spans="1:7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</row>
    <row r="344" spans="1:7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</row>
    <row r="345" spans="1:7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</row>
    <row r="346" spans="1:7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</row>
    <row r="347" spans="1:7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</row>
    <row r="348" spans="1:7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</row>
    <row r="349" spans="1:7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</row>
    <row r="350" spans="1:7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</row>
    <row r="351" spans="1:7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</row>
    <row r="352" spans="1:7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</row>
    <row r="353" spans="1:7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</row>
    <row r="354" spans="1:7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</row>
    <row r="355" spans="1:7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</row>
    <row r="356" spans="1:7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</row>
    <row r="357" spans="1:7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</row>
    <row r="358" spans="1:7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</row>
    <row r="359" spans="1:7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</row>
    <row r="360" spans="1:7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</row>
    <row r="361" spans="1:7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</row>
    <row r="362" spans="1:7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</row>
    <row r="363" spans="1:7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</row>
    <row r="364" spans="1:7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</row>
    <row r="365" spans="1:7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</row>
    <row r="366" spans="1:7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</row>
    <row r="367" spans="1:7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</row>
    <row r="368" spans="1:7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</row>
    <row r="369" spans="1:7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</row>
    <row r="370" spans="1:7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</row>
    <row r="371" spans="1:7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</row>
    <row r="372" spans="1:7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</row>
    <row r="373" spans="1:7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</row>
    <row r="374" spans="1:7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</row>
    <row r="375" spans="1:7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</row>
    <row r="376" spans="1:7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</row>
    <row r="377" spans="1:7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</row>
    <row r="378" spans="1:7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</row>
    <row r="379" spans="1:7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</row>
    <row r="380" spans="1:7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</row>
    <row r="381" spans="1:7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</row>
    <row r="382" spans="1:7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</row>
    <row r="383" spans="1:7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</row>
    <row r="384" spans="1:7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</row>
    <row r="385" spans="1:7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</row>
    <row r="386" spans="1:7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</row>
    <row r="387" spans="1:7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</row>
    <row r="388" spans="1:7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</row>
    <row r="389" spans="1:7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</row>
    <row r="390" spans="1:7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</row>
    <row r="391" spans="1:7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</row>
    <row r="392" spans="1:7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</row>
    <row r="393" spans="1:7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</row>
    <row r="394" spans="1:7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</row>
    <row r="395" spans="1:7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</row>
    <row r="396" spans="1:7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</row>
    <row r="397" spans="1:7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</row>
    <row r="398" spans="1:7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</row>
    <row r="399" spans="1:7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</row>
    <row r="400" spans="1:7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</row>
    <row r="401" spans="1:7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</row>
    <row r="402" spans="1:7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</row>
    <row r="403" spans="1:7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</row>
    <row r="404" spans="1:7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</row>
    <row r="405" spans="1:7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</row>
    <row r="406" spans="1:7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</row>
  </sheetData>
  <mergeCells count="8">
    <mergeCell ref="G3:J3"/>
    <mergeCell ref="BS14:BS15"/>
    <mergeCell ref="K14:K15"/>
    <mergeCell ref="U14:U15"/>
    <mergeCell ref="AE14:AE15"/>
    <mergeCell ref="AO14:AO15"/>
    <mergeCell ref="AY14:AY15"/>
    <mergeCell ref="BI14:BI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D406"/>
  <sheetViews>
    <sheetView showGridLines="0" zoomScale="80" zoomScaleNormal="80" workbookViewId="0">
      <selection activeCell="A7" sqref="A7"/>
    </sheetView>
  </sheetViews>
  <sheetFormatPr defaultRowHeight="12.75" x14ac:dyDescent="0.2"/>
  <cols>
    <col min="1" max="1" width="57.42578125" style="1" customWidth="1"/>
    <col min="2" max="4" width="12" style="1" bestFit="1" customWidth="1"/>
    <col min="5" max="5" width="14.140625" style="1" customWidth="1"/>
    <col min="6" max="6" width="13.85546875" style="1" customWidth="1"/>
    <col min="7" max="7" width="12" style="1" customWidth="1"/>
    <col min="8" max="10" width="12" style="1" bestFit="1" customWidth="1"/>
    <col min="11" max="11" width="12" style="8" bestFit="1" customWidth="1"/>
    <col min="12" max="20" width="12" style="1" bestFit="1" customWidth="1"/>
    <col min="21" max="21" width="12" style="8" bestFit="1" customWidth="1"/>
    <col min="22" max="30" width="12" style="1" bestFit="1" customWidth="1"/>
    <col min="31" max="31" width="12" style="8" bestFit="1" customWidth="1"/>
    <col min="32" max="40" width="12" style="1" bestFit="1" customWidth="1"/>
    <col min="41" max="41" width="12" style="8" bestFit="1" customWidth="1"/>
    <col min="42" max="50" width="12" style="1" bestFit="1" customWidth="1"/>
    <col min="51" max="51" width="12" style="8" bestFit="1" customWidth="1"/>
    <col min="52" max="60" width="12" style="1" bestFit="1" customWidth="1"/>
    <col min="61" max="61" width="12" style="8" bestFit="1" customWidth="1"/>
    <col min="62" max="70" width="12" style="1" bestFit="1" customWidth="1"/>
    <col min="71" max="71" width="12" style="8" bestFit="1" customWidth="1"/>
    <col min="72" max="74" width="12" style="27" bestFit="1" customWidth="1"/>
    <col min="75" max="76" width="10.85546875" style="27" bestFit="1" customWidth="1"/>
    <col min="77" max="1824" width="9.140625" style="27"/>
    <col min="1825" max="16384" width="9.140625" style="1"/>
  </cols>
  <sheetData>
    <row r="1" spans="1:1824" x14ac:dyDescent="0.2"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</row>
    <row r="2" spans="1:1824" x14ac:dyDescent="0.2">
      <c r="B2" s="34"/>
      <c r="C2" s="34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1:1824" ht="18" x14ac:dyDescent="0.25">
      <c r="A3" s="35" t="s">
        <v>92</v>
      </c>
      <c r="B3" s="36"/>
      <c r="C3" s="36"/>
      <c r="D3" s="4"/>
      <c r="E3" s="4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1:1824" x14ac:dyDescent="0.2">
      <c r="B4" s="34"/>
      <c r="C4" s="34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1:1824" x14ac:dyDescent="0.2">
      <c r="B5" s="34" t="s">
        <v>4</v>
      </c>
      <c r="C5" s="34" t="s">
        <v>5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1:1824" x14ac:dyDescent="0.2">
      <c r="A6" s="50" t="s">
        <v>93</v>
      </c>
      <c r="B6" s="42">
        <v>45000</v>
      </c>
      <c r="C6" s="51">
        <v>29000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</row>
    <row r="7" spans="1:1824" ht="18" x14ac:dyDescent="0.25">
      <c r="A7" s="52" t="s">
        <v>0</v>
      </c>
      <c r="B7" s="46">
        <v>520</v>
      </c>
      <c r="C7" s="53">
        <f>700*0.92</f>
        <v>644</v>
      </c>
      <c r="F7" s="144" t="s">
        <v>110</v>
      </c>
      <c r="G7" s="145"/>
      <c r="H7" s="145"/>
      <c r="I7" s="146"/>
      <c r="J7" s="146"/>
      <c r="K7" s="146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0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1824" x14ac:dyDescent="0.2">
      <c r="A8" s="52" t="s">
        <v>9</v>
      </c>
      <c r="B8" s="46">
        <v>17000</v>
      </c>
      <c r="C8" s="53">
        <v>17000</v>
      </c>
      <c r="F8" s="5"/>
      <c r="K8" s="2"/>
      <c r="U8" s="2"/>
      <c r="AE8" s="2"/>
      <c r="AO8" s="2"/>
      <c r="AY8" s="2"/>
      <c r="BI8" s="2"/>
      <c r="BS8" s="2"/>
    </row>
    <row r="9" spans="1:1824" x14ac:dyDescent="0.2">
      <c r="A9" s="46" t="s">
        <v>94</v>
      </c>
      <c r="B9" s="54">
        <f>(B12+B11)/B8</f>
        <v>0.5</v>
      </c>
      <c r="C9" s="55">
        <f>(C12+C11)/C8</f>
        <v>0.5</v>
      </c>
      <c r="D9" s="7"/>
      <c r="K9" s="2"/>
      <c r="U9" s="2"/>
      <c r="AE9" s="2"/>
      <c r="AO9" s="2"/>
      <c r="AY9" s="2"/>
      <c r="BI9" s="2"/>
      <c r="BS9" s="2"/>
    </row>
    <row r="10" spans="1:1824" x14ac:dyDescent="0.2">
      <c r="A10" s="52" t="s">
        <v>10</v>
      </c>
      <c r="B10" s="46">
        <f>B8*B9</f>
        <v>8500</v>
      </c>
      <c r="C10" s="53">
        <f>C8*C9</f>
        <v>8500</v>
      </c>
      <c r="F10" s="5"/>
      <c r="K10" s="2"/>
      <c r="U10" s="2"/>
      <c r="AE10" s="2"/>
      <c r="AO10" s="2"/>
      <c r="AY10" s="2"/>
      <c r="BI10" s="2"/>
      <c r="BS10" s="2"/>
    </row>
    <row r="11" spans="1:1824" ht="13.5" thickBot="1" x14ac:dyDescent="0.25">
      <c r="A11" s="46" t="s">
        <v>11</v>
      </c>
      <c r="B11" s="114">
        <v>6000</v>
      </c>
      <c r="C11" s="49">
        <f>B11</f>
        <v>6000</v>
      </c>
      <c r="D11" s="7"/>
      <c r="K11" s="2"/>
      <c r="U11" s="2"/>
      <c r="AE11" s="2"/>
      <c r="AO11" s="2"/>
      <c r="AY11" s="2"/>
      <c r="BI11" s="2"/>
      <c r="BS11" s="2"/>
    </row>
    <row r="12" spans="1:1824" x14ac:dyDescent="0.2">
      <c r="A12" s="68" t="s">
        <v>95</v>
      </c>
      <c r="B12" s="121">
        <v>2500</v>
      </c>
      <c r="C12" s="56">
        <f>B12</f>
        <v>2500</v>
      </c>
      <c r="D12" s="7"/>
      <c r="K12" s="2"/>
      <c r="U12" s="2"/>
      <c r="AE12" s="2"/>
      <c r="AO12" s="2"/>
      <c r="AY12" s="2"/>
      <c r="BI12" s="2"/>
      <c r="BS12" s="2"/>
    </row>
    <row r="13" spans="1:1824" ht="13.5" thickBot="1" x14ac:dyDescent="0.25">
      <c r="A13" s="68" t="s">
        <v>96</v>
      </c>
      <c r="B13" s="122">
        <v>1.01</v>
      </c>
      <c r="C13" s="55">
        <f>B13</f>
        <v>1.01</v>
      </c>
      <c r="D13" s="7"/>
      <c r="K13" s="2"/>
      <c r="U13" s="2"/>
      <c r="AE13" s="2"/>
      <c r="AO13" s="2"/>
      <c r="AY13" s="2"/>
      <c r="BI13" s="2"/>
      <c r="BS13" s="2"/>
    </row>
    <row r="14" spans="1:1824" ht="12.75" customHeight="1" x14ac:dyDescent="0.2">
      <c r="A14" s="57" t="s">
        <v>97</v>
      </c>
      <c r="B14" s="58">
        <f>B12</f>
        <v>2500</v>
      </c>
      <c r="C14" s="59">
        <f>B14</f>
        <v>2500</v>
      </c>
      <c r="D14" s="7"/>
      <c r="K14" s="142" t="s">
        <v>15</v>
      </c>
      <c r="U14" s="142" t="s">
        <v>16</v>
      </c>
      <c r="AE14" s="142" t="s">
        <v>17</v>
      </c>
      <c r="AO14" s="142" t="s">
        <v>21</v>
      </c>
      <c r="AY14" s="142" t="s">
        <v>20</v>
      </c>
      <c r="BI14" s="142" t="s">
        <v>19</v>
      </c>
      <c r="BS14" s="142" t="s">
        <v>18</v>
      </c>
    </row>
    <row r="15" spans="1:1824" x14ac:dyDescent="0.2">
      <c r="A15" s="6"/>
      <c r="K15" s="143"/>
      <c r="U15" s="143"/>
      <c r="AE15" s="143"/>
      <c r="AO15" s="143"/>
      <c r="AY15" s="143"/>
      <c r="BI15" s="143"/>
      <c r="BS15" s="143"/>
    </row>
    <row r="16" spans="1:1824" s="12" customFormat="1" ht="13.5" thickBot="1" x14ac:dyDescent="0.25">
      <c r="A16" s="16"/>
      <c r="B16" s="12" t="s">
        <v>22</v>
      </c>
      <c r="C16" s="12" t="s">
        <v>23</v>
      </c>
      <c r="D16" s="12" t="s">
        <v>24</v>
      </c>
      <c r="E16" s="12" t="s">
        <v>25</v>
      </c>
      <c r="F16" s="12" t="s">
        <v>26</v>
      </c>
      <c r="G16" s="12" t="s">
        <v>27</v>
      </c>
      <c r="H16" s="12" t="s">
        <v>28</v>
      </c>
      <c r="I16" s="12" t="s">
        <v>29</v>
      </c>
      <c r="J16" s="12" t="s">
        <v>30</v>
      </c>
      <c r="K16" s="20" t="s">
        <v>31</v>
      </c>
      <c r="L16" s="13" t="s">
        <v>32</v>
      </c>
      <c r="M16" s="13" t="s">
        <v>33</v>
      </c>
      <c r="N16" s="13" t="s">
        <v>34</v>
      </c>
      <c r="O16" s="13" t="s">
        <v>35</v>
      </c>
      <c r="P16" s="13" t="s">
        <v>36</v>
      </c>
      <c r="Q16" s="13" t="s">
        <v>37</v>
      </c>
      <c r="R16" s="13" t="s">
        <v>38</v>
      </c>
      <c r="S16" s="13" t="s">
        <v>39</v>
      </c>
      <c r="T16" s="13" t="s">
        <v>40</v>
      </c>
      <c r="U16" s="20" t="s">
        <v>41</v>
      </c>
      <c r="V16" s="13" t="s">
        <v>51</v>
      </c>
      <c r="W16" s="13" t="s">
        <v>42</v>
      </c>
      <c r="X16" s="13" t="s">
        <v>43</v>
      </c>
      <c r="Y16" s="13" t="s">
        <v>44</v>
      </c>
      <c r="Z16" s="13" t="s">
        <v>45</v>
      </c>
      <c r="AA16" s="13" t="s">
        <v>46</v>
      </c>
      <c r="AB16" s="13" t="s">
        <v>47</v>
      </c>
      <c r="AC16" s="13" t="s">
        <v>48</v>
      </c>
      <c r="AD16" s="13" t="s">
        <v>49</v>
      </c>
      <c r="AE16" s="20" t="s">
        <v>50</v>
      </c>
      <c r="AF16" s="12" t="s">
        <v>52</v>
      </c>
      <c r="AG16" s="12" t="s">
        <v>53</v>
      </c>
      <c r="AH16" s="12" t="s">
        <v>54</v>
      </c>
      <c r="AI16" s="12" t="s">
        <v>55</v>
      </c>
      <c r="AJ16" s="12" t="s">
        <v>56</v>
      </c>
      <c r="AK16" s="12" t="s">
        <v>57</v>
      </c>
      <c r="AL16" s="12" t="s">
        <v>58</v>
      </c>
      <c r="AM16" s="12" t="s">
        <v>59</v>
      </c>
      <c r="AN16" s="12" t="s">
        <v>60</v>
      </c>
      <c r="AO16" s="20" t="s">
        <v>61</v>
      </c>
      <c r="AP16" s="12" t="s">
        <v>62</v>
      </c>
      <c r="AQ16" s="12" t="s">
        <v>63</v>
      </c>
      <c r="AR16" s="12" t="s">
        <v>64</v>
      </c>
      <c r="AS16" s="12" t="s">
        <v>65</v>
      </c>
      <c r="AT16" s="12" t="s">
        <v>66</v>
      </c>
      <c r="AU16" s="12" t="s">
        <v>67</v>
      </c>
      <c r="AV16" s="12" t="s">
        <v>68</v>
      </c>
      <c r="AW16" s="12" t="s">
        <v>69</v>
      </c>
      <c r="AX16" s="12" t="s">
        <v>70</v>
      </c>
      <c r="AY16" s="20" t="s">
        <v>71</v>
      </c>
      <c r="AZ16" s="12" t="s">
        <v>72</v>
      </c>
      <c r="BA16" s="12" t="s">
        <v>73</v>
      </c>
      <c r="BB16" s="12" t="s">
        <v>74</v>
      </c>
      <c r="BC16" s="12" t="s">
        <v>75</v>
      </c>
      <c r="BD16" s="12" t="s">
        <v>76</v>
      </c>
      <c r="BE16" s="12" t="s">
        <v>77</v>
      </c>
      <c r="BF16" s="12" t="s">
        <v>78</v>
      </c>
      <c r="BG16" s="12" t="s">
        <v>79</v>
      </c>
      <c r="BH16" s="12" t="s">
        <v>80</v>
      </c>
      <c r="BI16" s="20" t="s">
        <v>81</v>
      </c>
      <c r="BJ16" s="12" t="s">
        <v>82</v>
      </c>
      <c r="BK16" s="12" t="s">
        <v>83</v>
      </c>
      <c r="BL16" s="12" t="s">
        <v>84</v>
      </c>
      <c r="BM16" s="12" t="s">
        <v>85</v>
      </c>
      <c r="BN16" s="12" t="s">
        <v>86</v>
      </c>
      <c r="BO16" s="12" t="s">
        <v>87</v>
      </c>
      <c r="BP16" s="12" t="s">
        <v>88</v>
      </c>
      <c r="BQ16" s="12" t="s">
        <v>89</v>
      </c>
      <c r="BR16" s="12" t="s">
        <v>90</v>
      </c>
      <c r="BS16" s="20" t="s">
        <v>91</v>
      </c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  <c r="MY16" s="70"/>
      <c r="MZ16" s="70"/>
      <c r="NA16" s="70"/>
      <c r="NB16" s="70"/>
      <c r="NC16" s="70"/>
      <c r="ND16" s="70"/>
      <c r="NE16" s="70"/>
      <c r="NF16" s="70"/>
      <c r="NG16" s="70"/>
      <c r="NH16" s="70"/>
      <c r="NI16" s="70"/>
      <c r="NJ16" s="70"/>
      <c r="NK16" s="70"/>
      <c r="NL16" s="70"/>
      <c r="NM16" s="70"/>
      <c r="NN16" s="70"/>
      <c r="NO16" s="70"/>
      <c r="NP16" s="70"/>
      <c r="NQ16" s="70"/>
      <c r="NR16" s="70"/>
      <c r="NS16" s="70"/>
      <c r="NT16" s="70"/>
      <c r="NU16" s="70"/>
      <c r="NV16" s="70"/>
      <c r="NW16" s="70"/>
      <c r="NX16" s="70"/>
      <c r="NY16" s="70"/>
      <c r="NZ16" s="70"/>
      <c r="OA16" s="70"/>
      <c r="OB16" s="70"/>
      <c r="OC16" s="70"/>
      <c r="OD16" s="70"/>
      <c r="OE16" s="70"/>
      <c r="OF16" s="70"/>
      <c r="OG16" s="70"/>
      <c r="OH16" s="70"/>
      <c r="OI16" s="70"/>
      <c r="OJ16" s="70"/>
      <c r="OK16" s="70"/>
      <c r="OL16" s="70"/>
      <c r="OM16" s="70"/>
      <c r="ON16" s="70"/>
      <c r="OO16" s="70"/>
      <c r="OP16" s="70"/>
      <c r="OQ16" s="70"/>
      <c r="OR16" s="70"/>
      <c r="OS16" s="70"/>
      <c r="OT16" s="70"/>
      <c r="OU16" s="70"/>
      <c r="OV16" s="70"/>
      <c r="OW16" s="70"/>
      <c r="OX16" s="70"/>
      <c r="OY16" s="70"/>
      <c r="OZ16" s="70"/>
      <c r="PA16" s="70"/>
      <c r="PB16" s="70"/>
      <c r="PC16" s="70"/>
      <c r="PD16" s="70"/>
      <c r="PE16" s="70"/>
      <c r="PF16" s="70"/>
      <c r="PG16" s="70"/>
      <c r="PH16" s="70"/>
      <c r="PI16" s="70"/>
      <c r="PJ16" s="70"/>
      <c r="PK16" s="70"/>
      <c r="PL16" s="70"/>
      <c r="PM16" s="70"/>
      <c r="PN16" s="70"/>
      <c r="PO16" s="70"/>
      <c r="PP16" s="70"/>
      <c r="PQ16" s="70"/>
      <c r="PR16" s="70"/>
      <c r="PS16" s="70"/>
      <c r="PT16" s="70"/>
      <c r="PU16" s="70"/>
      <c r="PV16" s="70"/>
      <c r="PW16" s="70"/>
      <c r="PX16" s="70"/>
      <c r="PY16" s="70"/>
      <c r="PZ16" s="70"/>
      <c r="QA16" s="70"/>
      <c r="QB16" s="70"/>
      <c r="QC16" s="70"/>
      <c r="QD16" s="70"/>
      <c r="QE16" s="70"/>
      <c r="QF16" s="70"/>
      <c r="QG16" s="70"/>
      <c r="QH16" s="70"/>
      <c r="QI16" s="70"/>
      <c r="QJ16" s="70"/>
      <c r="QK16" s="70"/>
      <c r="QL16" s="70"/>
      <c r="QM16" s="70"/>
      <c r="QN16" s="70"/>
      <c r="QO16" s="70"/>
      <c r="QP16" s="70"/>
      <c r="QQ16" s="70"/>
      <c r="QR16" s="70"/>
      <c r="QS16" s="70"/>
      <c r="QT16" s="70"/>
      <c r="QU16" s="70"/>
      <c r="QV16" s="70"/>
      <c r="QW16" s="70"/>
      <c r="QX16" s="70"/>
      <c r="QY16" s="70"/>
      <c r="QZ16" s="70"/>
      <c r="RA16" s="70"/>
      <c r="RB16" s="70"/>
      <c r="RC16" s="70"/>
      <c r="RD16" s="70"/>
      <c r="RE16" s="70"/>
      <c r="RF16" s="70"/>
      <c r="RG16" s="70"/>
      <c r="RH16" s="70"/>
      <c r="RI16" s="70"/>
      <c r="RJ16" s="70"/>
      <c r="RK16" s="70"/>
      <c r="RL16" s="70"/>
      <c r="RM16" s="70"/>
      <c r="RN16" s="70"/>
      <c r="RO16" s="70"/>
      <c r="RP16" s="70"/>
      <c r="RQ16" s="70"/>
      <c r="RR16" s="70"/>
      <c r="RS16" s="70"/>
      <c r="RT16" s="70"/>
      <c r="RU16" s="70"/>
      <c r="RV16" s="70"/>
      <c r="RW16" s="70"/>
      <c r="RX16" s="70"/>
      <c r="RY16" s="70"/>
      <c r="RZ16" s="70"/>
      <c r="SA16" s="70"/>
      <c r="SB16" s="70"/>
      <c r="SC16" s="70"/>
      <c r="SD16" s="70"/>
      <c r="SE16" s="70"/>
      <c r="SF16" s="70"/>
      <c r="SG16" s="70"/>
      <c r="SH16" s="70"/>
      <c r="SI16" s="70"/>
      <c r="SJ16" s="70"/>
      <c r="SK16" s="70"/>
      <c r="SL16" s="70"/>
      <c r="SM16" s="70"/>
      <c r="SN16" s="70"/>
      <c r="SO16" s="70"/>
      <c r="SP16" s="70"/>
      <c r="SQ16" s="70"/>
      <c r="SR16" s="70"/>
      <c r="SS16" s="70"/>
      <c r="ST16" s="70"/>
      <c r="SU16" s="70"/>
      <c r="SV16" s="70"/>
      <c r="SW16" s="70"/>
      <c r="SX16" s="70"/>
      <c r="SY16" s="70"/>
      <c r="SZ16" s="70"/>
      <c r="TA16" s="70"/>
      <c r="TB16" s="70"/>
      <c r="TC16" s="70"/>
      <c r="TD16" s="70"/>
      <c r="TE16" s="70"/>
      <c r="TF16" s="70"/>
      <c r="TG16" s="70"/>
      <c r="TH16" s="70"/>
      <c r="TI16" s="70"/>
      <c r="TJ16" s="70"/>
      <c r="TK16" s="70"/>
      <c r="TL16" s="70"/>
      <c r="TM16" s="70"/>
      <c r="TN16" s="70"/>
      <c r="TO16" s="70"/>
      <c r="TP16" s="70"/>
      <c r="TQ16" s="70"/>
      <c r="TR16" s="70"/>
      <c r="TS16" s="70"/>
      <c r="TT16" s="70"/>
      <c r="TU16" s="70"/>
      <c r="TV16" s="70"/>
      <c r="TW16" s="70"/>
      <c r="TX16" s="70"/>
      <c r="TY16" s="70"/>
      <c r="TZ16" s="70"/>
      <c r="UA16" s="70"/>
      <c r="UB16" s="70"/>
      <c r="UC16" s="70"/>
      <c r="UD16" s="70"/>
      <c r="UE16" s="70"/>
      <c r="UF16" s="70"/>
      <c r="UG16" s="70"/>
      <c r="UH16" s="70"/>
      <c r="UI16" s="70"/>
      <c r="UJ16" s="70"/>
      <c r="UK16" s="70"/>
      <c r="UL16" s="70"/>
      <c r="UM16" s="70"/>
      <c r="UN16" s="70"/>
      <c r="UO16" s="70"/>
      <c r="UP16" s="70"/>
      <c r="UQ16" s="70"/>
      <c r="UR16" s="70"/>
      <c r="US16" s="70"/>
      <c r="UT16" s="70"/>
      <c r="UU16" s="70"/>
      <c r="UV16" s="70"/>
      <c r="UW16" s="70"/>
      <c r="UX16" s="70"/>
      <c r="UY16" s="70"/>
      <c r="UZ16" s="70"/>
      <c r="VA16" s="70"/>
      <c r="VB16" s="70"/>
      <c r="VC16" s="70"/>
      <c r="VD16" s="70"/>
      <c r="VE16" s="70"/>
      <c r="VF16" s="70"/>
      <c r="VG16" s="70"/>
      <c r="VH16" s="70"/>
      <c r="VI16" s="70"/>
      <c r="VJ16" s="70"/>
      <c r="VK16" s="70"/>
      <c r="VL16" s="70"/>
      <c r="VM16" s="70"/>
      <c r="VN16" s="70"/>
      <c r="VO16" s="70"/>
      <c r="VP16" s="70"/>
      <c r="VQ16" s="70"/>
      <c r="VR16" s="70"/>
      <c r="VS16" s="70"/>
      <c r="VT16" s="70"/>
      <c r="VU16" s="70"/>
      <c r="VV16" s="70"/>
      <c r="VW16" s="70"/>
      <c r="VX16" s="70"/>
      <c r="VY16" s="70"/>
      <c r="VZ16" s="70"/>
      <c r="WA16" s="70"/>
      <c r="WB16" s="70"/>
      <c r="WC16" s="70"/>
      <c r="WD16" s="70"/>
      <c r="WE16" s="70"/>
      <c r="WF16" s="70"/>
      <c r="WG16" s="70"/>
      <c r="WH16" s="70"/>
      <c r="WI16" s="70"/>
      <c r="WJ16" s="70"/>
      <c r="WK16" s="70"/>
      <c r="WL16" s="70"/>
      <c r="WM16" s="70"/>
      <c r="WN16" s="70"/>
      <c r="WO16" s="70"/>
      <c r="WP16" s="70"/>
      <c r="WQ16" s="70"/>
      <c r="WR16" s="70"/>
      <c r="WS16" s="70"/>
      <c r="WT16" s="70"/>
      <c r="WU16" s="70"/>
      <c r="WV16" s="70"/>
      <c r="WW16" s="70"/>
      <c r="WX16" s="70"/>
      <c r="WY16" s="70"/>
      <c r="WZ16" s="70"/>
      <c r="XA16" s="70"/>
      <c r="XB16" s="70"/>
      <c r="XC16" s="70"/>
      <c r="XD16" s="70"/>
      <c r="XE16" s="70"/>
      <c r="XF16" s="70"/>
      <c r="XG16" s="70"/>
      <c r="XH16" s="70"/>
      <c r="XI16" s="70"/>
      <c r="XJ16" s="70"/>
      <c r="XK16" s="70"/>
      <c r="XL16" s="70"/>
      <c r="XM16" s="70"/>
      <c r="XN16" s="70"/>
      <c r="XO16" s="70"/>
      <c r="XP16" s="70"/>
      <c r="XQ16" s="70"/>
      <c r="XR16" s="70"/>
      <c r="XS16" s="70"/>
      <c r="XT16" s="70"/>
      <c r="XU16" s="70"/>
      <c r="XV16" s="70"/>
      <c r="XW16" s="70"/>
      <c r="XX16" s="70"/>
      <c r="XY16" s="70"/>
      <c r="XZ16" s="70"/>
      <c r="YA16" s="70"/>
      <c r="YB16" s="70"/>
      <c r="YC16" s="70"/>
      <c r="YD16" s="70"/>
      <c r="YE16" s="70"/>
      <c r="YF16" s="70"/>
      <c r="YG16" s="70"/>
      <c r="YH16" s="70"/>
      <c r="YI16" s="70"/>
      <c r="YJ16" s="70"/>
      <c r="YK16" s="70"/>
      <c r="YL16" s="70"/>
      <c r="YM16" s="70"/>
      <c r="YN16" s="70"/>
      <c r="YO16" s="70"/>
      <c r="YP16" s="70"/>
      <c r="YQ16" s="70"/>
      <c r="YR16" s="70"/>
      <c r="YS16" s="70"/>
      <c r="YT16" s="70"/>
      <c r="YU16" s="70"/>
      <c r="YV16" s="70"/>
      <c r="YW16" s="70"/>
      <c r="YX16" s="70"/>
      <c r="YY16" s="70"/>
      <c r="YZ16" s="70"/>
      <c r="ZA16" s="70"/>
      <c r="ZB16" s="70"/>
      <c r="ZC16" s="70"/>
      <c r="ZD16" s="70"/>
      <c r="ZE16" s="70"/>
      <c r="ZF16" s="70"/>
      <c r="ZG16" s="70"/>
      <c r="ZH16" s="70"/>
      <c r="ZI16" s="70"/>
      <c r="ZJ16" s="70"/>
      <c r="ZK16" s="70"/>
      <c r="ZL16" s="70"/>
      <c r="ZM16" s="70"/>
      <c r="ZN16" s="70"/>
      <c r="ZO16" s="70"/>
      <c r="ZP16" s="70"/>
      <c r="ZQ16" s="70"/>
      <c r="ZR16" s="70"/>
      <c r="ZS16" s="70"/>
      <c r="ZT16" s="70"/>
      <c r="ZU16" s="70"/>
      <c r="ZV16" s="70"/>
      <c r="ZW16" s="70"/>
      <c r="ZX16" s="70"/>
      <c r="ZY16" s="70"/>
      <c r="ZZ16" s="70"/>
      <c r="AAA16" s="70"/>
      <c r="AAB16" s="70"/>
      <c r="AAC16" s="70"/>
      <c r="AAD16" s="70"/>
      <c r="AAE16" s="70"/>
      <c r="AAF16" s="70"/>
      <c r="AAG16" s="70"/>
      <c r="AAH16" s="70"/>
      <c r="AAI16" s="70"/>
      <c r="AAJ16" s="70"/>
      <c r="AAK16" s="70"/>
      <c r="AAL16" s="70"/>
      <c r="AAM16" s="70"/>
      <c r="AAN16" s="70"/>
      <c r="AAO16" s="70"/>
      <c r="AAP16" s="70"/>
      <c r="AAQ16" s="70"/>
      <c r="AAR16" s="70"/>
      <c r="AAS16" s="70"/>
      <c r="AAT16" s="70"/>
      <c r="AAU16" s="70"/>
      <c r="AAV16" s="70"/>
      <c r="AAW16" s="70"/>
      <c r="AAX16" s="70"/>
      <c r="AAY16" s="70"/>
      <c r="AAZ16" s="70"/>
      <c r="ABA16" s="70"/>
      <c r="ABB16" s="70"/>
      <c r="ABC16" s="70"/>
      <c r="ABD16" s="70"/>
      <c r="ABE16" s="70"/>
      <c r="ABF16" s="70"/>
      <c r="ABG16" s="70"/>
      <c r="ABH16" s="70"/>
      <c r="ABI16" s="70"/>
      <c r="ABJ16" s="70"/>
      <c r="ABK16" s="70"/>
      <c r="ABL16" s="70"/>
      <c r="ABM16" s="70"/>
      <c r="ABN16" s="70"/>
      <c r="ABO16" s="70"/>
      <c r="ABP16" s="70"/>
      <c r="ABQ16" s="70"/>
      <c r="ABR16" s="70"/>
      <c r="ABS16" s="70"/>
      <c r="ABT16" s="70"/>
      <c r="ABU16" s="70"/>
      <c r="ABV16" s="70"/>
      <c r="ABW16" s="70"/>
      <c r="ABX16" s="70"/>
      <c r="ABY16" s="70"/>
      <c r="ABZ16" s="70"/>
      <c r="ACA16" s="70"/>
      <c r="ACB16" s="70"/>
      <c r="ACC16" s="70"/>
      <c r="ACD16" s="70"/>
      <c r="ACE16" s="70"/>
      <c r="ACF16" s="70"/>
      <c r="ACG16" s="70"/>
      <c r="ACH16" s="70"/>
      <c r="ACI16" s="70"/>
      <c r="ACJ16" s="70"/>
      <c r="ACK16" s="70"/>
      <c r="ACL16" s="70"/>
      <c r="ACM16" s="70"/>
      <c r="ACN16" s="70"/>
      <c r="ACO16" s="70"/>
      <c r="ACP16" s="70"/>
      <c r="ACQ16" s="70"/>
      <c r="ACR16" s="70"/>
      <c r="ACS16" s="70"/>
      <c r="ACT16" s="70"/>
      <c r="ACU16" s="70"/>
      <c r="ACV16" s="70"/>
      <c r="ACW16" s="70"/>
      <c r="ACX16" s="70"/>
      <c r="ACY16" s="70"/>
      <c r="ACZ16" s="70"/>
      <c r="ADA16" s="70"/>
      <c r="ADB16" s="70"/>
      <c r="ADC16" s="70"/>
      <c r="ADD16" s="70"/>
      <c r="ADE16" s="70"/>
      <c r="ADF16" s="70"/>
      <c r="ADG16" s="70"/>
      <c r="ADH16" s="70"/>
      <c r="ADI16" s="70"/>
      <c r="ADJ16" s="70"/>
      <c r="ADK16" s="70"/>
      <c r="ADL16" s="70"/>
      <c r="ADM16" s="70"/>
      <c r="ADN16" s="70"/>
      <c r="ADO16" s="70"/>
      <c r="ADP16" s="70"/>
      <c r="ADQ16" s="70"/>
      <c r="ADR16" s="70"/>
      <c r="ADS16" s="70"/>
      <c r="ADT16" s="70"/>
      <c r="ADU16" s="70"/>
      <c r="ADV16" s="70"/>
      <c r="ADW16" s="70"/>
      <c r="ADX16" s="70"/>
      <c r="ADY16" s="70"/>
      <c r="ADZ16" s="70"/>
      <c r="AEA16" s="70"/>
      <c r="AEB16" s="70"/>
      <c r="AEC16" s="70"/>
      <c r="AED16" s="70"/>
      <c r="AEE16" s="70"/>
      <c r="AEF16" s="70"/>
      <c r="AEG16" s="70"/>
      <c r="AEH16" s="70"/>
      <c r="AEI16" s="70"/>
      <c r="AEJ16" s="70"/>
      <c r="AEK16" s="70"/>
      <c r="AEL16" s="70"/>
      <c r="AEM16" s="70"/>
      <c r="AEN16" s="70"/>
      <c r="AEO16" s="70"/>
      <c r="AEP16" s="70"/>
      <c r="AEQ16" s="70"/>
      <c r="AER16" s="70"/>
      <c r="AES16" s="70"/>
      <c r="AET16" s="70"/>
      <c r="AEU16" s="70"/>
      <c r="AEV16" s="70"/>
      <c r="AEW16" s="70"/>
      <c r="AEX16" s="70"/>
      <c r="AEY16" s="70"/>
      <c r="AEZ16" s="70"/>
      <c r="AFA16" s="70"/>
      <c r="AFB16" s="70"/>
      <c r="AFC16" s="70"/>
      <c r="AFD16" s="70"/>
      <c r="AFE16" s="70"/>
      <c r="AFF16" s="70"/>
      <c r="AFG16" s="70"/>
      <c r="AFH16" s="70"/>
      <c r="AFI16" s="70"/>
      <c r="AFJ16" s="70"/>
      <c r="AFK16" s="70"/>
      <c r="AFL16" s="70"/>
      <c r="AFM16" s="70"/>
      <c r="AFN16" s="70"/>
      <c r="AFO16" s="70"/>
      <c r="AFP16" s="70"/>
      <c r="AFQ16" s="70"/>
      <c r="AFR16" s="70"/>
      <c r="AFS16" s="70"/>
      <c r="AFT16" s="70"/>
      <c r="AFU16" s="70"/>
      <c r="AFV16" s="70"/>
      <c r="AFW16" s="70"/>
      <c r="AFX16" s="70"/>
      <c r="AFY16" s="70"/>
      <c r="AFZ16" s="70"/>
      <c r="AGA16" s="70"/>
      <c r="AGB16" s="70"/>
      <c r="AGC16" s="70"/>
      <c r="AGD16" s="70"/>
      <c r="AGE16" s="70"/>
      <c r="AGF16" s="70"/>
      <c r="AGG16" s="70"/>
      <c r="AGH16" s="70"/>
      <c r="AGI16" s="70"/>
      <c r="AGJ16" s="70"/>
      <c r="AGK16" s="70"/>
      <c r="AGL16" s="70"/>
      <c r="AGM16" s="70"/>
      <c r="AGN16" s="70"/>
      <c r="AGO16" s="70"/>
      <c r="AGP16" s="70"/>
      <c r="AGQ16" s="70"/>
      <c r="AGR16" s="70"/>
      <c r="AGS16" s="70"/>
      <c r="AGT16" s="70"/>
      <c r="AGU16" s="70"/>
      <c r="AGV16" s="70"/>
      <c r="AGW16" s="70"/>
      <c r="AGX16" s="70"/>
      <c r="AGY16" s="70"/>
      <c r="AGZ16" s="70"/>
      <c r="AHA16" s="70"/>
      <c r="AHB16" s="70"/>
      <c r="AHC16" s="70"/>
      <c r="AHD16" s="70"/>
      <c r="AHE16" s="70"/>
      <c r="AHF16" s="70"/>
      <c r="AHG16" s="70"/>
      <c r="AHH16" s="70"/>
      <c r="AHI16" s="70"/>
      <c r="AHJ16" s="70"/>
      <c r="AHK16" s="70"/>
      <c r="AHL16" s="70"/>
      <c r="AHM16" s="70"/>
      <c r="AHN16" s="70"/>
      <c r="AHO16" s="70"/>
      <c r="AHP16" s="70"/>
      <c r="AHQ16" s="70"/>
      <c r="AHR16" s="70"/>
      <c r="AHS16" s="70"/>
      <c r="AHT16" s="70"/>
      <c r="AHU16" s="70"/>
      <c r="AHV16" s="70"/>
      <c r="AHW16" s="70"/>
      <c r="AHX16" s="70"/>
      <c r="AHY16" s="70"/>
      <c r="AHZ16" s="70"/>
      <c r="AIA16" s="70"/>
      <c r="AIB16" s="70"/>
      <c r="AIC16" s="70"/>
      <c r="AID16" s="70"/>
      <c r="AIE16" s="70"/>
      <c r="AIF16" s="70"/>
      <c r="AIG16" s="70"/>
      <c r="AIH16" s="70"/>
      <c r="AII16" s="70"/>
      <c r="AIJ16" s="70"/>
      <c r="AIK16" s="70"/>
      <c r="AIL16" s="70"/>
      <c r="AIM16" s="70"/>
      <c r="AIN16" s="70"/>
      <c r="AIO16" s="70"/>
      <c r="AIP16" s="70"/>
      <c r="AIQ16" s="70"/>
      <c r="AIR16" s="70"/>
      <c r="AIS16" s="70"/>
      <c r="AIT16" s="70"/>
      <c r="AIU16" s="70"/>
      <c r="AIV16" s="70"/>
      <c r="AIW16" s="70"/>
      <c r="AIX16" s="70"/>
      <c r="AIY16" s="70"/>
      <c r="AIZ16" s="70"/>
      <c r="AJA16" s="70"/>
      <c r="AJB16" s="70"/>
      <c r="AJC16" s="70"/>
      <c r="AJD16" s="70"/>
      <c r="AJE16" s="70"/>
      <c r="AJF16" s="70"/>
      <c r="AJG16" s="70"/>
      <c r="AJH16" s="70"/>
      <c r="AJI16" s="70"/>
      <c r="AJJ16" s="70"/>
      <c r="AJK16" s="70"/>
      <c r="AJL16" s="70"/>
      <c r="AJM16" s="70"/>
      <c r="AJN16" s="70"/>
      <c r="AJO16" s="70"/>
      <c r="AJP16" s="70"/>
      <c r="AJQ16" s="70"/>
      <c r="AJR16" s="70"/>
      <c r="AJS16" s="70"/>
      <c r="AJT16" s="70"/>
      <c r="AJU16" s="70"/>
      <c r="AJV16" s="70"/>
      <c r="AJW16" s="70"/>
      <c r="AJX16" s="70"/>
      <c r="AJY16" s="70"/>
      <c r="AJZ16" s="70"/>
      <c r="AKA16" s="70"/>
      <c r="AKB16" s="70"/>
      <c r="AKC16" s="70"/>
      <c r="AKD16" s="70"/>
      <c r="AKE16" s="70"/>
      <c r="AKF16" s="70"/>
      <c r="AKG16" s="70"/>
      <c r="AKH16" s="70"/>
      <c r="AKI16" s="70"/>
      <c r="AKJ16" s="70"/>
      <c r="AKK16" s="70"/>
      <c r="AKL16" s="70"/>
      <c r="AKM16" s="70"/>
      <c r="AKN16" s="70"/>
      <c r="AKO16" s="70"/>
      <c r="AKP16" s="70"/>
      <c r="AKQ16" s="70"/>
      <c r="AKR16" s="70"/>
      <c r="AKS16" s="70"/>
      <c r="AKT16" s="70"/>
      <c r="AKU16" s="70"/>
      <c r="AKV16" s="70"/>
      <c r="AKW16" s="70"/>
      <c r="AKX16" s="70"/>
      <c r="AKY16" s="70"/>
      <c r="AKZ16" s="70"/>
      <c r="ALA16" s="70"/>
      <c r="ALB16" s="70"/>
      <c r="ALC16" s="70"/>
      <c r="ALD16" s="70"/>
      <c r="ALE16" s="70"/>
      <c r="ALF16" s="70"/>
      <c r="ALG16" s="70"/>
      <c r="ALH16" s="70"/>
      <c r="ALI16" s="70"/>
      <c r="ALJ16" s="70"/>
      <c r="ALK16" s="70"/>
      <c r="ALL16" s="70"/>
      <c r="ALM16" s="70"/>
      <c r="ALN16" s="70"/>
      <c r="ALO16" s="70"/>
      <c r="ALP16" s="70"/>
      <c r="ALQ16" s="70"/>
      <c r="ALR16" s="70"/>
      <c r="ALS16" s="70"/>
      <c r="ALT16" s="70"/>
      <c r="ALU16" s="70"/>
      <c r="ALV16" s="70"/>
      <c r="ALW16" s="70"/>
      <c r="ALX16" s="70"/>
      <c r="ALY16" s="70"/>
      <c r="ALZ16" s="70"/>
      <c r="AMA16" s="70"/>
      <c r="AMB16" s="70"/>
      <c r="AMC16" s="70"/>
      <c r="AMD16" s="70"/>
      <c r="AME16" s="70"/>
      <c r="AMF16" s="70"/>
      <c r="AMG16" s="70"/>
      <c r="AMH16" s="70"/>
      <c r="AMI16" s="70"/>
      <c r="AMJ16" s="70"/>
      <c r="AMK16" s="70"/>
      <c r="AML16" s="70"/>
      <c r="AMM16" s="70"/>
      <c r="AMN16" s="70"/>
      <c r="AMO16" s="70"/>
      <c r="AMP16" s="70"/>
      <c r="AMQ16" s="70"/>
      <c r="AMR16" s="70"/>
      <c r="AMS16" s="70"/>
      <c r="AMT16" s="70"/>
      <c r="AMU16" s="70"/>
      <c r="AMV16" s="70"/>
      <c r="AMW16" s="70"/>
      <c r="AMX16" s="70"/>
      <c r="AMY16" s="70"/>
      <c r="AMZ16" s="70"/>
      <c r="ANA16" s="70"/>
      <c r="ANB16" s="70"/>
      <c r="ANC16" s="70"/>
      <c r="AND16" s="70"/>
      <c r="ANE16" s="70"/>
      <c r="ANF16" s="70"/>
      <c r="ANG16" s="70"/>
      <c r="ANH16" s="70"/>
      <c r="ANI16" s="70"/>
      <c r="ANJ16" s="70"/>
      <c r="ANK16" s="70"/>
      <c r="ANL16" s="70"/>
      <c r="ANM16" s="70"/>
      <c r="ANN16" s="70"/>
      <c r="ANO16" s="70"/>
      <c r="ANP16" s="70"/>
      <c r="ANQ16" s="70"/>
      <c r="ANR16" s="70"/>
      <c r="ANS16" s="70"/>
      <c r="ANT16" s="70"/>
      <c r="ANU16" s="70"/>
      <c r="ANV16" s="70"/>
      <c r="ANW16" s="70"/>
      <c r="ANX16" s="70"/>
      <c r="ANY16" s="70"/>
      <c r="ANZ16" s="70"/>
      <c r="AOA16" s="70"/>
      <c r="AOB16" s="70"/>
      <c r="AOC16" s="70"/>
      <c r="AOD16" s="70"/>
      <c r="AOE16" s="70"/>
      <c r="AOF16" s="70"/>
      <c r="AOG16" s="70"/>
      <c r="AOH16" s="70"/>
      <c r="AOI16" s="70"/>
      <c r="AOJ16" s="70"/>
      <c r="AOK16" s="70"/>
      <c r="AOL16" s="70"/>
      <c r="AOM16" s="70"/>
      <c r="AON16" s="70"/>
      <c r="AOO16" s="70"/>
      <c r="AOP16" s="70"/>
      <c r="AOQ16" s="70"/>
      <c r="AOR16" s="70"/>
      <c r="AOS16" s="70"/>
      <c r="AOT16" s="70"/>
      <c r="AOU16" s="70"/>
      <c r="AOV16" s="70"/>
      <c r="AOW16" s="70"/>
      <c r="AOX16" s="70"/>
      <c r="AOY16" s="70"/>
      <c r="AOZ16" s="70"/>
      <c r="APA16" s="70"/>
      <c r="APB16" s="70"/>
      <c r="APC16" s="70"/>
      <c r="APD16" s="70"/>
      <c r="APE16" s="70"/>
      <c r="APF16" s="70"/>
      <c r="APG16" s="70"/>
      <c r="APH16" s="70"/>
      <c r="API16" s="70"/>
      <c r="APJ16" s="70"/>
      <c r="APK16" s="70"/>
      <c r="APL16" s="70"/>
      <c r="APM16" s="70"/>
      <c r="APN16" s="70"/>
      <c r="APO16" s="70"/>
      <c r="APP16" s="70"/>
      <c r="APQ16" s="70"/>
      <c r="APR16" s="70"/>
      <c r="APS16" s="70"/>
      <c r="APT16" s="70"/>
      <c r="APU16" s="70"/>
      <c r="APV16" s="70"/>
      <c r="APW16" s="70"/>
      <c r="APX16" s="70"/>
      <c r="APY16" s="70"/>
      <c r="APZ16" s="70"/>
      <c r="AQA16" s="70"/>
      <c r="AQB16" s="70"/>
      <c r="AQC16" s="70"/>
      <c r="AQD16" s="70"/>
      <c r="AQE16" s="70"/>
      <c r="AQF16" s="70"/>
      <c r="AQG16" s="70"/>
      <c r="AQH16" s="70"/>
      <c r="AQI16" s="70"/>
      <c r="AQJ16" s="70"/>
      <c r="AQK16" s="70"/>
      <c r="AQL16" s="70"/>
      <c r="AQM16" s="70"/>
      <c r="AQN16" s="70"/>
      <c r="AQO16" s="70"/>
      <c r="AQP16" s="70"/>
      <c r="AQQ16" s="70"/>
      <c r="AQR16" s="70"/>
      <c r="AQS16" s="70"/>
      <c r="AQT16" s="70"/>
      <c r="AQU16" s="70"/>
      <c r="AQV16" s="70"/>
      <c r="AQW16" s="70"/>
      <c r="AQX16" s="70"/>
      <c r="AQY16" s="70"/>
      <c r="AQZ16" s="70"/>
      <c r="ARA16" s="70"/>
      <c r="ARB16" s="70"/>
      <c r="ARC16" s="70"/>
      <c r="ARD16" s="70"/>
      <c r="ARE16" s="70"/>
      <c r="ARF16" s="70"/>
      <c r="ARG16" s="70"/>
      <c r="ARH16" s="70"/>
      <c r="ARI16" s="70"/>
      <c r="ARJ16" s="70"/>
      <c r="ARK16" s="70"/>
      <c r="ARL16" s="70"/>
      <c r="ARM16" s="70"/>
      <c r="ARN16" s="70"/>
      <c r="ARO16" s="70"/>
      <c r="ARP16" s="70"/>
      <c r="ARQ16" s="70"/>
      <c r="ARR16" s="70"/>
      <c r="ARS16" s="70"/>
      <c r="ART16" s="70"/>
      <c r="ARU16" s="70"/>
      <c r="ARV16" s="70"/>
      <c r="ARW16" s="70"/>
      <c r="ARX16" s="70"/>
      <c r="ARY16" s="70"/>
      <c r="ARZ16" s="70"/>
      <c r="ASA16" s="70"/>
      <c r="ASB16" s="70"/>
      <c r="ASC16" s="70"/>
      <c r="ASD16" s="70"/>
      <c r="ASE16" s="70"/>
      <c r="ASF16" s="70"/>
      <c r="ASG16" s="70"/>
      <c r="ASH16" s="70"/>
      <c r="ASI16" s="70"/>
      <c r="ASJ16" s="70"/>
      <c r="ASK16" s="70"/>
      <c r="ASL16" s="70"/>
      <c r="ASM16" s="70"/>
      <c r="ASN16" s="70"/>
      <c r="ASO16" s="70"/>
      <c r="ASP16" s="70"/>
      <c r="ASQ16" s="70"/>
      <c r="ASR16" s="70"/>
      <c r="ASS16" s="70"/>
      <c r="AST16" s="70"/>
      <c r="ASU16" s="70"/>
      <c r="ASV16" s="70"/>
      <c r="ASW16" s="70"/>
      <c r="ASX16" s="70"/>
      <c r="ASY16" s="70"/>
      <c r="ASZ16" s="70"/>
      <c r="ATA16" s="70"/>
      <c r="ATB16" s="70"/>
      <c r="ATC16" s="70"/>
      <c r="ATD16" s="70"/>
      <c r="ATE16" s="70"/>
      <c r="ATF16" s="70"/>
      <c r="ATG16" s="70"/>
      <c r="ATH16" s="70"/>
      <c r="ATI16" s="70"/>
      <c r="ATJ16" s="70"/>
      <c r="ATK16" s="70"/>
      <c r="ATL16" s="70"/>
      <c r="ATM16" s="70"/>
      <c r="ATN16" s="70"/>
      <c r="ATO16" s="70"/>
      <c r="ATP16" s="70"/>
      <c r="ATQ16" s="70"/>
      <c r="ATR16" s="70"/>
      <c r="ATS16" s="70"/>
      <c r="ATT16" s="70"/>
      <c r="ATU16" s="70"/>
      <c r="ATV16" s="70"/>
      <c r="ATW16" s="70"/>
      <c r="ATX16" s="70"/>
      <c r="ATY16" s="70"/>
      <c r="ATZ16" s="70"/>
      <c r="AUA16" s="70"/>
      <c r="AUB16" s="70"/>
      <c r="AUC16" s="70"/>
      <c r="AUD16" s="70"/>
      <c r="AUE16" s="70"/>
      <c r="AUF16" s="70"/>
      <c r="AUG16" s="70"/>
      <c r="AUH16" s="70"/>
      <c r="AUI16" s="70"/>
      <c r="AUJ16" s="70"/>
      <c r="AUK16" s="70"/>
      <c r="AUL16" s="70"/>
      <c r="AUM16" s="70"/>
      <c r="AUN16" s="70"/>
      <c r="AUO16" s="70"/>
      <c r="AUP16" s="70"/>
      <c r="AUQ16" s="70"/>
      <c r="AUR16" s="70"/>
      <c r="AUS16" s="70"/>
      <c r="AUT16" s="70"/>
      <c r="AUU16" s="70"/>
      <c r="AUV16" s="70"/>
      <c r="AUW16" s="70"/>
      <c r="AUX16" s="70"/>
      <c r="AUY16" s="70"/>
      <c r="AUZ16" s="70"/>
      <c r="AVA16" s="70"/>
      <c r="AVB16" s="70"/>
      <c r="AVC16" s="70"/>
      <c r="AVD16" s="70"/>
      <c r="AVE16" s="70"/>
      <c r="AVF16" s="70"/>
      <c r="AVG16" s="70"/>
      <c r="AVH16" s="70"/>
      <c r="AVI16" s="70"/>
      <c r="AVJ16" s="70"/>
      <c r="AVK16" s="70"/>
      <c r="AVL16" s="70"/>
      <c r="AVM16" s="70"/>
      <c r="AVN16" s="70"/>
      <c r="AVO16" s="70"/>
      <c r="AVP16" s="70"/>
      <c r="AVQ16" s="70"/>
      <c r="AVR16" s="70"/>
      <c r="AVS16" s="70"/>
      <c r="AVT16" s="70"/>
      <c r="AVU16" s="70"/>
      <c r="AVV16" s="70"/>
      <c r="AVW16" s="70"/>
      <c r="AVX16" s="70"/>
      <c r="AVY16" s="70"/>
      <c r="AVZ16" s="70"/>
      <c r="AWA16" s="70"/>
      <c r="AWB16" s="70"/>
      <c r="AWC16" s="70"/>
      <c r="AWD16" s="70"/>
      <c r="AWE16" s="70"/>
      <c r="AWF16" s="70"/>
      <c r="AWG16" s="70"/>
      <c r="AWH16" s="70"/>
      <c r="AWI16" s="70"/>
      <c r="AWJ16" s="70"/>
      <c r="AWK16" s="70"/>
      <c r="AWL16" s="70"/>
      <c r="AWM16" s="70"/>
      <c r="AWN16" s="70"/>
      <c r="AWO16" s="70"/>
      <c r="AWP16" s="70"/>
      <c r="AWQ16" s="70"/>
      <c r="AWR16" s="70"/>
      <c r="AWS16" s="70"/>
      <c r="AWT16" s="70"/>
      <c r="AWU16" s="70"/>
      <c r="AWV16" s="70"/>
      <c r="AWW16" s="70"/>
      <c r="AWX16" s="70"/>
      <c r="AWY16" s="70"/>
      <c r="AWZ16" s="70"/>
      <c r="AXA16" s="70"/>
      <c r="AXB16" s="70"/>
      <c r="AXC16" s="70"/>
      <c r="AXD16" s="70"/>
      <c r="AXE16" s="70"/>
      <c r="AXF16" s="70"/>
      <c r="AXG16" s="70"/>
      <c r="AXH16" s="70"/>
      <c r="AXI16" s="70"/>
      <c r="AXJ16" s="70"/>
      <c r="AXK16" s="70"/>
      <c r="AXL16" s="70"/>
      <c r="AXM16" s="70"/>
      <c r="AXN16" s="70"/>
      <c r="AXO16" s="70"/>
      <c r="AXP16" s="70"/>
      <c r="AXQ16" s="70"/>
      <c r="AXR16" s="70"/>
      <c r="AXS16" s="70"/>
      <c r="AXT16" s="70"/>
      <c r="AXU16" s="70"/>
      <c r="AXV16" s="70"/>
      <c r="AXW16" s="70"/>
      <c r="AXX16" s="70"/>
      <c r="AXY16" s="70"/>
      <c r="AXZ16" s="70"/>
      <c r="AYA16" s="70"/>
      <c r="AYB16" s="70"/>
      <c r="AYC16" s="70"/>
      <c r="AYD16" s="70"/>
      <c r="AYE16" s="70"/>
      <c r="AYF16" s="70"/>
      <c r="AYG16" s="70"/>
      <c r="AYH16" s="70"/>
      <c r="AYI16" s="70"/>
      <c r="AYJ16" s="70"/>
      <c r="AYK16" s="70"/>
      <c r="AYL16" s="70"/>
      <c r="AYM16" s="70"/>
      <c r="AYN16" s="70"/>
      <c r="AYO16" s="70"/>
      <c r="AYP16" s="70"/>
      <c r="AYQ16" s="70"/>
      <c r="AYR16" s="70"/>
      <c r="AYS16" s="70"/>
      <c r="AYT16" s="70"/>
      <c r="AYU16" s="70"/>
      <c r="AYV16" s="70"/>
      <c r="AYW16" s="70"/>
      <c r="AYX16" s="70"/>
      <c r="AYY16" s="70"/>
      <c r="AYZ16" s="70"/>
      <c r="AZA16" s="70"/>
      <c r="AZB16" s="70"/>
      <c r="AZC16" s="70"/>
      <c r="AZD16" s="70"/>
      <c r="AZE16" s="70"/>
      <c r="AZF16" s="70"/>
      <c r="AZG16" s="70"/>
      <c r="AZH16" s="70"/>
      <c r="AZI16" s="70"/>
      <c r="AZJ16" s="70"/>
      <c r="AZK16" s="70"/>
      <c r="AZL16" s="70"/>
      <c r="AZM16" s="70"/>
      <c r="AZN16" s="70"/>
      <c r="AZO16" s="70"/>
      <c r="AZP16" s="70"/>
      <c r="AZQ16" s="70"/>
      <c r="AZR16" s="70"/>
      <c r="AZS16" s="70"/>
      <c r="AZT16" s="70"/>
      <c r="AZU16" s="70"/>
      <c r="AZV16" s="70"/>
      <c r="AZW16" s="70"/>
      <c r="AZX16" s="70"/>
      <c r="AZY16" s="70"/>
      <c r="AZZ16" s="70"/>
      <c r="BAA16" s="70"/>
      <c r="BAB16" s="70"/>
      <c r="BAC16" s="70"/>
      <c r="BAD16" s="70"/>
      <c r="BAE16" s="70"/>
      <c r="BAF16" s="70"/>
      <c r="BAG16" s="70"/>
      <c r="BAH16" s="70"/>
      <c r="BAI16" s="70"/>
      <c r="BAJ16" s="70"/>
      <c r="BAK16" s="70"/>
      <c r="BAL16" s="70"/>
      <c r="BAM16" s="70"/>
      <c r="BAN16" s="70"/>
      <c r="BAO16" s="70"/>
      <c r="BAP16" s="70"/>
      <c r="BAQ16" s="70"/>
      <c r="BAR16" s="70"/>
      <c r="BAS16" s="70"/>
      <c r="BAT16" s="70"/>
      <c r="BAU16" s="70"/>
      <c r="BAV16" s="70"/>
      <c r="BAW16" s="70"/>
      <c r="BAX16" s="70"/>
      <c r="BAY16" s="70"/>
      <c r="BAZ16" s="70"/>
      <c r="BBA16" s="70"/>
      <c r="BBB16" s="70"/>
      <c r="BBC16" s="70"/>
      <c r="BBD16" s="70"/>
      <c r="BBE16" s="70"/>
      <c r="BBF16" s="70"/>
      <c r="BBG16" s="70"/>
      <c r="BBH16" s="70"/>
      <c r="BBI16" s="70"/>
      <c r="BBJ16" s="70"/>
      <c r="BBK16" s="70"/>
      <c r="BBL16" s="70"/>
      <c r="BBM16" s="70"/>
      <c r="BBN16" s="70"/>
      <c r="BBO16" s="70"/>
      <c r="BBP16" s="70"/>
      <c r="BBQ16" s="70"/>
      <c r="BBR16" s="70"/>
      <c r="BBS16" s="70"/>
      <c r="BBT16" s="70"/>
      <c r="BBU16" s="70"/>
      <c r="BBV16" s="70"/>
      <c r="BBW16" s="70"/>
      <c r="BBX16" s="70"/>
      <c r="BBY16" s="70"/>
      <c r="BBZ16" s="70"/>
      <c r="BCA16" s="70"/>
      <c r="BCB16" s="70"/>
      <c r="BCC16" s="70"/>
      <c r="BCD16" s="70"/>
      <c r="BCE16" s="70"/>
      <c r="BCF16" s="70"/>
      <c r="BCG16" s="70"/>
      <c r="BCH16" s="70"/>
      <c r="BCI16" s="70"/>
      <c r="BCJ16" s="70"/>
      <c r="BCK16" s="70"/>
      <c r="BCL16" s="70"/>
      <c r="BCM16" s="70"/>
      <c r="BCN16" s="70"/>
      <c r="BCO16" s="70"/>
      <c r="BCP16" s="70"/>
      <c r="BCQ16" s="70"/>
      <c r="BCR16" s="70"/>
      <c r="BCS16" s="70"/>
      <c r="BCT16" s="70"/>
      <c r="BCU16" s="70"/>
      <c r="BCV16" s="70"/>
      <c r="BCW16" s="70"/>
      <c r="BCX16" s="70"/>
      <c r="BCY16" s="70"/>
      <c r="BCZ16" s="70"/>
      <c r="BDA16" s="70"/>
      <c r="BDB16" s="70"/>
      <c r="BDC16" s="70"/>
      <c r="BDD16" s="70"/>
      <c r="BDE16" s="70"/>
      <c r="BDF16" s="70"/>
      <c r="BDG16" s="70"/>
      <c r="BDH16" s="70"/>
      <c r="BDI16" s="70"/>
      <c r="BDJ16" s="70"/>
      <c r="BDK16" s="70"/>
      <c r="BDL16" s="70"/>
      <c r="BDM16" s="70"/>
      <c r="BDN16" s="70"/>
      <c r="BDO16" s="70"/>
      <c r="BDP16" s="70"/>
      <c r="BDQ16" s="70"/>
      <c r="BDR16" s="70"/>
      <c r="BDS16" s="70"/>
      <c r="BDT16" s="70"/>
      <c r="BDU16" s="70"/>
      <c r="BDV16" s="70"/>
      <c r="BDW16" s="70"/>
      <c r="BDX16" s="70"/>
      <c r="BDY16" s="70"/>
      <c r="BDZ16" s="70"/>
      <c r="BEA16" s="70"/>
      <c r="BEB16" s="70"/>
      <c r="BEC16" s="70"/>
      <c r="BED16" s="70"/>
      <c r="BEE16" s="70"/>
      <c r="BEF16" s="70"/>
      <c r="BEG16" s="70"/>
      <c r="BEH16" s="70"/>
      <c r="BEI16" s="70"/>
      <c r="BEJ16" s="70"/>
      <c r="BEK16" s="70"/>
      <c r="BEL16" s="70"/>
      <c r="BEM16" s="70"/>
      <c r="BEN16" s="70"/>
      <c r="BEO16" s="70"/>
      <c r="BEP16" s="70"/>
      <c r="BEQ16" s="70"/>
      <c r="BER16" s="70"/>
      <c r="BES16" s="70"/>
      <c r="BET16" s="70"/>
      <c r="BEU16" s="70"/>
      <c r="BEV16" s="70"/>
      <c r="BEW16" s="70"/>
      <c r="BEX16" s="70"/>
      <c r="BEY16" s="70"/>
      <c r="BEZ16" s="70"/>
      <c r="BFA16" s="70"/>
      <c r="BFB16" s="70"/>
      <c r="BFC16" s="70"/>
      <c r="BFD16" s="70"/>
      <c r="BFE16" s="70"/>
      <c r="BFF16" s="70"/>
      <c r="BFG16" s="70"/>
      <c r="BFH16" s="70"/>
      <c r="BFI16" s="70"/>
      <c r="BFJ16" s="70"/>
      <c r="BFK16" s="70"/>
      <c r="BFL16" s="70"/>
      <c r="BFM16" s="70"/>
      <c r="BFN16" s="70"/>
      <c r="BFO16" s="70"/>
      <c r="BFP16" s="70"/>
      <c r="BFQ16" s="70"/>
      <c r="BFR16" s="70"/>
      <c r="BFS16" s="70"/>
      <c r="BFT16" s="70"/>
      <c r="BFU16" s="70"/>
      <c r="BFV16" s="70"/>
      <c r="BFW16" s="70"/>
      <c r="BFX16" s="70"/>
      <c r="BFY16" s="70"/>
      <c r="BFZ16" s="70"/>
      <c r="BGA16" s="70"/>
      <c r="BGB16" s="70"/>
      <c r="BGC16" s="70"/>
      <c r="BGD16" s="70"/>
      <c r="BGE16" s="70"/>
      <c r="BGF16" s="70"/>
      <c r="BGG16" s="70"/>
      <c r="BGH16" s="70"/>
      <c r="BGI16" s="70"/>
      <c r="BGJ16" s="70"/>
      <c r="BGK16" s="70"/>
      <c r="BGL16" s="70"/>
      <c r="BGM16" s="70"/>
      <c r="BGN16" s="70"/>
      <c r="BGO16" s="70"/>
      <c r="BGP16" s="70"/>
      <c r="BGQ16" s="70"/>
      <c r="BGR16" s="70"/>
      <c r="BGS16" s="70"/>
      <c r="BGT16" s="70"/>
      <c r="BGU16" s="70"/>
      <c r="BGV16" s="70"/>
      <c r="BGW16" s="70"/>
      <c r="BGX16" s="70"/>
      <c r="BGY16" s="70"/>
      <c r="BGZ16" s="70"/>
      <c r="BHA16" s="70"/>
      <c r="BHB16" s="70"/>
      <c r="BHC16" s="70"/>
      <c r="BHD16" s="70"/>
      <c r="BHE16" s="70"/>
      <c r="BHF16" s="70"/>
      <c r="BHG16" s="70"/>
      <c r="BHH16" s="70"/>
      <c r="BHI16" s="70"/>
      <c r="BHJ16" s="70"/>
      <c r="BHK16" s="70"/>
      <c r="BHL16" s="70"/>
      <c r="BHM16" s="70"/>
      <c r="BHN16" s="70"/>
      <c r="BHO16" s="70"/>
      <c r="BHP16" s="70"/>
      <c r="BHQ16" s="70"/>
      <c r="BHR16" s="70"/>
      <c r="BHS16" s="70"/>
      <c r="BHT16" s="70"/>
      <c r="BHU16" s="70"/>
      <c r="BHV16" s="70"/>
      <c r="BHW16" s="70"/>
      <c r="BHX16" s="70"/>
      <c r="BHY16" s="70"/>
      <c r="BHZ16" s="70"/>
      <c r="BIA16" s="70"/>
      <c r="BIB16" s="70"/>
      <c r="BIC16" s="70"/>
      <c r="BID16" s="70"/>
      <c r="BIE16" s="70"/>
      <c r="BIF16" s="70"/>
      <c r="BIG16" s="70"/>
      <c r="BIH16" s="70"/>
      <c r="BII16" s="70"/>
      <c r="BIJ16" s="70"/>
      <c r="BIK16" s="70"/>
      <c r="BIL16" s="70"/>
      <c r="BIM16" s="70"/>
      <c r="BIN16" s="70"/>
      <c r="BIO16" s="70"/>
      <c r="BIP16" s="70"/>
      <c r="BIQ16" s="70"/>
      <c r="BIR16" s="70"/>
      <c r="BIS16" s="70"/>
      <c r="BIT16" s="70"/>
      <c r="BIU16" s="70"/>
      <c r="BIV16" s="70"/>
      <c r="BIW16" s="70"/>
      <c r="BIX16" s="70"/>
      <c r="BIY16" s="70"/>
      <c r="BIZ16" s="70"/>
      <c r="BJA16" s="70"/>
      <c r="BJB16" s="70"/>
      <c r="BJC16" s="70"/>
      <c r="BJD16" s="70"/>
      <c r="BJE16" s="70"/>
      <c r="BJF16" s="70"/>
      <c r="BJG16" s="70"/>
      <c r="BJH16" s="70"/>
      <c r="BJI16" s="70"/>
      <c r="BJJ16" s="70"/>
      <c r="BJK16" s="70"/>
      <c r="BJL16" s="70"/>
      <c r="BJM16" s="70"/>
      <c r="BJN16" s="70"/>
      <c r="BJO16" s="70"/>
      <c r="BJP16" s="70"/>
      <c r="BJQ16" s="70"/>
      <c r="BJR16" s="70"/>
      <c r="BJS16" s="70"/>
      <c r="BJT16" s="70"/>
      <c r="BJU16" s="70"/>
      <c r="BJV16" s="70"/>
      <c r="BJW16" s="70"/>
      <c r="BJX16" s="70"/>
      <c r="BJY16" s="70"/>
      <c r="BJZ16" s="70"/>
      <c r="BKA16" s="70"/>
      <c r="BKB16" s="70"/>
      <c r="BKC16" s="70"/>
      <c r="BKD16" s="70"/>
      <c r="BKE16" s="70"/>
      <c r="BKF16" s="70"/>
      <c r="BKG16" s="70"/>
      <c r="BKH16" s="70"/>
      <c r="BKI16" s="70"/>
      <c r="BKJ16" s="70"/>
      <c r="BKK16" s="70"/>
      <c r="BKL16" s="70"/>
      <c r="BKM16" s="70"/>
      <c r="BKN16" s="70"/>
      <c r="BKO16" s="70"/>
      <c r="BKP16" s="70"/>
      <c r="BKQ16" s="70"/>
      <c r="BKR16" s="70"/>
      <c r="BKS16" s="70"/>
      <c r="BKT16" s="70"/>
      <c r="BKU16" s="70"/>
      <c r="BKV16" s="70"/>
      <c r="BKW16" s="70"/>
      <c r="BKX16" s="70"/>
      <c r="BKY16" s="70"/>
      <c r="BKZ16" s="70"/>
      <c r="BLA16" s="70"/>
      <c r="BLB16" s="70"/>
      <c r="BLC16" s="70"/>
      <c r="BLD16" s="70"/>
      <c r="BLE16" s="70"/>
      <c r="BLF16" s="70"/>
      <c r="BLG16" s="70"/>
      <c r="BLH16" s="70"/>
      <c r="BLI16" s="70"/>
      <c r="BLJ16" s="70"/>
      <c r="BLK16" s="70"/>
      <c r="BLL16" s="70"/>
      <c r="BLM16" s="70"/>
      <c r="BLN16" s="70"/>
      <c r="BLO16" s="70"/>
      <c r="BLP16" s="70"/>
      <c r="BLQ16" s="70"/>
      <c r="BLR16" s="70"/>
      <c r="BLS16" s="70"/>
      <c r="BLT16" s="70"/>
      <c r="BLU16" s="70"/>
      <c r="BLV16" s="70"/>
      <c r="BLW16" s="70"/>
      <c r="BLX16" s="70"/>
      <c r="BLY16" s="70"/>
      <c r="BLZ16" s="70"/>
      <c r="BMA16" s="70"/>
      <c r="BMB16" s="70"/>
      <c r="BMC16" s="70"/>
      <c r="BMD16" s="70"/>
      <c r="BME16" s="70"/>
      <c r="BMF16" s="70"/>
      <c r="BMG16" s="70"/>
      <c r="BMH16" s="70"/>
      <c r="BMI16" s="70"/>
      <c r="BMJ16" s="70"/>
      <c r="BMK16" s="70"/>
      <c r="BML16" s="70"/>
      <c r="BMM16" s="70"/>
      <c r="BMN16" s="70"/>
      <c r="BMO16" s="70"/>
      <c r="BMP16" s="70"/>
      <c r="BMQ16" s="70"/>
      <c r="BMR16" s="70"/>
      <c r="BMS16" s="70"/>
      <c r="BMT16" s="70"/>
      <c r="BMU16" s="70"/>
      <c r="BMV16" s="70"/>
      <c r="BMW16" s="70"/>
      <c r="BMX16" s="70"/>
      <c r="BMY16" s="70"/>
      <c r="BMZ16" s="70"/>
      <c r="BNA16" s="70"/>
      <c r="BNB16" s="70"/>
      <c r="BNC16" s="70"/>
      <c r="BND16" s="70"/>
      <c r="BNE16" s="70"/>
      <c r="BNF16" s="70"/>
      <c r="BNG16" s="70"/>
      <c r="BNH16" s="70"/>
      <c r="BNI16" s="70"/>
      <c r="BNJ16" s="70"/>
      <c r="BNK16" s="70"/>
      <c r="BNL16" s="70"/>
      <c r="BNM16" s="70"/>
      <c r="BNN16" s="70"/>
      <c r="BNO16" s="70"/>
      <c r="BNP16" s="70"/>
      <c r="BNQ16" s="70"/>
      <c r="BNR16" s="70"/>
      <c r="BNS16" s="70"/>
      <c r="BNT16" s="70"/>
      <c r="BNU16" s="70"/>
      <c r="BNV16" s="70"/>
      <c r="BNW16" s="70"/>
      <c r="BNX16" s="70"/>
      <c r="BNY16" s="70"/>
      <c r="BNZ16" s="70"/>
      <c r="BOA16" s="70"/>
      <c r="BOB16" s="70"/>
      <c r="BOC16" s="70"/>
      <c r="BOD16" s="70"/>
      <c r="BOE16" s="70"/>
      <c r="BOF16" s="70"/>
      <c r="BOG16" s="70"/>
      <c r="BOH16" s="70"/>
      <c r="BOI16" s="70"/>
      <c r="BOJ16" s="70"/>
      <c r="BOK16" s="70"/>
      <c r="BOL16" s="70"/>
      <c r="BOM16" s="70"/>
      <c r="BON16" s="70"/>
      <c r="BOO16" s="70"/>
      <c r="BOP16" s="70"/>
      <c r="BOQ16" s="70"/>
      <c r="BOR16" s="70"/>
      <c r="BOS16" s="70"/>
      <c r="BOT16" s="70"/>
      <c r="BOU16" s="70"/>
      <c r="BOV16" s="70"/>
      <c r="BOW16" s="70"/>
      <c r="BOX16" s="70"/>
      <c r="BOY16" s="70"/>
      <c r="BOZ16" s="70"/>
      <c r="BPA16" s="70"/>
      <c r="BPB16" s="70"/>
      <c r="BPC16" s="70"/>
      <c r="BPD16" s="70"/>
      <c r="BPE16" s="70"/>
      <c r="BPF16" s="70"/>
      <c r="BPG16" s="70"/>
      <c r="BPH16" s="70"/>
      <c r="BPI16" s="70"/>
      <c r="BPJ16" s="70"/>
      <c r="BPK16" s="70"/>
      <c r="BPL16" s="70"/>
      <c r="BPM16" s="70"/>
      <c r="BPN16" s="70"/>
      <c r="BPO16" s="70"/>
      <c r="BPP16" s="70"/>
      <c r="BPQ16" s="70"/>
      <c r="BPR16" s="70"/>
      <c r="BPS16" s="70"/>
      <c r="BPT16" s="70"/>
      <c r="BPU16" s="70"/>
      <c r="BPV16" s="70"/>
      <c r="BPW16" s="70"/>
      <c r="BPX16" s="70"/>
      <c r="BPY16" s="70"/>
      <c r="BPZ16" s="70"/>
      <c r="BQA16" s="70"/>
      <c r="BQB16" s="70"/>
      <c r="BQC16" s="70"/>
      <c r="BQD16" s="70"/>
      <c r="BQE16" s="70"/>
      <c r="BQF16" s="70"/>
      <c r="BQG16" s="70"/>
      <c r="BQH16" s="70"/>
      <c r="BQI16" s="70"/>
      <c r="BQJ16" s="70"/>
      <c r="BQK16" s="70"/>
      <c r="BQL16" s="70"/>
      <c r="BQM16" s="70"/>
      <c r="BQN16" s="70"/>
      <c r="BQO16" s="70"/>
      <c r="BQP16" s="70"/>
      <c r="BQQ16" s="70"/>
      <c r="BQR16" s="70"/>
      <c r="BQS16" s="70"/>
      <c r="BQT16" s="70"/>
      <c r="BQU16" s="70"/>
      <c r="BQV16" s="70"/>
      <c r="BQW16" s="70"/>
      <c r="BQX16" s="70"/>
      <c r="BQY16" s="70"/>
      <c r="BQZ16" s="70"/>
      <c r="BRA16" s="70"/>
      <c r="BRB16" s="70"/>
      <c r="BRC16" s="70"/>
      <c r="BRD16" s="70"/>
    </row>
    <row r="17" spans="1:1824" s="46" customFormat="1" x14ac:dyDescent="0.2">
      <c r="A17" s="60" t="s">
        <v>4</v>
      </c>
      <c r="K17" s="17"/>
      <c r="U17" s="17"/>
      <c r="Z17" s="53"/>
      <c r="AE17" s="17"/>
      <c r="AO17" s="17"/>
      <c r="AY17" s="17"/>
      <c r="BI17" s="1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  <c r="AMK17" s="27"/>
      <c r="AML17" s="27"/>
      <c r="AMM17" s="27"/>
      <c r="AMN17" s="27"/>
      <c r="AMO17" s="27"/>
      <c r="AMP17" s="27"/>
      <c r="AMQ17" s="27"/>
      <c r="AMR17" s="27"/>
      <c r="AMS17" s="27"/>
      <c r="AMT17" s="27"/>
      <c r="AMU17" s="27"/>
      <c r="AMV17" s="27"/>
      <c r="AMW17" s="27"/>
      <c r="AMX17" s="27"/>
      <c r="AMY17" s="27"/>
      <c r="AMZ17" s="27"/>
      <c r="ANA17" s="27"/>
      <c r="ANB17" s="27"/>
      <c r="ANC17" s="27"/>
      <c r="AND17" s="27"/>
      <c r="ANE17" s="27"/>
      <c r="ANF17" s="27"/>
      <c r="ANG17" s="27"/>
      <c r="ANH17" s="27"/>
      <c r="ANI17" s="27"/>
      <c r="ANJ17" s="27"/>
      <c r="ANK17" s="27"/>
      <c r="ANL17" s="27"/>
      <c r="ANM17" s="27"/>
      <c r="ANN17" s="27"/>
      <c r="ANO17" s="27"/>
      <c r="ANP17" s="27"/>
      <c r="ANQ17" s="27"/>
      <c r="ANR17" s="27"/>
      <c r="ANS17" s="27"/>
      <c r="ANT17" s="27"/>
      <c r="ANU17" s="27"/>
      <c r="ANV17" s="27"/>
      <c r="ANW17" s="27"/>
      <c r="ANX17" s="27"/>
      <c r="ANY17" s="27"/>
      <c r="ANZ17" s="27"/>
      <c r="AOA17" s="27"/>
      <c r="AOB17" s="27"/>
      <c r="AOC17" s="27"/>
      <c r="AOD17" s="27"/>
      <c r="AOE17" s="27"/>
      <c r="AOF17" s="27"/>
      <c r="AOG17" s="27"/>
      <c r="AOH17" s="27"/>
      <c r="AOI17" s="27"/>
      <c r="AOJ17" s="27"/>
      <c r="AOK17" s="27"/>
      <c r="AOL17" s="27"/>
      <c r="AOM17" s="27"/>
      <c r="AON17" s="27"/>
      <c r="AOO17" s="27"/>
      <c r="AOP17" s="27"/>
      <c r="AOQ17" s="27"/>
      <c r="AOR17" s="27"/>
      <c r="AOS17" s="27"/>
      <c r="AOT17" s="27"/>
      <c r="AOU17" s="27"/>
      <c r="AOV17" s="27"/>
      <c r="AOW17" s="27"/>
      <c r="AOX17" s="27"/>
      <c r="AOY17" s="27"/>
      <c r="AOZ17" s="27"/>
      <c r="APA17" s="27"/>
      <c r="APB17" s="27"/>
      <c r="APC17" s="27"/>
      <c r="APD17" s="27"/>
      <c r="APE17" s="27"/>
      <c r="APF17" s="27"/>
      <c r="APG17" s="27"/>
      <c r="APH17" s="27"/>
      <c r="API17" s="27"/>
      <c r="APJ17" s="27"/>
      <c r="APK17" s="27"/>
      <c r="APL17" s="27"/>
      <c r="APM17" s="27"/>
      <c r="APN17" s="27"/>
      <c r="APO17" s="27"/>
      <c r="APP17" s="27"/>
      <c r="APQ17" s="27"/>
      <c r="APR17" s="27"/>
      <c r="APS17" s="27"/>
      <c r="APT17" s="27"/>
      <c r="APU17" s="27"/>
      <c r="APV17" s="27"/>
      <c r="APW17" s="27"/>
      <c r="APX17" s="27"/>
      <c r="APY17" s="27"/>
      <c r="APZ17" s="27"/>
      <c r="AQA17" s="27"/>
      <c r="AQB17" s="27"/>
      <c r="AQC17" s="27"/>
      <c r="AQD17" s="27"/>
      <c r="AQE17" s="27"/>
      <c r="AQF17" s="27"/>
      <c r="AQG17" s="27"/>
      <c r="AQH17" s="27"/>
      <c r="AQI17" s="27"/>
      <c r="AQJ17" s="27"/>
      <c r="AQK17" s="27"/>
      <c r="AQL17" s="27"/>
      <c r="AQM17" s="27"/>
      <c r="AQN17" s="27"/>
      <c r="AQO17" s="27"/>
      <c r="AQP17" s="27"/>
      <c r="AQQ17" s="27"/>
      <c r="AQR17" s="27"/>
      <c r="AQS17" s="27"/>
      <c r="AQT17" s="27"/>
      <c r="AQU17" s="27"/>
      <c r="AQV17" s="27"/>
      <c r="AQW17" s="27"/>
      <c r="AQX17" s="27"/>
      <c r="AQY17" s="27"/>
      <c r="AQZ17" s="27"/>
      <c r="ARA17" s="27"/>
      <c r="ARB17" s="27"/>
      <c r="ARC17" s="27"/>
      <c r="ARD17" s="27"/>
      <c r="ARE17" s="27"/>
      <c r="ARF17" s="27"/>
      <c r="ARG17" s="27"/>
      <c r="ARH17" s="27"/>
      <c r="ARI17" s="27"/>
      <c r="ARJ17" s="27"/>
      <c r="ARK17" s="27"/>
      <c r="ARL17" s="27"/>
      <c r="ARM17" s="27"/>
      <c r="ARN17" s="27"/>
      <c r="ARO17" s="27"/>
      <c r="ARP17" s="27"/>
      <c r="ARQ17" s="27"/>
      <c r="ARR17" s="27"/>
      <c r="ARS17" s="27"/>
      <c r="ART17" s="27"/>
      <c r="ARU17" s="27"/>
      <c r="ARV17" s="27"/>
      <c r="ARW17" s="27"/>
      <c r="ARX17" s="27"/>
      <c r="ARY17" s="27"/>
      <c r="ARZ17" s="27"/>
      <c r="ASA17" s="27"/>
      <c r="ASB17" s="27"/>
      <c r="ASC17" s="27"/>
      <c r="ASD17" s="27"/>
      <c r="ASE17" s="27"/>
      <c r="ASF17" s="27"/>
      <c r="ASG17" s="27"/>
      <c r="ASH17" s="27"/>
      <c r="ASI17" s="27"/>
      <c r="ASJ17" s="27"/>
      <c r="ASK17" s="27"/>
      <c r="ASL17" s="27"/>
      <c r="ASM17" s="27"/>
      <c r="ASN17" s="27"/>
      <c r="ASO17" s="27"/>
      <c r="ASP17" s="27"/>
      <c r="ASQ17" s="27"/>
      <c r="ASR17" s="27"/>
      <c r="ASS17" s="27"/>
      <c r="AST17" s="27"/>
      <c r="ASU17" s="27"/>
      <c r="ASV17" s="27"/>
      <c r="ASW17" s="27"/>
      <c r="ASX17" s="27"/>
      <c r="ASY17" s="27"/>
      <c r="ASZ17" s="27"/>
      <c r="ATA17" s="27"/>
      <c r="ATB17" s="27"/>
      <c r="ATC17" s="27"/>
      <c r="ATD17" s="27"/>
      <c r="ATE17" s="27"/>
      <c r="ATF17" s="27"/>
      <c r="ATG17" s="27"/>
      <c r="ATH17" s="27"/>
      <c r="ATI17" s="27"/>
      <c r="ATJ17" s="27"/>
      <c r="ATK17" s="27"/>
      <c r="ATL17" s="27"/>
      <c r="ATM17" s="27"/>
      <c r="ATN17" s="27"/>
      <c r="ATO17" s="27"/>
      <c r="ATP17" s="27"/>
      <c r="ATQ17" s="27"/>
      <c r="ATR17" s="27"/>
      <c r="ATS17" s="27"/>
      <c r="ATT17" s="27"/>
      <c r="ATU17" s="27"/>
      <c r="ATV17" s="27"/>
      <c r="ATW17" s="27"/>
      <c r="ATX17" s="27"/>
      <c r="ATY17" s="27"/>
      <c r="ATZ17" s="27"/>
      <c r="AUA17" s="27"/>
      <c r="AUB17" s="27"/>
      <c r="AUC17" s="27"/>
      <c r="AUD17" s="27"/>
      <c r="AUE17" s="27"/>
      <c r="AUF17" s="27"/>
      <c r="AUG17" s="27"/>
      <c r="AUH17" s="27"/>
      <c r="AUI17" s="27"/>
      <c r="AUJ17" s="27"/>
      <c r="AUK17" s="27"/>
      <c r="AUL17" s="27"/>
      <c r="AUM17" s="27"/>
      <c r="AUN17" s="27"/>
      <c r="AUO17" s="27"/>
      <c r="AUP17" s="27"/>
      <c r="AUQ17" s="27"/>
      <c r="AUR17" s="27"/>
      <c r="AUS17" s="27"/>
      <c r="AUT17" s="27"/>
      <c r="AUU17" s="27"/>
      <c r="AUV17" s="27"/>
      <c r="AUW17" s="27"/>
      <c r="AUX17" s="27"/>
      <c r="AUY17" s="27"/>
      <c r="AUZ17" s="27"/>
      <c r="AVA17" s="27"/>
      <c r="AVB17" s="27"/>
      <c r="AVC17" s="27"/>
      <c r="AVD17" s="27"/>
      <c r="AVE17" s="27"/>
      <c r="AVF17" s="27"/>
      <c r="AVG17" s="27"/>
      <c r="AVH17" s="27"/>
      <c r="AVI17" s="27"/>
      <c r="AVJ17" s="27"/>
      <c r="AVK17" s="27"/>
      <c r="AVL17" s="27"/>
      <c r="AVM17" s="27"/>
      <c r="AVN17" s="27"/>
      <c r="AVO17" s="27"/>
      <c r="AVP17" s="27"/>
      <c r="AVQ17" s="27"/>
      <c r="AVR17" s="27"/>
      <c r="AVS17" s="27"/>
      <c r="AVT17" s="27"/>
      <c r="AVU17" s="27"/>
      <c r="AVV17" s="27"/>
      <c r="AVW17" s="27"/>
      <c r="AVX17" s="27"/>
      <c r="AVY17" s="27"/>
      <c r="AVZ17" s="27"/>
      <c r="AWA17" s="27"/>
      <c r="AWB17" s="27"/>
      <c r="AWC17" s="27"/>
      <c r="AWD17" s="27"/>
      <c r="AWE17" s="27"/>
      <c r="AWF17" s="27"/>
      <c r="AWG17" s="27"/>
      <c r="AWH17" s="27"/>
      <c r="AWI17" s="27"/>
      <c r="AWJ17" s="27"/>
      <c r="AWK17" s="27"/>
      <c r="AWL17" s="27"/>
      <c r="AWM17" s="27"/>
      <c r="AWN17" s="27"/>
      <c r="AWO17" s="27"/>
      <c r="AWP17" s="27"/>
      <c r="AWQ17" s="27"/>
      <c r="AWR17" s="27"/>
      <c r="AWS17" s="27"/>
      <c r="AWT17" s="27"/>
      <c r="AWU17" s="27"/>
      <c r="AWV17" s="27"/>
      <c r="AWW17" s="27"/>
      <c r="AWX17" s="27"/>
      <c r="AWY17" s="27"/>
      <c r="AWZ17" s="27"/>
      <c r="AXA17" s="27"/>
      <c r="AXB17" s="27"/>
      <c r="AXC17" s="27"/>
      <c r="AXD17" s="27"/>
      <c r="AXE17" s="27"/>
      <c r="AXF17" s="27"/>
      <c r="AXG17" s="27"/>
      <c r="AXH17" s="27"/>
      <c r="AXI17" s="27"/>
      <c r="AXJ17" s="27"/>
      <c r="AXK17" s="27"/>
      <c r="AXL17" s="27"/>
      <c r="AXM17" s="27"/>
      <c r="AXN17" s="27"/>
      <c r="AXO17" s="27"/>
      <c r="AXP17" s="27"/>
      <c r="AXQ17" s="27"/>
      <c r="AXR17" s="27"/>
      <c r="AXS17" s="27"/>
      <c r="AXT17" s="27"/>
      <c r="AXU17" s="27"/>
      <c r="AXV17" s="27"/>
      <c r="AXW17" s="27"/>
      <c r="AXX17" s="27"/>
      <c r="AXY17" s="27"/>
      <c r="AXZ17" s="27"/>
      <c r="AYA17" s="27"/>
      <c r="AYB17" s="27"/>
      <c r="AYC17" s="27"/>
      <c r="AYD17" s="27"/>
      <c r="AYE17" s="27"/>
      <c r="AYF17" s="27"/>
      <c r="AYG17" s="27"/>
      <c r="AYH17" s="27"/>
      <c r="AYI17" s="27"/>
      <c r="AYJ17" s="27"/>
      <c r="AYK17" s="27"/>
      <c r="AYL17" s="27"/>
      <c r="AYM17" s="27"/>
      <c r="AYN17" s="27"/>
      <c r="AYO17" s="27"/>
      <c r="AYP17" s="27"/>
      <c r="AYQ17" s="27"/>
      <c r="AYR17" s="27"/>
      <c r="AYS17" s="27"/>
      <c r="AYT17" s="27"/>
      <c r="AYU17" s="27"/>
      <c r="AYV17" s="27"/>
      <c r="AYW17" s="27"/>
      <c r="AYX17" s="27"/>
      <c r="AYY17" s="27"/>
      <c r="AYZ17" s="27"/>
      <c r="AZA17" s="27"/>
      <c r="AZB17" s="27"/>
      <c r="AZC17" s="27"/>
      <c r="AZD17" s="27"/>
      <c r="AZE17" s="27"/>
      <c r="AZF17" s="27"/>
      <c r="AZG17" s="27"/>
      <c r="AZH17" s="27"/>
      <c r="AZI17" s="27"/>
      <c r="AZJ17" s="27"/>
      <c r="AZK17" s="27"/>
      <c r="AZL17" s="27"/>
      <c r="AZM17" s="27"/>
      <c r="AZN17" s="27"/>
      <c r="AZO17" s="27"/>
      <c r="AZP17" s="27"/>
      <c r="AZQ17" s="27"/>
      <c r="AZR17" s="27"/>
      <c r="AZS17" s="27"/>
      <c r="AZT17" s="27"/>
      <c r="AZU17" s="27"/>
      <c r="AZV17" s="27"/>
      <c r="AZW17" s="27"/>
      <c r="AZX17" s="27"/>
      <c r="AZY17" s="27"/>
      <c r="AZZ17" s="27"/>
      <c r="BAA17" s="27"/>
      <c r="BAB17" s="27"/>
      <c r="BAC17" s="27"/>
      <c r="BAD17" s="27"/>
      <c r="BAE17" s="27"/>
      <c r="BAF17" s="27"/>
      <c r="BAG17" s="27"/>
      <c r="BAH17" s="27"/>
      <c r="BAI17" s="27"/>
      <c r="BAJ17" s="27"/>
      <c r="BAK17" s="27"/>
      <c r="BAL17" s="27"/>
      <c r="BAM17" s="27"/>
      <c r="BAN17" s="27"/>
      <c r="BAO17" s="27"/>
      <c r="BAP17" s="27"/>
      <c r="BAQ17" s="27"/>
      <c r="BAR17" s="27"/>
      <c r="BAS17" s="27"/>
      <c r="BAT17" s="27"/>
      <c r="BAU17" s="27"/>
      <c r="BAV17" s="27"/>
      <c r="BAW17" s="27"/>
      <c r="BAX17" s="27"/>
      <c r="BAY17" s="27"/>
      <c r="BAZ17" s="27"/>
      <c r="BBA17" s="27"/>
      <c r="BBB17" s="27"/>
      <c r="BBC17" s="27"/>
      <c r="BBD17" s="27"/>
      <c r="BBE17" s="27"/>
      <c r="BBF17" s="27"/>
      <c r="BBG17" s="27"/>
      <c r="BBH17" s="27"/>
      <c r="BBI17" s="27"/>
      <c r="BBJ17" s="27"/>
      <c r="BBK17" s="27"/>
      <c r="BBL17" s="27"/>
      <c r="BBM17" s="27"/>
      <c r="BBN17" s="27"/>
      <c r="BBO17" s="27"/>
      <c r="BBP17" s="27"/>
      <c r="BBQ17" s="27"/>
      <c r="BBR17" s="27"/>
      <c r="BBS17" s="27"/>
      <c r="BBT17" s="27"/>
      <c r="BBU17" s="27"/>
      <c r="BBV17" s="27"/>
      <c r="BBW17" s="27"/>
      <c r="BBX17" s="27"/>
      <c r="BBY17" s="27"/>
      <c r="BBZ17" s="27"/>
      <c r="BCA17" s="27"/>
      <c r="BCB17" s="27"/>
      <c r="BCC17" s="27"/>
      <c r="BCD17" s="27"/>
      <c r="BCE17" s="27"/>
      <c r="BCF17" s="27"/>
      <c r="BCG17" s="27"/>
      <c r="BCH17" s="27"/>
      <c r="BCI17" s="27"/>
      <c r="BCJ17" s="27"/>
      <c r="BCK17" s="27"/>
      <c r="BCL17" s="27"/>
      <c r="BCM17" s="27"/>
      <c r="BCN17" s="27"/>
      <c r="BCO17" s="27"/>
      <c r="BCP17" s="27"/>
      <c r="BCQ17" s="27"/>
      <c r="BCR17" s="27"/>
      <c r="BCS17" s="27"/>
      <c r="BCT17" s="27"/>
      <c r="BCU17" s="27"/>
      <c r="BCV17" s="27"/>
      <c r="BCW17" s="27"/>
      <c r="BCX17" s="27"/>
      <c r="BCY17" s="27"/>
      <c r="BCZ17" s="27"/>
      <c r="BDA17" s="27"/>
      <c r="BDB17" s="27"/>
      <c r="BDC17" s="27"/>
      <c r="BDD17" s="27"/>
      <c r="BDE17" s="27"/>
      <c r="BDF17" s="27"/>
      <c r="BDG17" s="27"/>
      <c r="BDH17" s="27"/>
      <c r="BDI17" s="27"/>
      <c r="BDJ17" s="27"/>
      <c r="BDK17" s="27"/>
      <c r="BDL17" s="27"/>
      <c r="BDM17" s="27"/>
      <c r="BDN17" s="27"/>
      <c r="BDO17" s="27"/>
      <c r="BDP17" s="27"/>
      <c r="BDQ17" s="27"/>
      <c r="BDR17" s="27"/>
      <c r="BDS17" s="27"/>
      <c r="BDT17" s="27"/>
      <c r="BDU17" s="27"/>
      <c r="BDV17" s="27"/>
      <c r="BDW17" s="27"/>
      <c r="BDX17" s="27"/>
      <c r="BDY17" s="27"/>
      <c r="BDZ17" s="27"/>
      <c r="BEA17" s="27"/>
      <c r="BEB17" s="27"/>
      <c r="BEC17" s="27"/>
      <c r="BED17" s="27"/>
      <c r="BEE17" s="27"/>
      <c r="BEF17" s="27"/>
      <c r="BEG17" s="27"/>
      <c r="BEH17" s="27"/>
      <c r="BEI17" s="27"/>
      <c r="BEJ17" s="27"/>
      <c r="BEK17" s="27"/>
      <c r="BEL17" s="27"/>
      <c r="BEM17" s="27"/>
      <c r="BEN17" s="27"/>
      <c r="BEO17" s="27"/>
      <c r="BEP17" s="27"/>
      <c r="BEQ17" s="27"/>
      <c r="BER17" s="27"/>
      <c r="BES17" s="27"/>
      <c r="BET17" s="27"/>
      <c r="BEU17" s="27"/>
      <c r="BEV17" s="27"/>
      <c r="BEW17" s="27"/>
      <c r="BEX17" s="27"/>
      <c r="BEY17" s="27"/>
      <c r="BEZ17" s="27"/>
      <c r="BFA17" s="27"/>
      <c r="BFB17" s="27"/>
      <c r="BFC17" s="27"/>
      <c r="BFD17" s="27"/>
      <c r="BFE17" s="27"/>
      <c r="BFF17" s="27"/>
      <c r="BFG17" s="27"/>
      <c r="BFH17" s="27"/>
      <c r="BFI17" s="27"/>
      <c r="BFJ17" s="27"/>
      <c r="BFK17" s="27"/>
      <c r="BFL17" s="27"/>
      <c r="BFM17" s="27"/>
      <c r="BFN17" s="27"/>
      <c r="BFO17" s="27"/>
      <c r="BFP17" s="27"/>
      <c r="BFQ17" s="27"/>
      <c r="BFR17" s="27"/>
      <c r="BFS17" s="27"/>
      <c r="BFT17" s="27"/>
      <c r="BFU17" s="27"/>
      <c r="BFV17" s="27"/>
      <c r="BFW17" s="27"/>
      <c r="BFX17" s="27"/>
      <c r="BFY17" s="27"/>
      <c r="BFZ17" s="27"/>
      <c r="BGA17" s="27"/>
      <c r="BGB17" s="27"/>
      <c r="BGC17" s="27"/>
      <c r="BGD17" s="27"/>
      <c r="BGE17" s="27"/>
      <c r="BGF17" s="27"/>
      <c r="BGG17" s="27"/>
      <c r="BGH17" s="27"/>
      <c r="BGI17" s="27"/>
      <c r="BGJ17" s="27"/>
      <c r="BGK17" s="27"/>
      <c r="BGL17" s="27"/>
      <c r="BGM17" s="27"/>
      <c r="BGN17" s="27"/>
      <c r="BGO17" s="27"/>
      <c r="BGP17" s="27"/>
      <c r="BGQ17" s="27"/>
      <c r="BGR17" s="27"/>
      <c r="BGS17" s="27"/>
      <c r="BGT17" s="27"/>
      <c r="BGU17" s="27"/>
      <c r="BGV17" s="27"/>
      <c r="BGW17" s="27"/>
      <c r="BGX17" s="27"/>
      <c r="BGY17" s="27"/>
      <c r="BGZ17" s="27"/>
      <c r="BHA17" s="27"/>
      <c r="BHB17" s="27"/>
      <c r="BHC17" s="27"/>
      <c r="BHD17" s="27"/>
      <c r="BHE17" s="27"/>
      <c r="BHF17" s="27"/>
      <c r="BHG17" s="27"/>
      <c r="BHH17" s="27"/>
      <c r="BHI17" s="27"/>
      <c r="BHJ17" s="27"/>
      <c r="BHK17" s="27"/>
      <c r="BHL17" s="27"/>
      <c r="BHM17" s="27"/>
      <c r="BHN17" s="27"/>
      <c r="BHO17" s="27"/>
      <c r="BHP17" s="27"/>
      <c r="BHQ17" s="27"/>
      <c r="BHR17" s="27"/>
      <c r="BHS17" s="27"/>
      <c r="BHT17" s="27"/>
      <c r="BHU17" s="27"/>
      <c r="BHV17" s="27"/>
      <c r="BHW17" s="27"/>
      <c r="BHX17" s="27"/>
      <c r="BHY17" s="27"/>
      <c r="BHZ17" s="27"/>
      <c r="BIA17" s="27"/>
      <c r="BIB17" s="27"/>
      <c r="BIC17" s="27"/>
      <c r="BID17" s="27"/>
      <c r="BIE17" s="27"/>
      <c r="BIF17" s="27"/>
      <c r="BIG17" s="27"/>
      <c r="BIH17" s="27"/>
      <c r="BII17" s="27"/>
      <c r="BIJ17" s="27"/>
      <c r="BIK17" s="27"/>
      <c r="BIL17" s="27"/>
      <c r="BIM17" s="27"/>
      <c r="BIN17" s="27"/>
      <c r="BIO17" s="27"/>
      <c r="BIP17" s="27"/>
      <c r="BIQ17" s="27"/>
      <c r="BIR17" s="27"/>
      <c r="BIS17" s="27"/>
      <c r="BIT17" s="27"/>
      <c r="BIU17" s="27"/>
      <c r="BIV17" s="27"/>
      <c r="BIW17" s="27"/>
      <c r="BIX17" s="27"/>
      <c r="BIY17" s="27"/>
      <c r="BIZ17" s="27"/>
      <c r="BJA17" s="27"/>
      <c r="BJB17" s="27"/>
      <c r="BJC17" s="27"/>
      <c r="BJD17" s="27"/>
      <c r="BJE17" s="27"/>
      <c r="BJF17" s="27"/>
      <c r="BJG17" s="27"/>
      <c r="BJH17" s="27"/>
      <c r="BJI17" s="27"/>
      <c r="BJJ17" s="27"/>
      <c r="BJK17" s="27"/>
      <c r="BJL17" s="27"/>
      <c r="BJM17" s="27"/>
      <c r="BJN17" s="27"/>
      <c r="BJO17" s="27"/>
      <c r="BJP17" s="27"/>
      <c r="BJQ17" s="27"/>
      <c r="BJR17" s="27"/>
      <c r="BJS17" s="27"/>
      <c r="BJT17" s="27"/>
      <c r="BJU17" s="27"/>
      <c r="BJV17" s="27"/>
      <c r="BJW17" s="27"/>
      <c r="BJX17" s="27"/>
      <c r="BJY17" s="27"/>
      <c r="BJZ17" s="27"/>
      <c r="BKA17" s="27"/>
      <c r="BKB17" s="27"/>
      <c r="BKC17" s="27"/>
      <c r="BKD17" s="27"/>
      <c r="BKE17" s="27"/>
      <c r="BKF17" s="27"/>
      <c r="BKG17" s="27"/>
      <c r="BKH17" s="27"/>
      <c r="BKI17" s="27"/>
      <c r="BKJ17" s="27"/>
      <c r="BKK17" s="27"/>
      <c r="BKL17" s="27"/>
      <c r="BKM17" s="27"/>
      <c r="BKN17" s="27"/>
      <c r="BKO17" s="27"/>
      <c r="BKP17" s="27"/>
      <c r="BKQ17" s="27"/>
      <c r="BKR17" s="27"/>
      <c r="BKS17" s="27"/>
      <c r="BKT17" s="27"/>
      <c r="BKU17" s="27"/>
      <c r="BKV17" s="27"/>
      <c r="BKW17" s="27"/>
      <c r="BKX17" s="27"/>
      <c r="BKY17" s="27"/>
      <c r="BKZ17" s="27"/>
      <c r="BLA17" s="27"/>
      <c r="BLB17" s="27"/>
      <c r="BLC17" s="27"/>
      <c r="BLD17" s="27"/>
      <c r="BLE17" s="27"/>
      <c r="BLF17" s="27"/>
      <c r="BLG17" s="27"/>
      <c r="BLH17" s="27"/>
      <c r="BLI17" s="27"/>
      <c r="BLJ17" s="27"/>
      <c r="BLK17" s="27"/>
      <c r="BLL17" s="27"/>
      <c r="BLM17" s="27"/>
      <c r="BLN17" s="27"/>
      <c r="BLO17" s="27"/>
      <c r="BLP17" s="27"/>
      <c r="BLQ17" s="27"/>
      <c r="BLR17" s="27"/>
      <c r="BLS17" s="27"/>
      <c r="BLT17" s="27"/>
      <c r="BLU17" s="27"/>
      <c r="BLV17" s="27"/>
      <c r="BLW17" s="27"/>
      <c r="BLX17" s="27"/>
      <c r="BLY17" s="27"/>
      <c r="BLZ17" s="27"/>
      <c r="BMA17" s="27"/>
      <c r="BMB17" s="27"/>
      <c r="BMC17" s="27"/>
      <c r="BMD17" s="27"/>
      <c r="BME17" s="27"/>
      <c r="BMF17" s="27"/>
      <c r="BMG17" s="27"/>
      <c r="BMH17" s="27"/>
      <c r="BMI17" s="27"/>
      <c r="BMJ17" s="27"/>
      <c r="BMK17" s="27"/>
      <c r="BML17" s="27"/>
      <c r="BMM17" s="27"/>
      <c r="BMN17" s="27"/>
      <c r="BMO17" s="27"/>
      <c r="BMP17" s="27"/>
      <c r="BMQ17" s="27"/>
      <c r="BMR17" s="27"/>
      <c r="BMS17" s="27"/>
      <c r="BMT17" s="27"/>
      <c r="BMU17" s="27"/>
      <c r="BMV17" s="27"/>
      <c r="BMW17" s="27"/>
      <c r="BMX17" s="27"/>
      <c r="BMY17" s="27"/>
      <c r="BMZ17" s="27"/>
      <c r="BNA17" s="27"/>
      <c r="BNB17" s="27"/>
      <c r="BNC17" s="27"/>
      <c r="BND17" s="27"/>
      <c r="BNE17" s="27"/>
      <c r="BNF17" s="27"/>
      <c r="BNG17" s="27"/>
      <c r="BNH17" s="27"/>
      <c r="BNI17" s="27"/>
      <c r="BNJ17" s="27"/>
      <c r="BNK17" s="27"/>
      <c r="BNL17" s="27"/>
      <c r="BNM17" s="27"/>
      <c r="BNN17" s="27"/>
      <c r="BNO17" s="27"/>
      <c r="BNP17" s="27"/>
      <c r="BNQ17" s="27"/>
      <c r="BNR17" s="27"/>
      <c r="BNS17" s="27"/>
      <c r="BNT17" s="27"/>
      <c r="BNU17" s="27"/>
      <c r="BNV17" s="27"/>
      <c r="BNW17" s="27"/>
      <c r="BNX17" s="27"/>
      <c r="BNY17" s="27"/>
      <c r="BNZ17" s="27"/>
      <c r="BOA17" s="27"/>
      <c r="BOB17" s="27"/>
      <c r="BOC17" s="27"/>
      <c r="BOD17" s="27"/>
      <c r="BOE17" s="27"/>
      <c r="BOF17" s="27"/>
      <c r="BOG17" s="27"/>
      <c r="BOH17" s="27"/>
      <c r="BOI17" s="27"/>
      <c r="BOJ17" s="27"/>
      <c r="BOK17" s="27"/>
      <c r="BOL17" s="27"/>
      <c r="BOM17" s="27"/>
      <c r="BON17" s="27"/>
      <c r="BOO17" s="27"/>
      <c r="BOP17" s="27"/>
      <c r="BOQ17" s="27"/>
      <c r="BOR17" s="27"/>
      <c r="BOS17" s="27"/>
      <c r="BOT17" s="27"/>
      <c r="BOU17" s="27"/>
      <c r="BOV17" s="27"/>
      <c r="BOW17" s="27"/>
      <c r="BOX17" s="27"/>
      <c r="BOY17" s="27"/>
      <c r="BOZ17" s="27"/>
      <c r="BPA17" s="27"/>
      <c r="BPB17" s="27"/>
      <c r="BPC17" s="27"/>
      <c r="BPD17" s="27"/>
      <c r="BPE17" s="27"/>
      <c r="BPF17" s="27"/>
      <c r="BPG17" s="27"/>
      <c r="BPH17" s="27"/>
      <c r="BPI17" s="27"/>
      <c r="BPJ17" s="27"/>
      <c r="BPK17" s="27"/>
      <c r="BPL17" s="27"/>
      <c r="BPM17" s="27"/>
      <c r="BPN17" s="27"/>
      <c r="BPO17" s="27"/>
      <c r="BPP17" s="27"/>
      <c r="BPQ17" s="27"/>
      <c r="BPR17" s="27"/>
      <c r="BPS17" s="27"/>
      <c r="BPT17" s="27"/>
      <c r="BPU17" s="27"/>
      <c r="BPV17" s="27"/>
      <c r="BPW17" s="27"/>
      <c r="BPX17" s="27"/>
      <c r="BPY17" s="27"/>
      <c r="BPZ17" s="27"/>
      <c r="BQA17" s="27"/>
      <c r="BQB17" s="27"/>
      <c r="BQC17" s="27"/>
      <c r="BQD17" s="27"/>
      <c r="BQE17" s="27"/>
      <c r="BQF17" s="27"/>
      <c r="BQG17" s="27"/>
      <c r="BQH17" s="27"/>
      <c r="BQI17" s="27"/>
      <c r="BQJ17" s="27"/>
      <c r="BQK17" s="27"/>
      <c r="BQL17" s="27"/>
      <c r="BQM17" s="27"/>
      <c r="BQN17" s="27"/>
      <c r="BQO17" s="27"/>
      <c r="BQP17" s="27"/>
      <c r="BQQ17" s="27"/>
      <c r="BQR17" s="27"/>
      <c r="BQS17" s="27"/>
      <c r="BQT17" s="27"/>
      <c r="BQU17" s="27"/>
      <c r="BQV17" s="27"/>
      <c r="BQW17" s="27"/>
      <c r="BQX17" s="27"/>
      <c r="BQY17" s="27"/>
      <c r="BQZ17" s="27"/>
      <c r="BRA17" s="27"/>
      <c r="BRB17" s="27"/>
      <c r="BRC17" s="27"/>
      <c r="BRD17" s="27"/>
    </row>
    <row r="18" spans="1:1824" s="46" customFormat="1" x14ac:dyDescent="0.2">
      <c r="A18" s="52" t="s">
        <v>12</v>
      </c>
      <c r="B18" s="45">
        <f>B7*100%</f>
        <v>520</v>
      </c>
      <c r="C18" s="45">
        <f>B7*100%</f>
        <v>520</v>
      </c>
      <c r="D18" s="45">
        <f>B7*100%</f>
        <v>520</v>
      </c>
      <c r="E18" s="45">
        <f>B7*100%</f>
        <v>520</v>
      </c>
      <c r="F18" s="45">
        <f>B7*100%</f>
        <v>520</v>
      </c>
      <c r="G18" s="45">
        <f>B7*100%</f>
        <v>520</v>
      </c>
      <c r="H18" s="45">
        <f>B7*100%</f>
        <v>520</v>
      </c>
      <c r="I18" s="45">
        <f>B7*100%</f>
        <v>520</v>
      </c>
      <c r="J18" s="45">
        <f>B7*100%</f>
        <v>520</v>
      </c>
      <c r="K18" s="15">
        <f>B7*100%</f>
        <v>520</v>
      </c>
      <c r="L18" s="45">
        <f>B7*100%</f>
        <v>520</v>
      </c>
      <c r="M18" s="45">
        <f>B7*100%</f>
        <v>520</v>
      </c>
      <c r="N18" s="45">
        <f>B7*100%</f>
        <v>520</v>
      </c>
      <c r="O18" s="45">
        <f>B7*100%</f>
        <v>520</v>
      </c>
      <c r="P18" s="45">
        <f>B7*100%</f>
        <v>520</v>
      </c>
      <c r="Q18" s="45">
        <f>B7*100%</f>
        <v>520</v>
      </c>
      <c r="R18" s="45">
        <f>B7*100%</f>
        <v>520</v>
      </c>
      <c r="S18" s="45">
        <f>B7*100%</f>
        <v>520</v>
      </c>
      <c r="T18" s="45">
        <f>B7*100%</f>
        <v>520</v>
      </c>
      <c r="U18" s="15">
        <f>B7*100%</f>
        <v>520</v>
      </c>
      <c r="V18" s="46">
        <f>B7*100%</f>
        <v>520</v>
      </c>
      <c r="W18" s="46">
        <f>B7*100%</f>
        <v>520</v>
      </c>
      <c r="X18" s="46">
        <f>B7*100%</f>
        <v>520</v>
      </c>
      <c r="Y18" s="46">
        <f>B7*100%</f>
        <v>520</v>
      </c>
      <c r="Z18" s="53">
        <f>$B$7*100%</f>
        <v>520</v>
      </c>
      <c r="AA18" s="53">
        <f t="shared" ref="AA18:BS18" si="0">$B$7*100%</f>
        <v>520</v>
      </c>
      <c r="AB18" s="53">
        <f t="shared" si="0"/>
        <v>520</v>
      </c>
      <c r="AC18" s="53">
        <f t="shared" si="0"/>
        <v>520</v>
      </c>
      <c r="AD18" s="53">
        <f t="shared" si="0"/>
        <v>520</v>
      </c>
      <c r="AE18" s="22">
        <f t="shared" si="0"/>
        <v>520</v>
      </c>
      <c r="AF18" s="53">
        <f t="shared" si="0"/>
        <v>520</v>
      </c>
      <c r="AG18" s="53">
        <f t="shared" si="0"/>
        <v>520</v>
      </c>
      <c r="AH18" s="53">
        <f t="shared" si="0"/>
        <v>520</v>
      </c>
      <c r="AI18" s="53">
        <f t="shared" si="0"/>
        <v>520</v>
      </c>
      <c r="AJ18" s="53">
        <f t="shared" si="0"/>
        <v>520</v>
      </c>
      <c r="AK18" s="53">
        <f t="shared" si="0"/>
        <v>520</v>
      </c>
      <c r="AL18" s="53">
        <f t="shared" si="0"/>
        <v>520</v>
      </c>
      <c r="AM18" s="53">
        <f t="shared" si="0"/>
        <v>520</v>
      </c>
      <c r="AN18" s="53">
        <f t="shared" si="0"/>
        <v>520</v>
      </c>
      <c r="AO18" s="22">
        <f t="shared" si="0"/>
        <v>520</v>
      </c>
      <c r="AP18" s="53">
        <f t="shared" si="0"/>
        <v>520</v>
      </c>
      <c r="AQ18" s="53">
        <f t="shared" si="0"/>
        <v>520</v>
      </c>
      <c r="AR18" s="53">
        <f t="shared" si="0"/>
        <v>520</v>
      </c>
      <c r="AS18" s="53">
        <f t="shared" si="0"/>
        <v>520</v>
      </c>
      <c r="AT18" s="53">
        <f t="shared" si="0"/>
        <v>520</v>
      </c>
      <c r="AU18" s="53">
        <f t="shared" si="0"/>
        <v>520</v>
      </c>
      <c r="AV18" s="53">
        <f t="shared" si="0"/>
        <v>520</v>
      </c>
      <c r="AW18" s="53">
        <f t="shared" si="0"/>
        <v>520</v>
      </c>
      <c r="AX18" s="53">
        <f t="shared" si="0"/>
        <v>520</v>
      </c>
      <c r="AY18" s="22">
        <f t="shared" si="0"/>
        <v>520</v>
      </c>
      <c r="AZ18" s="53">
        <f t="shared" si="0"/>
        <v>520</v>
      </c>
      <c r="BA18" s="53">
        <f t="shared" si="0"/>
        <v>520</v>
      </c>
      <c r="BB18" s="53">
        <f t="shared" si="0"/>
        <v>520</v>
      </c>
      <c r="BC18" s="53">
        <f t="shared" si="0"/>
        <v>520</v>
      </c>
      <c r="BD18" s="53">
        <f t="shared" si="0"/>
        <v>520</v>
      </c>
      <c r="BE18" s="53">
        <f t="shared" si="0"/>
        <v>520</v>
      </c>
      <c r="BF18" s="53">
        <f t="shared" si="0"/>
        <v>520</v>
      </c>
      <c r="BG18" s="53">
        <f t="shared" si="0"/>
        <v>520</v>
      </c>
      <c r="BH18" s="53">
        <f t="shared" si="0"/>
        <v>520</v>
      </c>
      <c r="BI18" s="22">
        <f t="shared" si="0"/>
        <v>520</v>
      </c>
      <c r="BJ18" s="53">
        <f t="shared" si="0"/>
        <v>520</v>
      </c>
      <c r="BK18" s="53">
        <f t="shared" si="0"/>
        <v>520</v>
      </c>
      <c r="BL18" s="53">
        <f t="shared" si="0"/>
        <v>520</v>
      </c>
      <c r="BM18" s="53">
        <f t="shared" si="0"/>
        <v>520</v>
      </c>
      <c r="BN18" s="53">
        <f t="shared" si="0"/>
        <v>520</v>
      </c>
      <c r="BO18" s="53">
        <f t="shared" si="0"/>
        <v>520</v>
      </c>
      <c r="BP18" s="53">
        <f t="shared" si="0"/>
        <v>520</v>
      </c>
      <c r="BQ18" s="53">
        <f t="shared" si="0"/>
        <v>520</v>
      </c>
      <c r="BR18" s="53">
        <f t="shared" si="0"/>
        <v>520</v>
      </c>
      <c r="BS18" s="46">
        <f t="shared" si="0"/>
        <v>520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  <c r="AMK18" s="27"/>
      <c r="AML18" s="27"/>
      <c r="AMM18" s="27"/>
      <c r="AMN18" s="27"/>
      <c r="AMO18" s="27"/>
      <c r="AMP18" s="27"/>
      <c r="AMQ18" s="27"/>
      <c r="AMR18" s="27"/>
      <c r="AMS18" s="27"/>
      <c r="AMT18" s="27"/>
      <c r="AMU18" s="27"/>
      <c r="AMV18" s="27"/>
      <c r="AMW18" s="27"/>
      <c r="AMX18" s="27"/>
      <c r="AMY18" s="27"/>
      <c r="AMZ18" s="27"/>
      <c r="ANA18" s="27"/>
      <c r="ANB18" s="27"/>
      <c r="ANC18" s="27"/>
      <c r="AND18" s="27"/>
      <c r="ANE18" s="27"/>
      <c r="ANF18" s="27"/>
      <c r="ANG18" s="27"/>
      <c r="ANH18" s="27"/>
      <c r="ANI18" s="27"/>
      <c r="ANJ18" s="27"/>
      <c r="ANK18" s="27"/>
      <c r="ANL18" s="27"/>
      <c r="ANM18" s="27"/>
      <c r="ANN18" s="27"/>
      <c r="ANO18" s="27"/>
      <c r="ANP18" s="27"/>
      <c r="ANQ18" s="27"/>
      <c r="ANR18" s="27"/>
      <c r="ANS18" s="27"/>
      <c r="ANT18" s="27"/>
      <c r="ANU18" s="27"/>
      <c r="ANV18" s="27"/>
      <c r="ANW18" s="27"/>
      <c r="ANX18" s="27"/>
      <c r="ANY18" s="27"/>
      <c r="ANZ18" s="27"/>
      <c r="AOA18" s="27"/>
      <c r="AOB18" s="27"/>
      <c r="AOC18" s="27"/>
      <c r="AOD18" s="27"/>
      <c r="AOE18" s="27"/>
      <c r="AOF18" s="27"/>
      <c r="AOG18" s="27"/>
      <c r="AOH18" s="27"/>
      <c r="AOI18" s="27"/>
      <c r="AOJ18" s="27"/>
      <c r="AOK18" s="27"/>
      <c r="AOL18" s="27"/>
      <c r="AOM18" s="27"/>
      <c r="AON18" s="27"/>
      <c r="AOO18" s="27"/>
      <c r="AOP18" s="27"/>
      <c r="AOQ18" s="27"/>
      <c r="AOR18" s="27"/>
      <c r="AOS18" s="27"/>
      <c r="AOT18" s="27"/>
      <c r="AOU18" s="27"/>
      <c r="AOV18" s="27"/>
      <c r="AOW18" s="27"/>
      <c r="AOX18" s="27"/>
      <c r="AOY18" s="27"/>
      <c r="AOZ18" s="27"/>
      <c r="APA18" s="27"/>
      <c r="APB18" s="27"/>
      <c r="APC18" s="27"/>
      <c r="APD18" s="27"/>
      <c r="APE18" s="27"/>
      <c r="APF18" s="27"/>
      <c r="APG18" s="27"/>
      <c r="APH18" s="27"/>
      <c r="API18" s="27"/>
      <c r="APJ18" s="27"/>
      <c r="APK18" s="27"/>
      <c r="APL18" s="27"/>
      <c r="APM18" s="27"/>
      <c r="APN18" s="27"/>
      <c r="APO18" s="27"/>
      <c r="APP18" s="27"/>
      <c r="APQ18" s="27"/>
      <c r="APR18" s="27"/>
      <c r="APS18" s="27"/>
      <c r="APT18" s="27"/>
      <c r="APU18" s="27"/>
      <c r="APV18" s="27"/>
      <c r="APW18" s="27"/>
      <c r="APX18" s="27"/>
      <c r="APY18" s="27"/>
      <c r="APZ18" s="27"/>
      <c r="AQA18" s="27"/>
      <c r="AQB18" s="27"/>
      <c r="AQC18" s="27"/>
      <c r="AQD18" s="27"/>
      <c r="AQE18" s="27"/>
      <c r="AQF18" s="27"/>
      <c r="AQG18" s="27"/>
      <c r="AQH18" s="27"/>
      <c r="AQI18" s="27"/>
      <c r="AQJ18" s="27"/>
      <c r="AQK18" s="27"/>
      <c r="AQL18" s="27"/>
      <c r="AQM18" s="27"/>
      <c r="AQN18" s="27"/>
      <c r="AQO18" s="27"/>
      <c r="AQP18" s="27"/>
      <c r="AQQ18" s="27"/>
      <c r="AQR18" s="27"/>
      <c r="AQS18" s="27"/>
      <c r="AQT18" s="27"/>
      <c r="AQU18" s="27"/>
      <c r="AQV18" s="27"/>
      <c r="AQW18" s="27"/>
      <c r="AQX18" s="27"/>
      <c r="AQY18" s="27"/>
      <c r="AQZ18" s="27"/>
      <c r="ARA18" s="27"/>
      <c r="ARB18" s="27"/>
      <c r="ARC18" s="27"/>
      <c r="ARD18" s="27"/>
      <c r="ARE18" s="27"/>
      <c r="ARF18" s="27"/>
      <c r="ARG18" s="27"/>
      <c r="ARH18" s="27"/>
      <c r="ARI18" s="27"/>
      <c r="ARJ18" s="27"/>
      <c r="ARK18" s="27"/>
      <c r="ARL18" s="27"/>
      <c r="ARM18" s="27"/>
      <c r="ARN18" s="27"/>
      <c r="ARO18" s="27"/>
      <c r="ARP18" s="27"/>
      <c r="ARQ18" s="27"/>
      <c r="ARR18" s="27"/>
      <c r="ARS18" s="27"/>
      <c r="ART18" s="27"/>
      <c r="ARU18" s="27"/>
      <c r="ARV18" s="27"/>
      <c r="ARW18" s="27"/>
      <c r="ARX18" s="27"/>
      <c r="ARY18" s="27"/>
      <c r="ARZ18" s="27"/>
      <c r="ASA18" s="27"/>
      <c r="ASB18" s="27"/>
      <c r="ASC18" s="27"/>
      <c r="ASD18" s="27"/>
      <c r="ASE18" s="27"/>
      <c r="ASF18" s="27"/>
      <c r="ASG18" s="27"/>
      <c r="ASH18" s="27"/>
      <c r="ASI18" s="27"/>
      <c r="ASJ18" s="27"/>
      <c r="ASK18" s="27"/>
      <c r="ASL18" s="27"/>
      <c r="ASM18" s="27"/>
      <c r="ASN18" s="27"/>
      <c r="ASO18" s="27"/>
      <c r="ASP18" s="27"/>
      <c r="ASQ18" s="27"/>
      <c r="ASR18" s="27"/>
      <c r="ASS18" s="27"/>
      <c r="AST18" s="27"/>
      <c r="ASU18" s="27"/>
      <c r="ASV18" s="27"/>
      <c r="ASW18" s="27"/>
      <c r="ASX18" s="27"/>
      <c r="ASY18" s="27"/>
      <c r="ASZ18" s="27"/>
      <c r="ATA18" s="27"/>
      <c r="ATB18" s="27"/>
      <c r="ATC18" s="27"/>
      <c r="ATD18" s="27"/>
      <c r="ATE18" s="27"/>
      <c r="ATF18" s="27"/>
      <c r="ATG18" s="27"/>
      <c r="ATH18" s="27"/>
      <c r="ATI18" s="27"/>
      <c r="ATJ18" s="27"/>
      <c r="ATK18" s="27"/>
      <c r="ATL18" s="27"/>
      <c r="ATM18" s="27"/>
      <c r="ATN18" s="27"/>
      <c r="ATO18" s="27"/>
      <c r="ATP18" s="27"/>
      <c r="ATQ18" s="27"/>
      <c r="ATR18" s="27"/>
      <c r="ATS18" s="27"/>
      <c r="ATT18" s="27"/>
      <c r="ATU18" s="27"/>
      <c r="ATV18" s="27"/>
      <c r="ATW18" s="27"/>
      <c r="ATX18" s="27"/>
      <c r="ATY18" s="27"/>
      <c r="ATZ18" s="27"/>
      <c r="AUA18" s="27"/>
      <c r="AUB18" s="27"/>
      <c r="AUC18" s="27"/>
      <c r="AUD18" s="27"/>
      <c r="AUE18" s="27"/>
      <c r="AUF18" s="27"/>
      <c r="AUG18" s="27"/>
      <c r="AUH18" s="27"/>
      <c r="AUI18" s="27"/>
      <c r="AUJ18" s="27"/>
      <c r="AUK18" s="27"/>
      <c r="AUL18" s="27"/>
      <c r="AUM18" s="27"/>
      <c r="AUN18" s="27"/>
      <c r="AUO18" s="27"/>
      <c r="AUP18" s="27"/>
      <c r="AUQ18" s="27"/>
      <c r="AUR18" s="27"/>
      <c r="AUS18" s="27"/>
      <c r="AUT18" s="27"/>
      <c r="AUU18" s="27"/>
      <c r="AUV18" s="27"/>
      <c r="AUW18" s="27"/>
      <c r="AUX18" s="27"/>
      <c r="AUY18" s="27"/>
      <c r="AUZ18" s="27"/>
      <c r="AVA18" s="27"/>
      <c r="AVB18" s="27"/>
      <c r="AVC18" s="27"/>
      <c r="AVD18" s="27"/>
      <c r="AVE18" s="27"/>
      <c r="AVF18" s="27"/>
      <c r="AVG18" s="27"/>
      <c r="AVH18" s="27"/>
      <c r="AVI18" s="27"/>
      <c r="AVJ18" s="27"/>
      <c r="AVK18" s="27"/>
      <c r="AVL18" s="27"/>
      <c r="AVM18" s="27"/>
      <c r="AVN18" s="27"/>
      <c r="AVO18" s="27"/>
      <c r="AVP18" s="27"/>
      <c r="AVQ18" s="27"/>
      <c r="AVR18" s="27"/>
      <c r="AVS18" s="27"/>
      <c r="AVT18" s="27"/>
      <c r="AVU18" s="27"/>
      <c r="AVV18" s="27"/>
      <c r="AVW18" s="27"/>
      <c r="AVX18" s="27"/>
      <c r="AVY18" s="27"/>
      <c r="AVZ18" s="27"/>
      <c r="AWA18" s="27"/>
      <c r="AWB18" s="27"/>
      <c r="AWC18" s="27"/>
      <c r="AWD18" s="27"/>
      <c r="AWE18" s="27"/>
      <c r="AWF18" s="27"/>
      <c r="AWG18" s="27"/>
      <c r="AWH18" s="27"/>
      <c r="AWI18" s="27"/>
      <c r="AWJ18" s="27"/>
      <c r="AWK18" s="27"/>
      <c r="AWL18" s="27"/>
      <c r="AWM18" s="27"/>
      <c r="AWN18" s="27"/>
      <c r="AWO18" s="27"/>
      <c r="AWP18" s="27"/>
      <c r="AWQ18" s="27"/>
      <c r="AWR18" s="27"/>
      <c r="AWS18" s="27"/>
      <c r="AWT18" s="27"/>
      <c r="AWU18" s="27"/>
      <c r="AWV18" s="27"/>
      <c r="AWW18" s="27"/>
      <c r="AWX18" s="27"/>
      <c r="AWY18" s="27"/>
      <c r="AWZ18" s="27"/>
      <c r="AXA18" s="27"/>
      <c r="AXB18" s="27"/>
      <c r="AXC18" s="27"/>
      <c r="AXD18" s="27"/>
      <c r="AXE18" s="27"/>
      <c r="AXF18" s="27"/>
      <c r="AXG18" s="27"/>
      <c r="AXH18" s="27"/>
      <c r="AXI18" s="27"/>
      <c r="AXJ18" s="27"/>
      <c r="AXK18" s="27"/>
      <c r="AXL18" s="27"/>
      <c r="AXM18" s="27"/>
      <c r="AXN18" s="27"/>
      <c r="AXO18" s="27"/>
      <c r="AXP18" s="27"/>
      <c r="AXQ18" s="27"/>
      <c r="AXR18" s="27"/>
      <c r="AXS18" s="27"/>
      <c r="AXT18" s="27"/>
      <c r="AXU18" s="27"/>
      <c r="AXV18" s="27"/>
      <c r="AXW18" s="27"/>
      <c r="AXX18" s="27"/>
      <c r="AXY18" s="27"/>
      <c r="AXZ18" s="27"/>
      <c r="AYA18" s="27"/>
      <c r="AYB18" s="27"/>
      <c r="AYC18" s="27"/>
      <c r="AYD18" s="27"/>
      <c r="AYE18" s="27"/>
      <c r="AYF18" s="27"/>
      <c r="AYG18" s="27"/>
      <c r="AYH18" s="27"/>
      <c r="AYI18" s="27"/>
      <c r="AYJ18" s="27"/>
      <c r="AYK18" s="27"/>
      <c r="AYL18" s="27"/>
      <c r="AYM18" s="27"/>
      <c r="AYN18" s="27"/>
      <c r="AYO18" s="27"/>
      <c r="AYP18" s="27"/>
      <c r="AYQ18" s="27"/>
      <c r="AYR18" s="27"/>
      <c r="AYS18" s="27"/>
      <c r="AYT18" s="27"/>
      <c r="AYU18" s="27"/>
      <c r="AYV18" s="27"/>
      <c r="AYW18" s="27"/>
      <c r="AYX18" s="27"/>
      <c r="AYY18" s="27"/>
      <c r="AYZ18" s="27"/>
      <c r="AZA18" s="27"/>
      <c r="AZB18" s="27"/>
      <c r="AZC18" s="27"/>
      <c r="AZD18" s="27"/>
      <c r="AZE18" s="27"/>
      <c r="AZF18" s="27"/>
      <c r="AZG18" s="27"/>
      <c r="AZH18" s="27"/>
      <c r="AZI18" s="27"/>
      <c r="AZJ18" s="27"/>
      <c r="AZK18" s="27"/>
      <c r="AZL18" s="27"/>
      <c r="AZM18" s="27"/>
      <c r="AZN18" s="27"/>
      <c r="AZO18" s="27"/>
      <c r="AZP18" s="27"/>
      <c r="AZQ18" s="27"/>
      <c r="AZR18" s="27"/>
      <c r="AZS18" s="27"/>
      <c r="AZT18" s="27"/>
      <c r="AZU18" s="27"/>
      <c r="AZV18" s="27"/>
      <c r="AZW18" s="27"/>
      <c r="AZX18" s="27"/>
      <c r="AZY18" s="27"/>
      <c r="AZZ18" s="27"/>
      <c r="BAA18" s="27"/>
      <c r="BAB18" s="27"/>
      <c r="BAC18" s="27"/>
      <c r="BAD18" s="27"/>
      <c r="BAE18" s="27"/>
      <c r="BAF18" s="27"/>
      <c r="BAG18" s="27"/>
      <c r="BAH18" s="27"/>
      <c r="BAI18" s="27"/>
      <c r="BAJ18" s="27"/>
      <c r="BAK18" s="27"/>
      <c r="BAL18" s="27"/>
      <c r="BAM18" s="27"/>
      <c r="BAN18" s="27"/>
      <c r="BAO18" s="27"/>
      <c r="BAP18" s="27"/>
      <c r="BAQ18" s="27"/>
      <c r="BAR18" s="27"/>
      <c r="BAS18" s="27"/>
      <c r="BAT18" s="27"/>
      <c r="BAU18" s="27"/>
      <c r="BAV18" s="27"/>
      <c r="BAW18" s="27"/>
      <c r="BAX18" s="27"/>
      <c r="BAY18" s="27"/>
      <c r="BAZ18" s="27"/>
      <c r="BBA18" s="27"/>
      <c r="BBB18" s="27"/>
      <c r="BBC18" s="27"/>
      <c r="BBD18" s="27"/>
      <c r="BBE18" s="27"/>
      <c r="BBF18" s="27"/>
      <c r="BBG18" s="27"/>
      <c r="BBH18" s="27"/>
      <c r="BBI18" s="27"/>
      <c r="BBJ18" s="27"/>
      <c r="BBK18" s="27"/>
      <c r="BBL18" s="27"/>
      <c r="BBM18" s="27"/>
      <c r="BBN18" s="27"/>
      <c r="BBO18" s="27"/>
      <c r="BBP18" s="27"/>
      <c r="BBQ18" s="27"/>
      <c r="BBR18" s="27"/>
      <c r="BBS18" s="27"/>
      <c r="BBT18" s="27"/>
      <c r="BBU18" s="27"/>
      <c r="BBV18" s="27"/>
      <c r="BBW18" s="27"/>
      <c r="BBX18" s="27"/>
      <c r="BBY18" s="27"/>
      <c r="BBZ18" s="27"/>
      <c r="BCA18" s="27"/>
      <c r="BCB18" s="27"/>
      <c r="BCC18" s="27"/>
      <c r="BCD18" s="27"/>
      <c r="BCE18" s="27"/>
      <c r="BCF18" s="27"/>
      <c r="BCG18" s="27"/>
      <c r="BCH18" s="27"/>
      <c r="BCI18" s="27"/>
      <c r="BCJ18" s="27"/>
      <c r="BCK18" s="27"/>
      <c r="BCL18" s="27"/>
      <c r="BCM18" s="27"/>
      <c r="BCN18" s="27"/>
      <c r="BCO18" s="27"/>
      <c r="BCP18" s="27"/>
      <c r="BCQ18" s="27"/>
      <c r="BCR18" s="27"/>
      <c r="BCS18" s="27"/>
      <c r="BCT18" s="27"/>
      <c r="BCU18" s="27"/>
      <c r="BCV18" s="27"/>
      <c r="BCW18" s="27"/>
      <c r="BCX18" s="27"/>
      <c r="BCY18" s="27"/>
      <c r="BCZ18" s="27"/>
      <c r="BDA18" s="27"/>
      <c r="BDB18" s="27"/>
      <c r="BDC18" s="27"/>
      <c r="BDD18" s="27"/>
      <c r="BDE18" s="27"/>
      <c r="BDF18" s="27"/>
      <c r="BDG18" s="27"/>
      <c r="BDH18" s="27"/>
      <c r="BDI18" s="27"/>
      <c r="BDJ18" s="27"/>
      <c r="BDK18" s="27"/>
      <c r="BDL18" s="27"/>
      <c r="BDM18" s="27"/>
      <c r="BDN18" s="27"/>
      <c r="BDO18" s="27"/>
      <c r="BDP18" s="27"/>
      <c r="BDQ18" s="27"/>
      <c r="BDR18" s="27"/>
      <c r="BDS18" s="27"/>
      <c r="BDT18" s="27"/>
      <c r="BDU18" s="27"/>
      <c r="BDV18" s="27"/>
      <c r="BDW18" s="27"/>
      <c r="BDX18" s="27"/>
      <c r="BDY18" s="27"/>
      <c r="BDZ18" s="27"/>
      <c r="BEA18" s="27"/>
      <c r="BEB18" s="27"/>
      <c r="BEC18" s="27"/>
      <c r="BED18" s="27"/>
      <c r="BEE18" s="27"/>
      <c r="BEF18" s="27"/>
      <c r="BEG18" s="27"/>
      <c r="BEH18" s="27"/>
      <c r="BEI18" s="27"/>
      <c r="BEJ18" s="27"/>
      <c r="BEK18" s="27"/>
      <c r="BEL18" s="27"/>
      <c r="BEM18" s="27"/>
      <c r="BEN18" s="27"/>
      <c r="BEO18" s="27"/>
      <c r="BEP18" s="27"/>
      <c r="BEQ18" s="27"/>
      <c r="BER18" s="27"/>
      <c r="BES18" s="27"/>
      <c r="BET18" s="27"/>
      <c r="BEU18" s="27"/>
      <c r="BEV18" s="27"/>
      <c r="BEW18" s="27"/>
      <c r="BEX18" s="27"/>
      <c r="BEY18" s="27"/>
      <c r="BEZ18" s="27"/>
      <c r="BFA18" s="27"/>
      <c r="BFB18" s="27"/>
      <c r="BFC18" s="27"/>
      <c r="BFD18" s="27"/>
      <c r="BFE18" s="27"/>
      <c r="BFF18" s="27"/>
      <c r="BFG18" s="27"/>
      <c r="BFH18" s="27"/>
      <c r="BFI18" s="27"/>
      <c r="BFJ18" s="27"/>
      <c r="BFK18" s="27"/>
      <c r="BFL18" s="27"/>
      <c r="BFM18" s="27"/>
      <c r="BFN18" s="27"/>
      <c r="BFO18" s="27"/>
      <c r="BFP18" s="27"/>
      <c r="BFQ18" s="27"/>
      <c r="BFR18" s="27"/>
      <c r="BFS18" s="27"/>
      <c r="BFT18" s="27"/>
      <c r="BFU18" s="27"/>
      <c r="BFV18" s="27"/>
      <c r="BFW18" s="27"/>
      <c r="BFX18" s="27"/>
      <c r="BFY18" s="27"/>
      <c r="BFZ18" s="27"/>
      <c r="BGA18" s="27"/>
      <c r="BGB18" s="27"/>
      <c r="BGC18" s="27"/>
      <c r="BGD18" s="27"/>
      <c r="BGE18" s="27"/>
      <c r="BGF18" s="27"/>
      <c r="BGG18" s="27"/>
      <c r="BGH18" s="27"/>
      <c r="BGI18" s="27"/>
      <c r="BGJ18" s="27"/>
      <c r="BGK18" s="27"/>
      <c r="BGL18" s="27"/>
      <c r="BGM18" s="27"/>
      <c r="BGN18" s="27"/>
      <c r="BGO18" s="27"/>
      <c r="BGP18" s="27"/>
      <c r="BGQ18" s="27"/>
      <c r="BGR18" s="27"/>
      <c r="BGS18" s="27"/>
      <c r="BGT18" s="27"/>
      <c r="BGU18" s="27"/>
      <c r="BGV18" s="27"/>
      <c r="BGW18" s="27"/>
      <c r="BGX18" s="27"/>
      <c r="BGY18" s="27"/>
      <c r="BGZ18" s="27"/>
      <c r="BHA18" s="27"/>
      <c r="BHB18" s="27"/>
      <c r="BHC18" s="27"/>
      <c r="BHD18" s="27"/>
      <c r="BHE18" s="27"/>
      <c r="BHF18" s="27"/>
      <c r="BHG18" s="27"/>
      <c r="BHH18" s="27"/>
      <c r="BHI18" s="27"/>
      <c r="BHJ18" s="27"/>
      <c r="BHK18" s="27"/>
      <c r="BHL18" s="27"/>
      <c r="BHM18" s="27"/>
      <c r="BHN18" s="27"/>
      <c r="BHO18" s="27"/>
      <c r="BHP18" s="27"/>
      <c r="BHQ18" s="27"/>
      <c r="BHR18" s="27"/>
      <c r="BHS18" s="27"/>
      <c r="BHT18" s="27"/>
      <c r="BHU18" s="27"/>
      <c r="BHV18" s="27"/>
      <c r="BHW18" s="27"/>
      <c r="BHX18" s="27"/>
      <c r="BHY18" s="27"/>
      <c r="BHZ18" s="27"/>
      <c r="BIA18" s="27"/>
      <c r="BIB18" s="27"/>
      <c r="BIC18" s="27"/>
      <c r="BID18" s="27"/>
      <c r="BIE18" s="27"/>
      <c r="BIF18" s="27"/>
      <c r="BIG18" s="27"/>
      <c r="BIH18" s="27"/>
      <c r="BII18" s="27"/>
      <c r="BIJ18" s="27"/>
      <c r="BIK18" s="27"/>
      <c r="BIL18" s="27"/>
      <c r="BIM18" s="27"/>
      <c r="BIN18" s="27"/>
      <c r="BIO18" s="27"/>
      <c r="BIP18" s="27"/>
      <c r="BIQ18" s="27"/>
      <c r="BIR18" s="27"/>
      <c r="BIS18" s="27"/>
      <c r="BIT18" s="27"/>
      <c r="BIU18" s="27"/>
      <c r="BIV18" s="27"/>
      <c r="BIW18" s="27"/>
      <c r="BIX18" s="27"/>
      <c r="BIY18" s="27"/>
      <c r="BIZ18" s="27"/>
      <c r="BJA18" s="27"/>
      <c r="BJB18" s="27"/>
      <c r="BJC18" s="27"/>
      <c r="BJD18" s="27"/>
      <c r="BJE18" s="27"/>
      <c r="BJF18" s="27"/>
      <c r="BJG18" s="27"/>
      <c r="BJH18" s="27"/>
      <c r="BJI18" s="27"/>
      <c r="BJJ18" s="27"/>
      <c r="BJK18" s="27"/>
      <c r="BJL18" s="27"/>
      <c r="BJM18" s="27"/>
      <c r="BJN18" s="27"/>
      <c r="BJO18" s="27"/>
      <c r="BJP18" s="27"/>
      <c r="BJQ18" s="27"/>
      <c r="BJR18" s="27"/>
      <c r="BJS18" s="27"/>
      <c r="BJT18" s="27"/>
      <c r="BJU18" s="27"/>
      <c r="BJV18" s="27"/>
      <c r="BJW18" s="27"/>
      <c r="BJX18" s="27"/>
      <c r="BJY18" s="27"/>
      <c r="BJZ18" s="27"/>
      <c r="BKA18" s="27"/>
      <c r="BKB18" s="27"/>
      <c r="BKC18" s="27"/>
      <c r="BKD18" s="27"/>
      <c r="BKE18" s="27"/>
      <c r="BKF18" s="27"/>
      <c r="BKG18" s="27"/>
      <c r="BKH18" s="27"/>
      <c r="BKI18" s="27"/>
      <c r="BKJ18" s="27"/>
      <c r="BKK18" s="27"/>
      <c r="BKL18" s="27"/>
      <c r="BKM18" s="27"/>
      <c r="BKN18" s="27"/>
      <c r="BKO18" s="27"/>
      <c r="BKP18" s="27"/>
      <c r="BKQ18" s="27"/>
      <c r="BKR18" s="27"/>
      <c r="BKS18" s="27"/>
      <c r="BKT18" s="27"/>
      <c r="BKU18" s="27"/>
      <c r="BKV18" s="27"/>
      <c r="BKW18" s="27"/>
      <c r="BKX18" s="27"/>
      <c r="BKY18" s="27"/>
      <c r="BKZ18" s="27"/>
      <c r="BLA18" s="27"/>
      <c r="BLB18" s="27"/>
      <c r="BLC18" s="27"/>
      <c r="BLD18" s="27"/>
      <c r="BLE18" s="27"/>
      <c r="BLF18" s="27"/>
      <c r="BLG18" s="27"/>
      <c r="BLH18" s="27"/>
      <c r="BLI18" s="27"/>
      <c r="BLJ18" s="27"/>
      <c r="BLK18" s="27"/>
      <c r="BLL18" s="27"/>
      <c r="BLM18" s="27"/>
      <c r="BLN18" s="27"/>
      <c r="BLO18" s="27"/>
      <c r="BLP18" s="27"/>
      <c r="BLQ18" s="27"/>
      <c r="BLR18" s="27"/>
      <c r="BLS18" s="27"/>
      <c r="BLT18" s="27"/>
      <c r="BLU18" s="27"/>
      <c r="BLV18" s="27"/>
      <c r="BLW18" s="27"/>
      <c r="BLX18" s="27"/>
      <c r="BLY18" s="27"/>
      <c r="BLZ18" s="27"/>
      <c r="BMA18" s="27"/>
      <c r="BMB18" s="27"/>
      <c r="BMC18" s="27"/>
      <c r="BMD18" s="27"/>
      <c r="BME18" s="27"/>
      <c r="BMF18" s="27"/>
      <c r="BMG18" s="27"/>
      <c r="BMH18" s="27"/>
      <c r="BMI18" s="27"/>
      <c r="BMJ18" s="27"/>
      <c r="BMK18" s="27"/>
      <c r="BML18" s="27"/>
      <c r="BMM18" s="27"/>
      <c r="BMN18" s="27"/>
      <c r="BMO18" s="27"/>
      <c r="BMP18" s="27"/>
      <c r="BMQ18" s="27"/>
      <c r="BMR18" s="27"/>
      <c r="BMS18" s="27"/>
      <c r="BMT18" s="27"/>
      <c r="BMU18" s="27"/>
      <c r="BMV18" s="27"/>
      <c r="BMW18" s="27"/>
      <c r="BMX18" s="27"/>
      <c r="BMY18" s="27"/>
      <c r="BMZ18" s="27"/>
      <c r="BNA18" s="27"/>
      <c r="BNB18" s="27"/>
      <c r="BNC18" s="27"/>
      <c r="BND18" s="27"/>
      <c r="BNE18" s="27"/>
      <c r="BNF18" s="27"/>
      <c r="BNG18" s="27"/>
      <c r="BNH18" s="27"/>
      <c r="BNI18" s="27"/>
      <c r="BNJ18" s="27"/>
      <c r="BNK18" s="27"/>
      <c r="BNL18" s="27"/>
      <c r="BNM18" s="27"/>
      <c r="BNN18" s="27"/>
      <c r="BNO18" s="27"/>
      <c r="BNP18" s="27"/>
      <c r="BNQ18" s="27"/>
      <c r="BNR18" s="27"/>
      <c r="BNS18" s="27"/>
      <c r="BNT18" s="27"/>
      <c r="BNU18" s="27"/>
      <c r="BNV18" s="27"/>
      <c r="BNW18" s="27"/>
      <c r="BNX18" s="27"/>
      <c r="BNY18" s="27"/>
      <c r="BNZ18" s="27"/>
      <c r="BOA18" s="27"/>
      <c r="BOB18" s="27"/>
      <c r="BOC18" s="27"/>
      <c r="BOD18" s="27"/>
      <c r="BOE18" s="27"/>
      <c r="BOF18" s="27"/>
      <c r="BOG18" s="27"/>
      <c r="BOH18" s="27"/>
      <c r="BOI18" s="27"/>
      <c r="BOJ18" s="27"/>
      <c r="BOK18" s="27"/>
      <c r="BOL18" s="27"/>
      <c r="BOM18" s="27"/>
      <c r="BON18" s="27"/>
      <c r="BOO18" s="27"/>
      <c r="BOP18" s="27"/>
      <c r="BOQ18" s="27"/>
      <c r="BOR18" s="27"/>
      <c r="BOS18" s="27"/>
      <c r="BOT18" s="27"/>
      <c r="BOU18" s="27"/>
      <c r="BOV18" s="27"/>
      <c r="BOW18" s="27"/>
      <c r="BOX18" s="27"/>
      <c r="BOY18" s="27"/>
      <c r="BOZ18" s="27"/>
      <c r="BPA18" s="27"/>
      <c r="BPB18" s="27"/>
      <c r="BPC18" s="27"/>
      <c r="BPD18" s="27"/>
      <c r="BPE18" s="27"/>
      <c r="BPF18" s="27"/>
      <c r="BPG18" s="27"/>
      <c r="BPH18" s="27"/>
      <c r="BPI18" s="27"/>
      <c r="BPJ18" s="27"/>
      <c r="BPK18" s="27"/>
      <c r="BPL18" s="27"/>
      <c r="BPM18" s="27"/>
      <c r="BPN18" s="27"/>
      <c r="BPO18" s="27"/>
      <c r="BPP18" s="27"/>
      <c r="BPQ18" s="27"/>
      <c r="BPR18" s="27"/>
      <c r="BPS18" s="27"/>
      <c r="BPT18" s="27"/>
      <c r="BPU18" s="27"/>
      <c r="BPV18" s="27"/>
      <c r="BPW18" s="27"/>
      <c r="BPX18" s="27"/>
      <c r="BPY18" s="27"/>
      <c r="BPZ18" s="27"/>
      <c r="BQA18" s="27"/>
      <c r="BQB18" s="27"/>
      <c r="BQC18" s="27"/>
      <c r="BQD18" s="27"/>
      <c r="BQE18" s="27"/>
      <c r="BQF18" s="27"/>
      <c r="BQG18" s="27"/>
      <c r="BQH18" s="27"/>
      <c r="BQI18" s="27"/>
      <c r="BQJ18" s="27"/>
      <c r="BQK18" s="27"/>
      <c r="BQL18" s="27"/>
      <c r="BQM18" s="27"/>
      <c r="BQN18" s="27"/>
      <c r="BQO18" s="27"/>
      <c r="BQP18" s="27"/>
      <c r="BQQ18" s="27"/>
      <c r="BQR18" s="27"/>
      <c r="BQS18" s="27"/>
      <c r="BQT18" s="27"/>
      <c r="BQU18" s="27"/>
      <c r="BQV18" s="27"/>
      <c r="BQW18" s="27"/>
      <c r="BQX18" s="27"/>
      <c r="BQY18" s="27"/>
      <c r="BQZ18" s="27"/>
      <c r="BRA18" s="27"/>
      <c r="BRB18" s="27"/>
      <c r="BRC18" s="27"/>
      <c r="BRD18" s="27"/>
    </row>
    <row r="19" spans="1:1824" s="66" customFormat="1" x14ac:dyDescent="0.2">
      <c r="A19" s="64" t="s">
        <v>6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0</v>
      </c>
      <c r="AU19" s="65">
        <v>0</v>
      </c>
      <c r="AV19" s="65">
        <v>0</v>
      </c>
      <c r="AW19" s="65">
        <v>0</v>
      </c>
      <c r="AX19" s="65">
        <v>0</v>
      </c>
      <c r="AY19" s="65">
        <v>0</v>
      </c>
      <c r="AZ19" s="65">
        <v>0</v>
      </c>
      <c r="BA19" s="65">
        <v>0</v>
      </c>
      <c r="BB19" s="65">
        <v>0</v>
      </c>
      <c r="BC19" s="65">
        <v>0</v>
      </c>
      <c r="BD19" s="65">
        <v>0</v>
      </c>
      <c r="BE19" s="65">
        <v>0</v>
      </c>
      <c r="BF19" s="65">
        <v>0</v>
      </c>
      <c r="BG19" s="65">
        <v>0</v>
      </c>
      <c r="BH19" s="65">
        <v>0</v>
      </c>
      <c r="BI19" s="65">
        <v>0</v>
      </c>
      <c r="BJ19" s="65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28"/>
      <c r="BU19" s="28"/>
      <c r="BV19" s="28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  <c r="ZQ19" s="29"/>
      <c r="ZR19" s="29"/>
      <c r="ZS19" s="29"/>
      <c r="ZT19" s="29"/>
      <c r="ZU19" s="29"/>
      <c r="ZV19" s="29"/>
      <c r="ZW19" s="29"/>
      <c r="ZX19" s="29"/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29"/>
      <c r="ABD19" s="29"/>
      <c r="ABE19" s="29"/>
      <c r="ABF19" s="29"/>
      <c r="ABG19" s="29"/>
      <c r="ABH19" s="29"/>
      <c r="ABI19" s="29"/>
      <c r="ABJ19" s="29"/>
      <c r="ABK19" s="29"/>
      <c r="ABL19" s="29"/>
      <c r="ABM19" s="29"/>
      <c r="ABN19" s="29"/>
      <c r="ABO19" s="29"/>
      <c r="ABP19" s="29"/>
      <c r="ABQ19" s="29"/>
      <c r="ABR19" s="29"/>
      <c r="ABS19" s="29"/>
      <c r="ABT19" s="29"/>
      <c r="ABU19" s="29"/>
      <c r="ABV19" s="29"/>
      <c r="ABW19" s="29"/>
      <c r="ABX19" s="29"/>
      <c r="ABY19" s="29"/>
      <c r="ABZ19" s="29"/>
      <c r="ACA19" s="29"/>
      <c r="ACB19" s="29"/>
      <c r="ACC19" s="29"/>
      <c r="ACD19" s="29"/>
      <c r="ACE19" s="29"/>
      <c r="ACF19" s="29"/>
      <c r="ACG19" s="29"/>
      <c r="ACH19" s="29"/>
      <c r="ACI19" s="29"/>
      <c r="ACJ19" s="29"/>
      <c r="ACK19" s="29"/>
      <c r="ACL19" s="29"/>
      <c r="ACM19" s="29"/>
      <c r="ACN19" s="29"/>
      <c r="ACO19" s="29"/>
      <c r="ACP19" s="29"/>
      <c r="ACQ19" s="29"/>
      <c r="ACR19" s="29"/>
      <c r="ACS19" s="29"/>
      <c r="ACT19" s="29"/>
      <c r="ACU19" s="29"/>
      <c r="ACV19" s="29"/>
      <c r="ACW19" s="29"/>
      <c r="ACX19" s="29"/>
      <c r="ACY19" s="29"/>
      <c r="ACZ19" s="29"/>
      <c r="ADA19" s="29"/>
      <c r="ADB19" s="29"/>
      <c r="ADC19" s="29"/>
      <c r="ADD19" s="29"/>
      <c r="ADE19" s="29"/>
      <c r="ADF19" s="29"/>
      <c r="ADG19" s="29"/>
      <c r="ADH19" s="29"/>
      <c r="ADI19" s="29"/>
      <c r="ADJ19" s="29"/>
      <c r="ADK19" s="29"/>
      <c r="ADL19" s="29"/>
      <c r="ADM19" s="29"/>
      <c r="ADN19" s="29"/>
      <c r="ADO19" s="29"/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29"/>
      <c r="AEU19" s="29"/>
      <c r="AEV19" s="29"/>
      <c r="AEW19" s="29"/>
      <c r="AEX19" s="29"/>
      <c r="AEY19" s="29"/>
      <c r="AEZ19" s="29"/>
      <c r="AFA19" s="29"/>
      <c r="AFB19" s="29"/>
      <c r="AFC19" s="29"/>
      <c r="AFD19" s="29"/>
      <c r="AFE19" s="29"/>
      <c r="AFF19" s="29"/>
      <c r="AFG19" s="29"/>
      <c r="AFH19" s="29"/>
      <c r="AFI19" s="29"/>
      <c r="AFJ19" s="29"/>
      <c r="AFK19" s="29"/>
      <c r="AFL19" s="29"/>
      <c r="AFM19" s="29"/>
      <c r="AFN19" s="29"/>
      <c r="AFO19" s="29"/>
      <c r="AFP19" s="29"/>
      <c r="AFQ19" s="29"/>
      <c r="AFR19" s="29"/>
      <c r="AFS19" s="29"/>
      <c r="AFT19" s="29"/>
      <c r="AFU19" s="29"/>
      <c r="AFV19" s="29"/>
      <c r="AFW19" s="29"/>
      <c r="AFX19" s="29"/>
      <c r="AFY19" s="29"/>
      <c r="AFZ19" s="29"/>
      <c r="AGA19" s="29"/>
      <c r="AGB19" s="29"/>
      <c r="AGC19" s="29"/>
      <c r="AGD19" s="29"/>
      <c r="AGE19" s="29"/>
      <c r="AGF19" s="29"/>
      <c r="AGG19" s="29"/>
      <c r="AGH19" s="29"/>
      <c r="AGI19" s="29"/>
      <c r="AGJ19" s="29"/>
      <c r="AGK19" s="29"/>
      <c r="AGL19" s="29"/>
      <c r="AGM19" s="29"/>
      <c r="AGN19" s="29"/>
      <c r="AGO19" s="29"/>
      <c r="AGP19" s="29"/>
      <c r="AGQ19" s="29"/>
      <c r="AGR19" s="29"/>
      <c r="AGS19" s="29"/>
      <c r="AGT19" s="29"/>
      <c r="AGU19" s="29"/>
      <c r="AGV19" s="29"/>
      <c r="AGW19" s="29"/>
      <c r="AGX19" s="29"/>
      <c r="AGY19" s="29"/>
      <c r="AGZ19" s="29"/>
      <c r="AHA19" s="29"/>
      <c r="AHB19" s="29"/>
      <c r="AHC19" s="29"/>
      <c r="AHD19" s="29"/>
      <c r="AHE19" s="29"/>
      <c r="AHF19" s="29"/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29"/>
      <c r="AIL19" s="29"/>
      <c r="AIM19" s="29"/>
      <c r="AIN19" s="29"/>
      <c r="AIO19" s="29"/>
      <c r="AIP19" s="29"/>
      <c r="AIQ19" s="29"/>
      <c r="AIR19" s="29"/>
      <c r="AIS19" s="29"/>
      <c r="AIT19" s="29"/>
      <c r="AIU19" s="29"/>
      <c r="AIV19" s="29"/>
      <c r="AIW19" s="29"/>
      <c r="AIX19" s="29"/>
      <c r="AIY19" s="29"/>
      <c r="AIZ19" s="29"/>
      <c r="AJA19" s="29"/>
      <c r="AJB19" s="29"/>
      <c r="AJC19" s="29"/>
      <c r="AJD19" s="29"/>
      <c r="AJE19" s="29"/>
      <c r="AJF19" s="29"/>
      <c r="AJG19" s="29"/>
      <c r="AJH19" s="29"/>
      <c r="AJI19" s="29"/>
      <c r="AJJ19" s="29"/>
      <c r="AJK19" s="29"/>
      <c r="AJL19" s="29"/>
      <c r="AJM19" s="29"/>
      <c r="AJN19" s="29"/>
      <c r="AJO19" s="29"/>
      <c r="AJP19" s="29"/>
      <c r="AJQ19" s="29"/>
      <c r="AJR19" s="29"/>
      <c r="AJS19" s="29"/>
      <c r="AJT19" s="29"/>
      <c r="AJU19" s="29"/>
      <c r="AJV19" s="29"/>
      <c r="AJW19" s="29"/>
      <c r="AJX19" s="29"/>
      <c r="AJY19" s="29"/>
      <c r="AJZ19" s="29"/>
      <c r="AKA19" s="29"/>
      <c r="AKB19" s="29"/>
      <c r="AKC19" s="29"/>
      <c r="AKD19" s="29"/>
      <c r="AKE19" s="29"/>
      <c r="AKF19" s="29"/>
      <c r="AKG19" s="29"/>
      <c r="AKH19" s="29"/>
      <c r="AKI19" s="29"/>
      <c r="AKJ19" s="29"/>
      <c r="AKK19" s="29"/>
      <c r="AKL19" s="29"/>
      <c r="AKM19" s="29"/>
      <c r="AKN19" s="29"/>
      <c r="AKO19" s="29"/>
      <c r="AKP19" s="29"/>
      <c r="AKQ19" s="29"/>
      <c r="AKR19" s="29"/>
      <c r="AKS19" s="29"/>
      <c r="AKT19" s="29"/>
      <c r="AKU19" s="29"/>
      <c r="AKV19" s="29"/>
      <c r="AKW19" s="29"/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29"/>
      <c r="AMC19" s="29"/>
      <c r="AMD19" s="29"/>
      <c r="AME19" s="29"/>
      <c r="AMF19" s="29"/>
      <c r="AMG19" s="29"/>
      <c r="AMH19" s="29"/>
      <c r="AMI19" s="29"/>
      <c r="AMJ19" s="29"/>
      <c r="AMK19" s="29"/>
      <c r="AML19" s="29"/>
      <c r="AMM19" s="29"/>
      <c r="AMN19" s="29"/>
      <c r="AMO19" s="29"/>
      <c r="AMP19" s="29"/>
      <c r="AMQ19" s="29"/>
      <c r="AMR19" s="29"/>
      <c r="AMS19" s="29"/>
      <c r="AMT19" s="29"/>
      <c r="AMU19" s="29"/>
      <c r="AMV19" s="29"/>
      <c r="AMW19" s="29"/>
      <c r="AMX19" s="29"/>
      <c r="AMY19" s="29"/>
      <c r="AMZ19" s="29"/>
      <c r="ANA19" s="29"/>
      <c r="ANB19" s="29"/>
      <c r="ANC19" s="29"/>
      <c r="AND19" s="29"/>
      <c r="ANE19" s="29"/>
      <c r="ANF19" s="29"/>
      <c r="ANG19" s="29"/>
      <c r="ANH19" s="29"/>
      <c r="ANI19" s="29"/>
      <c r="ANJ19" s="29"/>
      <c r="ANK19" s="29"/>
      <c r="ANL19" s="29"/>
      <c r="ANM19" s="29"/>
      <c r="ANN19" s="29"/>
      <c r="ANO19" s="29"/>
      <c r="ANP19" s="29"/>
      <c r="ANQ19" s="29"/>
      <c r="ANR19" s="29"/>
      <c r="ANS19" s="29"/>
      <c r="ANT19" s="29"/>
      <c r="ANU19" s="29"/>
      <c r="ANV19" s="29"/>
      <c r="ANW19" s="29"/>
      <c r="ANX19" s="29"/>
      <c r="ANY19" s="29"/>
      <c r="ANZ19" s="29"/>
      <c r="AOA19" s="29"/>
      <c r="AOB19" s="29"/>
      <c r="AOC19" s="29"/>
      <c r="AOD19" s="29"/>
      <c r="AOE19" s="29"/>
      <c r="AOF19" s="29"/>
      <c r="AOG19" s="29"/>
      <c r="AOH19" s="29"/>
      <c r="AOI19" s="29"/>
      <c r="AOJ19" s="29"/>
      <c r="AOK19" s="29"/>
      <c r="AOL19" s="29"/>
      <c r="AOM19" s="29"/>
      <c r="AON19" s="29"/>
      <c r="AOO19" s="29"/>
      <c r="AOP19" s="29"/>
      <c r="AOQ19" s="29"/>
      <c r="AOR19" s="29"/>
      <c r="AOS19" s="29"/>
      <c r="AOT19" s="29"/>
      <c r="AOU19" s="29"/>
      <c r="AOV19" s="29"/>
      <c r="AOW19" s="29"/>
      <c r="AOX19" s="29"/>
      <c r="AOY19" s="29"/>
      <c r="AOZ19" s="29"/>
      <c r="APA19" s="29"/>
      <c r="APB19" s="29"/>
      <c r="APC19" s="29"/>
      <c r="APD19" s="29"/>
      <c r="APE19" s="29"/>
      <c r="APF19" s="29"/>
      <c r="APG19" s="29"/>
      <c r="APH19" s="29"/>
      <c r="API19" s="29"/>
      <c r="APJ19" s="29"/>
      <c r="APK19" s="29"/>
      <c r="APL19" s="29"/>
      <c r="APM19" s="29"/>
      <c r="APN19" s="29"/>
      <c r="APO19" s="29"/>
      <c r="APP19" s="29"/>
      <c r="APQ19" s="29"/>
      <c r="APR19" s="29"/>
      <c r="APS19" s="29"/>
      <c r="APT19" s="29"/>
      <c r="APU19" s="29"/>
      <c r="APV19" s="29"/>
      <c r="APW19" s="29"/>
      <c r="APX19" s="29"/>
      <c r="APY19" s="29"/>
      <c r="APZ19" s="29"/>
      <c r="AQA19" s="29"/>
      <c r="AQB19" s="29"/>
      <c r="AQC19" s="29"/>
      <c r="AQD19" s="29"/>
      <c r="AQE19" s="29"/>
      <c r="AQF19" s="29"/>
      <c r="AQG19" s="29"/>
      <c r="AQH19" s="29"/>
      <c r="AQI19" s="29"/>
      <c r="AQJ19" s="29"/>
      <c r="AQK19" s="29"/>
      <c r="AQL19" s="29"/>
      <c r="AQM19" s="29"/>
      <c r="AQN19" s="29"/>
      <c r="AQO19" s="29"/>
      <c r="AQP19" s="29"/>
      <c r="AQQ19" s="29"/>
      <c r="AQR19" s="29"/>
      <c r="AQS19" s="29"/>
      <c r="AQT19" s="29"/>
      <c r="AQU19" s="29"/>
      <c r="AQV19" s="29"/>
      <c r="AQW19" s="29"/>
      <c r="AQX19" s="29"/>
      <c r="AQY19" s="29"/>
      <c r="AQZ19" s="29"/>
      <c r="ARA19" s="29"/>
      <c r="ARB19" s="29"/>
      <c r="ARC19" s="29"/>
      <c r="ARD19" s="29"/>
      <c r="ARE19" s="29"/>
      <c r="ARF19" s="29"/>
      <c r="ARG19" s="29"/>
      <c r="ARH19" s="29"/>
      <c r="ARI19" s="29"/>
      <c r="ARJ19" s="29"/>
      <c r="ARK19" s="29"/>
      <c r="ARL19" s="29"/>
      <c r="ARM19" s="29"/>
      <c r="ARN19" s="29"/>
      <c r="ARO19" s="29"/>
      <c r="ARP19" s="29"/>
      <c r="ARQ19" s="29"/>
      <c r="ARR19" s="29"/>
      <c r="ARS19" s="29"/>
      <c r="ART19" s="29"/>
      <c r="ARU19" s="29"/>
      <c r="ARV19" s="29"/>
      <c r="ARW19" s="29"/>
      <c r="ARX19" s="29"/>
      <c r="ARY19" s="29"/>
      <c r="ARZ19" s="29"/>
      <c r="ASA19" s="29"/>
      <c r="ASB19" s="29"/>
      <c r="ASC19" s="29"/>
      <c r="ASD19" s="29"/>
      <c r="ASE19" s="29"/>
      <c r="ASF19" s="29"/>
      <c r="ASG19" s="29"/>
      <c r="ASH19" s="29"/>
      <c r="ASI19" s="29"/>
      <c r="ASJ19" s="29"/>
      <c r="ASK19" s="29"/>
      <c r="ASL19" s="29"/>
      <c r="ASM19" s="29"/>
      <c r="ASN19" s="29"/>
      <c r="ASO19" s="29"/>
      <c r="ASP19" s="29"/>
      <c r="ASQ19" s="29"/>
      <c r="ASR19" s="29"/>
      <c r="ASS19" s="29"/>
      <c r="AST19" s="29"/>
      <c r="ASU19" s="29"/>
      <c r="ASV19" s="29"/>
      <c r="ASW19" s="29"/>
      <c r="ASX19" s="29"/>
      <c r="ASY19" s="29"/>
      <c r="ASZ19" s="29"/>
      <c r="ATA19" s="29"/>
      <c r="ATB19" s="29"/>
      <c r="ATC19" s="29"/>
      <c r="ATD19" s="29"/>
      <c r="ATE19" s="29"/>
      <c r="ATF19" s="29"/>
      <c r="ATG19" s="29"/>
      <c r="ATH19" s="29"/>
      <c r="ATI19" s="29"/>
      <c r="ATJ19" s="29"/>
      <c r="ATK19" s="29"/>
      <c r="ATL19" s="29"/>
      <c r="ATM19" s="29"/>
      <c r="ATN19" s="29"/>
      <c r="ATO19" s="29"/>
      <c r="ATP19" s="29"/>
      <c r="ATQ19" s="29"/>
      <c r="ATR19" s="29"/>
      <c r="ATS19" s="29"/>
      <c r="ATT19" s="29"/>
      <c r="ATU19" s="29"/>
      <c r="ATV19" s="29"/>
      <c r="ATW19" s="29"/>
      <c r="ATX19" s="29"/>
      <c r="ATY19" s="29"/>
      <c r="ATZ19" s="29"/>
      <c r="AUA19" s="29"/>
      <c r="AUB19" s="29"/>
      <c r="AUC19" s="29"/>
      <c r="AUD19" s="29"/>
      <c r="AUE19" s="29"/>
      <c r="AUF19" s="29"/>
      <c r="AUG19" s="29"/>
      <c r="AUH19" s="29"/>
      <c r="AUI19" s="29"/>
      <c r="AUJ19" s="29"/>
      <c r="AUK19" s="29"/>
      <c r="AUL19" s="29"/>
      <c r="AUM19" s="29"/>
      <c r="AUN19" s="29"/>
      <c r="AUO19" s="29"/>
      <c r="AUP19" s="29"/>
      <c r="AUQ19" s="29"/>
      <c r="AUR19" s="29"/>
      <c r="AUS19" s="29"/>
      <c r="AUT19" s="29"/>
      <c r="AUU19" s="29"/>
      <c r="AUV19" s="29"/>
      <c r="AUW19" s="29"/>
      <c r="AUX19" s="29"/>
      <c r="AUY19" s="29"/>
      <c r="AUZ19" s="29"/>
      <c r="AVA19" s="29"/>
      <c r="AVB19" s="29"/>
      <c r="AVC19" s="29"/>
      <c r="AVD19" s="29"/>
      <c r="AVE19" s="29"/>
      <c r="AVF19" s="29"/>
      <c r="AVG19" s="29"/>
      <c r="AVH19" s="29"/>
      <c r="AVI19" s="29"/>
      <c r="AVJ19" s="29"/>
      <c r="AVK19" s="29"/>
      <c r="AVL19" s="29"/>
      <c r="AVM19" s="29"/>
      <c r="AVN19" s="29"/>
      <c r="AVO19" s="29"/>
      <c r="AVP19" s="29"/>
      <c r="AVQ19" s="29"/>
      <c r="AVR19" s="29"/>
      <c r="AVS19" s="29"/>
      <c r="AVT19" s="29"/>
      <c r="AVU19" s="29"/>
      <c r="AVV19" s="29"/>
      <c r="AVW19" s="29"/>
      <c r="AVX19" s="29"/>
      <c r="AVY19" s="29"/>
      <c r="AVZ19" s="29"/>
      <c r="AWA19" s="29"/>
      <c r="AWB19" s="29"/>
      <c r="AWC19" s="29"/>
      <c r="AWD19" s="29"/>
      <c r="AWE19" s="29"/>
      <c r="AWF19" s="29"/>
      <c r="AWG19" s="29"/>
      <c r="AWH19" s="29"/>
      <c r="AWI19" s="29"/>
      <c r="AWJ19" s="29"/>
      <c r="AWK19" s="29"/>
      <c r="AWL19" s="29"/>
      <c r="AWM19" s="29"/>
      <c r="AWN19" s="29"/>
      <c r="AWO19" s="29"/>
      <c r="AWP19" s="29"/>
      <c r="AWQ19" s="29"/>
      <c r="AWR19" s="29"/>
      <c r="AWS19" s="29"/>
      <c r="AWT19" s="29"/>
      <c r="AWU19" s="29"/>
      <c r="AWV19" s="29"/>
      <c r="AWW19" s="29"/>
      <c r="AWX19" s="29"/>
      <c r="AWY19" s="29"/>
      <c r="AWZ19" s="29"/>
      <c r="AXA19" s="29"/>
      <c r="AXB19" s="29"/>
      <c r="AXC19" s="29"/>
      <c r="AXD19" s="29"/>
      <c r="AXE19" s="29"/>
      <c r="AXF19" s="29"/>
      <c r="AXG19" s="29"/>
      <c r="AXH19" s="29"/>
      <c r="AXI19" s="29"/>
      <c r="AXJ19" s="29"/>
      <c r="AXK19" s="29"/>
      <c r="AXL19" s="29"/>
      <c r="AXM19" s="29"/>
      <c r="AXN19" s="29"/>
      <c r="AXO19" s="29"/>
      <c r="AXP19" s="29"/>
      <c r="AXQ19" s="29"/>
      <c r="AXR19" s="29"/>
      <c r="AXS19" s="29"/>
      <c r="AXT19" s="29"/>
      <c r="AXU19" s="29"/>
      <c r="AXV19" s="29"/>
      <c r="AXW19" s="29"/>
      <c r="AXX19" s="29"/>
      <c r="AXY19" s="29"/>
      <c r="AXZ19" s="29"/>
      <c r="AYA19" s="29"/>
      <c r="AYB19" s="29"/>
      <c r="AYC19" s="29"/>
      <c r="AYD19" s="29"/>
      <c r="AYE19" s="29"/>
      <c r="AYF19" s="29"/>
      <c r="AYG19" s="29"/>
      <c r="AYH19" s="29"/>
      <c r="AYI19" s="29"/>
      <c r="AYJ19" s="29"/>
      <c r="AYK19" s="29"/>
      <c r="AYL19" s="29"/>
      <c r="AYM19" s="29"/>
      <c r="AYN19" s="29"/>
      <c r="AYO19" s="29"/>
      <c r="AYP19" s="29"/>
      <c r="AYQ19" s="29"/>
      <c r="AYR19" s="29"/>
      <c r="AYS19" s="29"/>
      <c r="AYT19" s="29"/>
      <c r="AYU19" s="29"/>
      <c r="AYV19" s="29"/>
      <c r="AYW19" s="29"/>
      <c r="AYX19" s="29"/>
      <c r="AYY19" s="29"/>
      <c r="AYZ19" s="29"/>
      <c r="AZA19" s="29"/>
      <c r="AZB19" s="29"/>
      <c r="AZC19" s="29"/>
      <c r="AZD19" s="29"/>
      <c r="AZE19" s="29"/>
      <c r="AZF19" s="29"/>
      <c r="AZG19" s="29"/>
      <c r="AZH19" s="29"/>
      <c r="AZI19" s="29"/>
      <c r="AZJ19" s="29"/>
      <c r="AZK19" s="29"/>
      <c r="AZL19" s="29"/>
      <c r="AZM19" s="29"/>
      <c r="AZN19" s="29"/>
      <c r="AZO19" s="29"/>
      <c r="AZP19" s="29"/>
      <c r="AZQ19" s="29"/>
      <c r="AZR19" s="29"/>
      <c r="AZS19" s="29"/>
      <c r="AZT19" s="29"/>
      <c r="AZU19" s="29"/>
      <c r="AZV19" s="29"/>
      <c r="AZW19" s="29"/>
      <c r="AZX19" s="29"/>
      <c r="AZY19" s="29"/>
      <c r="AZZ19" s="29"/>
      <c r="BAA19" s="29"/>
      <c r="BAB19" s="29"/>
      <c r="BAC19" s="29"/>
      <c r="BAD19" s="29"/>
      <c r="BAE19" s="29"/>
      <c r="BAF19" s="29"/>
      <c r="BAG19" s="29"/>
      <c r="BAH19" s="29"/>
      <c r="BAI19" s="29"/>
      <c r="BAJ19" s="29"/>
      <c r="BAK19" s="29"/>
      <c r="BAL19" s="29"/>
      <c r="BAM19" s="29"/>
      <c r="BAN19" s="29"/>
      <c r="BAO19" s="29"/>
      <c r="BAP19" s="29"/>
      <c r="BAQ19" s="29"/>
      <c r="BAR19" s="29"/>
      <c r="BAS19" s="29"/>
      <c r="BAT19" s="29"/>
      <c r="BAU19" s="29"/>
      <c r="BAV19" s="29"/>
      <c r="BAW19" s="29"/>
      <c r="BAX19" s="29"/>
      <c r="BAY19" s="29"/>
      <c r="BAZ19" s="29"/>
      <c r="BBA19" s="29"/>
      <c r="BBB19" s="29"/>
      <c r="BBC19" s="29"/>
      <c r="BBD19" s="29"/>
      <c r="BBE19" s="29"/>
      <c r="BBF19" s="29"/>
      <c r="BBG19" s="29"/>
      <c r="BBH19" s="29"/>
      <c r="BBI19" s="29"/>
      <c r="BBJ19" s="29"/>
      <c r="BBK19" s="29"/>
      <c r="BBL19" s="29"/>
      <c r="BBM19" s="29"/>
      <c r="BBN19" s="29"/>
      <c r="BBO19" s="29"/>
      <c r="BBP19" s="29"/>
      <c r="BBQ19" s="29"/>
      <c r="BBR19" s="29"/>
      <c r="BBS19" s="29"/>
      <c r="BBT19" s="29"/>
      <c r="BBU19" s="29"/>
      <c r="BBV19" s="29"/>
      <c r="BBW19" s="29"/>
      <c r="BBX19" s="29"/>
      <c r="BBY19" s="29"/>
      <c r="BBZ19" s="29"/>
      <c r="BCA19" s="29"/>
      <c r="BCB19" s="29"/>
      <c r="BCC19" s="29"/>
      <c r="BCD19" s="29"/>
      <c r="BCE19" s="29"/>
      <c r="BCF19" s="29"/>
      <c r="BCG19" s="29"/>
      <c r="BCH19" s="29"/>
      <c r="BCI19" s="29"/>
      <c r="BCJ19" s="29"/>
      <c r="BCK19" s="29"/>
      <c r="BCL19" s="29"/>
      <c r="BCM19" s="29"/>
      <c r="BCN19" s="29"/>
      <c r="BCO19" s="29"/>
      <c r="BCP19" s="29"/>
      <c r="BCQ19" s="29"/>
      <c r="BCR19" s="29"/>
      <c r="BCS19" s="29"/>
      <c r="BCT19" s="29"/>
      <c r="BCU19" s="29"/>
      <c r="BCV19" s="29"/>
      <c r="BCW19" s="29"/>
      <c r="BCX19" s="29"/>
      <c r="BCY19" s="29"/>
      <c r="BCZ19" s="29"/>
      <c r="BDA19" s="29"/>
      <c r="BDB19" s="29"/>
      <c r="BDC19" s="29"/>
      <c r="BDD19" s="29"/>
      <c r="BDE19" s="29"/>
      <c r="BDF19" s="29"/>
      <c r="BDG19" s="29"/>
      <c r="BDH19" s="29"/>
      <c r="BDI19" s="29"/>
      <c r="BDJ19" s="29"/>
      <c r="BDK19" s="29"/>
      <c r="BDL19" s="29"/>
      <c r="BDM19" s="29"/>
      <c r="BDN19" s="29"/>
      <c r="BDO19" s="29"/>
      <c r="BDP19" s="29"/>
      <c r="BDQ19" s="29"/>
      <c r="BDR19" s="29"/>
      <c r="BDS19" s="29"/>
      <c r="BDT19" s="29"/>
      <c r="BDU19" s="29"/>
      <c r="BDV19" s="29"/>
      <c r="BDW19" s="29"/>
      <c r="BDX19" s="29"/>
      <c r="BDY19" s="29"/>
      <c r="BDZ19" s="29"/>
      <c r="BEA19" s="29"/>
      <c r="BEB19" s="29"/>
      <c r="BEC19" s="29"/>
      <c r="BED19" s="29"/>
      <c r="BEE19" s="29"/>
      <c r="BEF19" s="29"/>
      <c r="BEG19" s="29"/>
      <c r="BEH19" s="29"/>
      <c r="BEI19" s="29"/>
      <c r="BEJ19" s="29"/>
      <c r="BEK19" s="29"/>
      <c r="BEL19" s="29"/>
      <c r="BEM19" s="29"/>
      <c r="BEN19" s="29"/>
      <c r="BEO19" s="29"/>
      <c r="BEP19" s="29"/>
      <c r="BEQ19" s="29"/>
      <c r="BER19" s="29"/>
      <c r="BES19" s="29"/>
      <c r="BET19" s="29"/>
      <c r="BEU19" s="29"/>
      <c r="BEV19" s="29"/>
      <c r="BEW19" s="29"/>
      <c r="BEX19" s="29"/>
      <c r="BEY19" s="29"/>
      <c r="BEZ19" s="29"/>
      <c r="BFA19" s="29"/>
      <c r="BFB19" s="29"/>
      <c r="BFC19" s="29"/>
      <c r="BFD19" s="29"/>
      <c r="BFE19" s="29"/>
      <c r="BFF19" s="29"/>
      <c r="BFG19" s="29"/>
      <c r="BFH19" s="29"/>
      <c r="BFI19" s="29"/>
      <c r="BFJ19" s="29"/>
      <c r="BFK19" s="29"/>
      <c r="BFL19" s="29"/>
      <c r="BFM19" s="29"/>
      <c r="BFN19" s="29"/>
      <c r="BFO19" s="29"/>
      <c r="BFP19" s="29"/>
      <c r="BFQ19" s="29"/>
      <c r="BFR19" s="29"/>
      <c r="BFS19" s="29"/>
      <c r="BFT19" s="29"/>
      <c r="BFU19" s="29"/>
      <c r="BFV19" s="29"/>
      <c r="BFW19" s="29"/>
      <c r="BFX19" s="29"/>
      <c r="BFY19" s="29"/>
      <c r="BFZ19" s="29"/>
      <c r="BGA19" s="29"/>
      <c r="BGB19" s="29"/>
      <c r="BGC19" s="29"/>
      <c r="BGD19" s="29"/>
      <c r="BGE19" s="29"/>
      <c r="BGF19" s="29"/>
      <c r="BGG19" s="29"/>
      <c r="BGH19" s="29"/>
      <c r="BGI19" s="29"/>
      <c r="BGJ19" s="29"/>
      <c r="BGK19" s="29"/>
      <c r="BGL19" s="29"/>
      <c r="BGM19" s="29"/>
      <c r="BGN19" s="29"/>
      <c r="BGO19" s="29"/>
      <c r="BGP19" s="29"/>
      <c r="BGQ19" s="29"/>
      <c r="BGR19" s="29"/>
      <c r="BGS19" s="29"/>
      <c r="BGT19" s="29"/>
      <c r="BGU19" s="29"/>
      <c r="BGV19" s="29"/>
      <c r="BGW19" s="29"/>
      <c r="BGX19" s="29"/>
      <c r="BGY19" s="29"/>
      <c r="BGZ19" s="29"/>
      <c r="BHA19" s="29"/>
      <c r="BHB19" s="29"/>
      <c r="BHC19" s="29"/>
      <c r="BHD19" s="29"/>
      <c r="BHE19" s="29"/>
      <c r="BHF19" s="29"/>
      <c r="BHG19" s="29"/>
      <c r="BHH19" s="29"/>
      <c r="BHI19" s="29"/>
      <c r="BHJ19" s="29"/>
      <c r="BHK19" s="29"/>
      <c r="BHL19" s="29"/>
      <c r="BHM19" s="29"/>
      <c r="BHN19" s="29"/>
      <c r="BHO19" s="29"/>
      <c r="BHP19" s="29"/>
      <c r="BHQ19" s="29"/>
      <c r="BHR19" s="29"/>
      <c r="BHS19" s="29"/>
      <c r="BHT19" s="29"/>
      <c r="BHU19" s="29"/>
      <c r="BHV19" s="29"/>
      <c r="BHW19" s="29"/>
      <c r="BHX19" s="29"/>
      <c r="BHY19" s="29"/>
      <c r="BHZ19" s="29"/>
      <c r="BIA19" s="29"/>
      <c r="BIB19" s="29"/>
      <c r="BIC19" s="29"/>
      <c r="BID19" s="29"/>
      <c r="BIE19" s="29"/>
      <c r="BIF19" s="29"/>
      <c r="BIG19" s="29"/>
      <c r="BIH19" s="29"/>
      <c r="BII19" s="29"/>
      <c r="BIJ19" s="29"/>
      <c r="BIK19" s="29"/>
      <c r="BIL19" s="29"/>
      <c r="BIM19" s="29"/>
      <c r="BIN19" s="29"/>
      <c r="BIO19" s="29"/>
      <c r="BIP19" s="29"/>
      <c r="BIQ19" s="29"/>
      <c r="BIR19" s="29"/>
      <c r="BIS19" s="29"/>
      <c r="BIT19" s="29"/>
      <c r="BIU19" s="29"/>
      <c r="BIV19" s="29"/>
      <c r="BIW19" s="29"/>
      <c r="BIX19" s="29"/>
      <c r="BIY19" s="29"/>
      <c r="BIZ19" s="29"/>
      <c r="BJA19" s="29"/>
      <c r="BJB19" s="29"/>
      <c r="BJC19" s="29"/>
      <c r="BJD19" s="29"/>
      <c r="BJE19" s="29"/>
      <c r="BJF19" s="29"/>
      <c r="BJG19" s="29"/>
      <c r="BJH19" s="29"/>
      <c r="BJI19" s="29"/>
      <c r="BJJ19" s="29"/>
      <c r="BJK19" s="29"/>
      <c r="BJL19" s="29"/>
      <c r="BJM19" s="29"/>
      <c r="BJN19" s="29"/>
      <c r="BJO19" s="29"/>
      <c r="BJP19" s="29"/>
      <c r="BJQ19" s="29"/>
      <c r="BJR19" s="29"/>
      <c r="BJS19" s="29"/>
      <c r="BJT19" s="29"/>
      <c r="BJU19" s="29"/>
      <c r="BJV19" s="29"/>
      <c r="BJW19" s="29"/>
      <c r="BJX19" s="29"/>
      <c r="BJY19" s="29"/>
      <c r="BJZ19" s="29"/>
      <c r="BKA19" s="29"/>
      <c r="BKB19" s="29"/>
      <c r="BKC19" s="29"/>
      <c r="BKD19" s="29"/>
      <c r="BKE19" s="29"/>
      <c r="BKF19" s="29"/>
      <c r="BKG19" s="29"/>
      <c r="BKH19" s="29"/>
      <c r="BKI19" s="29"/>
      <c r="BKJ19" s="29"/>
      <c r="BKK19" s="29"/>
      <c r="BKL19" s="29"/>
      <c r="BKM19" s="29"/>
      <c r="BKN19" s="29"/>
      <c r="BKO19" s="29"/>
      <c r="BKP19" s="29"/>
      <c r="BKQ19" s="29"/>
      <c r="BKR19" s="29"/>
      <c r="BKS19" s="29"/>
      <c r="BKT19" s="29"/>
      <c r="BKU19" s="29"/>
      <c r="BKV19" s="29"/>
      <c r="BKW19" s="29"/>
      <c r="BKX19" s="29"/>
      <c r="BKY19" s="29"/>
      <c r="BKZ19" s="29"/>
      <c r="BLA19" s="29"/>
      <c r="BLB19" s="29"/>
      <c r="BLC19" s="29"/>
      <c r="BLD19" s="29"/>
      <c r="BLE19" s="29"/>
      <c r="BLF19" s="29"/>
      <c r="BLG19" s="29"/>
      <c r="BLH19" s="29"/>
      <c r="BLI19" s="29"/>
      <c r="BLJ19" s="29"/>
      <c r="BLK19" s="29"/>
      <c r="BLL19" s="29"/>
      <c r="BLM19" s="29"/>
      <c r="BLN19" s="29"/>
      <c r="BLO19" s="29"/>
      <c r="BLP19" s="29"/>
      <c r="BLQ19" s="29"/>
      <c r="BLR19" s="29"/>
      <c r="BLS19" s="29"/>
      <c r="BLT19" s="29"/>
      <c r="BLU19" s="29"/>
      <c r="BLV19" s="29"/>
      <c r="BLW19" s="29"/>
      <c r="BLX19" s="29"/>
      <c r="BLY19" s="29"/>
      <c r="BLZ19" s="29"/>
      <c r="BMA19" s="29"/>
      <c r="BMB19" s="29"/>
      <c r="BMC19" s="29"/>
      <c r="BMD19" s="29"/>
      <c r="BME19" s="29"/>
      <c r="BMF19" s="29"/>
      <c r="BMG19" s="29"/>
      <c r="BMH19" s="29"/>
      <c r="BMI19" s="29"/>
      <c r="BMJ19" s="29"/>
      <c r="BMK19" s="29"/>
      <c r="BML19" s="29"/>
      <c r="BMM19" s="29"/>
      <c r="BMN19" s="29"/>
      <c r="BMO19" s="29"/>
      <c r="BMP19" s="29"/>
      <c r="BMQ19" s="29"/>
      <c r="BMR19" s="29"/>
      <c r="BMS19" s="29"/>
      <c r="BMT19" s="29"/>
      <c r="BMU19" s="29"/>
      <c r="BMV19" s="29"/>
      <c r="BMW19" s="29"/>
      <c r="BMX19" s="29"/>
      <c r="BMY19" s="29"/>
      <c r="BMZ19" s="29"/>
      <c r="BNA19" s="29"/>
      <c r="BNB19" s="29"/>
      <c r="BNC19" s="29"/>
      <c r="BND19" s="29"/>
      <c r="BNE19" s="29"/>
      <c r="BNF19" s="29"/>
      <c r="BNG19" s="29"/>
      <c r="BNH19" s="29"/>
      <c r="BNI19" s="29"/>
      <c r="BNJ19" s="29"/>
      <c r="BNK19" s="29"/>
      <c r="BNL19" s="29"/>
      <c r="BNM19" s="29"/>
      <c r="BNN19" s="29"/>
      <c r="BNO19" s="29"/>
      <c r="BNP19" s="29"/>
      <c r="BNQ19" s="29"/>
      <c r="BNR19" s="29"/>
      <c r="BNS19" s="29"/>
      <c r="BNT19" s="29"/>
      <c r="BNU19" s="29"/>
      <c r="BNV19" s="29"/>
      <c r="BNW19" s="29"/>
      <c r="BNX19" s="29"/>
      <c r="BNY19" s="29"/>
      <c r="BNZ19" s="29"/>
      <c r="BOA19" s="29"/>
      <c r="BOB19" s="29"/>
      <c r="BOC19" s="29"/>
      <c r="BOD19" s="29"/>
      <c r="BOE19" s="29"/>
      <c r="BOF19" s="29"/>
      <c r="BOG19" s="29"/>
      <c r="BOH19" s="29"/>
      <c r="BOI19" s="29"/>
      <c r="BOJ19" s="29"/>
      <c r="BOK19" s="29"/>
      <c r="BOL19" s="29"/>
      <c r="BOM19" s="29"/>
      <c r="BON19" s="29"/>
      <c r="BOO19" s="29"/>
      <c r="BOP19" s="29"/>
      <c r="BOQ19" s="29"/>
      <c r="BOR19" s="29"/>
      <c r="BOS19" s="29"/>
      <c r="BOT19" s="29"/>
      <c r="BOU19" s="29"/>
      <c r="BOV19" s="29"/>
      <c r="BOW19" s="29"/>
      <c r="BOX19" s="29"/>
      <c r="BOY19" s="29"/>
      <c r="BOZ19" s="29"/>
      <c r="BPA19" s="29"/>
      <c r="BPB19" s="29"/>
      <c r="BPC19" s="29"/>
      <c r="BPD19" s="29"/>
      <c r="BPE19" s="29"/>
      <c r="BPF19" s="29"/>
      <c r="BPG19" s="29"/>
      <c r="BPH19" s="29"/>
      <c r="BPI19" s="29"/>
      <c r="BPJ19" s="29"/>
      <c r="BPK19" s="29"/>
      <c r="BPL19" s="29"/>
      <c r="BPM19" s="29"/>
      <c r="BPN19" s="29"/>
      <c r="BPO19" s="29"/>
      <c r="BPP19" s="29"/>
      <c r="BPQ19" s="29"/>
      <c r="BPR19" s="29"/>
      <c r="BPS19" s="29"/>
      <c r="BPT19" s="29"/>
      <c r="BPU19" s="29"/>
      <c r="BPV19" s="29"/>
      <c r="BPW19" s="29"/>
      <c r="BPX19" s="29"/>
      <c r="BPY19" s="29"/>
      <c r="BPZ19" s="29"/>
      <c r="BQA19" s="29"/>
      <c r="BQB19" s="29"/>
      <c r="BQC19" s="29"/>
      <c r="BQD19" s="29"/>
      <c r="BQE19" s="29"/>
      <c r="BQF19" s="29"/>
      <c r="BQG19" s="29"/>
      <c r="BQH19" s="29"/>
      <c r="BQI19" s="29"/>
      <c r="BQJ19" s="29"/>
      <c r="BQK19" s="29"/>
      <c r="BQL19" s="29"/>
      <c r="BQM19" s="29"/>
      <c r="BQN19" s="29"/>
      <c r="BQO19" s="29"/>
      <c r="BQP19" s="29"/>
      <c r="BQQ19" s="29"/>
      <c r="BQR19" s="29"/>
      <c r="BQS19" s="29"/>
      <c r="BQT19" s="29"/>
      <c r="BQU19" s="29"/>
      <c r="BQV19" s="29"/>
      <c r="BQW19" s="29"/>
      <c r="BQX19" s="29"/>
      <c r="BQY19" s="29"/>
      <c r="BQZ19" s="29"/>
      <c r="BRA19" s="29"/>
      <c r="BRB19" s="29"/>
      <c r="BRC19" s="29"/>
      <c r="BRD19" s="29"/>
    </row>
    <row r="20" spans="1:1824" s="42" customFormat="1" x14ac:dyDescent="0.2">
      <c r="A20" s="42" t="s">
        <v>13</v>
      </c>
      <c r="B20" s="43">
        <f>IF(B18&gt;=B19,0,(B19-B18)*0.5)</f>
        <v>0</v>
      </c>
      <c r="C20" s="44">
        <f t="shared" ref="C20:BN20" si="1">IF(C18&gt;=C19,0,(C19-C18)*0.5)</f>
        <v>0</v>
      </c>
      <c r="D20" s="44">
        <f t="shared" si="1"/>
        <v>0</v>
      </c>
      <c r="E20" s="44">
        <f t="shared" si="1"/>
        <v>0</v>
      </c>
      <c r="F20" s="44">
        <f t="shared" si="1"/>
        <v>0</v>
      </c>
      <c r="G20" s="44">
        <f t="shared" si="1"/>
        <v>0</v>
      </c>
      <c r="H20" s="44">
        <f t="shared" si="1"/>
        <v>0</v>
      </c>
      <c r="I20" s="44">
        <f t="shared" si="1"/>
        <v>0</v>
      </c>
      <c r="J20" s="44">
        <f t="shared" si="1"/>
        <v>0</v>
      </c>
      <c r="K20" s="21">
        <f t="shared" si="1"/>
        <v>0</v>
      </c>
      <c r="L20" s="44">
        <f t="shared" si="1"/>
        <v>0</v>
      </c>
      <c r="M20" s="44">
        <f t="shared" si="1"/>
        <v>0</v>
      </c>
      <c r="N20" s="44">
        <f t="shared" si="1"/>
        <v>0</v>
      </c>
      <c r="O20" s="44">
        <f t="shared" si="1"/>
        <v>0</v>
      </c>
      <c r="P20" s="44">
        <f t="shared" si="1"/>
        <v>0</v>
      </c>
      <c r="Q20" s="44">
        <f>IF(Q18&gt;=Q19,0,(Q19-Q18)*0.5)</f>
        <v>0</v>
      </c>
      <c r="R20" s="44">
        <f t="shared" si="1"/>
        <v>0</v>
      </c>
      <c r="S20" s="44">
        <f t="shared" si="1"/>
        <v>0</v>
      </c>
      <c r="T20" s="44">
        <f t="shared" si="1"/>
        <v>0</v>
      </c>
      <c r="U20" s="21">
        <f t="shared" si="1"/>
        <v>0</v>
      </c>
      <c r="V20" s="44">
        <f t="shared" si="1"/>
        <v>0</v>
      </c>
      <c r="W20" s="44">
        <f t="shared" si="1"/>
        <v>0</v>
      </c>
      <c r="X20" s="44">
        <f t="shared" si="1"/>
        <v>0</v>
      </c>
      <c r="Y20" s="44">
        <f t="shared" si="1"/>
        <v>0</v>
      </c>
      <c r="Z20" s="44">
        <f t="shared" si="1"/>
        <v>0</v>
      </c>
      <c r="AA20" s="44">
        <f t="shared" si="1"/>
        <v>0</v>
      </c>
      <c r="AB20" s="44">
        <f t="shared" si="1"/>
        <v>0</v>
      </c>
      <c r="AC20" s="44">
        <f t="shared" si="1"/>
        <v>0</v>
      </c>
      <c r="AD20" s="44">
        <f t="shared" si="1"/>
        <v>0</v>
      </c>
      <c r="AE20" s="21">
        <f t="shared" si="1"/>
        <v>0</v>
      </c>
      <c r="AF20" s="44">
        <f t="shared" si="1"/>
        <v>0</v>
      </c>
      <c r="AG20" s="44">
        <f t="shared" si="1"/>
        <v>0</v>
      </c>
      <c r="AH20" s="44">
        <f t="shared" si="1"/>
        <v>0</v>
      </c>
      <c r="AI20" s="44">
        <f t="shared" si="1"/>
        <v>0</v>
      </c>
      <c r="AJ20" s="44">
        <f t="shared" si="1"/>
        <v>0</v>
      </c>
      <c r="AK20" s="44">
        <f t="shared" si="1"/>
        <v>0</v>
      </c>
      <c r="AL20" s="44">
        <f t="shared" si="1"/>
        <v>0</v>
      </c>
      <c r="AM20" s="44">
        <f t="shared" si="1"/>
        <v>0</v>
      </c>
      <c r="AN20" s="44">
        <f t="shared" si="1"/>
        <v>0</v>
      </c>
      <c r="AO20" s="21">
        <f t="shared" si="1"/>
        <v>0</v>
      </c>
      <c r="AP20" s="44">
        <f t="shared" si="1"/>
        <v>0</v>
      </c>
      <c r="AQ20" s="44">
        <f t="shared" si="1"/>
        <v>0</v>
      </c>
      <c r="AR20" s="44">
        <f t="shared" si="1"/>
        <v>0</v>
      </c>
      <c r="AS20" s="44">
        <f t="shared" si="1"/>
        <v>0</v>
      </c>
      <c r="AT20" s="44">
        <f t="shared" si="1"/>
        <v>0</v>
      </c>
      <c r="AU20" s="44">
        <f t="shared" si="1"/>
        <v>0</v>
      </c>
      <c r="AV20" s="44">
        <f t="shared" si="1"/>
        <v>0</v>
      </c>
      <c r="AW20" s="44">
        <f t="shared" si="1"/>
        <v>0</v>
      </c>
      <c r="AX20" s="44">
        <f t="shared" si="1"/>
        <v>0</v>
      </c>
      <c r="AY20" s="21">
        <f t="shared" si="1"/>
        <v>0</v>
      </c>
      <c r="AZ20" s="44">
        <f t="shared" si="1"/>
        <v>0</v>
      </c>
      <c r="BA20" s="44">
        <f t="shared" si="1"/>
        <v>0</v>
      </c>
      <c r="BB20" s="44">
        <f t="shared" si="1"/>
        <v>0</v>
      </c>
      <c r="BC20" s="44">
        <f t="shared" si="1"/>
        <v>0</v>
      </c>
      <c r="BD20" s="44">
        <f t="shared" si="1"/>
        <v>0</v>
      </c>
      <c r="BE20" s="44">
        <f t="shared" si="1"/>
        <v>0</v>
      </c>
      <c r="BF20" s="44">
        <f t="shared" si="1"/>
        <v>0</v>
      </c>
      <c r="BG20" s="44">
        <f t="shared" si="1"/>
        <v>0</v>
      </c>
      <c r="BH20" s="44">
        <f t="shared" si="1"/>
        <v>0</v>
      </c>
      <c r="BI20" s="21">
        <f t="shared" si="1"/>
        <v>0</v>
      </c>
      <c r="BJ20" s="44">
        <f t="shared" si="1"/>
        <v>0</v>
      </c>
      <c r="BK20" s="44">
        <f t="shared" si="1"/>
        <v>0</v>
      </c>
      <c r="BL20" s="44">
        <f t="shared" si="1"/>
        <v>0</v>
      </c>
      <c r="BM20" s="44">
        <f t="shared" si="1"/>
        <v>0</v>
      </c>
      <c r="BN20" s="44">
        <f t="shared" si="1"/>
        <v>0</v>
      </c>
      <c r="BO20" s="44">
        <f t="shared" ref="BO20:BS20" si="2">IF(BO18&gt;=BO19,0,(BO19-BO18)*0.5)</f>
        <v>0</v>
      </c>
      <c r="BP20" s="44">
        <f t="shared" si="2"/>
        <v>0</v>
      </c>
      <c r="BQ20" s="44">
        <f t="shared" si="2"/>
        <v>0</v>
      </c>
      <c r="BR20" s="44">
        <f t="shared" si="2"/>
        <v>0</v>
      </c>
      <c r="BS20" s="21">
        <f t="shared" si="2"/>
        <v>0</v>
      </c>
      <c r="BT20" s="30"/>
      <c r="BU20" s="30"/>
      <c r="BV20" s="30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  <c r="ZQ20" s="39"/>
      <c r="ZR20" s="39"/>
      <c r="ZS20" s="39"/>
      <c r="ZT20" s="39"/>
      <c r="ZU20" s="39"/>
      <c r="ZV20" s="39"/>
      <c r="ZW20" s="39"/>
      <c r="ZX20" s="39"/>
      <c r="ZY20" s="39"/>
      <c r="ZZ20" s="39"/>
      <c r="AAA20" s="39"/>
      <c r="AAB20" s="39"/>
      <c r="AAC20" s="39"/>
      <c r="AAD20" s="39"/>
      <c r="AAE20" s="39"/>
      <c r="AAF20" s="39"/>
      <c r="AAG20" s="39"/>
      <c r="AAH20" s="39"/>
      <c r="AAI20" s="39"/>
      <c r="AAJ20" s="39"/>
      <c r="AAK20" s="39"/>
      <c r="AAL20" s="39"/>
      <c r="AAM20" s="39"/>
      <c r="AAN20" s="39"/>
      <c r="AAO20" s="39"/>
      <c r="AAP20" s="39"/>
      <c r="AAQ20" s="39"/>
      <c r="AAR20" s="39"/>
      <c r="AAS20" s="39"/>
      <c r="AAT20" s="39"/>
      <c r="AAU20" s="39"/>
      <c r="AAV20" s="39"/>
      <c r="AAW20" s="39"/>
      <c r="AAX20" s="39"/>
      <c r="AAY20" s="39"/>
      <c r="AAZ20" s="39"/>
      <c r="ABA20" s="39"/>
      <c r="ABB20" s="39"/>
      <c r="ABC20" s="39"/>
      <c r="ABD20" s="39"/>
      <c r="ABE20" s="39"/>
      <c r="ABF20" s="39"/>
      <c r="ABG20" s="39"/>
      <c r="ABH20" s="39"/>
      <c r="ABI20" s="39"/>
      <c r="ABJ20" s="39"/>
      <c r="ABK20" s="39"/>
      <c r="ABL20" s="39"/>
      <c r="ABM20" s="39"/>
      <c r="ABN20" s="39"/>
      <c r="ABO20" s="39"/>
      <c r="ABP20" s="39"/>
      <c r="ABQ20" s="39"/>
      <c r="ABR20" s="39"/>
      <c r="ABS20" s="39"/>
      <c r="ABT20" s="39"/>
      <c r="ABU20" s="39"/>
      <c r="ABV20" s="39"/>
      <c r="ABW20" s="39"/>
      <c r="ABX20" s="39"/>
      <c r="ABY20" s="39"/>
      <c r="ABZ20" s="39"/>
      <c r="ACA20" s="39"/>
      <c r="ACB20" s="39"/>
      <c r="ACC20" s="39"/>
      <c r="ACD20" s="39"/>
      <c r="ACE20" s="39"/>
      <c r="ACF20" s="39"/>
      <c r="ACG20" s="39"/>
      <c r="ACH20" s="39"/>
      <c r="ACI20" s="39"/>
      <c r="ACJ20" s="39"/>
      <c r="ACK20" s="39"/>
      <c r="ACL20" s="39"/>
      <c r="ACM20" s="39"/>
      <c r="ACN20" s="39"/>
      <c r="ACO20" s="39"/>
      <c r="ACP20" s="39"/>
      <c r="ACQ20" s="39"/>
      <c r="ACR20" s="39"/>
      <c r="ACS20" s="39"/>
      <c r="ACT20" s="39"/>
      <c r="ACU20" s="39"/>
      <c r="ACV20" s="39"/>
      <c r="ACW20" s="39"/>
      <c r="ACX20" s="39"/>
      <c r="ACY20" s="39"/>
      <c r="ACZ20" s="39"/>
      <c r="ADA20" s="39"/>
      <c r="ADB20" s="39"/>
      <c r="ADC20" s="39"/>
      <c r="ADD20" s="39"/>
      <c r="ADE20" s="39"/>
      <c r="ADF20" s="39"/>
      <c r="ADG20" s="39"/>
      <c r="ADH20" s="39"/>
      <c r="ADI20" s="39"/>
      <c r="ADJ20" s="39"/>
      <c r="ADK20" s="39"/>
      <c r="ADL20" s="39"/>
      <c r="ADM20" s="39"/>
      <c r="ADN20" s="39"/>
      <c r="ADO20" s="39"/>
      <c r="ADP20" s="39"/>
      <c r="ADQ20" s="39"/>
      <c r="ADR20" s="39"/>
      <c r="ADS20" s="39"/>
      <c r="ADT20" s="39"/>
      <c r="ADU20" s="39"/>
      <c r="ADV20" s="39"/>
      <c r="ADW20" s="39"/>
      <c r="ADX20" s="39"/>
      <c r="ADY20" s="39"/>
      <c r="ADZ20" s="39"/>
      <c r="AEA20" s="39"/>
      <c r="AEB20" s="39"/>
      <c r="AEC20" s="39"/>
      <c r="AED20" s="39"/>
      <c r="AEE20" s="39"/>
      <c r="AEF20" s="39"/>
      <c r="AEG20" s="39"/>
      <c r="AEH20" s="39"/>
      <c r="AEI20" s="39"/>
      <c r="AEJ20" s="39"/>
      <c r="AEK20" s="39"/>
      <c r="AEL20" s="39"/>
      <c r="AEM20" s="39"/>
      <c r="AEN20" s="39"/>
      <c r="AEO20" s="39"/>
      <c r="AEP20" s="39"/>
      <c r="AEQ20" s="39"/>
      <c r="AER20" s="39"/>
      <c r="AES20" s="39"/>
      <c r="AET20" s="39"/>
      <c r="AEU20" s="39"/>
      <c r="AEV20" s="39"/>
      <c r="AEW20" s="39"/>
      <c r="AEX20" s="39"/>
      <c r="AEY20" s="39"/>
      <c r="AEZ20" s="39"/>
      <c r="AFA20" s="39"/>
      <c r="AFB20" s="39"/>
      <c r="AFC20" s="39"/>
      <c r="AFD20" s="39"/>
      <c r="AFE20" s="39"/>
      <c r="AFF20" s="39"/>
      <c r="AFG20" s="39"/>
      <c r="AFH20" s="39"/>
      <c r="AFI20" s="39"/>
      <c r="AFJ20" s="39"/>
      <c r="AFK20" s="39"/>
      <c r="AFL20" s="39"/>
      <c r="AFM20" s="39"/>
      <c r="AFN20" s="39"/>
      <c r="AFO20" s="39"/>
      <c r="AFP20" s="39"/>
      <c r="AFQ20" s="39"/>
      <c r="AFR20" s="39"/>
      <c r="AFS20" s="39"/>
      <c r="AFT20" s="39"/>
      <c r="AFU20" s="39"/>
      <c r="AFV20" s="39"/>
      <c r="AFW20" s="39"/>
      <c r="AFX20" s="39"/>
      <c r="AFY20" s="39"/>
      <c r="AFZ20" s="39"/>
      <c r="AGA20" s="39"/>
      <c r="AGB20" s="39"/>
      <c r="AGC20" s="39"/>
      <c r="AGD20" s="39"/>
      <c r="AGE20" s="39"/>
      <c r="AGF20" s="39"/>
      <c r="AGG20" s="39"/>
      <c r="AGH20" s="39"/>
      <c r="AGI20" s="39"/>
      <c r="AGJ20" s="39"/>
      <c r="AGK20" s="39"/>
      <c r="AGL20" s="39"/>
      <c r="AGM20" s="39"/>
      <c r="AGN20" s="39"/>
      <c r="AGO20" s="39"/>
      <c r="AGP20" s="39"/>
      <c r="AGQ20" s="39"/>
      <c r="AGR20" s="39"/>
      <c r="AGS20" s="39"/>
      <c r="AGT20" s="39"/>
      <c r="AGU20" s="39"/>
      <c r="AGV20" s="39"/>
      <c r="AGW20" s="39"/>
      <c r="AGX20" s="39"/>
      <c r="AGY20" s="39"/>
      <c r="AGZ20" s="39"/>
      <c r="AHA20" s="39"/>
      <c r="AHB20" s="39"/>
      <c r="AHC20" s="39"/>
      <c r="AHD20" s="39"/>
      <c r="AHE20" s="39"/>
      <c r="AHF20" s="39"/>
      <c r="AHG20" s="39"/>
      <c r="AHH20" s="39"/>
      <c r="AHI20" s="39"/>
      <c r="AHJ20" s="39"/>
      <c r="AHK20" s="39"/>
      <c r="AHL20" s="39"/>
      <c r="AHM20" s="39"/>
      <c r="AHN20" s="39"/>
      <c r="AHO20" s="39"/>
      <c r="AHP20" s="39"/>
      <c r="AHQ20" s="39"/>
      <c r="AHR20" s="39"/>
      <c r="AHS20" s="39"/>
      <c r="AHT20" s="39"/>
      <c r="AHU20" s="39"/>
      <c r="AHV20" s="39"/>
      <c r="AHW20" s="39"/>
      <c r="AHX20" s="39"/>
      <c r="AHY20" s="39"/>
      <c r="AHZ20" s="39"/>
      <c r="AIA20" s="39"/>
      <c r="AIB20" s="39"/>
      <c r="AIC20" s="39"/>
      <c r="AID20" s="39"/>
      <c r="AIE20" s="39"/>
      <c r="AIF20" s="39"/>
      <c r="AIG20" s="39"/>
      <c r="AIH20" s="39"/>
      <c r="AII20" s="39"/>
      <c r="AIJ20" s="39"/>
      <c r="AIK20" s="39"/>
      <c r="AIL20" s="39"/>
      <c r="AIM20" s="39"/>
      <c r="AIN20" s="39"/>
      <c r="AIO20" s="39"/>
      <c r="AIP20" s="39"/>
      <c r="AIQ20" s="39"/>
      <c r="AIR20" s="39"/>
      <c r="AIS20" s="39"/>
      <c r="AIT20" s="39"/>
      <c r="AIU20" s="39"/>
      <c r="AIV20" s="39"/>
      <c r="AIW20" s="39"/>
      <c r="AIX20" s="39"/>
      <c r="AIY20" s="39"/>
      <c r="AIZ20" s="39"/>
      <c r="AJA20" s="39"/>
      <c r="AJB20" s="39"/>
      <c r="AJC20" s="39"/>
      <c r="AJD20" s="39"/>
      <c r="AJE20" s="39"/>
      <c r="AJF20" s="39"/>
      <c r="AJG20" s="39"/>
      <c r="AJH20" s="39"/>
      <c r="AJI20" s="39"/>
      <c r="AJJ20" s="39"/>
      <c r="AJK20" s="39"/>
      <c r="AJL20" s="39"/>
      <c r="AJM20" s="39"/>
      <c r="AJN20" s="39"/>
      <c r="AJO20" s="39"/>
      <c r="AJP20" s="39"/>
      <c r="AJQ20" s="39"/>
      <c r="AJR20" s="39"/>
      <c r="AJS20" s="39"/>
      <c r="AJT20" s="39"/>
      <c r="AJU20" s="39"/>
      <c r="AJV20" s="39"/>
      <c r="AJW20" s="39"/>
      <c r="AJX20" s="39"/>
      <c r="AJY20" s="39"/>
      <c r="AJZ20" s="39"/>
      <c r="AKA20" s="39"/>
      <c r="AKB20" s="39"/>
      <c r="AKC20" s="39"/>
      <c r="AKD20" s="39"/>
      <c r="AKE20" s="39"/>
      <c r="AKF20" s="39"/>
      <c r="AKG20" s="39"/>
      <c r="AKH20" s="39"/>
      <c r="AKI20" s="39"/>
      <c r="AKJ20" s="39"/>
      <c r="AKK20" s="39"/>
      <c r="AKL20" s="39"/>
      <c r="AKM20" s="39"/>
      <c r="AKN20" s="39"/>
      <c r="AKO20" s="39"/>
      <c r="AKP20" s="39"/>
      <c r="AKQ20" s="39"/>
      <c r="AKR20" s="39"/>
      <c r="AKS20" s="39"/>
      <c r="AKT20" s="39"/>
      <c r="AKU20" s="39"/>
      <c r="AKV20" s="39"/>
      <c r="AKW20" s="39"/>
      <c r="AKX20" s="39"/>
      <c r="AKY20" s="39"/>
      <c r="AKZ20" s="39"/>
      <c r="ALA20" s="39"/>
      <c r="ALB20" s="39"/>
      <c r="ALC20" s="39"/>
      <c r="ALD20" s="39"/>
      <c r="ALE20" s="39"/>
      <c r="ALF20" s="39"/>
      <c r="ALG20" s="39"/>
      <c r="ALH20" s="39"/>
      <c r="ALI20" s="39"/>
      <c r="ALJ20" s="39"/>
      <c r="ALK20" s="39"/>
      <c r="ALL20" s="39"/>
      <c r="ALM20" s="39"/>
      <c r="ALN20" s="39"/>
      <c r="ALO20" s="39"/>
      <c r="ALP20" s="39"/>
      <c r="ALQ20" s="39"/>
      <c r="ALR20" s="39"/>
      <c r="ALS20" s="39"/>
      <c r="ALT20" s="39"/>
      <c r="ALU20" s="39"/>
      <c r="ALV20" s="39"/>
      <c r="ALW20" s="39"/>
      <c r="ALX20" s="39"/>
      <c r="ALY20" s="39"/>
      <c r="ALZ20" s="39"/>
      <c r="AMA20" s="39"/>
      <c r="AMB20" s="39"/>
      <c r="AMC20" s="39"/>
      <c r="AMD20" s="39"/>
      <c r="AME20" s="39"/>
      <c r="AMF20" s="39"/>
      <c r="AMG20" s="39"/>
      <c r="AMH20" s="39"/>
      <c r="AMI20" s="39"/>
      <c r="AMJ20" s="39"/>
      <c r="AMK20" s="39"/>
      <c r="AML20" s="39"/>
      <c r="AMM20" s="39"/>
      <c r="AMN20" s="39"/>
      <c r="AMO20" s="39"/>
      <c r="AMP20" s="39"/>
      <c r="AMQ20" s="39"/>
      <c r="AMR20" s="39"/>
      <c r="AMS20" s="39"/>
      <c r="AMT20" s="39"/>
      <c r="AMU20" s="39"/>
      <c r="AMV20" s="39"/>
      <c r="AMW20" s="39"/>
      <c r="AMX20" s="39"/>
      <c r="AMY20" s="39"/>
      <c r="AMZ20" s="39"/>
      <c r="ANA20" s="39"/>
      <c r="ANB20" s="39"/>
      <c r="ANC20" s="39"/>
      <c r="AND20" s="39"/>
      <c r="ANE20" s="39"/>
      <c r="ANF20" s="39"/>
      <c r="ANG20" s="39"/>
      <c r="ANH20" s="39"/>
      <c r="ANI20" s="39"/>
      <c r="ANJ20" s="39"/>
      <c r="ANK20" s="39"/>
      <c r="ANL20" s="39"/>
      <c r="ANM20" s="39"/>
      <c r="ANN20" s="39"/>
      <c r="ANO20" s="39"/>
      <c r="ANP20" s="39"/>
      <c r="ANQ20" s="39"/>
      <c r="ANR20" s="39"/>
      <c r="ANS20" s="39"/>
      <c r="ANT20" s="39"/>
      <c r="ANU20" s="39"/>
      <c r="ANV20" s="39"/>
      <c r="ANW20" s="39"/>
      <c r="ANX20" s="39"/>
      <c r="ANY20" s="39"/>
      <c r="ANZ20" s="39"/>
      <c r="AOA20" s="39"/>
      <c r="AOB20" s="39"/>
      <c r="AOC20" s="39"/>
      <c r="AOD20" s="39"/>
      <c r="AOE20" s="39"/>
      <c r="AOF20" s="39"/>
      <c r="AOG20" s="39"/>
      <c r="AOH20" s="39"/>
      <c r="AOI20" s="39"/>
      <c r="AOJ20" s="39"/>
      <c r="AOK20" s="39"/>
      <c r="AOL20" s="39"/>
      <c r="AOM20" s="39"/>
      <c r="AON20" s="39"/>
      <c r="AOO20" s="39"/>
      <c r="AOP20" s="39"/>
      <c r="AOQ20" s="39"/>
      <c r="AOR20" s="39"/>
      <c r="AOS20" s="39"/>
      <c r="AOT20" s="39"/>
      <c r="AOU20" s="39"/>
      <c r="AOV20" s="39"/>
      <c r="AOW20" s="39"/>
      <c r="AOX20" s="39"/>
      <c r="AOY20" s="39"/>
      <c r="AOZ20" s="39"/>
      <c r="APA20" s="39"/>
      <c r="APB20" s="39"/>
      <c r="APC20" s="39"/>
      <c r="APD20" s="39"/>
      <c r="APE20" s="39"/>
      <c r="APF20" s="39"/>
      <c r="APG20" s="39"/>
      <c r="APH20" s="39"/>
      <c r="API20" s="39"/>
      <c r="APJ20" s="39"/>
      <c r="APK20" s="39"/>
      <c r="APL20" s="39"/>
      <c r="APM20" s="39"/>
      <c r="APN20" s="39"/>
      <c r="APO20" s="39"/>
      <c r="APP20" s="39"/>
      <c r="APQ20" s="39"/>
      <c r="APR20" s="39"/>
      <c r="APS20" s="39"/>
      <c r="APT20" s="39"/>
      <c r="APU20" s="39"/>
      <c r="APV20" s="39"/>
      <c r="APW20" s="39"/>
      <c r="APX20" s="39"/>
      <c r="APY20" s="39"/>
      <c r="APZ20" s="39"/>
      <c r="AQA20" s="39"/>
      <c r="AQB20" s="39"/>
      <c r="AQC20" s="39"/>
      <c r="AQD20" s="39"/>
      <c r="AQE20" s="39"/>
      <c r="AQF20" s="39"/>
      <c r="AQG20" s="39"/>
      <c r="AQH20" s="39"/>
      <c r="AQI20" s="39"/>
      <c r="AQJ20" s="39"/>
      <c r="AQK20" s="39"/>
      <c r="AQL20" s="39"/>
      <c r="AQM20" s="39"/>
      <c r="AQN20" s="39"/>
      <c r="AQO20" s="39"/>
      <c r="AQP20" s="39"/>
      <c r="AQQ20" s="39"/>
      <c r="AQR20" s="39"/>
      <c r="AQS20" s="39"/>
      <c r="AQT20" s="39"/>
      <c r="AQU20" s="39"/>
      <c r="AQV20" s="39"/>
      <c r="AQW20" s="39"/>
      <c r="AQX20" s="39"/>
      <c r="AQY20" s="39"/>
      <c r="AQZ20" s="39"/>
      <c r="ARA20" s="39"/>
      <c r="ARB20" s="39"/>
      <c r="ARC20" s="39"/>
      <c r="ARD20" s="39"/>
      <c r="ARE20" s="39"/>
      <c r="ARF20" s="39"/>
      <c r="ARG20" s="39"/>
      <c r="ARH20" s="39"/>
      <c r="ARI20" s="39"/>
      <c r="ARJ20" s="39"/>
      <c r="ARK20" s="39"/>
      <c r="ARL20" s="39"/>
      <c r="ARM20" s="39"/>
      <c r="ARN20" s="39"/>
      <c r="ARO20" s="39"/>
      <c r="ARP20" s="39"/>
      <c r="ARQ20" s="39"/>
      <c r="ARR20" s="39"/>
      <c r="ARS20" s="39"/>
      <c r="ART20" s="39"/>
      <c r="ARU20" s="39"/>
      <c r="ARV20" s="39"/>
      <c r="ARW20" s="39"/>
      <c r="ARX20" s="39"/>
      <c r="ARY20" s="39"/>
      <c r="ARZ20" s="39"/>
      <c r="ASA20" s="39"/>
      <c r="ASB20" s="39"/>
      <c r="ASC20" s="39"/>
      <c r="ASD20" s="39"/>
      <c r="ASE20" s="39"/>
      <c r="ASF20" s="39"/>
      <c r="ASG20" s="39"/>
      <c r="ASH20" s="39"/>
      <c r="ASI20" s="39"/>
      <c r="ASJ20" s="39"/>
      <c r="ASK20" s="39"/>
      <c r="ASL20" s="39"/>
      <c r="ASM20" s="39"/>
      <c r="ASN20" s="39"/>
      <c r="ASO20" s="39"/>
      <c r="ASP20" s="39"/>
      <c r="ASQ20" s="39"/>
      <c r="ASR20" s="39"/>
      <c r="ASS20" s="39"/>
      <c r="AST20" s="39"/>
      <c r="ASU20" s="39"/>
      <c r="ASV20" s="39"/>
      <c r="ASW20" s="39"/>
      <c r="ASX20" s="39"/>
      <c r="ASY20" s="39"/>
      <c r="ASZ20" s="39"/>
      <c r="ATA20" s="39"/>
      <c r="ATB20" s="39"/>
      <c r="ATC20" s="39"/>
      <c r="ATD20" s="39"/>
      <c r="ATE20" s="39"/>
      <c r="ATF20" s="39"/>
      <c r="ATG20" s="39"/>
      <c r="ATH20" s="39"/>
      <c r="ATI20" s="39"/>
      <c r="ATJ20" s="39"/>
      <c r="ATK20" s="39"/>
      <c r="ATL20" s="39"/>
      <c r="ATM20" s="39"/>
      <c r="ATN20" s="39"/>
      <c r="ATO20" s="39"/>
      <c r="ATP20" s="39"/>
      <c r="ATQ20" s="39"/>
      <c r="ATR20" s="39"/>
      <c r="ATS20" s="39"/>
      <c r="ATT20" s="39"/>
      <c r="ATU20" s="39"/>
      <c r="ATV20" s="39"/>
      <c r="ATW20" s="39"/>
      <c r="ATX20" s="39"/>
      <c r="ATY20" s="39"/>
      <c r="ATZ20" s="39"/>
      <c r="AUA20" s="39"/>
      <c r="AUB20" s="39"/>
      <c r="AUC20" s="39"/>
      <c r="AUD20" s="39"/>
      <c r="AUE20" s="39"/>
      <c r="AUF20" s="39"/>
      <c r="AUG20" s="39"/>
      <c r="AUH20" s="39"/>
      <c r="AUI20" s="39"/>
      <c r="AUJ20" s="39"/>
      <c r="AUK20" s="39"/>
      <c r="AUL20" s="39"/>
      <c r="AUM20" s="39"/>
      <c r="AUN20" s="39"/>
      <c r="AUO20" s="39"/>
      <c r="AUP20" s="39"/>
      <c r="AUQ20" s="39"/>
      <c r="AUR20" s="39"/>
      <c r="AUS20" s="39"/>
      <c r="AUT20" s="39"/>
      <c r="AUU20" s="39"/>
      <c r="AUV20" s="39"/>
      <c r="AUW20" s="39"/>
      <c r="AUX20" s="39"/>
      <c r="AUY20" s="39"/>
      <c r="AUZ20" s="39"/>
      <c r="AVA20" s="39"/>
      <c r="AVB20" s="39"/>
      <c r="AVC20" s="39"/>
      <c r="AVD20" s="39"/>
      <c r="AVE20" s="39"/>
      <c r="AVF20" s="39"/>
      <c r="AVG20" s="39"/>
      <c r="AVH20" s="39"/>
      <c r="AVI20" s="39"/>
      <c r="AVJ20" s="39"/>
      <c r="AVK20" s="39"/>
      <c r="AVL20" s="39"/>
      <c r="AVM20" s="39"/>
      <c r="AVN20" s="39"/>
      <c r="AVO20" s="39"/>
      <c r="AVP20" s="39"/>
      <c r="AVQ20" s="39"/>
      <c r="AVR20" s="39"/>
      <c r="AVS20" s="39"/>
      <c r="AVT20" s="39"/>
      <c r="AVU20" s="39"/>
      <c r="AVV20" s="39"/>
      <c r="AVW20" s="39"/>
      <c r="AVX20" s="39"/>
      <c r="AVY20" s="39"/>
      <c r="AVZ20" s="39"/>
      <c r="AWA20" s="39"/>
      <c r="AWB20" s="39"/>
      <c r="AWC20" s="39"/>
      <c r="AWD20" s="39"/>
      <c r="AWE20" s="39"/>
      <c r="AWF20" s="39"/>
      <c r="AWG20" s="39"/>
      <c r="AWH20" s="39"/>
      <c r="AWI20" s="39"/>
      <c r="AWJ20" s="39"/>
      <c r="AWK20" s="39"/>
      <c r="AWL20" s="39"/>
      <c r="AWM20" s="39"/>
      <c r="AWN20" s="39"/>
      <c r="AWO20" s="39"/>
      <c r="AWP20" s="39"/>
      <c r="AWQ20" s="39"/>
      <c r="AWR20" s="39"/>
      <c r="AWS20" s="39"/>
      <c r="AWT20" s="39"/>
      <c r="AWU20" s="39"/>
      <c r="AWV20" s="39"/>
      <c r="AWW20" s="39"/>
      <c r="AWX20" s="39"/>
      <c r="AWY20" s="39"/>
      <c r="AWZ20" s="39"/>
      <c r="AXA20" s="39"/>
      <c r="AXB20" s="39"/>
      <c r="AXC20" s="39"/>
      <c r="AXD20" s="39"/>
      <c r="AXE20" s="39"/>
      <c r="AXF20" s="39"/>
      <c r="AXG20" s="39"/>
      <c r="AXH20" s="39"/>
      <c r="AXI20" s="39"/>
      <c r="AXJ20" s="39"/>
      <c r="AXK20" s="39"/>
      <c r="AXL20" s="39"/>
      <c r="AXM20" s="39"/>
      <c r="AXN20" s="39"/>
      <c r="AXO20" s="39"/>
      <c r="AXP20" s="39"/>
      <c r="AXQ20" s="39"/>
      <c r="AXR20" s="39"/>
      <c r="AXS20" s="39"/>
      <c r="AXT20" s="39"/>
      <c r="AXU20" s="39"/>
      <c r="AXV20" s="39"/>
      <c r="AXW20" s="39"/>
      <c r="AXX20" s="39"/>
      <c r="AXY20" s="39"/>
      <c r="AXZ20" s="39"/>
      <c r="AYA20" s="39"/>
      <c r="AYB20" s="39"/>
      <c r="AYC20" s="39"/>
      <c r="AYD20" s="39"/>
      <c r="AYE20" s="39"/>
      <c r="AYF20" s="39"/>
      <c r="AYG20" s="39"/>
      <c r="AYH20" s="39"/>
      <c r="AYI20" s="39"/>
      <c r="AYJ20" s="39"/>
      <c r="AYK20" s="39"/>
      <c r="AYL20" s="39"/>
      <c r="AYM20" s="39"/>
      <c r="AYN20" s="39"/>
      <c r="AYO20" s="39"/>
      <c r="AYP20" s="39"/>
      <c r="AYQ20" s="39"/>
      <c r="AYR20" s="39"/>
      <c r="AYS20" s="39"/>
      <c r="AYT20" s="39"/>
      <c r="AYU20" s="39"/>
      <c r="AYV20" s="39"/>
      <c r="AYW20" s="39"/>
      <c r="AYX20" s="39"/>
      <c r="AYY20" s="39"/>
      <c r="AYZ20" s="39"/>
      <c r="AZA20" s="39"/>
      <c r="AZB20" s="39"/>
      <c r="AZC20" s="39"/>
      <c r="AZD20" s="39"/>
      <c r="AZE20" s="39"/>
      <c r="AZF20" s="39"/>
      <c r="AZG20" s="39"/>
      <c r="AZH20" s="39"/>
      <c r="AZI20" s="39"/>
      <c r="AZJ20" s="39"/>
      <c r="AZK20" s="39"/>
      <c r="AZL20" s="39"/>
      <c r="AZM20" s="39"/>
      <c r="AZN20" s="39"/>
      <c r="AZO20" s="39"/>
      <c r="AZP20" s="39"/>
      <c r="AZQ20" s="39"/>
      <c r="AZR20" s="39"/>
      <c r="AZS20" s="39"/>
      <c r="AZT20" s="39"/>
      <c r="AZU20" s="39"/>
      <c r="AZV20" s="39"/>
      <c r="AZW20" s="39"/>
      <c r="AZX20" s="39"/>
      <c r="AZY20" s="39"/>
      <c r="AZZ20" s="39"/>
      <c r="BAA20" s="39"/>
      <c r="BAB20" s="39"/>
      <c r="BAC20" s="39"/>
      <c r="BAD20" s="39"/>
      <c r="BAE20" s="39"/>
      <c r="BAF20" s="39"/>
      <c r="BAG20" s="39"/>
      <c r="BAH20" s="39"/>
      <c r="BAI20" s="39"/>
      <c r="BAJ20" s="39"/>
      <c r="BAK20" s="39"/>
      <c r="BAL20" s="39"/>
      <c r="BAM20" s="39"/>
      <c r="BAN20" s="39"/>
      <c r="BAO20" s="39"/>
      <c r="BAP20" s="39"/>
      <c r="BAQ20" s="39"/>
      <c r="BAR20" s="39"/>
      <c r="BAS20" s="39"/>
      <c r="BAT20" s="39"/>
      <c r="BAU20" s="39"/>
      <c r="BAV20" s="39"/>
      <c r="BAW20" s="39"/>
      <c r="BAX20" s="39"/>
      <c r="BAY20" s="39"/>
      <c r="BAZ20" s="39"/>
      <c r="BBA20" s="39"/>
      <c r="BBB20" s="39"/>
      <c r="BBC20" s="39"/>
      <c r="BBD20" s="39"/>
      <c r="BBE20" s="39"/>
      <c r="BBF20" s="39"/>
      <c r="BBG20" s="39"/>
      <c r="BBH20" s="39"/>
      <c r="BBI20" s="39"/>
      <c r="BBJ20" s="39"/>
      <c r="BBK20" s="39"/>
      <c r="BBL20" s="39"/>
      <c r="BBM20" s="39"/>
      <c r="BBN20" s="39"/>
      <c r="BBO20" s="39"/>
      <c r="BBP20" s="39"/>
      <c r="BBQ20" s="39"/>
      <c r="BBR20" s="39"/>
      <c r="BBS20" s="39"/>
      <c r="BBT20" s="39"/>
      <c r="BBU20" s="39"/>
      <c r="BBV20" s="39"/>
      <c r="BBW20" s="39"/>
      <c r="BBX20" s="39"/>
      <c r="BBY20" s="39"/>
      <c r="BBZ20" s="39"/>
      <c r="BCA20" s="39"/>
      <c r="BCB20" s="39"/>
      <c r="BCC20" s="39"/>
      <c r="BCD20" s="39"/>
      <c r="BCE20" s="39"/>
      <c r="BCF20" s="39"/>
      <c r="BCG20" s="39"/>
      <c r="BCH20" s="39"/>
      <c r="BCI20" s="39"/>
      <c r="BCJ20" s="39"/>
      <c r="BCK20" s="39"/>
      <c r="BCL20" s="39"/>
      <c r="BCM20" s="39"/>
      <c r="BCN20" s="39"/>
      <c r="BCO20" s="39"/>
      <c r="BCP20" s="39"/>
      <c r="BCQ20" s="39"/>
      <c r="BCR20" s="39"/>
      <c r="BCS20" s="39"/>
      <c r="BCT20" s="39"/>
      <c r="BCU20" s="39"/>
      <c r="BCV20" s="39"/>
      <c r="BCW20" s="39"/>
      <c r="BCX20" s="39"/>
      <c r="BCY20" s="39"/>
      <c r="BCZ20" s="39"/>
      <c r="BDA20" s="39"/>
      <c r="BDB20" s="39"/>
      <c r="BDC20" s="39"/>
      <c r="BDD20" s="39"/>
      <c r="BDE20" s="39"/>
      <c r="BDF20" s="39"/>
      <c r="BDG20" s="39"/>
      <c r="BDH20" s="39"/>
      <c r="BDI20" s="39"/>
      <c r="BDJ20" s="39"/>
      <c r="BDK20" s="39"/>
      <c r="BDL20" s="39"/>
      <c r="BDM20" s="39"/>
      <c r="BDN20" s="39"/>
      <c r="BDO20" s="39"/>
      <c r="BDP20" s="39"/>
      <c r="BDQ20" s="39"/>
      <c r="BDR20" s="39"/>
      <c r="BDS20" s="39"/>
      <c r="BDT20" s="39"/>
      <c r="BDU20" s="39"/>
      <c r="BDV20" s="39"/>
      <c r="BDW20" s="39"/>
      <c r="BDX20" s="39"/>
      <c r="BDY20" s="39"/>
      <c r="BDZ20" s="39"/>
      <c r="BEA20" s="39"/>
      <c r="BEB20" s="39"/>
      <c r="BEC20" s="39"/>
      <c r="BED20" s="39"/>
      <c r="BEE20" s="39"/>
      <c r="BEF20" s="39"/>
      <c r="BEG20" s="39"/>
      <c r="BEH20" s="39"/>
      <c r="BEI20" s="39"/>
      <c r="BEJ20" s="39"/>
      <c r="BEK20" s="39"/>
      <c r="BEL20" s="39"/>
      <c r="BEM20" s="39"/>
      <c r="BEN20" s="39"/>
      <c r="BEO20" s="39"/>
      <c r="BEP20" s="39"/>
      <c r="BEQ20" s="39"/>
      <c r="BER20" s="39"/>
      <c r="BES20" s="39"/>
      <c r="BET20" s="39"/>
      <c r="BEU20" s="39"/>
      <c r="BEV20" s="39"/>
      <c r="BEW20" s="39"/>
      <c r="BEX20" s="39"/>
      <c r="BEY20" s="39"/>
      <c r="BEZ20" s="39"/>
      <c r="BFA20" s="39"/>
      <c r="BFB20" s="39"/>
      <c r="BFC20" s="39"/>
      <c r="BFD20" s="39"/>
      <c r="BFE20" s="39"/>
      <c r="BFF20" s="39"/>
      <c r="BFG20" s="39"/>
      <c r="BFH20" s="39"/>
      <c r="BFI20" s="39"/>
      <c r="BFJ20" s="39"/>
      <c r="BFK20" s="39"/>
      <c r="BFL20" s="39"/>
      <c r="BFM20" s="39"/>
      <c r="BFN20" s="39"/>
      <c r="BFO20" s="39"/>
      <c r="BFP20" s="39"/>
      <c r="BFQ20" s="39"/>
      <c r="BFR20" s="39"/>
      <c r="BFS20" s="39"/>
      <c r="BFT20" s="39"/>
      <c r="BFU20" s="39"/>
      <c r="BFV20" s="39"/>
      <c r="BFW20" s="39"/>
      <c r="BFX20" s="39"/>
      <c r="BFY20" s="39"/>
      <c r="BFZ20" s="39"/>
      <c r="BGA20" s="39"/>
      <c r="BGB20" s="39"/>
      <c r="BGC20" s="39"/>
      <c r="BGD20" s="39"/>
      <c r="BGE20" s="39"/>
      <c r="BGF20" s="39"/>
      <c r="BGG20" s="39"/>
      <c r="BGH20" s="39"/>
      <c r="BGI20" s="39"/>
      <c r="BGJ20" s="39"/>
      <c r="BGK20" s="39"/>
      <c r="BGL20" s="39"/>
      <c r="BGM20" s="39"/>
      <c r="BGN20" s="39"/>
      <c r="BGO20" s="39"/>
      <c r="BGP20" s="39"/>
      <c r="BGQ20" s="39"/>
      <c r="BGR20" s="39"/>
      <c r="BGS20" s="39"/>
      <c r="BGT20" s="39"/>
      <c r="BGU20" s="39"/>
      <c r="BGV20" s="39"/>
      <c r="BGW20" s="39"/>
      <c r="BGX20" s="39"/>
      <c r="BGY20" s="39"/>
      <c r="BGZ20" s="39"/>
      <c r="BHA20" s="39"/>
      <c r="BHB20" s="39"/>
      <c r="BHC20" s="39"/>
      <c r="BHD20" s="39"/>
      <c r="BHE20" s="39"/>
      <c r="BHF20" s="39"/>
      <c r="BHG20" s="39"/>
      <c r="BHH20" s="39"/>
      <c r="BHI20" s="39"/>
      <c r="BHJ20" s="39"/>
      <c r="BHK20" s="39"/>
      <c r="BHL20" s="39"/>
      <c r="BHM20" s="39"/>
      <c r="BHN20" s="39"/>
      <c r="BHO20" s="39"/>
      <c r="BHP20" s="39"/>
      <c r="BHQ20" s="39"/>
      <c r="BHR20" s="39"/>
      <c r="BHS20" s="39"/>
      <c r="BHT20" s="39"/>
      <c r="BHU20" s="39"/>
      <c r="BHV20" s="39"/>
      <c r="BHW20" s="39"/>
      <c r="BHX20" s="39"/>
      <c r="BHY20" s="39"/>
      <c r="BHZ20" s="39"/>
      <c r="BIA20" s="39"/>
      <c r="BIB20" s="39"/>
      <c r="BIC20" s="39"/>
      <c r="BID20" s="39"/>
      <c r="BIE20" s="39"/>
      <c r="BIF20" s="39"/>
      <c r="BIG20" s="39"/>
      <c r="BIH20" s="39"/>
      <c r="BII20" s="39"/>
      <c r="BIJ20" s="39"/>
      <c r="BIK20" s="39"/>
      <c r="BIL20" s="39"/>
      <c r="BIM20" s="39"/>
      <c r="BIN20" s="39"/>
      <c r="BIO20" s="39"/>
      <c r="BIP20" s="39"/>
      <c r="BIQ20" s="39"/>
      <c r="BIR20" s="39"/>
      <c r="BIS20" s="39"/>
      <c r="BIT20" s="39"/>
      <c r="BIU20" s="39"/>
      <c r="BIV20" s="39"/>
      <c r="BIW20" s="39"/>
      <c r="BIX20" s="39"/>
      <c r="BIY20" s="39"/>
      <c r="BIZ20" s="39"/>
      <c r="BJA20" s="39"/>
      <c r="BJB20" s="39"/>
      <c r="BJC20" s="39"/>
      <c r="BJD20" s="39"/>
      <c r="BJE20" s="39"/>
      <c r="BJF20" s="39"/>
      <c r="BJG20" s="39"/>
      <c r="BJH20" s="39"/>
      <c r="BJI20" s="39"/>
      <c r="BJJ20" s="39"/>
      <c r="BJK20" s="39"/>
      <c r="BJL20" s="39"/>
      <c r="BJM20" s="39"/>
      <c r="BJN20" s="39"/>
      <c r="BJO20" s="39"/>
      <c r="BJP20" s="39"/>
      <c r="BJQ20" s="39"/>
      <c r="BJR20" s="39"/>
      <c r="BJS20" s="39"/>
      <c r="BJT20" s="39"/>
      <c r="BJU20" s="39"/>
      <c r="BJV20" s="39"/>
      <c r="BJW20" s="39"/>
      <c r="BJX20" s="39"/>
      <c r="BJY20" s="39"/>
      <c r="BJZ20" s="39"/>
      <c r="BKA20" s="39"/>
      <c r="BKB20" s="39"/>
      <c r="BKC20" s="39"/>
      <c r="BKD20" s="39"/>
      <c r="BKE20" s="39"/>
      <c r="BKF20" s="39"/>
      <c r="BKG20" s="39"/>
      <c r="BKH20" s="39"/>
      <c r="BKI20" s="39"/>
      <c r="BKJ20" s="39"/>
      <c r="BKK20" s="39"/>
      <c r="BKL20" s="39"/>
      <c r="BKM20" s="39"/>
      <c r="BKN20" s="39"/>
      <c r="BKO20" s="39"/>
      <c r="BKP20" s="39"/>
      <c r="BKQ20" s="39"/>
      <c r="BKR20" s="39"/>
      <c r="BKS20" s="39"/>
      <c r="BKT20" s="39"/>
      <c r="BKU20" s="39"/>
      <c r="BKV20" s="39"/>
      <c r="BKW20" s="39"/>
      <c r="BKX20" s="39"/>
      <c r="BKY20" s="39"/>
      <c r="BKZ20" s="39"/>
      <c r="BLA20" s="39"/>
      <c r="BLB20" s="39"/>
      <c r="BLC20" s="39"/>
      <c r="BLD20" s="39"/>
      <c r="BLE20" s="39"/>
      <c r="BLF20" s="39"/>
      <c r="BLG20" s="39"/>
      <c r="BLH20" s="39"/>
      <c r="BLI20" s="39"/>
      <c r="BLJ20" s="39"/>
      <c r="BLK20" s="39"/>
      <c r="BLL20" s="39"/>
      <c r="BLM20" s="39"/>
      <c r="BLN20" s="39"/>
      <c r="BLO20" s="39"/>
      <c r="BLP20" s="39"/>
      <c r="BLQ20" s="39"/>
      <c r="BLR20" s="39"/>
      <c r="BLS20" s="39"/>
      <c r="BLT20" s="39"/>
      <c r="BLU20" s="39"/>
      <c r="BLV20" s="39"/>
      <c r="BLW20" s="39"/>
      <c r="BLX20" s="39"/>
      <c r="BLY20" s="39"/>
      <c r="BLZ20" s="39"/>
      <c r="BMA20" s="39"/>
      <c r="BMB20" s="39"/>
      <c r="BMC20" s="39"/>
      <c r="BMD20" s="39"/>
      <c r="BME20" s="39"/>
      <c r="BMF20" s="39"/>
      <c r="BMG20" s="39"/>
      <c r="BMH20" s="39"/>
      <c r="BMI20" s="39"/>
      <c r="BMJ20" s="39"/>
      <c r="BMK20" s="39"/>
      <c r="BML20" s="39"/>
      <c r="BMM20" s="39"/>
      <c r="BMN20" s="39"/>
      <c r="BMO20" s="39"/>
      <c r="BMP20" s="39"/>
      <c r="BMQ20" s="39"/>
      <c r="BMR20" s="39"/>
      <c r="BMS20" s="39"/>
      <c r="BMT20" s="39"/>
      <c r="BMU20" s="39"/>
      <c r="BMV20" s="39"/>
      <c r="BMW20" s="39"/>
      <c r="BMX20" s="39"/>
      <c r="BMY20" s="39"/>
      <c r="BMZ20" s="39"/>
      <c r="BNA20" s="39"/>
      <c r="BNB20" s="39"/>
      <c r="BNC20" s="39"/>
      <c r="BND20" s="39"/>
      <c r="BNE20" s="39"/>
      <c r="BNF20" s="39"/>
      <c r="BNG20" s="39"/>
      <c r="BNH20" s="39"/>
      <c r="BNI20" s="39"/>
      <c r="BNJ20" s="39"/>
      <c r="BNK20" s="39"/>
      <c r="BNL20" s="39"/>
      <c r="BNM20" s="39"/>
      <c r="BNN20" s="39"/>
      <c r="BNO20" s="39"/>
      <c r="BNP20" s="39"/>
      <c r="BNQ20" s="39"/>
      <c r="BNR20" s="39"/>
      <c r="BNS20" s="39"/>
      <c r="BNT20" s="39"/>
      <c r="BNU20" s="39"/>
      <c r="BNV20" s="39"/>
      <c r="BNW20" s="39"/>
      <c r="BNX20" s="39"/>
      <c r="BNY20" s="39"/>
      <c r="BNZ20" s="39"/>
      <c r="BOA20" s="39"/>
      <c r="BOB20" s="39"/>
      <c r="BOC20" s="39"/>
      <c r="BOD20" s="39"/>
      <c r="BOE20" s="39"/>
      <c r="BOF20" s="39"/>
      <c r="BOG20" s="39"/>
      <c r="BOH20" s="39"/>
      <c r="BOI20" s="39"/>
      <c r="BOJ20" s="39"/>
      <c r="BOK20" s="39"/>
      <c r="BOL20" s="39"/>
      <c r="BOM20" s="39"/>
      <c r="BON20" s="39"/>
      <c r="BOO20" s="39"/>
      <c r="BOP20" s="39"/>
      <c r="BOQ20" s="39"/>
      <c r="BOR20" s="39"/>
      <c r="BOS20" s="39"/>
      <c r="BOT20" s="39"/>
      <c r="BOU20" s="39"/>
      <c r="BOV20" s="39"/>
      <c r="BOW20" s="39"/>
      <c r="BOX20" s="39"/>
      <c r="BOY20" s="39"/>
      <c r="BOZ20" s="39"/>
      <c r="BPA20" s="39"/>
      <c r="BPB20" s="39"/>
      <c r="BPC20" s="39"/>
      <c r="BPD20" s="39"/>
      <c r="BPE20" s="39"/>
      <c r="BPF20" s="39"/>
      <c r="BPG20" s="39"/>
      <c r="BPH20" s="39"/>
      <c r="BPI20" s="39"/>
      <c r="BPJ20" s="39"/>
      <c r="BPK20" s="39"/>
      <c r="BPL20" s="39"/>
      <c r="BPM20" s="39"/>
      <c r="BPN20" s="39"/>
      <c r="BPO20" s="39"/>
      <c r="BPP20" s="39"/>
      <c r="BPQ20" s="39"/>
      <c r="BPR20" s="39"/>
      <c r="BPS20" s="39"/>
      <c r="BPT20" s="39"/>
      <c r="BPU20" s="39"/>
      <c r="BPV20" s="39"/>
      <c r="BPW20" s="39"/>
      <c r="BPX20" s="39"/>
      <c r="BPY20" s="39"/>
      <c r="BPZ20" s="39"/>
      <c r="BQA20" s="39"/>
      <c r="BQB20" s="39"/>
      <c r="BQC20" s="39"/>
      <c r="BQD20" s="39"/>
      <c r="BQE20" s="39"/>
      <c r="BQF20" s="39"/>
      <c r="BQG20" s="39"/>
      <c r="BQH20" s="39"/>
      <c r="BQI20" s="39"/>
      <c r="BQJ20" s="39"/>
      <c r="BQK20" s="39"/>
      <c r="BQL20" s="39"/>
      <c r="BQM20" s="39"/>
      <c r="BQN20" s="39"/>
      <c r="BQO20" s="39"/>
      <c r="BQP20" s="39"/>
      <c r="BQQ20" s="39"/>
      <c r="BQR20" s="39"/>
      <c r="BQS20" s="39"/>
      <c r="BQT20" s="39"/>
      <c r="BQU20" s="39"/>
      <c r="BQV20" s="39"/>
      <c r="BQW20" s="39"/>
      <c r="BQX20" s="39"/>
      <c r="BQY20" s="39"/>
      <c r="BQZ20" s="39"/>
      <c r="BRA20" s="39"/>
      <c r="BRB20" s="39"/>
      <c r="BRC20" s="39"/>
      <c r="BRD20" s="39"/>
    </row>
    <row r="21" spans="1:1824" s="46" customFormat="1" x14ac:dyDescent="0.2">
      <c r="A21" s="46" t="s">
        <v>7</v>
      </c>
      <c r="B21" s="47">
        <f t="shared" ref="B21:AG21" si="3">($B$10-$B$11)*(B18)*0.5</f>
        <v>650000</v>
      </c>
      <c r="C21" s="45">
        <f t="shared" si="3"/>
        <v>650000</v>
      </c>
      <c r="D21" s="45">
        <f t="shared" si="3"/>
        <v>650000</v>
      </c>
      <c r="E21" s="45">
        <f t="shared" si="3"/>
        <v>650000</v>
      </c>
      <c r="F21" s="45">
        <f t="shared" si="3"/>
        <v>650000</v>
      </c>
      <c r="G21" s="45">
        <f t="shared" si="3"/>
        <v>650000</v>
      </c>
      <c r="H21" s="45">
        <f t="shared" si="3"/>
        <v>650000</v>
      </c>
      <c r="I21" s="45">
        <f t="shared" si="3"/>
        <v>650000</v>
      </c>
      <c r="J21" s="45">
        <f t="shared" si="3"/>
        <v>650000</v>
      </c>
      <c r="K21" s="15">
        <f t="shared" si="3"/>
        <v>650000</v>
      </c>
      <c r="L21" s="45">
        <f t="shared" si="3"/>
        <v>650000</v>
      </c>
      <c r="M21" s="45">
        <f t="shared" si="3"/>
        <v>650000</v>
      </c>
      <c r="N21" s="45">
        <f t="shared" si="3"/>
        <v>650000</v>
      </c>
      <c r="O21" s="45">
        <f t="shared" si="3"/>
        <v>650000</v>
      </c>
      <c r="P21" s="45">
        <f t="shared" si="3"/>
        <v>650000</v>
      </c>
      <c r="Q21" s="45">
        <f t="shared" si="3"/>
        <v>650000</v>
      </c>
      <c r="R21" s="45">
        <f t="shared" si="3"/>
        <v>650000</v>
      </c>
      <c r="S21" s="45">
        <f t="shared" si="3"/>
        <v>650000</v>
      </c>
      <c r="T21" s="45">
        <f t="shared" si="3"/>
        <v>650000</v>
      </c>
      <c r="U21" s="15">
        <f t="shared" si="3"/>
        <v>650000</v>
      </c>
      <c r="V21" s="45">
        <f t="shared" si="3"/>
        <v>650000</v>
      </c>
      <c r="W21" s="45">
        <f t="shared" si="3"/>
        <v>650000</v>
      </c>
      <c r="X21" s="45">
        <f t="shared" si="3"/>
        <v>650000</v>
      </c>
      <c r="Y21" s="45">
        <f t="shared" si="3"/>
        <v>650000</v>
      </c>
      <c r="Z21" s="45">
        <f t="shared" si="3"/>
        <v>650000</v>
      </c>
      <c r="AA21" s="45">
        <f t="shared" si="3"/>
        <v>650000</v>
      </c>
      <c r="AB21" s="45">
        <f t="shared" si="3"/>
        <v>650000</v>
      </c>
      <c r="AC21" s="45">
        <f t="shared" si="3"/>
        <v>650000</v>
      </c>
      <c r="AD21" s="45">
        <f t="shared" si="3"/>
        <v>650000</v>
      </c>
      <c r="AE21" s="15">
        <f t="shared" si="3"/>
        <v>650000</v>
      </c>
      <c r="AF21" s="45">
        <f t="shared" si="3"/>
        <v>650000</v>
      </c>
      <c r="AG21" s="45">
        <f t="shared" si="3"/>
        <v>650000</v>
      </c>
      <c r="AH21" s="45">
        <f t="shared" ref="AH21:BM21" si="4">($B$10-$B$11)*(AH18)*0.5</f>
        <v>650000</v>
      </c>
      <c r="AI21" s="45">
        <f t="shared" si="4"/>
        <v>650000</v>
      </c>
      <c r="AJ21" s="45">
        <f t="shared" si="4"/>
        <v>650000</v>
      </c>
      <c r="AK21" s="45">
        <f t="shared" si="4"/>
        <v>650000</v>
      </c>
      <c r="AL21" s="45">
        <f t="shared" si="4"/>
        <v>650000</v>
      </c>
      <c r="AM21" s="45">
        <f t="shared" si="4"/>
        <v>650000</v>
      </c>
      <c r="AN21" s="45">
        <f t="shared" si="4"/>
        <v>650000</v>
      </c>
      <c r="AO21" s="15">
        <f t="shared" si="4"/>
        <v>650000</v>
      </c>
      <c r="AP21" s="45">
        <f t="shared" si="4"/>
        <v>650000</v>
      </c>
      <c r="AQ21" s="45">
        <f t="shared" si="4"/>
        <v>650000</v>
      </c>
      <c r="AR21" s="45">
        <f t="shared" si="4"/>
        <v>650000</v>
      </c>
      <c r="AS21" s="45">
        <f t="shared" si="4"/>
        <v>650000</v>
      </c>
      <c r="AT21" s="45">
        <f t="shared" si="4"/>
        <v>650000</v>
      </c>
      <c r="AU21" s="45">
        <f t="shared" si="4"/>
        <v>650000</v>
      </c>
      <c r="AV21" s="45">
        <f t="shared" si="4"/>
        <v>650000</v>
      </c>
      <c r="AW21" s="45">
        <f t="shared" si="4"/>
        <v>650000</v>
      </c>
      <c r="AX21" s="45">
        <f t="shared" si="4"/>
        <v>650000</v>
      </c>
      <c r="AY21" s="15">
        <f t="shared" si="4"/>
        <v>650000</v>
      </c>
      <c r="AZ21" s="45">
        <f t="shared" si="4"/>
        <v>650000</v>
      </c>
      <c r="BA21" s="45">
        <f t="shared" si="4"/>
        <v>650000</v>
      </c>
      <c r="BB21" s="45">
        <f t="shared" si="4"/>
        <v>650000</v>
      </c>
      <c r="BC21" s="45">
        <f t="shared" si="4"/>
        <v>650000</v>
      </c>
      <c r="BD21" s="45">
        <f t="shared" si="4"/>
        <v>650000</v>
      </c>
      <c r="BE21" s="45">
        <f t="shared" si="4"/>
        <v>650000</v>
      </c>
      <c r="BF21" s="45">
        <f t="shared" si="4"/>
        <v>650000</v>
      </c>
      <c r="BG21" s="45">
        <f t="shared" si="4"/>
        <v>650000</v>
      </c>
      <c r="BH21" s="45">
        <f t="shared" si="4"/>
        <v>650000</v>
      </c>
      <c r="BI21" s="15">
        <f t="shared" si="4"/>
        <v>650000</v>
      </c>
      <c r="BJ21" s="45">
        <f t="shared" si="4"/>
        <v>650000</v>
      </c>
      <c r="BK21" s="45">
        <f t="shared" si="4"/>
        <v>650000</v>
      </c>
      <c r="BL21" s="45">
        <f t="shared" si="4"/>
        <v>650000</v>
      </c>
      <c r="BM21" s="45">
        <f t="shared" si="4"/>
        <v>650000</v>
      </c>
      <c r="BN21" s="45">
        <f t="shared" ref="BN21:BS21" si="5">($B$10-$B$11)*(BN18)*0.5</f>
        <v>650000</v>
      </c>
      <c r="BO21" s="45">
        <f t="shared" si="5"/>
        <v>650000</v>
      </c>
      <c r="BP21" s="45">
        <f t="shared" si="5"/>
        <v>650000</v>
      </c>
      <c r="BQ21" s="45">
        <f t="shared" si="5"/>
        <v>650000</v>
      </c>
      <c r="BR21" s="45">
        <f t="shared" si="5"/>
        <v>650000</v>
      </c>
      <c r="BS21" s="15">
        <f t="shared" si="5"/>
        <v>650000</v>
      </c>
      <c r="BT21" s="30"/>
      <c r="BU21" s="30"/>
      <c r="BV21" s="30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  <c r="AMJ21" s="27"/>
      <c r="AMK21" s="27"/>
      <c r="AML21" s="27"/>
      <c r="AMM21" s="27"/>
      <c r="AMN21" s="27"/>
      <c r="AMO21" s="27"/>
      <c r="AMP21" s="27"/>
      <c r="AMQ21" s="27"/>
      <c r="AMR21" s="27"/>
      <c r="AMS21" s="27"/>
      <c r="AMT21" s="27"/>
      <c r="AMU21" s="27"/>
      <c r="AMV21" s="27"/>
      <c r="AMW21" s="27"/>
      <c r="AMX21" s="27"/>
      <c r="AMY21" s="27"/>
      <c r="AMZ21" s="27"/>
      <c r="ANA21" s="27"/>
      <c r="ANB21" s="27"/>
      <c r="ANC21" s="27"/>
      <c r="AND21" s="27"/>
      <c r="ANE21" s="27"/>
      <c r="ANF21" s="27"/>
      <c r="ANG21" s="27"/>
      <c r="ANH21" s="27"/>
      <c r="ANI21" s="27"/>
      <c r="ANJ21" s="27"/>
      <c r="ANK21" s="27"/>
      <c r="ANL21" s="27"/>
      <c r="ANM21" s="27"/>
      <c r="ANN21" s="27"/>
      <c r="ANO21" s="27"/>
      <c r="ANP21" s="27"/>
      <c r="ANQ21" s="27"/>
      <c r="ANR21" s="27"/>
      <c r="ANS21" s="27"/>
      <c r="ANT21" s="27"/>
      <c r="ANU21" s="27"/>
      <c r="ANV21" s="27"/>
      <c r="ANW21" s="27"/>
      <c r="ANX21" s="27"/>
      <c r="ANY21" s="27"/>
      <c r="ANZ21" s="27"/>
      <c r="AOA21" s="27"/>
      <c r="AOB21" s="27"/>
      <c r="AOC21" s="27"/>
      <c r="AOD21" s="27"/>
      <c r="AOE21" s="27"/>
      <c r="AOF21" s="27"/>
      <c r="AOG21" s="27"/>
      <c r="AOH21" s="27"/>
      <c r="AOI21" s="27"/>
      <c r="AOJ21" s="27"/>
      <c r="AOK21" s="27"/>
      <c r="AOL21" s="27"/>
      <c r="AOM21" s="27"/>
      <c r="AON21" s="27"/>
      <c r="AOO21" s="27"/>
      <c r="AOP21" s="27"/>
      <c r="AOQ21" s="27"/>
      <c r="AOR21" s="27"/>
      <c r="AOS21" s="27"/>
      <c r="AOT21" s="27"/>
      <c r="AOU21" s="27"/>
      <c r="AOV21" s="27"/>
      <c r="AOW21" s="27"/>
      <c r="AOX21" s="27"/>
      <c r="AOY21" s="27"/>
      <c r="AOZ21" s="27"/>
      <c r="APA21" s="27"/>
      <c r="APB21" s="27"/>
      <c r="APC21" s="27"/>
      <c r="APD21" s="27"/>
      <c r="APE21" s="27"/>
      <c r="APF21" s="27"/>
      <c r="APG21" s="27"/>
      <c r="APH21" s="27"/>
      <c r="API21" s="27"/>
      <c r="APJ21" s="27"/>
      <c r="APK21" s="27"/>
      <c r="APL21" s="27"/>
      <c r="APM21" s="27"/>
      <c r="APN21" s="27"/>
      <c r="APO21" s="27"/>
      <c r="APP21" s="27"/>
      <c r="APQ21" s="27"/>
      <c r="APR21" s="27"/>
      <c r="APS21" s="27"/>
      <c r="APT21" s="27"/>
      <c r="APU21" s="27"/>
      <c r="APV21" s="27"/>
      <c r="APW21" s="27"/>
      <c r="APX21" s="27"/>
      <c r="APY21" s="27"/>
      <c r="APZ21" s="27"/>
      <c r="AQA21" s="27"/>
      <c r="AQB21" s="27"/>
      <c r="AQC21" s="27"/>
      <c r="AQD21" s="27"/>
      <c r="AQE21" s="27"/>
      <c r="AQF21" s="27"/>
      <c r="AQG21" s="27"/>
      <c r="AQH21" s="27"/>
      <c r="AQI21" s="27"/>
      <c r="AQJ21" s="27"/>
      <c r="AQK21" s="27"/>
      <c r="AQL21" s="27"/>
      <c r="AQM21" s="27"/>
      <c r="AQN21" s="27"/>
      <c r="AQO21" s="27"/>
      <c r="AQP21" s="27"/>
      <c r="AQQ21" s="27"/>
      <c r="AQR21" s="27"/>
      <c r="AQS21" s="27"/>
      <c r="AQT21" s="27"/>
      <c r="AQU21" s="27"/>
      <c r="AQV21" s="27"/>
      <c r="AQW21" s="27"/>
      <c r="AQX21" s="27"/>
      <c r="AQY21" s="27"/>
      <c r="AQZ21" s="27"/>
      <c r="ARA21" s="27"/>
      <c r="ARB21" s="27"/>
      <c r="ARC21" s="27"/>
      <c r="ARD21" s="27"/>
      <c r="ARE21" s="27"/>
      <c r="ARF21" s="27"/>
      <c r="ARG21" s="27"/>
      <c r="ARH21" s="27"/>
      <c r="ARI21" s="27"/>
      <c r="ARJ21" s="27"/>
      <c r="ARK21" s="27"/>
      <c r="ARL21" s="27"/>
      <c r="ARM21" s="27"/>
      <c r="ARN21" s="27"/>
      <c r="ARO21" s="27"/>
      <c r="ARP21" s="27"/>
      <c r="ARQ21" s="27"/>
      <c r="ARR21" s="27"/>
      <c r="ARS21" s="27"/>
      <c r="ART21" s="27"/>
      <c r="ARU21" s="27"/>
      <c r="ARV21" s="27"/>
      <c r="ARW21" s="27"/>
      <c r="ARX21" s="27"/>
      <c r="ARY21" s="27"/>
      <c r="ARZ21" s="27"/>
      <c r="ASA21" s="27"/>
      <c r="ASB21" s="27"/>
      <c r="ASC21" s="27"/>
      <c r="ASD21" s="27"/>
      <c r="ASE21" s="27"/>
      <c r="ASF21" s="27"/>
      <c r="ASG21" s="27"/>
      <c r="ASH21" s="27"/>
      <c r="ASI21" s="27"/>
      <c r="ASJ21" s="27"/>
      <c r="ASK21" s="27"/>
      <c r="ASL21" s="27"/>
      <c r="ASM21" s="27"/>
      <c r="ASN21" s="27"/>
      <c r="ASO21" s="27"/>
      <c r="ASP21" s="27"/>
      <c r="ASQ21" s="27"/>
      <c r="ASR21" s="27"/>
      <c r="ASS21" s="27"/>
      <c r="AST21" s="27"/>
      <c r="ASU21" s="27"/>
      <c r="ASV21" s="27"/>
      <c r="ASW21" s="27"/>
      <c r="ASX21" s="27"/>
      <c r="ASY21" s="27"/>
      <c r="ASZ21" s="27"/>
      <c r="ATA21" s="27"/>
      <c r="ATB21" s="27"/>
      <c r="ATC21" s="27"/>
      <c r="ATD21" s="27"/>
      <c r="ATE21" s="27"/>
      <c r="ATF21" s="27"/>
      <c r="ATG21" s="27"/>
      <c r="ATH21" s="27"/>
      <c r="ATI21" s="27"/>
      <c r="ATJ21" s="27"/>
      <c r="ATK21" s="27"/>
      <c r="ATL21" s="27"/>
      <c r="ATM21" s="27"/>
      <c r="ATN21" s="27"/>
      <c r="ATO21" s="27"/>
      <c r="ATP21" s="27"/>
      <c r="ATQ21" s="27"/>
      <c r="ATR21" s="27"/>
      <c r="ATS21" s="27"/>
      <c r="ATT21" s="27"/>
      <c r="ATU21" s="27"/>
      <c r="ATV21" s="27"/>
      <c r="ATW21" s="27"/>
      <c r="ATX21" s="27"/>
      <c r="ATY21" s="27"/>
      <c r="ATZ21" s="27"/>
      <c r="AUA21" s="27"/>
      <c r="AUB21" s="27"/>
      <c r="AUC21" s="27"/>
      <c r="AUD21" s="27"/>
      <c r="AUE21" s="27"/>
      <c r="AUF21" s="27"/>
      <c r="AUG21" s="27"/>
      <c r="AUH21" s="27"/>
      <c r="AUI21" s="27"/>
      <c r="AUJ21" s="27"/>
      <c r="AUK21" s="27"/>
      <c r="AUL21" s="27"/>
      <c r="AUM21" s="27"/>
      <c r="AUN21" s="27"/>
      <c r="AUO21" s="27"/>
      <c r="AUP21" s="27"/>
      <c r="AUQ21" s="27"/>
      <c r="AUR21" s="27"/>
      <c r="AUS21" s="27"/>
      <c r="AUT21" s="27"/>
      <c r="AUU21" s="27"/>
      <c r="AUV21" s="27"/>
      <c r="AUW21" s="27"/>
      <c r="AUX21" s="27"/>
      <c r="AUY21" s="27"/>
      <c r="AUZ21" s="27"/>
      <c r="AVA21" s="27"/>
      <c r="AVB21" s="27"/>
      <c r="AVC21" s="27"/>
      <c r="AVD21" s="27"/>
      <c r="AVE21" s="27"/>
      <c r="AVF21" s="27"/>
      <c r="AVG21" s="27"/>
      <c r="AVH21" s="27"/>
      <c r="AVI21" s="27"/>
      <c r="AVJ21" s="27"/>
      <c r="AVK21" s="27"/>
      <c r="AVL21" s="27"/>
      <c r="AVM21" s="27"/>
      <c r="AVN21" s="27"/>
      <c r="AVO21" s="27"/>
      <c r="AVP21" s="27"/>
      <c r="AVQ21" s="27"/>
      <c r="AVR21" s="27"/>
      <c r="AVS21" s="27"/>
      <c r="AVT21" s="27"/>
      <c r="AVU21" s="27"/>
      <c r="AVV21" s="27"/>
      <c r="AVW21" s="27"/>
      <c r="AVX21" s="27"/>
      <c r="AVY21" s="27"/>
      <c r="AVZ21" s="27"/>
      <c r="AWA21" s="27"/>
      <c r="AWB21" s="27"/>
      <c r="AWC21" s="27"/>
      <c r="AWD21" s="27"/>
      <c r="AWE21" s="27"/>
      <c r="AWF21" s="27"/>
      <c r="AWG21" s="27"/>
      <c r="AWH21" s="27"/>
      <c r="AWI21" s="27"/>
      <c r="AWJ21" s="27"/>
      <c r="AWK21" s="27"/>
      <c r="AWL21" s="27"/>
      <c r="AWM21" s="27"/>
      <c r="AWN21" s="27"/>
      <c r="AWO21" s="27"/>
      <c r="AWP21" s="27"/>
      <c r="AWQ21" s="27"/>
      <c r="AWR21" s="27"/>
      <c r="AWS21" s="27"/>
      <c r="AWT21" s="27"/>
      <c r="AWU21" s="27"/>
      <c r="AWV21" s="27"/>
      <c r="AWW21" s="27"/>
      <c r="AWX21" s="27"/>
      <c r="AWY21" s="27"/>
      <c r="AWZ21" s="27"/>
      <c r="AXA21" s="27"/>
      <c r="AXB21" s="27"/>
      <c r="AXC21" s="27"/>
      <c r="AXD21" s="27"/>
      <c r="AXE21" s="27"/>
      <c r="AXF21" s="27"/>
      <c r="AXG21" s="27"/>
      <c r="AXH21" s="27"/>
      <c r="AXI21" s="27"/>
      <c r="AXJ21" s="27"/>
      <c r="AXK21" s="27"/>
      <c r="AXL21" s="27"/>
      <c r="AXM21" s="27"/>
      <c r="AXN21" s="27"/>
      <c r="AXO21" s="27"/>
      <c r="AXP21" s="27"/>
      <c r="AXQ21" s="27"/>
      <c r="AXR21" s="27"/>
      <c r="AXS21" s="27"/>
      <c r="AXT21" s="27"/>
      <c r="AXU21" s="27"/>
      <c r="AXV21" s="27"/>
      <c r="AXW21" s="27"/>
      <c r="AXX21" s="27"/>
      <c r="AXY21" s="27"/>
      <c r="AXZ21" s="27"/>
      <c r="AYA21" s="27"/>
      <c r="AYB21" s="27"/>
      <c r="AYC21" s="27"/>
      <c r="AYD21" s="27"/>
      <c r="AYE21" s="27"/>
      <c r="AYF21" s="27"/>
      <c r="AYG21" s="27"/>
      <c r="AYH21" s="27"/>
      <c r="AYI21" s="27"/>
      <c r="AYJ21" s="27"/>
      <c r="AYK21" s="27"/>
      <c r="AYL21" s="27"/>
      <c r="AYM21" s="27"/>
      <c r="AYN21" s="27"/>
      <c r="AYO21" s="27"/>
      <c r="AYP21" s="27"/>
      <c r="AYQ21" s="27"/>
      <c r="AYR21" s="27"/>
      <c r="AYS21" s="27"/>
      <c r="AYT21" s="27"/>
      <c r="AYU21" s="27"/>
      <c r="AYV21" s="27"/>
      <c r="AYW21" s="27"/>
      <c r="AYX21" s="27"/>
      <c r="AYY21" s="27"/>
      <c r="AYZ21" s="27"/>
      <c r="AZA21" s="27"/>
      <c r="AZB21" s="27"/>
      <c r="AZC21" s="27"/>
      <c r="AZD21" s="27"/>
      <c r="AZE21" s="27"/>
      <c r="AZF21" s="27"/>
      <c r="AZG21" s="27"/>
      <c r="AZH21" s="27"/>
      <c r="AZI21" s="27"/>
      <c r="AZJ21" s="27"/>
      <c r="AZK21" s="27"/>
      <c r="AZL21" s="27"/>
      <c r="AZM21" s="27"/>
      <c r="AZN21" s="27"/>
      <c r="AZO21" s="27"/>
      <c r="AZP21" s="27"/>
      <c r="AZQ21" s="27"/>
      <c r="AZR21" s="27"/>
      <c r="AZS21" s="27"/>
      <c r="AZT21" s="27"/>
      <c r="AZU21" s="27"/>
      <c r="AZV21" s="27"/>
      <c r="AZW21" s="27"/>
      <c r="AZX21" s="27"/>
      <c r="AZY21" s="27"/>
      <c r="AZZ21" s="27"/>
      <c r="BAA21" s="27"/>
      <c r="BAB21" s="27"/>
      <c r="BAC21" s="27"/>
      <c r="BAD21" s="27"/>
      <c r="BAE21" s="27"/>
      <c r="BAF21" s="27"/>
      <c r="BAG21" s="27"/>
      <c r="BAH21" s="27"/>
      <c r="BAI21" s="27"/>
      <c r="BAJ21" s="27"/>
      <c r="BAK21" s="27"/>
      <c r="BAL21" s="27"/>
      <c r="BAM21" s="27"/>
      <c r="BAN21" s="27"/>
      <c r="BAO21" s="27"/>
      <c r="BAP21" s="27"/>
      <c r="BAQ21" s="27"/>
      <c r="BAR21" s="27"/>
      <c r="BAS21" s="27"/>
      <c r="BAT21" s="27"/>
      <c r="BAU21" s="27"/>
      <c r="BAV21" s="27"/>
      <c r="BAW21" s="27"/>
      <c r="BAX21" s="27"/>
      <c r="BAY21" s="27"/>
      <c r="BAZ21" s="27"/>
      <c r="BBA21" s="27"/>
      <c r="BBB21" s="27"/>
      <c r="BBC21" s="27"/>
      <c r="BBD21" s="27"/>
      <c r="BBE21" s="27"/>
      <c r="BBF21" s="27"/>
      <c r="BBG21" s="27"/>
      <c r="BBH21" s="27"/>
      <c r="BBI21" s="27"/>
      <c r="BBJ21" s="27"/>
      <c r="BBK21" s="27"/>
      <c r="BBL21" s="27"/>
      <c r="BBM21" s="27"/>
      <c r="BBN21" s="27"/>
      <c r="BBO21" s="27"/>
      <c r="BBP21" s="27"/>
      <c r="BBQ21" s="27"/>
      <c r="BBR21" s="27"/>
      <c r="BBS21" s="27"/>
      <c r="BBT21" s="27"/>
      <c r="BBU21" s="27"/>
      <c r="BBV21" s="27"/>
      <c r="BBW21" s="27"/>
      <c r="BBX21" s="27"/>
      <c r="BBY21" s="27"/>
      <c r="BBZ21" s="27"/>
      <c r="BCA21" s="27"/>
      <c r="BCB21" s="27"/>
      <c r="BCC21" s="27"/>
      <c r="BCD21" s="27"/>
      <c r="BCE21" s="27"/>
      <c r="BCF21" s="27"/>
      <c r="BCG21" s="27"/>
      <c r="BCH21" s="27"/>
      <c r="BCI21" s="27"/>
      <c r="BCJ21" s="27"/>
      <c r="BCK21" s="27"/>
      <c r="BCL21" s="27"/>
      <c r="BCM21" s="27"/>
      <c r="BCN21" s="27"/>
      <c r="BCO21" s="27"/>
      <c r="BCP21" s="27"/>
      <c r="BCQ21" s="27"/>
      <c r="BCR21" s="27"/>
      <c r="BCS21" s="27"/>
      <c r="BCT21" s="27"/>
      <c r="BCU21" s="27"/>
      <c r="BCV21" s="27"/>
      <c r="BCW21" s="27"/>
      <c r="BCX21" s="27"/>
      <c r="BCY21" s="27"/>
      <c r="BCZ21" s="27"/>
      <c r="BDA21" s="27"/>
      <c r="BDB21" s="27"/>
      <c r="BDC21" s="27"/>
      <c r="BDD21" s="27"/>
      <c r="BDE21" s="27"/>
      <c r="BDF21" s="27"/>
      <c r="BDG21" s="27"/>
      <c r="BDH21" s="27"/>
      <c r="BDI21" s="27"/>
      <c r="BDJ21" s="27"/>
      <c r="BDK21" s="27"/>
      <c r="BDL21" s="27"/>
      <c r="BDM21" s="27"/>
      <c r="BDN21" s="27"/>
      <c r="BDO21" s="27"/>
      <c r="BDP21" s="27"/>
      <c r="BDQ21" s="27"/>
      <c r="BDR21" s="27"/>
      <c r="BDS21" s="27"/>
      <c r="BDT21" s="27"/>
      <c r="BDU21" s="27"/>
      <c r="BDV21" s="27"/>
      <c r="BDW21" s="27"/>
      <c r="BDX21" s="27"/>
      <c r="BDY21" s="27"/>
      <c r="BDZ21" s="27"/>
      <c r="BEA21" s="27"/>
      <c r="BEB21" s="27"/>
      <c r="BEC21" s="27"/>
      <c r="BED21" s="27"/>
      <c r="BEE21" s="27"/>
      <c r="BEF21" s="27"/>
      <c r="BEG21" s="27"/>
      <c r="BEH21" s="27"/>
      <c r="BEI21" s="27"/>
      <c r="BEJ21" s="27"/>
      <c r="BEK21" s="27"/>
      <c r="BEL21" s="27"/>
      <c r="BEM21" s="27"/>
      <c r="BEN21" s="27"/>
      <c r="BEO21" s="27"/>
      <c r="BEP21" s="27"/>
      <c r="BEQ21" s="27"/>
      <c r="BER21" s="27"/>
      <c r="BES21" s="27"/>
      <c r="BET21" s="27"/>
      <c r="BEU21" s="27"/>
      <c r="BEV21" s="27"/>
      <c r="BEW21" s="27"/>
      <c r="BEX21" s="27"/>
      <c r="BEY21" s="27"/>
      <c r="BEZ21" s="27"/>
      <c r="BFA21" s="27"/>
      <c r="BFB21" s="27"/>
      <c r="BFC21" s="27"/>
      <c r="BFD21" s="27"/>
      <c r="BFE21" s="27"/>
      <c r="BFF21" s="27"/>
      <c r="BFG21" s="27"/>
      <c r="BFH21" s="27"/>
      <c r="BFI21" s="27"/>
      <c r="BFJ21" s="27"/>
      <c r="BFK21" s="27"/>
      <c r="BFL21" s="27"/>
      <c r="BFM21" s="27"/>
      <c r="BFN21" s="27"/>
      <c r="BFO21" s="27"/>
      <c r="BFP21" s="27"/>
      <c r="BFQ21" s="27"/>
      <c r="BFR21" s="27"/>
      <c r="BFS21" s="27"/>
      <c r="BFT21" s="27"/>
      <c r="BFU21" s="27"/>
      <c r="BFV21" s="27"/>
      <c r="BFW21" s="27"/>
      <c r="BFX21" s="27"/>
      <c r="BFY21" s="27"/>
      <c r="BFZ21" s="27"/>
      <c r="BGA21" s="27"/>
      <c r="BGB21" s="27"/>
      <c r="BGC21" s="27"/>
      <c r="BGD21" s="27"/>
      <c r="BGE21" s="27"/>
      <c r="BGF21" s="27"/>
      <c r="BGG21" s="27"/>
      <c r="BGH21" s="27"/>
      <c r="BGI21" s="27"/>
      <c r="BGJ21" s="27"/>
      <c r="BGK21" s="27"/>
      <c r="BGL21" s="27"/>
      <c r="BGM21" s="27"/>
      <c r="BGN21" s="27"/>
      <c r="BGO21" s="27"/>
      <c r="BGP21" s="27"/>
      <c r="BGQ21" s="27"/>
      <c r="BGR21" s="27"/>
      <c r="BGS21" s="27"/>
      <c r="BGT21" s="27"/>
      <c r="BGU21" s="27"/>
      <c r="BGV21" s="27"/>
      <c r="BGW21" s="27"/>
      <c r="BGX21" s="27"/>
      <c r="BGY21" s="27"/>
      <c r="BGZ21" s="27"/>
      <c r="BHA21" s="27"/>
      <c r="BHB21" s="27"/>
      <c r="BHC21" s="27"/>
      <c r="BHD21" s="27"/>
      <c r="BHE21" s="27"/>
      <c r="BHF21" s="27"/>
      <c r="BHG21" s="27"/>
      <c r="BHH21" s="27"/>
      <c r="BHI21" s="27"/>
      <c r="BHJ21" s="27"/>
      <c r="BHK21" s="27"/>
      <c r="BHL21" s="27"/>
      <c r="BHM21" s="27"/>
      <c r="BHN21" s="27"/>
      <c r="BHO21" s="27"/>
      <c r="BHP21" s="27"/>
      <c r="BHQ21" s="27"/>
      <c r="BHR21" s="27"/>
      <c r="BHS21" s="27"/>
      <c r="BHT21" s="27"/>
      <c r="BHU21" s="27"/>
      <c r="BHV21" s="27"/>
      <c r="BHW21" s="27"/>
      <c r="BHX21" s="27"/>
      <c r="BHY21" s="27"/>
      <c r="BHZ21" s="27"/>
      <c r="BIA21" s="27"/>
      <c r="BIB21" s="27"/>
      <c r="BIC21" s="27"/>
      <c r="BID21" s="27"/>
      <c r="BIE21" s="27"/>
      <c r="BIF21" s="27"/>
      <c r="BIG21" s="27"/>
      <c r="BIH21" s="27"/>
      <c r="BII21" s="27"/>
      <c r="BIJ21" s="27"/>
      <c r="BIK21" s="27"/>
      <c r="BIL21" s="27"/>
      <c r="BIM21" s="27"/>
      <c r="BIN21" s="27"/>
      <c r="BIO21" s="27"/>
      <c r="BIP21" s="27"/>
      <c r="BIQ21" s="27"/>
      <c r="BIR21" s="27"/>
      <c r="BIS21" s="27"/>
      <c r="BIT21" s="27"/>
      <c r="BIU21" s="27"/>
      <c r="BIV21" s="27"/>
      <c r="BIW21" s="27"/>
      <c r="BIX21" s="27"/>
      <c r="BIY21" s="27"/>
      <c r="BIZ21" s="27"/>
      <c r="BJA21" s="27"/>
      <c r="BJB21" s="27"/>
      <c r="BJC21" s="27"/>
      <c r="BJD21" s="27"/>
      <c r="BJE21" s="27"/>
      <c r="BJF21" s="27"/>
      <c r="BJG21" s="27"/>
      <c r="BJH21" s="27"/>
      <c r="BJI21" s="27"/>
      <c r="BJJ21" s="27"/>
      <c r="BJK21" s="27"/>
      <c r="BJL21" s="27"/>
      <c r="BJM21" s="27"/>
      <c r="BJN21" s="27"/>
      <c r="BJO21" s="27"/>
      <c r="BJP21" s="27"/>
      <c r="BJQ21" s="27"/>
      <c r="BJR21" s="27"/>
      <c r="BJS21" s="27"/>
      <c r="BJT21" s="27"/>
      <c r="BJU21" s="27"/>
      <c r="BJV21" s="27"/>
      <c r="BJW21" s="27"/>
      <c r="BJX21" s="27"/>
      <c r="BJY21" s="27"/>
      <c r="BJZ21" s="27"/>
      <c r="BKA21" s="27"/>
      <c r="BKB21" s="27"/>
      <c r="BKC21" s="27"/>
      <c r="BKD21" s="27"/>
      <c r="BKE21" s="27"/>
      <c r="BKF21" s="27"/>
      <c r="BKG21" s="27"/>
      <c r="BKH21" s="27"/>
      <c r="BKI21" s="27"/>
      <c r="BKJ21" s="27"/>
      <c r="BKK21" s="27"/>
      <c r="BKL21" s="27"/>
      <c r="BKM21" s="27"/>
      <c r="BKN21" s="27"/>
      <c r="BKO21" s="27"/>
      <c r="BKP21" s="27"/>
      <c r="BKQ21" s="27"/>
      <c r="BKR21" s="27"/>
      <c r="BKS21" s="27"/>
      <c r="BKT21" s="27"/>
      <c r="BKU21" s="27"/>
      <c r="BKV21" s="27"/>
      <c r="BKW21" s="27"/>
      <c r="BKX21" s="27"/>
      <c r="BKY21" s="27"/>
      <c r="BKZ21" s="27"/>
      <c r="BLA21" s="27"/>
      <c r="BLB21" s="27"/>
      <c r="BLC21" s="27"/>
      <c r="BLD21" s="27"/>
      <c r="BLE21" s="27"/>
      <c r="BLF21" s="27"/>
      <c r="BLG21" s="27"/>
      <c r="BLH21" s="27"/>
      <c r="BLI21" s="27"/>
      <c r="BLJ21" s="27"/>
      <c r="BLK21" s="27"/>
      <c r="BLL21" s="27"/>
      <c r="BLM21" s="27"/>
      <c r="BLN21" s="27"/>
      <c r="BLO21" s="27"/>
      <c r="BLP21" s="27"/>
      <c r="BLQ21" s="27"/>
      <c r="BLR21" s="27"/>
      <c r="BLS21" s="27"/>
      <c r="BLT21" s="27"/>
      <c r="BLU21" s="27"/>
      <c r="BLV21" s="27"/>
      <c r="BLW21" s="27"/>
      <c r="BLX21" s="27"/>
      <c r="BLY21" s="27"/>
      <c r="BLZ21" s="27"/>
      <c r="BMA21" s="27"/>
      <c r="BMB21" s="27"/>
      <c r="BMC21" s="27"/>
      <c r="BMD21" s="27"/>
      <c r="BME21" s="27"/>
      <c r="BMF21" s="27"/>
      <c r="BMG21" s="27"/>
      <c r="BMH21" s="27"/>
      <c r="BMI21" s="27"/>
      <c r="BMJ21" s="27"/>
      <c r="BMK21" s="27"/>
      <c r="BML21" s="27"/>
      <c r="BMM21" s="27"/>
      <c r="BMN21" s="27"/>
      <c r="BMO21" s="27"/>
      <c r="BMP21" s="27"/>
      <c r="BMQ21" s="27"/>
      <c r="BMR21" s="27"/>
      <c r="BMS21" s="27"/>
      <c r="BMT21" s="27"/>
      <c r="BMU21" s="27"/>
      <c r="BMV21" s="27"/>
      <c r="BMW21" s="27"/>
      <c r="BMX21" s="27"/>
      <c r="BMY21" s="27"/>
      <c r="BMZ21" s="27"/>
      <c r="BNA21" s="27"/>
      <c r="BNB21" s="27"/>
      <c r="BNC21" s="27"/>
      <c r="BND21" s="27"/>
      <c r="BNE21" s="27"/>
      <c r="BNF21" s="27"/>
      <c r="BNG21" s="27"/>
      <c r="BNH21" s="27"/>
      <c r="BNI21" s="27"/>
      <c r="BNJ21" s="27"/>
      <c r="BNK21" s="27"/>
      <c r="BNL21" s="27"/>
      <c r="BNM21" s="27"/>
      <c r="BNN21" s="27"/>
      <c r="BNO21" s="27"/>
      <c r="BNP21" s="27"/>
      <c r="BNQ21" s="27"/>
      <c r="BNR21" s="27"/>
      <c r="BNS21" s="27"/>
      <c r="BNT21" s="27"/>
      <c r="BNU21" s="27"/>
      <c r="BNV21" s="27"/>
      <c r="BNW21" s="27"/>
      <c r="BNX21" s="27"/>
      <c r="BNY21" s="27"/>
      <c r="BNZ21" s="27"/>
      <c r="BOA21" s="27"/>
      <c r="BOB21" s="27"/>
      <c r="BOC21" s="27"/>
      <c r="BOD21" s="27"/>
      <c r="BOE21" s="27"/>
      <c r="BOF21" s="27"/>
      <c r="BOG21" s="27"/>
      <c r="BOH21" s="27"/>
      <c r="BOI21" s="27"/>
      <c r="BOJ21" s="27"/>
      <c r="BOK21" s="27"/>
      <c r="BOL21" s="27"/>
      <c r="BOM21" s="27"/>
      <c r="BON21" s="27"/>
      <c r="BOO21" s="27"/>
      <c r="BOP21" s="27"/>
      <c r="BOQ21" s="27"/>
      <c r="BOR21" s="27"/>
      <c r="BOS21" s="27"/>
      <c r="BOT21" s="27"/>
      <c r="BOU21" s="27"/>
      <c r="BOV21" s="27"/>
      <c r="BOW21" s="27"/>
      <c r="BOX21" s="27"/>
      <c r="BOY21" s="27"/>
      <c r="BOZ21" s="27"/>
      <c r="BPA21" s="27"/>
      <c r="BPB21" s="27"/>
      <c r="BPC21" s="27"/>
      <c r="BPD21" s="27"/>
      <c r="BPE21" s="27"/>
      <c r="BPF21" s="27"/>
      <c r="BPG21" s="27"/>
      <c r="BPH21" s="27"/>
      <c r="BPI21" s="27"/>
      <c r="BPJ21" s="27"/>
      <c r="BPK21" s="27"/>
      <c r="BPL21" s="27"/>
      <c r="BPM21" s="27"/>
      <c r="BPN21" s="27"/>
      <c r="BPO21" s="27"/>
      <c r="BPP21" s="27"/>
      <c r="BPQ21" s="27"/>
      <c r="BPR21" s="27"/>
      <c r="BPS21" s="27"/>
      <c r="BPT21" s="27"/>
      <c r="BPU21" s="27"/>
      <c r="BPV21" s="27"/>
      <c r="BPW21" s="27"/>
      <c r="BPX21" s="27"/>
      <c r="BPY21" s="27"/>
      <c r="BPZ21" s="27"/>
      <c r="BQA21" s="27"/>
      <c r="BQB21" s="27"/>
      <c r="BQC21" s="27"/>
      <c r="BQD21" s="27"/>
      <c r="BQE21" s="27"/>
      <c r="BQF21" s="27"/>
      <c r="BQG21" s="27"/>
      <c r="BQH21" s="27"/>
      <c r="BQI21" s="27"/>
      <c r="BQJ21" s="27"/>
      <c r="BQK21" s="27"/>
      <c r="BQL21" s="27"/>
      <c r="BQM21" s="27"/>
      <c r="BQN21" s="27"/>
      <c r="BQO21" s="27"/>
      <c r="BQP21" s="27"/>
      <c r="BQQ21" s="27"/>
      <c r="BQR21" s="27"/>
      <c r="BQS21" s="27"/>
      <c r="BQT21" s="27"/>
      <c r="BQU21" s="27"/>
      <c r="BQV21" s="27"/>
      <c r="BQW21" s="27"/>
      <c r="BQX21" s="27"/>
      <c r="BQY21" s="27"/>
      <c r="BQZ21" s="27"/>
      <c r="BRA21" s="27"/>
      <c r="BRB21" s="27"/>
      <c r="BRC21" s="27"/>
      <c r="BRD21" s="27"/>
    </row>
    <row r="22" spans="1:1824" s="46" customFormat="1" x14ac:dyDescent="0.2">
      <c r="A22" s="48" t="s">
        <v>8</v>
      </c>
      <c r="B22" s="47">
        <f>B21</f>
        <v>650000</v>
      </c>
      <c r="C22" s="45">
        <f>SUM($B$21:C21)</f>
        <v>1300000</v>
      </c>
      <c r="D22" s="45">
        <f>SUM($B$21:D21)</f>
        <v>1950000</v>
      </c>
      <c r="E22" s="45">
        <f>SUM($B$21:E21)</f>
        <v>2600000</v>
      </c>
      <c r="F22" s="45">
        <f>SUM($B$21:F21)</f>
        <v>3250000</v>
      </c>
      <c r="G22" s="45">
        <f>SUM($B$21:G21)</f>
        <v>3900000</v>
      </c>
      <c r="H22" s="45">
        <f>SUM($B$21:H21)</f>
        <v>4550000</v>
      </c>
      <c r="I22" s="45">
        <f>SUM($B$21:I21)</f>
        <v>5200000</v>
      </c>
      <c r="J22" s="45">
        <f>SUM($B$21:J21)</f>
        <v>5850000</v>
      </c>
      <c r="K22" s="15">
        <f>SUM($B$21:K21)</f>
        <v>6500000</v>
      </c>
      <c r="L22" s="45">
        <f>SUM($B$21:L21)</f>
        <v>7150000</v>
      </c>
      <c r="M22" s="45">
        <f>SUM($B$21:M21)</f>
        <v>7800000</v>
      </c>
      <c r="N22" s="45">
        <f>SUM($B$21:N21)</f>
        <v>8450000</v>
      </c>
      <c r="O22" s="45">
        <f>SUM($B$21:O21)</f>
        <v>9100000</v>
      </c>
      <c r="P22" s="45">
        <f>SUM($B$21:P21)</f>
        <v>9750000</v>
      </c>
      <c r="Q22" s="45">
        <f>SUM($B$21:Q21)</f>
        <v>10400000</v>
      </c>
      <c r="R22" s="45">
        <f>SUM($B$21:R21)</f>
        <v>11050000</v>
      </c>
      <c r="S22" s="45">
        <f>SUM($B$21:S21)</f>
        <v>11700000</v>
      </c>
      <c r="T22" s="45">
        <f>SUM($B$21:T21)</f>
        <v>12350000</v>
      </c>
      <c r="U22" s="15">
        <f>SUM($B$21:U21)</f>
        <v>13000000</v>
      </c>
      <c r="V22" s="45">
        <f>SUM($B$21:V21)</f>
        <v>13650000</v>
      </c>
      <c r="W22" s="45">
        <f>SUM($B$21:W21)</f>
        <v>14300000</v>
      </c>
      <c r="X22" s="45">
        <f>SUM($B$21:X21)</f>
        <v>14950000</v>
      </c>
      <c r="Y22" s="45">
        <f>SUM($B$21:Y21)</f>
        <v>15600000</v>
      </c>
      <c r="Z22" s="49">
        <f>SUM($B$21:Z21)</f>
        <v>16250000</v>
      </c>
      <c r="AA22" s="49">
        <f>SUM($B$21:AA21)</f>
        <v>16900000</v>
      </c>
      <c r="AB22" s="49">
        <f>SUM($B$21:AB21)</f>
        <v>17550000</v>
      </c>
      <c r="AC22" s="49">
        <f>SUM($B$21:AC21)</f>
        <v>18200000</v>
      </c>
      <c r="AD22" s="49">
        <f>SUM($B$21:AD21)</f>
        <v>18850000</v>
      </c>
      <c r="AE22" s="23">
        <f>SUM($B$21:AE21)</f>
        <v>19500000</v>
      </c>
      <c r="AF22" s="49">
        <f>SUM($B$21:AF21)</f>
        <v>20150000</v>
      </c>
      <c r="AG22" s="49">
        <f>SUM($B$21:AG21)</f>
        <v>20800000</v>
      </c>
      <c r="AH22" s="49">
        <f>SUM($B$21:AH21)</f>
        <v>21450000</v>
      </c>
      <c r="AI22" s="49">
        <f>SUM($B$21:AI21)</f>
        <v>22100000</v>
      </c>
      <c r="AJ22" s="49">
        <f>SUM($B$21:AJ21)</f>
        <v>22750000</v>
      </c>
      <c r="AK22" s="49">
        <f>SUM($B$21:AK21)</f>
        <v>23400000</v>
      </c>
      <c r="AL22" s="49">
        <f>SUM($B$21:AL21)</f>
        <v>24050000</v>
      </c>
      <c r="AM22" s="49">
        <f>SUM($B$21:AM21)</f>
        <v>24700000</v>
      </c>
      <c r="AN22" s="49">
        <f>SUM($B$21:AN21)</f>
        <v>25350000</v>
      </c>
      <c r="AO22" s="23">
        <f>SUM($B$21:AO21)</f>
        <v>26000000</v>
      </c>
      <c r="AP22" s="49">
        <f>SUM($B$21:AP21)</f>
        <v>26650000</v>
      </c>
      <c r="AQ22" s="49">
        <f>SUM($B$21:AQ21)</f>
        <v>27300000</v>
      </c>
      <c r="AR22" s="49">
        <f>SUM($B$21:AR21)</f>
        <v>27950000</v>
      </c>
      <c r="AS22" s="49">
        <f>SUM($B$21:AS21)</f>
        <v>28600000</v>
      </c>
      <c r="AT22" s="49">
        <f>SUM($B$21:AT21)</f>
        <v>29250000</v>
      </c>
      <c r="AU22" s="49">
        <f>SUM($B$21:AU21)</f>
        <v>29900000</v>
      </c>
      <c r="AV22" s="49">
        <f>SUM($B$21:AV21)</f>
        <v>30550000</v>
      </c>
      <c r="AW22" s="49">
        <f>SUM($B$21:AW21)</f>
        <v>31200000</v>
      </c>
      <c r="AX22" s="49">
        <f>SUM($B$21:AX21)</f>
        <v>31850000</v>
      </c>
      <c r="AY22" s="23">
        <f>SUM($B$21:AY21)</f>
        <v>32500000</v>
      </c>
      <c r="AZ22" s="49">
        <f>SUM($B$21:AZ21)</f>
        <v>33150000</v>
      </c>
      <c r="BA22" s="49">
        <f>SUM($B$21:BA21)</f>
        <v>33800000</v>
      </c>
      <c r="BB22" s="49">
        <f>SUM($B$21:BB21)</f>
        <v>34450000</v>
      </c>
      <c r="BC22" s="49">
        <f>SUM($B$21:BC21)</f>
        <v>35100000</v>
      </c>
      <c r="BD22" s="49">
        <f>SUM($B$21:BD21)</f>
        <v>35750000</v>
      </c>
      <c r="BE22" s="49">
        <f>SUM($B$21:BE21)</f>
        <v>36400000</v>
      </c>
      <c r="BF22" s="49">
        <f>SUM($B$21:BF21)</f>
        <v>37050000</v>
      </c>
      <c r="BG22" s="49">
        <f>SUM($B$21:BG21)</f>
        <v>37700000</v>
      </c>
      <c r="BH22" s="49">
        <f>SUM($B$21:BH21)</f>
        <v>38350000</v>
      </c>
      <c r="BI22" s="23">
        <f>SUM($B$21:BI21)</f>
        <v>39000000</v>
      </c>
      <c r="BJ22" s="49">
        <f>SUM($B$21:BJ21)</f>
        <v>39650000</v>
      </c>
      <c r="BK22" s="49">
        <f>SUM($B$21:BK21)</f>
        <v>40300000</v>
      </c>
      <c r="BL22" s="49">
        <f>SUM($B$21:BL21)</f>
        <v>40950000</v>
      </c>
      <c r="BM22" s="49">
        <f>SUM($B$21:BM21)</f>
        <v>41600000</v>
      </c>
      <c r="BN22" s="49">
        <f>SUM($B$21:BN21)</f>
        <v>42250000</v>
      </c>
      <c r="BO22" s="49">
        <f>SUM($B$21:BO21)</f>
        <v>42900000</v>
      </c>
      <c r="BP22" s="49">
        <f>SUM($B$21:BP21)</f>
        <v>43550000</v>
      </c>
      <c r="BQ22" s="49">
        <f>SUM($B$21:BQ21)</f>
        <v>44200000</v>
      </c>
      <c r="BR22" s="49">
        <f>SUM($B$21:BR21)</f>
        <v>44850000</v>
      </c>
      <c r="BS22" s="15">
        <f>SUM($B$21:BS21)</f>
        <v>45500000</v>
      </c>
      <c r="BT22" s="30"/>
      <c r="BU22" s="30"/>
      <c r="BV22" s="30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  <c r="AMK22" s="27"/>
      <c r="AML22" s="27"/>
      <c r="AMM22" s="27"/>
      <c r="AMN22" s="27"/>
      <c r="AMO22" s="27"/>
      <c r="AMP22" s="27"/>
      <c r="AMQ22" s="27"/>
      <c r="AMR22" s="27"/>
      <c r="AMS22" s="27"/>
      <c r="AMT22" s="27"/>
      <c r="AMU22" s="27"/>
      <c r="AMV22" s="27"/>
      <c r="AMW22" s="27"/>
      <c r="AMX22" s="27"/>
      <c r="AMY22" s="27"/>
      <c r="AMZ22" s="27"/>
      <c r="ANA22" s="27"/>
      <c r="ANB22" s="27"/>
      <c r="ANC22" s="27"/>
      <c r="AND22" s="27"/>
      <c r="ANE22" s="27"/>
      <c r="ANF22" s="27"/>
      <c r="ANG22" s="27"/>
      <c r="ANH22" s="27"/>
      <c r="ANI22" s="27"/>
      <c r="ANJ22" s="27"/>
      <c r="ANK22" s="27"/>
      <c r="ANL22" s="27"/>
      <c r="ANM22" s="27"/>
      <c r="ANN22" s="27"/>
      <c r="ANO22" s="27"/>
      <c r="ANP22" s="27"/>
      <c r="ANQ22" s="27"/>
      <c r="ANR22" s="27"/>
      <c r="ANS22" s="27"/>
      <c r="ANT22" s="27"/>
      <c r="ANU22" s="27"/>
      <c r="ANV22" s="27"/>
      <c r="ANW22" s="27"/>
      <c r="ANX22" s="27"/>
      <c r="ANY22" s="27"/>
      <c r="ANZ22" s="27"/>
      <c r="AOA22" s="27"/>
      <c r="AOB22" s="27"/>
      <c r="AOC22" s="27"/>
      <c r="AOD22" s="27"/>
      <c r="AOE22" s="27"/>
      <c r="AOF22" s="27"/>
      <c r="AOG22" s="27"/>
      <c r="AOH22" s="27"/>
      <c r="AOI22" s="27"/>
      <c r="AOJ22" s="27"/>
      <c r="AOK22" s="27"/>
      <c r="AOL22" s="27"/>
      <c r="AOM22" s="27"/>
      <c r="AON22" s="27"/>
      <c r="AOO22" s="27"/>
      <c r="AOP22" s="27"/>
      <c r="AOQ22" s="27"/>
      <c r="AOR22" s="27"/>
      <c r="AOS22" s="27"/>
      <c r="AOT22" s="27"/>
      <c r="AOU22" s="27"/>
      <c r="AOV22" s="27"/>
      <c r="AOW22" s="27"/>
      <c r="AOX22" s="27"/>
      <c r="AOY22" s="27"/>
      <c r="AOZ22" s="27"/>
      <c r="APA22" s="27"/>
      <c r="APB22" s="27"/>
      <c r="APC22" s="27"/>
      <c r="APD22" s="27"/>
      <c r="APE22" s="27"/>
      <c r="APF22" s="27"/>
      <c r="APG22" s="27"/>
      <c r="APH22" s="27"/>
      <c r="API22" s="27"/>
      <c r="APJ22" s="27"/>
      <c r="APK22" s="27"/>
      <c r="APL22" s="27"/>
      <c r="APM22" s="27"/>
      <c r="APN22" s="27"/>
      <c r="APO22" s="27"/>
      <c r="APP22" s="27"/>
      <c r="APQ22" s="27"/>
      <c r="APR22" s="27"/>
      <c r="APS22" s="27"/>
      <c r="APT22" s="27"/>
      <c r="APU22" s="27"/>
      <c r="APV22" s="27"/>
      <c r="APW22" s="27"/>
      <c r="APX22" s="27"/>
      <c r="APY22" s="27"/>
      <c r="APZ22" s="27"/>
      <c r="AQA22" s="27"/>
      <c r="AQB22" s="27"/>
      <c r="AQC22" s="27"/>
      <c r="AQD22" s="27"/>
      <c r="AQE22" s="27"/>
      <c r="AQF22" s="27"/>
      <c r="AQG22" s="27"/>
      <c r="AQH22" s="27"/>
      <c r="AQI22" s="27"/>
      <c r="AQJ22" s="27"/>
      <c r="AQK22" s="27"/>
      <c r="AQL22" s="27"/>
      <c r="AQM22" s="27"/>
      <c r="AQN22" s="27"/>
      <c r="AQO22" s="27"/>
      <c r="AQP22" s="27"/>
      <c r="AQQ22" s="27"/>
      <c r="AQR22" s="27"/>
      <c r="AQS22" s="27"/>
      <c r="AQT22" s="27"/>
      <c r="AQU22" s="27"/>
      <c r="AQV22" s="27"/>
      <c r="AQW22" s="27"/>
      <c r="AQX22" s="27"/>
      <c r="AQY22" s="27"/>
      <c r="AQZ22" s="27"/>
      <c r="ARA22" s="27"/>
      <c r="ARB22" s="27"/>
      <c r="ARC22" s="27"/>
      <c r="ARD22" s="27"/>
      <c r="ARE22" s="27"/>
      <c r="ARF22" s="27"/>
      <c r="ARG22" s="27"/>
      <c r="ARH22" s="27"/>
      <c r="ARI22" s="27"/>
      <c r="ARJ22" s="27"/>
      <c r="ARK22" s="27"/>
      <c r="ARL22" s="27"/>
      <c r="ARM22" s="27"/>
      <c r="ARN22" s="27"/>
      <c r="ARO22" s="27"/>
      <c r="ARP22" s="27"/>
      <c r="ARQ22" s="27"/>
      <c r="ARR22" s="27"/>
      <c r="ARS22" s="27"/>
      <c r="ART22" s="27"/>
      <c r="ARU22" s="27"/>
      <c r="ARV22" s="27"/>
      <c r="ARW22" s="27"/>
      <c r="ARX22" s="27"/>
      <c r="ARY22" s="27"/>
      <c r="ARZ22" s="27"/>
      <c r="ASA22" s="27"/>
      <c r="ASB22" s="27"/>
      <c r="ASC22" s="27"/>
      <c r="ASD22" s="27"/>
      <c r="ASE22" s="27"/>
      <c r="ASF22" s="27"/>
      <c r="ASG22" s="27"/>
      <c r="ASH22" s="27"/>
      <c r="ASI22" s="27"/>
      <c r="ASJ22" s="27"/>
      <c r="ASK22" s="27"/>
      <c r="ASL22" s="27"/>
      <c r="ASM22" s="27"/>
      <c r="ASN22" s="27"/>
      <c r="ASO22" s="27"/>
      <c r="ASP22" s="27"/>
      <c r="ASQ22" s="27"/>
      <c r="ASR22" s="27"/>
      <c r="ASS22" s="27"/>
      <c r="AST22" s="27"/>
      <c r="ASU22" s="27"/>
      <c r="ASV22" s="27"/>
      <c r="ASW22" s="27"/>
      <c r="ASX22" s="27"/>
      <c r="ASY22" s="27"/>
      <c r="ASZ22" s="27"/>
      <c r="ATA22" s="27"/>
      <c r="ATB22" s="27"/>
      <c r="ATC22" s="27"/>
      <c r="ATD22" s="27"/>
      <c r="ATE22" s="27"/>
      <c r="ATF22" s="27"/>
      <c r="ATG22" s="27"/>
      <c r="ATH22" s="27"/>
      <c r="ATI22" s="27"/>
      <c r="ATJ22" s="27"/>
      <c r="ATK22" s="27"/>
      <c r="ATL22" s="27"/>
      <c r="ATM22" s="27"/>
      <c r="ATN22" s="27"/>
      <c r="ATO22" s="27"/>
      <c r="ATP22" s="27"/>
      <c r="ATQ22" s="27"/>
      <c r="ATR22" s="27"/>
      <c r="ATS22" s="27"/>
      <c r="ATT22" s="27"/>
      <c r="ATU22" s="27"/>
      <c r="ATV22" s="27"/>
      <c r="ATW22" s="27"/>
      <c r="ATX22" s="27"/>
      <c r="ATY22" s="27"/>
      <c r="ATZ22" s="27"/>
      <c r="AUA22" s="27"/>
      <c r="AUB22" s="27"/>
      <c r="AUC22" s="27"/>
      <c r="AUD22" s="27"/>
      <c r="AUE22" s="27"/>
      <c r="AUF22" s="27"/>
      <c r="AUG22" s="27"/>
      <c r="AUH22" s="27"/>
      <c r="AUI22" s="27"/>
      <c r="AUJ22" s="27"/>
      <c r="AUK22" s="27"/>
      <c r="AUL22" s="27"/>
      <c r="AUM22" s="27"/>
      <c r="AUN22" s="27"/>
      <c r="AUO22" s="27"/>
      <c r="AUP22" s="27"/>
      <c r="AUQ22" s="27"/>
      <c r="AUR22" s="27"/>
      <c r="AUS22" s="27"/>
      <c r="AUT22" s="27"/>
      <c r="AUU22" s="27"/>
      <c r="AUV22" s="27"/>
      <c r="AUW22" s="27"/>
      <c r="AUX22" s="27"/>
      <c r="AUY22" s="27"/>
      <c r="AUZ22" s="27"/>
      <c r="AVA22" s="27"/>
      <c r="AVB22" s="27"/>
      <c r="AVC22" s="27"/>
      <c r="AVD22" s="27"/>
      <c r="AVE22" s="27"/>
      <c r="AVF22" s="27"/>
      <c r="AVG22" s="27"/>
      <c r="AVH22" s="27"/>
      <c r="AVI22" s="27"/>
      <c r="AVJ22" s="27"/>
      <c r="AVK22" s="27"/>
      <c r="AVL22" s="27"/>
      <c r="AVM22" s="27"/>
      <c r="AVN22" s="27"/>
      <c r="AVO22" s="27"/>
      <c r="AVP22" s="27"/>
      <c r="AVQ22" s="27"/>
      <c r="AVR22" s="27"/>
      <c r="AVS22" s="27"/>
      <c r="AVT22" s="27"/>
      <c r="AVU22" s="27"/>
      <c r="AVV22" s="27"/>
      <c r="AVW22" s="27"/>
      <c r="AVX22" s="27"/>
      <c r="AVY22" s="27"/>
      <c r="AVZ22" s="27"/>
      <c r="AWA22" s="27"/>
      <c r="AWB22" s="27"/>
      <c r="AWC22" s="27"/>
      <c r="AWD22" s="27"/>
      <c r="AWE22" s="27"/>
      <c r="AWF22" s="27"/>
      <c r="AWG22" s="27"/>
      <c r="AWH22" s="27"/>
      <c r="AWI22" s="27"/>
      <c r="AWJ22" s="27"/>
      <c r="AWK22" s="27"/>
      <c r="AWL22" s="27"/>
      <c r="AWM22" s="27"/>
      <c r="AWN22" s="27"/>
      <c r="AWO22" s="27"/>
      <c r="AWP22" s="27"/>
      <c r="AWQ22" s="27"/>
      <c r="AWR22" s="27"/>
      <c r="AWS22" s="27"/>
      <c r="AWT22" s="27"/>
      <c r="AWU22" s="27"/>
      <c r="AWV22" s="27"/>
      <c r="AWW22" s="27"/>
      <c r="AWX22" s="27"/>
      <c r="AWY22" s="27"/>
      <c r="AWZ22" s="27"/>
      <c r="AXA22" s="27"/>
      <c r="AXB22" s="27"/>
      <c r="AXC22" s="27"/>
      <c r="AXD22" s="27"/>
      <c r="AXE22" s="27"/>
      <c r="AXF22" s="27"/>
      <c r="AXG22" s="27"/>
      <c r="AXH22" s="27"/>
      <c r="AXI22" s="27"/>
      <c r="AXJ22" s="27"/>
      <c r="AXK22" s="27"/>
      <c r="AXL22" s="27"/>
      <c r="AXM22" s="27"/>
      <c r="AXN22" s="27"/>
      <c r="AXO22" s="27"/>
      <c r="AXP22" s="27"/>
      <c r="AXQ22" s="27"/>
      <c r="AXR22" s="27"/>
      <c r="AXS22" s="27"/>
      <c r="AXT22" s="27"/>
      <c r="AXU22" s="27"/>
      <c r="AXV22" s="27"/>
      <c r="AXW22" s="27"/>
      <c r="AXX22" s="27"/>
      <c r="AXY22" s="27"/>
      <c r="AXZ22" s="27"/>
      <c r="AYA22" s="27"/>
      <c r="AYB22" s="27"/>
      <c r="AYC22" s="27"/>
      <c r="AYD22" s="27"/>
      <c r="AYE22" s="27"/>
      <c r="AYF22" s="27"/>
      <c r="AYG22" s="27"/>
      <c r="AYH22" s="27"/>
      <c r="AYI22" s="27"/>
      <c r="AYJ22" s="27"/>
      <c r="AYK22" s="27"/>
      <c r="AYL22" s="27"/>
      <c r="AYM22" s="27"/>
      <c r="AYN22" s="27"/>
      <c r="AYO22" s="27"/>
      <c r="AYP22" s="27"/>
      <c r="AYQ22" s="27"/>
      <c r="AYR22" s="27"/>
      <c r="AYS22" s="27"/>
      <c r="AYT22" s="27"/>
      <c r="AYU22" s="27"/>
      <c r="AYV22" s="27"/>
      <c r="AYW22" s="27"/>
      <c r="AYX22" s="27"/>
      <c r="AYY22" s="27"/>
      <c r="AYZ22" s="27"/>
      <c r="AZA22" s="27"/>
      <c r="AZB22" s="27"/>
      <c r="AZC22" s="27"/>
      <c r="AZD22" s="27"/>
      <c r="AZE22" s="27"/>
      <c r="AZF22" s="27"/>
      <c r="AZG22" s="27"/>
      <c r="AZH22" s="27"/>
      <c r="AZI22" s="27"/>
      <c r="AZJ22" s="27"/>
      <c r="AZK22" s="27"/>
      <c r="AZL22" s="27"/>
      <c r="AZM22" s="27"/>
      <c r="AZN22" s="27"/>
      <c r="AZO22" s="27"/>
      <c r="AZP22" s="27"/>
      <c r="AZQ22" s="27"/>
      <c r="AZR22" s="27"/>
      <c r="AZS22" s="27"/>
      <c r="AZT22" s="27"/>
      <c r="AZU22" s="27"/>
      <c r="AZV22" s="27"/>
      <c r="AZW22" s="27"/>
      <c r="AZX22" s="27"/>
      <c r="AZY22" s="27"/>
      <c r="AZZ22" s="27"/>
      <c r="BAA22" s="27"/>
      <c r="BAB22" s="27"/>
      <c r="BAC22" s="27"/>
      <c r="BAD22" s="27"/>
      <c r="BAE22" s="27"/>
      <c r="BAF22" s="27"/>
      <c r="BAG22" s="27"/>
      <c r="BAH22" s="27"/>
      <c r="BAI22" s="27"/>
      <c r="BAJ22" s="27"/>
      <c r="BAK22" s="27"/>
      <c r="BAL22" s="27"/>
      <c r="BAM22" s="27"/>
      <c r="BAN22" s="27"/>
      <c r="BAO22" s="27"/>
      <c r="BAP22" s="27"/>
      <c r="BAQ22" s="27"/>
      <c r="BAR22" s="27"/>
      <c r="BAS22" s="27"/>
      <c r="BAT22" s="27"/>
      <c r="BAU22" s="27"/>
      <c r="BAV22" s="27"/>
      <c r="BAW22" s="27"/>
      <c r="BAX22" s="27"/>
      <c r="BAY22" s="27"/>
      <c r="BAZ22" s="27"/>
      <c r="BBA22" s="27"/>
      <c r="BBB22" s="27"/>
      <c r="BBC22" s="27"/>
      <c r="BBD22" s="27"/>
      <c r="BBE22" s="27"/>
      <c r="BBF22" s="27"/>
      <c r="BBG22" s="27"/>
      <c r="BBH22" s="27"/>
      <c r="BBI22" s="27"/>
      <c r="BBJ22" s="27"/>
      <c r="BBK22" s="27"/>
      <c r="BBL22" s="27"/>
      <c r="BBM22" s="27"/>
      <c r="BBN22" s="27"/>
      <c r="BBO22" s="27"/>
      <c r="BBP22" s="27"/>
      <c r="BBQ22" s="27"/>
      <c r="BBR22" s="27"/>
      <c r="BBS22" s="27"/>
      <c r="BBT22" s="27"/>
      <c r="BBU22" s="27"/>
      <c r="BBV22" s="27"/>
      <c r="BBW22" s="27"/>
      <c r="BBX22" s="27"/>
      <c r="BBY22" s="27"/>
      <c r="BBZ22" s="27"/>
      <c r="BCA22" s="27"/>
      <c r="BCB22" s="27"/>
      <c r="BCC22" s="27"/>
      <c r="BCD22" s="27"/>
      <c r="BCE22" s="27"/>
      <c r="BCF22" s="27"/>
      <c r="BCG22" s="27"/>
      <c r="BCH22" s="27"/>
      <c r="BCI22" s="27"/>
      <c r="BCJ22" s="27"/>
      <c r="BCK22" s="27"/>
      <c r="BCL22" s="27"/>
      <c r="BCM22" s="27"/>
      <c r="BCN22" s="27"/>
      <c r="BCO22" s="27"/>
      <c r="BCP22" s="27"/>
      <c r="BCQ22" s="27"/>
      <c r="BCR22" s="27"/>
      <c r="BCS22" s="27"/>
      <c r="BCT22" s="27"/>
      <c r="BCU22" s="27"/>
      <c r="BCV22" s="27"/>
      <c r="BCW22" s="27"/>
      <c r="BCX22" s="27"/>
      <c r="BCY22" s="27"/>
      <c r="BCZ22" s="27"/>
      <c r="BDA22" s="27"/>
      <c r="BDB22" s="27"/>
      <c r="BDC22" s="27"/>
      <c r="BDD22" s="27"/>
      <c r="BDE22" s="27"/>
      <c r="BDF22" s="27"/>
      <c r="BDG22" s="27"/>
      <c r="BDH22" s="27"/>
      <c r="BDI22" s="27"/>
      <c r="BDJ22" s="27"/>
      <c r="BDK22" s="27"/>
      <c r="BDL22" s="27"/>
      <c r="BDM22" s="27"/>
      <c r="BDN22" s="27"/>
      <c r="BDO22" s="27"/>
      <c r="BDP22" s="27"/>
      <c r="BDQ22" s="27"/>
      <c r="BDR22" s="27"/>
      <c r="BDS22" s="27"/>
      <c r="BDT22" s="27"/>
      <c r="BDU22" s="27"/>
      <c r="BDV22" s="27"/>
      <c r="BDW22" s="27"/>
      <c r="BDX22" s="27"/>
      <c r="BDY22" s="27"/>
      <c r="BDZ22" s="27"/>
      <c r="BEA22" s="27"/>
      <c r="BEB22" s="27"/>
      <c r="BEC22" s="27"/>
      <c r="BED22" s="27"/>
      <c r="BEE22" s="27"/>
      <c r="BEF22" s="27"/>
      <c r="BEG22" s="27"/>
      <c r="BEH22" s="27"/>
      <c r="BEI22" s="27"/>
      <c r="BEJ22" s="27"/>
      <c r="BEK22" s="27"/>
      <c r="BEL22" s="27"/>
      <c r="BEM22" s="27"/>
      <c r="BEN22" s="27"/>
      <c r="BEO22" s="27"/>
      <c r="BEP22" s="27"/>
      <c r="BEQ22" s="27"/>
      <c r="BER22" s="27"/>
      <c r="BES22" s="27"/>
      <c r="BET22" s="27"/>
      <c r="BEU22" s="27"/>
      <c r="BEV22" s="27"/>
      <c r="BEW22" s="27"/>
      <c r="BEX22" s="27"/>
      <c r="BEY22" s="27"/>
      <c r="BEZ22" s="27"/>
      <c r="BFA22" s="27"/>
      <c r="BFB22" s="27"/>
      <c r="BFC22" s="27"/>
      <c r="BFD22" s="27"/>
      <c r="BFE22" s="27"/>
      <c r="BFF22" s="27"/>
      <c r="BFG22" s="27"/>
      <c r="BFH22" s="27"/>
      <c r="BFI22" s="27"/>
      <c r="BFJ22" s="27"/>
      <c r="BFK22" s="27"/>
      <c r="BFL22" s="27"/>
      <c r="BFM22" s="27"/>
      <c r="BFN22" s="27"/>
      <c r="BFO22" s="27"/>
      <c r="BFP22" s="27"/>
      <c r="BFQ22" s="27"/>
      <c r="BFR22" s="27"/>
      <c r="BFS22" s="27"/>
      <c r="BFT22" s="27"/>
      <c r="BFU22" s="27"/>
      <c r="BFV22" s="27"/>
      <c r="BFW22" s="27"/>
      <c r="BFX22" s="27"/>
      <c r="BFY22" s="27"/>
      <c r="BFZ22" s="27"/>
      <c r="BGA22" s="27"/>
      <c r="BGB22" s="27"/>
      <c r="BGC22" s="27"/>
      <c r="BGD22" s="27"/>
      <c r="BGE22" s="27"/>
      <c r="BGF22" s="27"/>
      <c r="BGG22" s="27"/>
      <c r="BGH22" s="27"/>
      <c r="BGI22" s="27"/>
      <c r="BGJ22" s="27"/>
      <c r="BGK22" s="27"/>
      <c r="BGL22" s="27"/>
      <c r="BGM22" s="27"/>
      <c r="BGN22" s="27"/>
      <c r="BGO22" s="27"/>
      <c r="BGP22" s="27"/>
      <c r="BGQ22" s="27"/>
      <c r="BGR22" s="27"/>
      <c r="BGS22" s="27"/>
      <c r="BGT22" s="27"/>
      <c r="BGU22" s="27"/>
      <c r="BGV22" s="27"/>
      <c r="BGW22" s="27"/>
      <c r="BGX22" s="27"/>
      <c r="BGY22" s="27"/>
      <c r="BGZ22" s="27"/>
      <c r="BHA22" s="27"/>
      <c r="BHB22" s="27"/>
      <c r="BHC22" s="27"/>
      <c r="BHD22" s="27"/>
      <c r="BHE22" s="27"/>
      <c r="BHF22" s="27"/>
      <c r="BHG22" s="27"/>
      <c r="BHH22" s="27"/>
      <c r="BHI22" s="27"/>
      <c r="BHJ22" s="27"/>
      <c r="BHK22" s="27"/>
      <c r="BHL22" s="27"/>
      <c r="BHM22" s="27"/>
      <c r="BHN22" s="27"/>
      <c r="BHO22" s="27"/>
      <c r="BHP22" s="27"/>
      <c r="BHQ22" s="27"/>
      <c r="BHR22" s="27"/>
      <c r="BHS22" s="27"/>
      <c r="BHT22" s="27"/>
      <c r="BHU22" s="27"/>
      <c r="BHV22" s="27"/>
      <c r="BHW22" s="27"/>
      <c r="BHX22" s="27"/>
      <c r="BHY22" s="27"/>
      <c r="BHZ22" s="27"/>
      <c r="BIA22" s="27"/>
      <c r="BIB22" s="27"/>
      <c r="BIC22" s="27"/>
      <c r="BID22" s="27"/>
      <c r="BIE22" s="27"/>
      <c r="BIF22" s="27"/>
      <c r="BIG22" s="27"/>
      <c r="BIH22" s="27"/>
      <c r="BII22" s="27"/>
      <c r="BIJ22" s="27"/>
      <c r="BIK22" s="27"/>
      <c r="BIL22" s="27"/>
      <c r="BIM22" s="27"/>
      <c r="BIN22" s="27"/>
      <c r="BIO22" s="27"/>
      <c r="BIP22" s="27"/>
      <c r="BIQ22" s="27"/>
      <c r="BIR22" s="27"/>
      <c r="BIS22" s="27"/>
      <c r="BIT22" s="27"/>
      <c r="BIU22" s="27"/>
      <c r="BIV22" s="27"/>
      <c r="BIW22" s="27"/>
      <c r="BIX22" s="27"/>
      <c r="BIY22" s="27"/>
      <c r="BIZ22" s="27"/>
      <c r="BJA22" s="27"/>
      <c r="BJB22" s="27"/>
      <c r="BJC22" s="27"/>
      <c r="BJD22" s="27"/>
      <c r="BJE22" s="27"/>
      <c r="BJF22" s="27"/>
      <c r="BJG22" s="27"/>
      <c r="BJH22" s="27"/>
      <c r="BJI22" s="27"/>
      <c r="BJJ22" s="27"/>
      <c r="BJK22" s="27"/>
      <c r="BJL22" s="27"/>
      <c r="BJM22" s="27"/>
      <c r="BJN22" s="27"/>
      <c r="BJO22" s="27"/>
      <c r="BJP22" s="27"/>
      <c r="BJQ22" s="27"/>
      <c r="BJR22" s="27"/>
      <c r="BJS22" s="27"/>
      <c r="BJT22" s="27"/>
      <c r="BJU22" s="27"/>
      <c r="BJV22" s="27"/>
      <c r="BJW22" s="27"/>
      <c r="BJX22" s="27"/>
      <c r="BJY22" s="27"/>
      <c r="BJZ22" s="27"/>
      <c r="BKA22" s="27"/>
      <c r="BKB22" s="27"/>
      <c r="BKC22" s="27"/>
      <c r="BKD22" s="27"/>
      <c r="BKE22" s="27"/>
      <c r="BKF22" s="27"/>
      <c r="BKG22" s="27"/>
      <c r="BKH22" s="27"/>
      <c r="BKI22" s="27"/>
      <c r="BKJ22" s="27"/>
      <c r="BKK22" s="27"/>
      <c r="BKL22" s="27"/>
      <c r="BKM22" s="27"/>
      <c r="BKN22" s="27"/>
      <c r="BKO22" s="27"/>
      <c r="BKP22" s="27"/>
      <c r="BKQ22" s="27"/>
      <c r="BKR22" s="27"/>
      <c r="BKS22" s="27"/>
      <c r="BKT22" s="27"/>
      <c r="BKU22" s="27"/>
      <c r="BKV22" s="27"/>
      <c r="BKW22" s="27"/>
      <c r="BKX22" s="27"/>
      <c r="BKY22" s="27"/>
      <c r="BKZ22" s="27"/>
      <c r="BLA22" s="27"/>
      <c r="BLB22" s="27"/>
      <c r="BLC22" s="27"/>
      <c r="BLD22" s="27"/>
      <c r="BLE22" s="27"/>
      <c r="BLF22" s="27"/>
      <c r="BLG22" s="27"/>
      <c r="BLH22" s="27"/>
      <c r="BLI22" s="27"/>
      <c r="BLJ22" s="27"/>
      <c r="BLK22" s="27"/>
      <c r="BLL22" s="27"/>
      <c r="BLM22" s="27"/>
      <c r="BLN22" s="27"/>
      <c r="BLO22" s="27"/>
      <c r="BLP22" s="27"/>
      <c r="BLQ22" s="27"/>
      <c r="BLR22" s="27"/>
      <c r="BLS22" s="27"/>
      <c r="BLT22" s="27"/>
      <c r="BLU22" s="27"/>
      <c r="BLV22" s="27"/>
      <c r="BLW22" s="27"/>
      <c r="BLX22" s="27"/>
      <c r="BLY22" s="27"/>
      <c r="BLZ22" s="27"/>
      <c r="BMA22" s="27"/>
      <c r="BMB22" s="27"/>
      <c r="BMC22" s="27"/>
      <c r="BMD22" s="27"/>
      <c r="BME22" s="27"/>
      <c r="BMF22" s="27"/>
      <c r="BMG22" s="27"/>
      <c r="BMH22" s="27"/>
      <c r="BMI22" s="27"/>
      <c r="BMJ22" s="27"/>
      <c r="BMK22" s="27"/>
      <c r="BML22" s="27"/>
      <c r="BMM22" s="27"/>
      <c r="BMN22" s="27"/>
      <c r="BMO22" s="27"/>
      <c r="BMP22" s="27"/>
      <c r="BMQ22" s="27"/>
      <c r="BMR22" s="27"/>
      <c r="BMS22" s="27"/>
      <c r="BMT22" s="27"/>
      <c r="BMU22" s="27"/>
      <c r="BMV22" s="27"/>
      <c r="BMW22" s="27"/>
      <c r="BMX22" s="27"/>
      <c r="BMY22" s="27"/>
      <c r="BMZ22" s="27"/>
      <c r="BNA22" s="27"/>
      <c r="BNB22" s="27"/>
      <c r="BNC22" s="27"/>
      <c r="BND22" s="27"/>
      <c r="BNE22" s="27"/>
      <c r="BNF22" s="27"/>
      <c r="BNG22" s="27"/>
      <c r="BNH22" s="27"/>
      <c r="BNI22" s="27"/>
      <c r="BNJ22" s="27"/>
      <c r="BNK22" s="27"/>
      <c r="BNL22" s="27"/>
      <c r="BNM22" s="27"/>
      <c r="BNN22" s="27"/>
      <c r="BNO22" s="27"/>
      <c r="BNP22" s="27"/>
      <c r="BNQ22" s="27"/>
      <c r="BNR22" s="27"/>
      <c r="BNS22" s="27"/>
      <c r="BNT22" s="27"/>
      <c r="BNU22" s="27"/>
      <c r="BNV22" s="27"/>
      <c r="BNW22" s="27"/>
      <c r="BNX22" s="27"/>
      <c r="BNY22" s="27"/>
      <c r="BNZ22" s="27"/>
      <c r="BOA22" s="27"/>
      <c r="BOB22" s="27"/>
      <c r="BOC22" s="27"/>
      <c r="BOD22" s="27"/>
      <c r="BOE22" s="27"/>
      <c r="BOF22" s="27"/>
      <c r="BOG22" s="27"/>
      <c r="BOH22" s="27"/>
      <c r="BOI22" s="27"/>
      <c r="BOJ22" s="27"/>
      <c r="BOK22" s="27"/>
      <c r="BOL22" s="27"/>
      <c r="BOM22" s="27"/>
      <c r="BON22" s="27"/>
      <c r="BOO22" s="27"/>
      <c r="BOP22" s="27"/>
      <c r="BOQ22" s="27"/>
      <c r="BOR22" s="27"/>
      <c r="BOS22" s="27"/>
      <c r="BOT22" s="27"/>
      <c r="BOU22" s="27"/>
      <c r="BOV22" s="27"/>
      <c r="BOW22" s="27"/>
      <c r="BOX22" s="27"/>
      <c r="BOY22" s="27"/>
      <c r="BOZ22" s="27"/>
      <c r="BPA22" s="27"/>
      <c r="BPB22" s="27"/>
      <c r="BPC22" s="27"/>
      <c r="BPD22" s="27"/>
      <c r="BPE22" s="27"/>
      <c r="BPF22" s="27"/>
      <c r="BPG22" s="27"/>
      <c r="BPH22" s="27"/>
      <c r="BPI22" s="27"/>
      <c r="BPJ22" s="27"/>
      <c r="BPK22" s="27"/>
      <c r="BPL22" s="27"/>
      <c r="BPM22" s="27"/>
      <c r="BPN22" s="27"/>
      <c r="BPO22" s="27"/>
      <c r="BPP22" s="27"/>
      <c r="BPQ22" s="27"/>
      <c r="BPR22" s="27"/>
      <c r="BPS22" s="27"/>
      <c r="BPT22" s="27"/>
      <c r="BPU22" s="27"/>
      <c r="BPV22" s="27"/>
      <c r="BPW22" s="27"/>
      <c r="BPX22" s="27"/>
      <c r="BPY22" s="27"/>
      <c r="BPZ22" s="27"/>
      <c r="BQA22" s="27"/>
      <c r="BQB22" s="27"/>
      <c r="BQC22" s="27"/>
      <c r="BQD22" s="27"/>
      <c r="BQE22" s="27"/>
      <c r="BQF22" s="27"/>
      <c r="BQG22" s="27"/>
      <c r="BQH22" s="27"/>
      <c r="BQI22" s="27"/>
      <c r="BQJ22" s="27"/>
      <c r="BQK22" s="27"/>
      <c r="BQL22" s="27"/>
      <c r="BQM22" s="27"/>
      <c r="BQN22" s="27"/>
      <c r="BQO22" s="27"/>
      <c r="BQP22" s="27"/>
      <c r="BQQ22" s="27"/>
      <c r="BQR22" s="27"/>
      <c r="BQS22" s="27"/>
      <c r="BQT22" s="27"/>
      <c r="BQU22" s="27"/>
      <c r="BQV22" s="27"/>
      <c r="BQW22" s="27"/>
      <c r="BQX22" s="27"/>
      <c r="BQY22" s="27"/>
      <c r="BQZ22" s="27"/>
      <c r="BRA22" s="27"/>
      <c r="BRB22" s="27"/>
      <c r="BRC22" s="27"/>
      <c r="BRD22" s="27"/>
    </row>
    <row r="23" spans="1:1824" s="46" customFormat="1" x14ac:dyDescent="0.2">
      <c r="A23" s="48" t="s">
        <v>98</v>
      </c>
      <c r="B23" s="47">
        <f t="shared" ref="B23:AG23" si="6">IF(B18&gt;B19,(B18-B19)*($B10-$B11)*0.5,0)</f>
        <v>650000</v>
      </c>
      <c r="C23" s="45">
        <f t="shared" si="6"/>
        <v>650000</v>
      </c>
      <c r="D23" s="45">
        <f t="shared" si="6"/>
        <v>650000</v>
      </c>
      <c r="E23" s="45">
        <f t="shared" si="6"/>
        <v>650000</v>
      </c>
      <c r="F23" s="45">
        <f t="shared" si="6"/>
        <v>650000</v>
      </c>
      <c r="G23" s="45">
        <f t="shared" si="6"/>
        <v>650000</v>
      </c>
      <c r="H23" s="45">
        <f t="shared" si="6"/>
        <v>650000</v>
      </c>
      <c r="I23" s="45">
        <f t="shared" si="6"/>
        <v>650000</v>
      </c>
      <c r="J23" s="45">
        <f t="shared" si="6"/>
        <v>650000</v>
      </c>
      <c r="K23" s="15">
        <f t="shared" si="6"/>
        <v>650000</v>
      </c>
      <c r="L23" s="45">
        <f t="shared" si="6"/>
        <v>650000</v>
      </c>
      <c r="M23" s="45">
        <f t="shared" si="6"/>
        <v>650000</v>
      </c>
      <c r="N23" s="45">
        <f t="shared" si="6"/>
        <v>650000</v>
      </c>
      <c r="O23" s="45">
        <f t="shared" si="6"/>
        <v>650000</v>
      </c>
      <c r="P23" s="45">
        <f t="shared" si="6"/>
        <v>650000</v>
      </c>
      <c r="Q23" s="45">
        <f t="shared" si="6"/>
        <v>650000</v>
      </c>
      <c r="R23" s="45">
        <f t="shared" si="6"/>
        <v>650000</v>
      </c>
      <c r="S23" s="45">
        <f t="shared" si="6"/>
        <v>650000</v>
      </c>
      <c r="T23" s="45">
        <f t="shared" si="6"/>
        <v>650000</v>
      </c>
      <c r="U23" s="15">
        <f t="shared" si="6"/>
        <v>650000</v>
      </c>
      <c r="V23" s="45">
        <f t="shared" si="6"/>
        <v>650000</v>
      </c>
      <c r="W23" s="45">
        <f t="shared" si="6"/>
        <v>650000</v>
      </c>
      <c r="X23" s="45">
        <f t="shared" si="6"/>
        <v>650000</v>
      </c>
      <c r="Y23" s="45">
        <f t="shared" si="6"/>
        <v>650000</v>
      </c>
      <c r="Z23" s="45">
        <f t="shared" si="6"/>
        <v>650000</v>
      </c>
      <c r="AA23" s="45">
        <f t="shared" si="6"/>
        <v>650000</v>
      </c>
      <c r="AB23" s="45">
        <f t="shared" si="6"/>
        <v>650000</v>
      </c>
      <c r="AC23" s="45">
        <f t="shared" si="6"/>
        <v>650000</v>
      </c>
      <c r="AD23" s="45">
        <f t="shared" si="6"/>
        <v>650000</v>
      </c>
      <c r="AE23" s="15">
        <f t="shared" si="6"/>
        <v>650000</v>
      </c>
      <c r="AF23" s="45">
        <f t="shared" si="6"/>
        <v>650000</v>
      </c>
      <c r="AG23" s="45">
        <f t="shared" si="6"/>
        <v>650000</v>
      </c>
      <c r="AH23" s="45">
        <f t="shared" ref="AH23:BM23" si="7">IF(AH18&gt;AH19,(AH18-AH19)*($B10-$B11)*0.5,0)</f>
        <v>650000</v>
      </c>
      <c r="AI23" s="45">
        <f t="shared" si="7"/>
        <v>650000</v>
      </c>
      <c r="AJ23" s="45">
        <f t="shared" si="7"/>
        <v>650000</v>
      </c>
      <c r="AK23" s="45">
        <f t="shared" si="7"/>
        <v>650000</v>
      </c>
      <c r="AL23" s="45">
        <f t="shared" si="7"/>
        <v>650000</v>
      </c>
      <c r="AM23" s="45">
        <f t="shared" si="7"/>
        <v>650000</v>
      </c>
      <c r="AN23" s="45">
        <f t="shared" si="7"/>
        <v>650000</v>
      </c>
      <c r="AO23" s="15">
        <f t="shared" si="7"/>
        <v>650000</v>
      </c>
      <c r="AP23" s="45">
        <f t="shared" si="7"/>
        <v>650000</v>
      </c>
      <c r="AQ23" s="45">
        <f t="shared" si="7"/>
        <v>650000</v>
      </c>
      <c r="AR23" s="45">
        <f t="shared" si="7"/>
        <v>650000</v>
      </c>
      <c r="AS23" s="45">
        <f t="shared" si="7"/>
        <v>650000</v>
      </c>
      <c r="AT23" s="45">
        <f t="shared" si="7"/>
        <v>650000</v>
      </c>
      <c r="AU23" s="45">
        <f t="shared" si="7"/>
        <v>650000</v>
      </c>
      <c r="AV23" s="45">
        <f t="shared" si="7"/>
        <v>650000</v>
      </c>
      <c r="AW23" s="45">
        <f t="shared" si="7"/>
        <v>650000</v>
      </c>
      <c r="AX23" s="45">
        <f t="shared" si="7"/>
        <v>650000</v>
      </c>
      <c r="AY23" s="15">
        <f t="shared" si="7"/>
        <v>650000</v>
      </c>
      <c r="AZ23" s="45">
        <f t="shared" si="7"/>
        <v>650000</v>
      </c>
      <c r="BA23" s="45">
        <f t="shared" si="7"/>
        <v>650000</v>
      </c>
      <c r="BB23" s="45">
        <f t="shared" si="7"/>
        <v>650000</v>
      </c>
      <c r="BC23" s="45">
        <f t="shared" si="7"/>
        <v>650000</v>
      </c>
      <c r="BD23" s="45">
        <f t="shared" si="7"/>
        <v>650000</v>
      </c>
      <c r="BE23" s="45">
        <f t="shared" si="7"/>
        <v>650000</v>
      </c>
      <c r="BF23" s="45">
        <f t="shared" si="7"/>
        <v>650000</v>
      </c>
      <c r="BG23" s="45">
        <f t="shared" si="7"/>
        <v>650000</v>
      </c>
      <c r="BH23" s="45">
        <f t="shared" si="7"/>
        <v>650000</v>
      </c>
      <c r="BI23" s="15">
        <f t="shared" si="7"/>
        <v>650000</v>
      </c>
      <c r="BJ23" s="45">
        <f t="shared" si="7"/>
        <v>650000</v>
      </c>
      <c r="BK23" s="45">
        <f t="shared" si="7"/>
        <v>650000</v>
      </c>
      <c r="BL23" s="45">
        <f t="shared" si="7"/>
        <v>650000</v>
      </c>
      <c r="BM23" s="45">
        <f t="shared" si="7"/>
        <v>650000</v>
      </c>
      <c r="BN23" s="45">
        <f t="shared" ref="BN23:BS23" si="8">IF(BN18&gt;BN19,(BN18-BN19)*($B10-$B11)*0.5,0)</f>
        <v>650000</v>
      </c>
      <c r="BO23" s="45">
        <f t="shared" si="8"/>
        <v>650000</v>
      </c>
      <c r="BP23" s="45">
        <f t="shared" si="8"/>
        <v>650000</v>
      </c>
      <c r="BQ23" s="45">
        <f t="shared" si="8"/>
        <v>650000</v>
      </c>
      <c r="BR23" s="45">
        <f t="shared" si="8"/>
        <v>650000</v>
      </c>
      <c r="BS23" s="15">
        <f t="shared" si="8"/>
        <v>650000</v>
      </c>
      <c r="BT23" s="30"/>
      <c r="BU23" s="30"/>
      <c r="BV23" s="30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  <c r="AMK23" s="27"/>
      <c r="AML23" s="27"/>
      <c r="AMM23" s="27"/>
      <c r="AMN23" s="27"/>
      <c r="AMO23" s="27"/>
      <c r="AMP23" s="27"/>
      <c r="AMQ23" s="27"/>
      <c r="AMR23" s="27"/>
      <c r="AMS23" s="27"/>
      <c r="AMT23" s="27"/>
      <c r="AMU23" s="27"/>
      <c r="AMV23" s="27"/>
      <c r="AMW23" s="27"/>
      <c r="AMX23" s="27"/>
      <c r="AMY23" s="27"/>
      <c r="AMZ23" s="27"/>
      <c r="ANA23" s="27"/>
      <c r="ANB23" s="27"/>
      <c r="ANC23" s="27"/>
      <c r="AND23" s="27"/>
      <c r="ANE23" s="27"/>
      <c r="ANF23" s="27"/>
      <c r="ANG23" s="27"/>
      <c r="ANH23" s="27"/>
      <c r="ANI23" s="27"/>
      <c r="ANJ23" s="27"/>
      <c r="ANK23" s="27"/>
      <c r="ANL23" s="27"/>
      <c r="ANM23" s="27"/>
      <c r="ANN23" s="27"/>
      <c r="ANO23" s="27"/>
      <c r="ANP23" s="27"/>
      <c r="ANQ23" s="27"/>
      <c r="ANR23" s="27"/>
      <c r="ANS23" s="27"/>
      <c r="ANT23" s="27"/>
      <c r="ANU23" s="27"/>
      <c r="ANV23" s="27"/>
      <c r="ANW23" s="27"/>
      <c r="ANX23" s="27"/>
      <c r="ANY23" s="27"/>
      <c r="ANZ23" s="27"/>
      <c r="AOA23" s="27"/>
      <c r="AOB23" s="27"/>
      <c r="AOC23" s="27"/>
      <c r="AOD23" s="27"/>
      <c r="AOE23" s="27"/>
      <c r="AOF23" s="27"/>
      <c r="AOG23" s="27"/>
      <c r="AOH23" s="27"/>
      <c r="AOI23" s="27"/>
      <c r="AOJ23" s="27"/>
      <c r="AOK23" s="27"/>
      <c r="AOL23" s="27"/>
      <c r="AOM23" s="27"/>
      <c r="AON23" s="27"/>
      <c r="AOO23" s="27"/>
      <c r="AOP23" s="27"/>
      <c r="AOQ23" s="27"/>
      <c r="AOR23" s="27"/>
      <c r="AOS23" s="27"/>
      <c r="AOT23" s="27"/>
      <c r="AOU23" s="27"/>
      <c r="AOV23" s="27"/>
      <c r="AOW23" s="27"/>
      <c r="AOX23" s="27"/>
      <c r="AOY23" s="27"/>
      <c r="AOZ23" s="27"/>
      <c r="APA23" s="27"/>
      <c r="APB23" s="27"/>
      <c r="APC23" s="27"/>
      <c r="APD23" s="27"/>
      <c r="APE23" s="27"/>
      <c r="APF23" s="27"/>
      <c r="APG23" s="27"/>
      <c r="APH23" s="27"/>
      <c r="API23" s="27"/>
      <c r="APJ23" s="27"/>
      <c r="APK23" s="27"/>
      <c r="APL23" s="27"/>
      <c r="APM23" s="27"/>
      <c r="APN23" s="27"/>
      <c r="APO23" s="27"/>
      <c r="APP23" s="27"/>
      <c r="APQ23" s="27"/>
      <c r="APR23" s="27"/>
      <c r="APS23" s="27"/>
      <c r="APT23" s="27"/>
      <c r="APU23" s="27"/>
      <c r="APV23" s="27"/>
      <c r="APW23" s="27"/>
      <c r="APX23" s="27"/>
      <c r="APY23" s="27"/>
      <c r="APZ23" s="27"/>
      <c r="AQA23" s="27"/>
      <c r="AQB23" s="27"/>
      <c r="AQC23" s="27"/>
      <c r="AQD23" s="27"/>
      <c r="AQE23" s="27"/>
      <c r="AQF23" s="27"/>
      <c r="AQG23" s="27"/>
      <c r="AQH23" s="27"/>
      <c r="AQI23" s="27"/>
      <c r="AQJ23" s="27"/>
      <c r="AQK23" s="27"/>
      <c r="AQL23" s="27"/>
      <c r="AQM23" s="27"/>
      <c r="AQN23" s="27"/>
      <c r="AQO23" s="27"/>
      <c r="AQP23" s="27"/>
      <c r="AQQ23" s="27"/>
      <c r="AQR23" s="27"/>
      <c r="AQS23" s="27"/>
      <c r="AQT23" s="27"/>
      <c r="AQU23" s="27"/>
      <c r="AQV23" s="27"/>
      <c r="AQW23" s="27"/>
      <c r="AQX23" s="27"/>
      <c r="AQY23" s="27"/>
      <c r="AQZ23" s="27"/>
      <c r="ARA23" s="27"/>
      <c r="ARB23" s="27"/>
      <c r="ARC23" s="27"/>
      <c r="ARD23" s="27"/>
      <c r="ARE23" s="27"/>
      <c r="ARF23" s="27"/>
      <c r="ARG23" s="27"/>
      <c r="ARH23" s="27"/>
      <c r="ARI23" s="27"/>
      <c r="ARJ23" s="27"/>
      <c r="ARK23" s="27"/>
      <c r="ARL23" s="27"/>
      <c r="ARM23" s="27"/>
      <c r="ARN23" s="27"/>
      <c r="ARO23" s="27"/>
      <c r="ARP23" s="27"/>
      <c r="ARQ23" s="27"/>
      <c r="ARR23" s="27"/>
      <c r="ARS23" s="27"/>
      <c r="ART23" s="27"/>
      <c r="ARU23" s="27"/>
      <c r="ARV23" s="27"/>
      <c r="ARW23" s="27"/>
      <c r="ARX23" s="27"/>
      <c r="ARY23" s="27"/>
      <c r="ARZ23" s="27"/>
      <c r="ASA23" s="27"/>
      <c r="ASB23" s="27"/>
      <c r="ASC23" s="27"/>
      <c r="ASD23" s="27"/>
      <c r="ASE23" s="27"/>
      <c r="ASF23" s="27"/>
      <c r="ASG23" s="27"/>
      <c r="ASH23" s="27"/>
      <c r="ASI23" s="27"/>
      <c r="ASJ23" s="27"/>
      <c r="ASK23" s="27"/>
      <c r="ASL23" s="27"/>
      <c r="ASM23" s="27"/>
      <c r="ASN23" s="27"/>
      <c r="ASO23" s="27"/>
      <c r="ASP23" s="27"/>
      <c r="ASQ23" s="27"/>
      <c r="ASR23" s="27"/>
      <c r="ASS23" s="27"/>
      <c r="AST23" s="27"/>
      <c r="ASU23" s="27"/>
      <c r="ASV23" s="27"/>
      <c r="ASW23" s="27"/>
      <c r="ASX23" s="27"/>
      <c r="ASY23" s="27"/>
      <c r="ASZ23" s="27"/>
      <c r="ATA23" s="27"/>
      <c r="ATB23" s="27"/>
      <c r="ATC23" s="27"/>
      <c r="ATD23" s="27"/>
      <c r="ATE23" s="27"/>
      <c r="ATF23" s="27"/>
      <c r="ATG23" s="27"/>
      <c r="ATH23" s="27"/>
      <c r="ATI23" s="27"/>
      <c r="ATJ23" s="27"/>
      <c r="ATK23" s="27"/>
      <c r="ATL23" s="27"/>
      <c r="ATM23" s="27"/>
      <c r="ATN23" s="27"/>
      <c r="ATO23" s="27"/>
      <c r="ATP23" s="27"/>
      <c r="ATQ23" s="27"/>
      <c r="ATR23" s="27"/>
      <c r="ATS23" s="27"/>
      <c r="ATT23" s="27"/>
      <c r="ATU23" s="27"/>
      <c r="ATV23" s="27"/>
      <c r="ATW23" s="27"/>
      <c r="ATX23" s="27"/>
      <c r="ATY23" s="27"/>
      <c r="ATZ23" s="27"/>
      <c r="AUA23" s="27"/>
      <c r="AUB23" s="27"/>
      <c r="AUC23" s="27"/>
      <c r="AUD23" s="27"/>
      <c r="AUE23" s="27"/>
      <c r="AUF23" s="27"/>
      <c r="AUG23" s="27"/>
      <c r="AUH23" s="27"/>
      <c r="AUI23" s="27"/>
      <c r="AUJ23" s="27"/>
      <c r="AUK23" s="27"/>
      <c r="AUL23" s="27"/>
      <c r="AUM23" s="27"/>
      <c r="AUN23" s="27"/>
      <c r="AUO23" s="27"/>
      <c r="AUP23" s="27"/>
      <c r="AUQ23" s="27"/>
      <c r="AUR23" s="27"/>
      <c r="AUS23" s="27"/>
      <c r="AUT23" s="27"/>
      <c r="AUU23" s="27"/>
      <c r="AUV23" s="27"/>
      <c r="AUW23" s="27"/>
      <c r="AUX23" s="27"/>
      <c r="AUY23" s="27"/>
      <c r="AUZ23" s="27"/>
      <c r="AVA23" s="27"/>
      <c r="AVB23" s="27"/>
      <c r="AVC23" s="27"/>
      <c r="AVD23" s="27"/>
      <c r="AVE23" s="27"/>
      <c r="AVF23" s="27"/>
      <c r="AVG23" s="27"/>
      <c r="AVH23" s="27"/>
      <c r="AVI23" s="27"/>
      <c r="AVJ23" s="27"/>
      <c r="AVK23" s="27"/>
      <c r="AVL23" s="27"/>
      <c r="AVM23" s="27"/>
      <c r="AVN23" s="27"/>
      <c r="AVO23" s="27"/>
      <c r="AVP23" s="27"/>
      <c r="AVQ23" s="27"/>
      <c r="AVR23" s="27"/>
      <c r="AVS23" s="27"/>
      <c r="AVT23" s="27"/>
      <c r="AVU23" s="27"/>
      <c r="AVV23" s="27"/>
      <c r="AVW23" s="27"/>
      <c r="AVX23" s="27"/>
      <c r="AVY23" s="27"/>
      <c r="AVZ23" s="27"/>
      <c r="AWA23" s="27"/>
      <c r="AWB23" s="27"/>
      <c r="AWC23" s="27"/>
      <c r="AWD23" s="27"/>
      <c r="AWE23" s="27"/>
      <c r="AWF23" s="27"/>
      <c r="AWG23" s="27"/>
      <c r="AWH23" s="27"/>
      <c r="AWI23" s="27"/>
      <c r="AWJ23" s="27"/>
      <c r="AWK23" s="27"/>
      <c r="AWL23" s="27"/>
      <c r="AWM23" s="27"/>
      <c r="AWN23" s="27"/>
      <c r="AWO23" s="27"/>
      <c r="AWP23" s="27"/>
      <c r="AWQ23" s="27"/>
      <c r="AWR23" s="27"/>
      <c r="AWS23" s="27"/>
      <c r="AWT23" s="27"/>
      <c r="AWU23" s="27"/>
      <c r="AWV23" s="27"/>
      <c r="AWW23" s="27"/>
      <c r="AWX23" s="27"/>
      <c r="AWY23" s="27"/>
      <c r="AWZ23" s="27"/>
      <c r="AXA23" s="27"/>
      <c r="AXB23" s="27"/>
      <c r="AXC23" s="27"/>
      <c r="AXD23" s="27"/>
      <c r="AXE23" s="27"/>
      <c r="AXF23" s="27"/>
      <c r="AXG23" s="27"/>
      <c r="AXH23" s="27"/>
      <c r="AXI23" s="27"/>
      <c r="AXJ23" s="27"/>
      <c r="AXK23" s="27"/>
      <c r="AXL23" s="27"/>
      <c r="AXM23" s="27"/>
      <c r="AXN23" s="27"/>
      <c r="AXO23" s="27"/>
      <c r="AXP23" s="27"/>
      <c r="AXQ23" s="27"/>
      <c r="AXR23" s="27"/>
      <c r="AXS23" s="27"/>
      <c r="AXT23" s="27"/>
      <c r="AXU23" s="27"/>
      <c r="AXV23" s="27"/>
      <c r="AXW23" s="27"/>
      <c r="AXX23" s="27"/>
      <c r="AXY23" s="27"/>
      <c r="AXZ23" s="27"/>
      <c r="AYA23" s="27"/>
      <c r="AYB23" s="27"/>
      <c r="AYC23" s="27"/>
      <c r="AYD23" s="27"/>
      <c r="AYE23" s="27"/>
      <c r="AYF23" s="27"/>
      <c r="AYG23" s="27"/>
      <c r="AYH23" s="27"/>
      <c r="AYI23" s="27"/>
      <c r="AYJ23" s="27"/>
      <c r="AYK23" s="27"/>
      <c r="AYL23" s="27"/>
      <c r="AYM23" s="27"/>
      <c r="AYN23" s="27"/>
      <c r="AYO23" s="27"/>
      <c r="AYP23" s="27"/>
      <c r="AYQ23" s="27"/>
      <c r="AYR23" s="27"/>
      <c r="AYS23" s="27"/>
      <c r="AYT23" s="27"/>
      <c r="AYU23" s="27"/>
      <c r="AYV23" s="27"/>
      <c r="AYW23" s="27"/>
      <c r="AYX23" s="27"/>
      <c r="AYY23" s="27"/>
      <c r="AYZ23" s="27"/>
      <c r="AZA23" s="27"/>
      <c r="AZB23" s="27"/>
      <c r="AZC23" s="27"/>
      <c r="AZD23" s="27"/>
      <c r="AZE23" s="27"/>
      <c r="AZF23" s="27"/>
      <c r="AZG23" s="27"/>
      <c r="AZH23" s="27"/>
      <c r="AZI23" s="27"/>
      <c r="AZJ23" s="27"/>
      <c r="AZK23" s="27"/>
      <c r="AZL23" s="27"/>
      <c r="AZM23" s="27"/>
      <c r="AZN23" s="27"/>
      <c r="AZO23" s="27"/>
      <c r="AZP23" s="27"/>
      <c r="AZQ23" s="27"/>
      <c r="AZR23" s="27"/>
      <c r="AZS23" s="27"/>
      <c r="AZT23" s="27"/>
      <c r="AZU23" s="27"/>
      <c r="AZV23" s="27"/>
      <c r="AZW23" s="27"/>
      <c r="AZX23" s="27"/>
      <c r="AZY23" s="27"/>
      <c r="AZZ23" s="27"/>
      <c r="BAA23" s="27"/>
      <c r="BAB23" s="27"/>
      <c r="BAC23" s="27"/>
      <c r="BAD23" s="27"/>
      <c r="BAE23" s="27"/>
      <c r="BAF23" s="27"/>
      <c r="BAG23" s="27"/>
      <c r="BAH23" s="27"/>
      <c r="BAI23" s="27"/>
      <c r="BAJ23" s="27"/>
      <c r="BAK23" s="27"/>
      <c r="BAL23" s="27"/>
      <c r="BAM23" s="27"/>
      <c r="BAN23" s="27"/>
      <c r="BAO23" s="27"/>
      <c r="BAP23" s="27"/>
      <c r="BAQ23" s="27"/>
      <c r="BAR23" s="27"/>
      <c r="BAS23" s="27"/>
      <c r="BAT23" s="27"/>
      <c r="BAU23" s="27"/>
      <c r="BAV23" s="27"/>
      <c r="BAW23" s="27"/>
      <c r="BAX23" s="27"/>
      <c r="BAY23" s="27"/>
      <c r="BAZ23" s="27"/>
      <c r="BBA23" s="27"/>
      <c r="BBB23" s="27"/>
      <c r="BBC23" s="27"/>
      <c r="BBD23" s="27"/>
      <c r="BBE23" s="27"/>
      <c r="BBF23" s="27"/>
      <c r="BBG23" s="27"/>
      <c r="BBH23" s="27"/>
      <c r="BBI23" s="27"/>
      <c r="BBJ23" s="27"/>
      <c r="BBK23" s="27"/>
      <c r="BBL23" s="27"/>
      <c r="BBM23" s="27"/>
      <c r="BBN23" s="27"/>
      <c r="BBO23" s="27"/>
      <c r="BBP23" s="27"/>
      <c r="BBQ23" s="27"/>
      <c r="BBR23" s="27"/>
      <c r="BBS23" s="27"/>
      <c r="BBT23" s="27"/>
      <c r="BBU23" s="27"/>
      <c r="BBV23" s="27"/>
      <c r="BBW23" s="27"/>
      <c r="BBX23" s="27"/>
      <c r="BBY23" s="27"/>
      <c r="BBZ23" s="27"/>
      <c r="BCA23" s="27"/>
      <c r="BCB23" s="27"/>
      <c r="BCC23" s="27"/>
      <c r="BCD23" s="27"/>
      <c r="BCE23" s="27"/>
      <c r="BCF23" s="27"/>
      <c r="BCG23" s="27"/>
      <c r="BCH23" s="27"/>
      <c r="BCI23" s="27"/>
      <c r="BCJ23" s="27"/>
      <c r="BCK23" s="27"/>
      <c r="BCL23" s="27"/>
      <c r="BCM23" s="27"/>
      <c r="BCN23" s="27"/>
      <c r="BCO23" s="27"/>
      <c r="BCP23" s="27"/>
      <c r="BCQ23" s="27"/>
      <c r="BCR23" s="27"/>
      <c r="BCS23" s="27"/>
      <c r="BCT23" s="27"/>
      <c r="BCU23" s="27"/>
      <c r="BCV23" s="27"/>
      <c r="BCW23" s="27"/>
      <c r="BCX23" s="27"/>
      <c r="BCY23" s="27"/>
      <c r="BCZ23" s="27"/>
      <c r="BDA23" s="27"/>
      <c r="BDB23" s="27"/>
      <c r="BDC23" s="27"/>
      <c r="BDD23" s="27"/>
      <c r="BDE23" s="27"/>
      <c r="BDF23" s="27"/>
      <c r="BDG23" s="27"/>
      <c r="BDH23" s="27"/>
      <c r="BDI23" s="27"/>
      <c r="BDJ23" s="27"/>
      <c r="BDK23" s="27"/>
      <c r="BDL23" s="27"/>
      <c r="BDM23" s="27"/>
      <c r="BDN23" s="27"/>
      <c r="BDO23" s="27"/>
      <c r="BDP23" s="27"/>
      <c r="BDQ23" s="27"/>
      <c r="BDR23" s="27"/>
      <c r="BDS23" s="27"/>
      <c r="BDT23" s="27"/>
      <c r="BDU23" s="27"/>
      <c r="BDV23" s="27"/>
      <c r="BDW23" s="27"/>
      <c r="BDX23" s="27"/>
      <c r="BDY23" s="27"/>
      <c r="BDZ23" s="27"/>
      <c r="BEA23" s="27"/>
      <c r="BEB23" s="27"/>
      <c r="BEC23" s="27"/>
      <c r="BED23" s="27"/>
      <c r="BEE23" s="27"/>
      <c r="BEF23" s="27"/>
      <c r="BEG23" s="27"/>
      <c r="BEH23" s="27"/>
      <c r="BEI23" s="27"/>
      <c r="BEJ23" s="27"/>
      <c r="BEK23" s="27"/>
      <c r="BEL23" s="27"/>
      <c r="BEM23" s="27"/>
      <c r="BEN23" s="27"/>
      <c r="BEO23" s="27"/>
      <c r="BEP23" s="27"/>
      <c r="BEQ23" s="27"/>
      <c r="BER23" s="27"/>
      <c r="BES23" s="27"/>
      <c r="BET23" s="27"/>
      <c r="BEU23" s="27"/>
      <c r="BEV23" s="27"/>
      <c r="BEW23" s="27"/>
      <c r="BEX23" s="27"/>
      <c r="BEY23" s="27"/>
      <c r="BEZ23" s="27"/>
      <c r="BFA23" s="27"/>
      <c r="BFB23" s="27"/>
      <c r="BFC23" s="27"/>
      <c r="BFD23" s="27"/>
      <c r="BFE23" s="27"/>
      <c r="BFF23" s="27"/>
      <c r="BFG23" s="27"/>
      <c r="BFH23" s="27"/>
      <c r="BFI23" s="27"/>
      <c r="BFJ23" s="27"/>
      <c r="BFK23" s="27"/>
      <c r="BFL23" s="27"/>
      <c r="BFM23" s="27"/>
      <c r="BFN23" s="27"/>
      <c r="BFO23" s="27"/>
      <c r="BFP23" s="27"/>
      <c r="BFQ23" s="27"/>
      <c r="BFR23" s="27"/>
      <c r="BFS23" s="27"/>
      <c r="BFT23" s="27"/>
      <c r="BFU23" s="27"/>
      <c r="BFV23" s="27"/>
      <c r="BFW23" s="27"/>
      <c r="BFX23" s="27"/>
      <c r="BFY23" s="27"/>
      <c r="BFZ23" s="27"/>
      <c r="BGA23" s="27"/>
      <c r="BGB23" s="27"/>
      <c r="BGC23" s="27"/>
      <c r="BGD23" s="27"/>
      <c r="BGE23" s="27"/>
      <c r="BGF23" s="27"/>
      <c r="BGG23" s="27"/>
      <c r="BGH23" s="27"/>
      <c r="BGI23" s="27"/>
      <c r="BGJ23" s="27"/>
      <c r="BGK23" s="27"/>
      <c r="BGL23" s="27"/>
      <c r="BGM23" s="27"/>
      <c r="BGN23" s="27"/>
      <c r="BGO23" s="27"/>
      <c r="BGP23" s="27"/>
      <c r="BGQ23" s="27"/>
      <c r="BGR23" s="27"/>
      <c r="BGS23" s="27"/>
      <c r="BGT23" s="27"/>
      <c r="BGU23" s="27"/>
      <c r="BGV23" s="27"/>
      <c r="BGW23" s="27"/>
      <c r="BGX23" s="27"/>
      <c r="BGY23" s="27"/>
      <c r="BGZ23" s="27"/>
      <c r="BHA23" s="27"/>
      <c r="BHB23" s="27"/>
      <c r="BHC23" s="27"/>
      <c r="BHD23" s="27"/>
      <c r="BHE23" s="27"/>
      <c r="BHF23" s="27"/>
      <c r="BHG23" s="27"/>
      <c r="BHH23" s="27"/>
      <c r="BHI23" s="27"/>
      <c r="BHJ23" s="27"/>
      <c r="BHK23" s="27"/>
      <c r="BHL23" s="27"/>
      <c r="BHM23" s="27"/>
      <c r="BHN23" s="27"/>
      <c r="BHO23" s="27"/>
      <c r="BHP23" s="27"/>
      <c r="BHQ23" s="27"/>
      <c r="BHR23" s="27"/>
      <c r="BHS23" s="27"/>
      <c r="BHT23" s="27"/>
      <c r="BHU23" s="27"/>
      <c r="BHV23" s="27"/>
      <c r="BHW23" s="27"/>
      <c r="BHX23" s="27"/>
      <c r="BHY23" s="27"/>
      <c r="BHZ23" s="27"/>
      <c r="BIA23" s="27"/>
      <c r="BIB23" s="27"/>
      <c r="BIC23" s="27"/>
      <c r="BID23" s="27"/>
      <c r="BIE23" s="27"/>
      <c r="BIF23" s="27"/>
      <c r="BIG23" s="27"/>
      <c r="BIH23" s="27"/>
      <c r="BII23" s="27"/>
      <c r="BIJ23" s="27"/>
      <c r="BIK23" s="27"/>
      <c r="BIL23" s="27"/>
      <c r="BIM23" s="27"/>
      <c r="BIN23" s="27"/>
      <c r="BIO23" s="27"/>
      <c r="BIP23" s="27"/>
      <c r="BIQ23" s="27"/>
      <c r="BIR23" s="27"/>
      <c r="BIS23" s="27"/>
      <c r="BIT23" s="27"/>
      <c r="BIU23" s="27"/>
      <c r="BIV23" s="27"/>
      <c r="BIW23" s="27"/>
      <c r="BIX23" s="27"/>
      <c r="BIY23" s="27"/>
      <c r="BIZ23" s="27"/>
      <c r="BJA23" s="27"/>
      <c r="BJB23" s="27"/>
      <c r="BJC23" s="27"/>
      <c r="BJD23" s="27"/>
      <c r="BJE23" s="27"/>
      <c r="BJF23" s="27"/>
      <c r="BJG23" s="27"/>
      <c r="BJH23" s="27"/>
      <c r="BJI23" s="27"/>
      <c r="BJJ23" s="27"/>
      <c r="BJK23" s="27"/>
      <c r="BJL23" s="27"/>
      <c r="BJM23" s="27"/>
      <c r="BJN23" s="27"/>
      <c r="BJO23" s="27"/>
      <c r="BJP23" s="27"/>
      <c r="BJQ23" s="27"/>
      <c r="BJR23" s="27"/>
      <c r="BJS23" s="27"/>
      <c r="BJT23" s="27"/>
      <c r="BJU23" s="27"/>
      <c r="BJV23" s="27"/>
      <c r="BJW23" s="27"/>
      <c r="BJX23" s="27"/>
      <c r="BJY23" s="27"/>
      <c r="BJZ23" s="27"/>
      <c r="BKA23" s="27"/>
      <c r="BKB23" s="27"/>
      <c r="BKC23" s="27"/>
      <c r="BKD23" s="27"/>
      <c r="BKE23" s="27"/>
      <c r="BKF23" s="27"/>
      <c r="BKG23" s="27"/>
      <c r="BKH23" s="27"/>
      <c r="BKI23" s="27"/>
      <c r="BKJ23" s="27"/>
      <c r="BKK23" s="27"/>
      <c r="BKL23" s="27"/>
      <c r="BKM23" s="27"/>
      <c r="BKN23" s="27"/>
      <c r="BKO23" s="27"/>
      <c r="BKP23" s="27"/>
      <c r="BKQ23" s="27"/>
      <c r="BKR23" s="27"/>
      <c r="BKS23" s="27"/>
      <c r="BKT23" s="27"/>
      <c r="BKU23" s="27"/>
      <c r="BKV23" s="27"/>
      <c r="BKW23" s="27"/>
      <c r="BKX23" s="27"/>
      <c r="BKY23" s="27"/>
      <c r="BKZ23" s="27"/>
      <c r="BLA23" s="27"/>
      <c r="BLB23" s="27"/>
      <c r="BLC23" s="27"/>
      <c r="BLD23" s="27"/>
      <c r="BLE23" s="27"/>
      <c r="BLF23" s="27"/>
      <c r="BLG23" s="27"/>
      <c r="BLH23" s="27"/>
      <c r="BLI23" s="27"/>
      <c r="BLJ23" s="27"/>
      <c r="BLK23" s="27"/>
      <c r="BLL23" s="27"/>
      <c r="BLM23" s="27"/>
      <c r="BLN23" s="27"/>
      <c r="BLO23" s="27"/>
      <c r="BLP23" s="27"/>
      <c r="BLQ23" s="27"/>
      <c r="BLR23" s="27"/>
      <c r="BLS23" s="27"/>
      <c r="BLT23" s="27"/>
      <c r="BLU23" s="27"/>
      <c r="BLV23" s="27"/>
      <c r="BLW23" s="27"/>
      <c r="BLX23" s="27"/>
      <c r="BLY23" s="27"/>
      <c r="BLZ23" s="27"/>
      <c r="BMA23" s="27"/>
      <c r="BMB23" s="27"/>
      <c r="BMC23" s="27"/>
      <c r="BMD23" s="27"/>
      <c r="BME23" s="27"/>
      <c r="BMF23" s="27"/>
      <c r="BMG23" s="27"/>
      <c r="BMH23" s="27"/>
      <c r="BMI23" s="27"/>
      <c r="BMJ23" s="27"/>
      <c r="BMK23" s="27"/>
      <c r="BML23" s="27"/>
      <c r="BMM23" s="27"/>
      <c r="BMN23" s="27"/>
      <c r="BMO23" s="27"/>
      <c r="BMP23" s="27"/>
      <c r="BMQ23" s="27"/>
      <c r="BMR23" s="27"/>
      <c r="BMS23" s="27"/>
      <c r="BMT23" s="27"/>
      <c r="BMU23" s="27"/>
      <c r="BMV23" s="27"/>
      <c r="BMW23" s="27"/>
      <c r="BMX23" s="27"/>
      <c r="BMY23" s="27"/>
      <c r="BMZ23" s="27"/>
      <c r="BNA23" s="27"/>
      <c r="BNB23" s="27"/>
      <c r="BNC23" s="27"/>
      <c r="BND23" s="27"/>
      <c r="BNE23" s="27"/>
      <c r="BNF23" s="27"/>
      <c r="BNG23" s="27"/>
      <c r="BNH23" s="27"/>
      <c r="BNI23" s="27"/>
      <c r="BNJ23" s="27"/>
      <c r="BNK23" s="27"/>
      <c r="BNL23" s="27"/>
      <c r="BNM23" s="27"/>
      <c r="BNN23" s="27"/>
      <c r="BNO23" s="27"/>
      <c r="BNP23" s="27"/>
      <c r="BNQ23" s="27"/>
      <c r="BNR23" s="27"/>
      <c r="BNS23" s="27"/>
      <c r="BNT23" s="27"/>
      <c r="BNU23" s="27"/>
      <c r="BNV23" s="27"/>
      <c r="BNW23" s="27"/>
      <c r="BNX23" s="27"/>
      <c r="BNY23" s="27"/>
      <c r="BNZ23" s="27"/>
      <c r="BOA23" s="27"/>
      <c r="BOB23" s="27"/>
      <c r="BOC23" s="27"/>
      <c r="BOD23" s="27"/>
      <c r="BOE23" s="27"/>
      <c r="BOF23" s="27"/>
      <c r="BOG23" s="27"/>
      <c r="BOH23" s="27"/>
      <c r="BOI23" s="27"/>
      <c r="BOJ23" s="27"/>
      <c r="BOK23" s="27"/>
      <c r="BOL23" s="27"/>
      <c r="BOM23" s="27"/>
      <c r="BON23" s="27"/>
      <c r="BOO23" s="27"/>
      <c r="BOP23" s="27"/>
      <c r="BOQ23" s="27"/>
      <c r="BOR23" s="27"/>
      <c r="BOS23" s="27"/>
      <c r="BOT23" s="27"/>
      <c r="BOU23" s="27"/>
      <c r="BOV23" s="27"/>
      <c r="BOW23" s="27"/>
      <c r="BOX23" s="27"/>
      <c r="BOY23" s="27"/>
      <c r="BOZ23" s="27"/>
      <c r="BPA23" s="27"/>
      <c r="BPB23" s="27"/>
      <c r="BPC23" s="27"/>
      <c r="BPD23" s="27"/>
      <c r="BPE23" s="27"/>
      <c r="BPF23" s="27"/>
      <c r="BPG23" s="27"/>
      <c r="BPH23" s="27"/>
      <c r="BPI23" s="27"/>
      <c r="BPJ23" s="27"/>
      <c r="BPK23" s="27"/>
      <c r="BPL23" s="27"/>
      <c r="BPM23" s="27"/>
      <c r="BPN23" s="27"/>
      <c r="BPO23" s="27"/>
      <c r="BPP23" s="27"/>
      <c r="BPQ23" s="27"/>
      <c r="BPR23" s="27"/>
      <c r="BPS23" s="27"/>
      <c r="BPT23" s="27"/>
      <c r="BPU23" s="27"/>
      <c r="BPV23" s="27"/>
      <c r="BPW23" s="27"/>
      <c r="BPX23" s="27"/>
      <c r="BPY23" s="27"/>
      <c r="BPZ23" s="27"/>
      <c r="BQA23" s="27"/>
      <c r="BQB23" s="27"/>
      <c r="BQC23" s="27"/>
      <c r="BQD23" s="27"/>
      <c r="BQE23" s="27"/>
      <c r="BQF23" s="27"/>
      <c r="BQG23" s="27"/>
      <c r="BQH23" s="27"/>
      <c r="BQI23" s="27"/>
      <c r="BQJ23" s="27"/>
      <c r="BQK23" s="27"/>
      <c r="BQL23" s="27"/>
      <c r="BQM23" s="27"/>
      <c r="BQN23" s="27"/>
      <c r="BQO23" s="27"/>
      <c r="BQP23" s="27"/>
      <c r="BQQ23" s="27"/>
      <c r="BQR23" s="27"/>
      <c r="BQS23" s="27"/>
      <c r="BQT23" s="27"/>
      <c r="BQU23" s="27"/>
      <c r="BQV23" s="27"/>
      <c r="BQW23" s="27"/>
      <c r="BQX23" s="27"/>
      <c r="BQY23" s="27"/>
      <c r="BQZ23" s="27"/>
      <c r="BRA23" s="27"/>
      <c r="BRB23" s="27"/>
      <c r="BRC23" s="27"/>
      <c r="BRD23" s="27"/>
    </row>
    <row r="24" spans="1:1824" s="46" customFormat="1" x14ac:dyDescent="0.2">
      <c r="A24" s="48" t="s">
        <v>99</v>
      </c>
      <c r="B24" s="47">
        <f>B23</f>
        <v>650000</v>
      </c>
      <c r="C24" s="45">
        <f>SUM($B23:C23)</f>
        <v>1300000</v>
      </c>
      <c r="D24" s="45">
        <f>SUM($B23:D23)</f>
        <v>1950000</v>
      </c>
      <c r="E24" s="45">
        <f>SUM($B23:E23)</f>
        <v>2600000</v>
      </c>
      <c r="F24" s="45">
        <f>SUM($B23:F23)</f>
        <v>3250000</v>
      </c>
      <c r="G24" s="45">
        <f>SUM($B23:G23)</f>
        <v>3900000</v>
      </c>
      <c r="H24" s="45">
        <f>SUM($B23:H23)</f>
        <v>4550000</v>
      </c>
      <c r="I24" s="45">
        <f>SUM($B23:I23)</f>
        <v>5200000</v>
      </c>
      <c r="J24" s="45">
        <f>SUM($B23:J23)</f>
        <v>5850000</v>
      </c>
      <c r="K24" s="15">
        <f>SUM($B23:K23)</f>
        <v>6500000</v>
      </c>
      <c r="L24" s="45">
        <f>SUM($B23:L23)</f>
        <v>7150000</v>
      </c>
      <c r="M24" s="45">
        <f>SUM($B23:M23)</f>
        <v>7800000</v>
      </c>
      <c r="N24" s="45">
        <f>SUM($B23:N23)</f>
        <v>8450000</v>
      </c>
      <c r="O24" s="45">
        <f>SUM($B23:O23)</f>
        <v>9100000</v>
      </c>
      <c r="P24" s="45">
        <f>SUM($B23:P23)</f>
        <v>9750000</v>
      </c>
      <c r="Q24" s="45">
        <f>SUM($B23:Q23)</f>
        <v>10400000</v>
      </c>
      <c r="R24" s="45">
        <f>SUM($B23:R23)</f>
        <v>11050000</v>
      </c>
      <c r="S24" s="45">
        <f>SUM($B23:S23)</f>
        <v>11700000</v>
      </c>
      <c r="T24" s="45">
        <f>SUM($B23:T23)</f>
        <v>12350000</v>
      </c>
      <c r="U24" s="15">
        <f>SUM($B23:U23)</f>
        <v>13000000</v>
      </c>
      <c r="V24" s="45">
        <f>SUM($B23:V23)</f>
        <v>13650000</v>
      </c>
      <c r="W24" s="45">
        <f>SUM($B23:W23)</f>
        <v>14300000</v>
      </c>
      <c r="X24" s="45">
        <f>SUM($B23:X23)</f>
        <v>14950000</v>
      </c>
      <c r="Y24" s="45">
        <f>SUM($B23:Y23)</f>
        <v>15600000</v>
      </c>
      <c r="Z24" s="45">
        <f>SUM($B23:Z23)</f>
        <v>16250000</v>
      </c>
      <c r="AA24" s="45">
        <f>SUM($B23:AA23)</f>
        <v>16900000</v>
      </c>
      <c r="AB24" s="45">
        <f>SUM($B23:AB23)</f>
        <v>17550000</v>
      </c>
      <c r="AC24" s="45">
        <f>SUM($B23:AC23)</f>
        <v>18200000</v>
      </c>
      <c r="AD24" s="45">
        <f>SUM($B23:AD23)</f>
        <v>18850000</v>
      </c>
      <c r="AE24" s="15">
        <f>SUM($B23:AE23)</f>
        <v>19500000</v>
      </c>
      <c r="AF24" s="45">
        <f>SUM($B23:AF23)</f>
        <v>20150000</v>
      </c>
      <c r="AG24" s="45">
        <f>SUM($B23:AG23)</f>
        <v>20800000</v>
      </c>
      <c r="AH24" s="45">
        <f>SUM($B23:AH23)</f>
        <v>21450000</v>
      </c>
      <c r="AI24" s="45">
        <f>SUM($B23:AI23)</f>
        <v>22100000</v>
      </c>
      <c r="AJ24" s="45">
        <f>SUM($B23:AJ23)</f>
        <v>22750000</v>
      </c>
      <c r="AK24" s="45">
        <f>SUM($B23:AK23)</f>
        <v>23400000</v>
      </c>
      <c r="AL24" s="45">
        <f>SUM($B23:AL23)</f>
        <v>24050000</v>
      </c>
      <c r="AM24" s="45">
        <f>SUM($B23:AM23)</f>
        <v>24700000</v>
      </c>
      <c r="AN24" s="45">
        <f>SUM($B23:AN23)</f>
        <v>25350000</v>
      </c>
      <c r="AO24" s="15">
        <f>SUM($B23:AO23)</f>
        <v>26000000</v>
      </c>
      <c r="AP24" s="45">
        <f>SUM($B23:AP23)</f>
        <v>26650000</v>
      </c>
      <c r="AQ24" s="45">
        <f>SUM($B23:AQ23)</f>
        <v>27300000</v>
      </c>
      <c r="AR24" s="45">
        <f>SUM($B23:AR23)</f>
        <v>27950000</v>
      </c>
      <c r="AS24" s="45">
        <f>SUM($B23:AS23)</f>
        <v>28600000</v>
      </c>
      <c r="AT24" s="45">
        <f>SUM($B23:AT23)</f>
        <v>29250000</v>
      </c>
      <c r="AU24" s="45">
        <f>SUM($B23:AU23)</f>
        <v>29900000</v>
      </c>
      <c r="AV24" s="45">
        <f>SUM($B23:AV23)</f>
        <v>30550000</v>
      </c>
      <c r="AW24" s="45">
        <f>SUM($B23:AW23)</f>
        <v>31200000</v>
      </c>
      <c r="AX24" s="45">
        <f>SUM($B23:AX23)</f>
        <v>31850000</v>
      </c>
      <c r="AY24" s="15">
        <f>SUM($B23:AY23)</f>
        <v>32500000</v>
      </c>
      <c r="AZ24" s="45">
        <f>SUM($B23:AZ23)</f>
        <v>33150000</v>
      </c>
      <c r="BA24" s="45">
        <f>SUM($B23:BA23)</f>
        <v>33800000</v>
      </c>
      <c r="BB24" s="45">
        <f>SUM($B23:BB23)</f>
        <v>34450000</v>
      </c>
      <c r="BC24" s="45">
        <f>SUM($B23:BC23)</f>
        <v>35100000</v>
      </c>
      <c r="BD24" s="45">
        <f>SUM($B23:BD23)</f>
        <v>35750000</v>
      </c>
      <c r="BE24" s="45">
        <f>SUM($B23:BE23)</f>
        <v>36400000</v>
      </c>
      <c r="BF24" s="45">
        <f>SUM($B23:BF23)</f>
        <v>37050000</v>
      </c>
      <c r="BG24" s="45">
        <f>SUM($B23:BG23)</f>
        <v>37700000</v>
      </c>
      <c r="BH24" s="45">
        <f>SUM($B23:BH23)</f>
        <v>38350000</v>
      </c>
      <c r="BI24" s="15">
        <f>SUM($B23:BI23)</f>
        <v>39000000</v>
      </c>
      <c r="BJ24" s="45">
        <f>SUM($B23:BJ23)</f>
        <v>39650000</v>
      </c>
      <c r="BK24" s="45">
        <f>SUM($B23:BK23)</f>
        <v>40300000</v>
      </c>
      <c r="BL24" s="45">
        <f>SUM($B23:BL23)</f>
        <v>40950000</v>
      </c>
      <c r="BM24" s="45">
        <f>SUM($B23:BM23)</f>
        <v>41600000</v>
      </c>
      <c r="BN24" s="45">
        <f>SUM($B23:BN23)</f>
        <v>42250000</v>
      </c>
      <c r="BO24" s="45">
        <f>SUM($B23:BO23)</f>
        <v>42900000</v>
      </c>
      <c r="BP24" s="45">
        <f>SUM($B23:BP23)</f>
        <v>43550000</v>
      </c>
      <c r="BQ24" s="45">
        <f>SUM($B23:BQ23)</f>
        <v>44200000</v>
      </c>
      <c r="BR24" s="45">
        <f>SUM($B23:BR23)</f>
        <v>44850000</v>
      </c>
      <c r="BS24" s="15">
        <f>SUM($B23:BS23)</f>
        <v>45500000</v>
      </c>
      <c r="BT24" s="30"/>
      <c r="BU24" s="30"/>
      <c r="BV24" s="30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  <c r="AML24" s="27"/>
      <c r="AMM24" s="27"/>
      <c r="AMN24" s="27"/>
      <c r="AMO24" s="27"/>
      <c r="AMP24" s="27"/>
      <c r="AMQ24" s="27"/>
      <c r="AMR24" s="27"/>
      <c r="AMS24" s="27"/>
      <c r="AMT24" s="27"/>
      <c r="AMU24" s="27"/>
      <c r="AMV24" s="27"/>
      <c r="AMW24" s="27"/>
      <c r="AMX24" s="27"/>
      <c r="AMY24" s="27"/>
      <c r="AMZ24" s="27"/>
      <c r="ANA24" s="27"/>
      <c r="ANB24" s="27"/>
      <c r="ANC24" s="27"/>
      <c r="AND24" s="27"/>
      <c r="ANE24" s="27"/>
      <c r="ANF24" s="27"/>
      <c r="ANG24" s="27"/>
      <c r="ANH24" s="27"/>
      <c r="ANI24" s="27"/>
      <c r="ANJ24" s="27"/>
      <c r="ANK24" s="27"/>
      <c r="ANL24" s="27"/>
      <c r="ANM24" s="27"/>
      <c r="ANN24" s="27"/>
      <c r="ANO24" s="27"/>
      <c r="ANP24" s="27"/>
      <c r="ANQ24" s="27"/>
      <c r="ANR24" s="27"/>
      <c r="ANS24" s="27"/>
      <c r="ANT24" s="27"/>
      <c r="ANU24" s="27"/>
      <c r="ANV24" s="27"/>
      <c r="ANW24" s="27"/>
      <c r="ANX24" s="27"/>
      <c r="ANY24" s="27"/>
      <c r="ANZ24" s="27"/>
      <c r="AOA24" s="27"/>
      <c r="AOB24" s="27"/>
      <c r="AOC24" s="27"/>
      <c r="AOD24" s="27"/>
      <c r="AOE24" s="27"/>
      <c r="AOF24" s="27"/>
      <c r="AOG24" s="27"/>
      <c r="AOH24" s="27"/>
      <c r="AOI24" s="27"/>
      <c r="AOJ24" s="27"/>
      <c r="AOK24" s="27"/>
      <c r="AOL24" s="27"/>
      <c r="AOM24" s="27"/>
      <c r="AON24" s="27"/>
      <c r="AOO24" s="27"/>
      <c r="AOP24" s="27"/>
      <c r="AOQ24" s="27"/>
      <c r="AOR24" s="27"/>
      <c r="AOS24" s="27"/>
      <c r="AOT24" s="27"/>
      <c r="AOU24" s="27"/>
      <c r="AOV24" s="27"/>
      <c r="AOW24" s="27"/>
      <c r="AOX24" s="27"/>
      <c r="AOY24" s="27"/>
      <c r="AOZ24" s="27"/>
      <c r="APA24" s="27"/>
      <c r="APB24" s="27"/>
      <c r="APC24" s="27"/>
      <c r="APD24" s="27"/>
      <c r="APE24" s="27"/>
      <c r="APF24" s="27"/>
      <c r="APG24" s="27"/>
      <c r="APH24" s="27"/>
      <c r="API24" s="27"/>
      <c r="APJ24" s="27"/>
      <c r="APK24" s="27"/>
      <c r="APL24" s="27"/>
      <c r="APM24" s="27"/>
      <c r="APN24" s="27"/>
      <c r="APO24" s="27"/>
      <c r="APP24" s="27"/>
      <c r="APQ24" s="27"/>
      <c r="APR24" s="27"/>
      <c r="APS24" s="27"/>
      <c r="APT24" s="27"/>
      <c r="APU24" s="27"/>
      <c r="APV24" s="27"/>
      <c r="APW24" s="27"/>
      <c r="APX24" s="27"/>
      <c r="APY24" s="27"/>
      <c r="APZ24" s="27"/>
      <c r="AQA24" s="27"/>
      <c r="AQB24" s="27"/>
      <c r="AQC24" s="27"/>
      <c r="AQD24" s="27"/>
      <c r="AQE24" s="27"/>
      <c r="AQF24" s="27"/>
      <c r="AQG24" s="27"/>
      <c r="AQH24" s="27"/>
      <c r="AQI24" s="27"/>
      <c r="AQJ24" s="27"/>
      <c r="AQK24" s="27"/>
      <c r="AQL24" s="27"/>
      <c r="AQM24" s="27"/>
      <c r="AQN24" s="27"/>
      <c r="AQO24" s="27"/>
      <c r="AQP24" s="27"/>
      <c r="AQQ24" s="27"/>
      <c r="AQR24" s="27"/>
      <c r="AQS24" s="27"/>
      <c r="AQT24" s="27"/>
      <c r="AQU24" s="27"/>
      <c r="AQV24" s="27"/>
      <c r="AQW24" s="27"/>
      <c r="AQX24" s="27"/>
      <c r="AQY24" s="27"/>
      <c r="AQZ24" s="27"/>
      <c r="ARA24" s="27"/>
      <c r="ARB24" s="27"/>
      <c r="ARC24" s="27"/>
      <c r="ARD24" s="27"/>
      <c r="ARE24" s="27"/>
      <c r="ARF24" s="27"/>
      <c r="ARG24" s="27"/>
      <c r="ARH24" s="27"/>
      <c r="ARI24" s="27"/>
      <c r="ARJ24" s="27"/>
      <c r="ARK24" s="27"/>
      <c r="ARL24" s="27"/>
      <c r="ARM24" s="27"/>
      <c r="ARN24" s="27"/>
      <c r="ARO24" s="27"/>
      <c r="ARP24" s="27"/>
      <c r="ARQ24" s="27"/>
      <c r="ARR24" s="27"/>
      <c r="ARS24" s="27"/>
      <c r="ART24" s="27"/>
      <c r="ARU24" s="27"/>
      <c r="ARV24" s="27"/>
      <c r="ARW24" s="27"/>
      <c r="ARX24" s="27"/>
      <c r="ARY24" s="27"/>
      <c r="ARZ24" s="27"/>
      <c r="ASA24" s="27"/>
      <c r="ASB24" s="27"/>
      <c r="ASC24" s="27"/>
      <c r="ASD24" s="27"/>
      <c r="ASE24" s="27"/>
      <c r="ASF24" s="27"/>
      <c r="ASG24" s="27"/>
      <c r="ASH24" s="27"/>
      <c r="ASI24" s="27"/>
      <c r="ASJ24" s="27"/>
      <c r="ASK24" s="27"/>
      <c r="ASL24" s="27"/>
      <c r="ASM24" s="27"/>
      <c r="ASN24" s="27"/>
      <c r="ASO24" s="27"/>
      <c r="ASP24" s="27"/>
      <c r="ASQ24" s="27"/>
      <c r="ASR24" s="27"/>
      <c r="ASS24" s="27"/>
      <c r="AST24" s="27"/>
      <c r="ASU24" s="27"/>
      <c r="ASV24" s="27"/>
      <c r="ASW24" s="27"/>
      <c r="ASX24" s="27"/>
      <c r="ASY24" s="27"/>
      <c r="ASZ24" s="27"/>
      <c r="ATA24" s="27"/>
      <c r="ATB24" s="27"/>
      <c r="ATC24" s="27"/>
      <c r="ATD24" s="27"/>
      <c r="ATE24" s="27"/>
      <c r="ATF24" s="27"/>
      <c r="ATG24" s="27"/>
      <c r="ATH24" s="27"/>
      <c r="ATI24" s="27"/>
      <c r="ATJ24" s="27"/>
      <c r="ATK24" s="27"/>
      <c r="ATL24" s="27"/>
      <c r="ATM24" s="27"/>
      <c r="ATN24" s="27"/>
      <c r="ATO24" s="27"/>
      <c r="ATP24" s="27"/>
      <c r="ATQ24" s="27"/>
      <c r="ATR24" s="27"/>
      <c r="ATS24" s="27"/>
      <c r="ATT24" s="27"/>
      <c r="ATU24" s="27"/>
      <c r="ATV24" s="27"/>
      <c r="ATW24" s="27"/>
      <c r="ATX24" s="27"/>
      <c r="ATY24" s="27"/>
      <c r="ATZ24" s="27"/>
      <c r="AUA24" s="27"/>
      <c r="AUB24" s="27"/>
      <c r="AUC24" s="27"/>
      <c r="AUD24" s="27"/>
      <c r="AUE24" s="27"/>
      <c r="AUF24" s="27"/>
      <c r="AUG24" s="27"/>
      <c r="AUH24" s="27"/>
      <c r="AUI24" s="27"/>
      <c r="AUJ24" s="27"/>
      <c r="AUK24" s="27"/>
      <c r="AUL24" s="27"/>
      <c r="AUM24" s="27"/>
      <c r="AUN24" s="27"/>
      <c r="AUO24" s="27"/>
      <c r="AUP24" s="27"/>
      <c r="AUQ24" s="27"/>
      <c r="AUR24" s="27"/>
      <c r="AUS24" s="27"/>
      <c r="AUT24" s="27"/>
      <c r="AUU24" s="27"/>
      <c r="AUV24" s="27"/>
      <c r="AUW24" s="27"/>
      <c r="AUX24" s="27"/>
      <c r="AUY24" s="27"/>
      <c r="AUZ24" s="27"/>
      <c r="AVA24" s="27"/>
      <c r="AVB24" s="27"/>
      <c r="AVC24" s="27"/>
      <c r="AVD24" s="27"/>
      <c r="AVE24" s="27"/>
      <c r="AVF24" s="27"/>
      <c r="AVG24" s="27"/>
      <c r="AVH24" s="27"/>
      <c r="AVI24" s="27"/>
      <c r="AVJ24" s="27"/>
      <c r="AVK24" s="27"/>
      <c r="AVL24" s="27"/>
      <c r="AVM24" s="27"/>
      <c r="AVN24" s="27"/>
      <c r="AVO24" s="27"/>
      <c r="AVP24" s="27"/>
      <c r="AVQ24" s="27"/>
      <c r="AVR24" s="27"/>
      <c r="AVS24" s="27"/>
      <c r="AVT24" s="27"/>
      <c r="AVU24" s="27"/>
      <c r="AVV24" s="27"/>
      <c r="AVW24" s="27"/>
      <c r="AVX24" s="27"/>
      <c r="AVY24" s="27"/>
      <c r="AVZ24" s="27"/>
      <c r="AWA24" s="27"/>
      <c r="AWB24" s="27"/>
      <c r="AWC24" s="27"/>
      <c r="AWD24" s="27"/>
      <c r="AWE24" s="27"/>
      <c r="AWF24" s="27"/>
      <c r="AWG24" s="27"/>
      <c r="AWH24" s="27"/>
      <c r="AWI24" s="27"/>
      <c r="AWJ24" s="27"/>
      <c r="AWK24" s="27"/>
      <c r="AWL24" s="27"/>
      <c r="AWM24" s="27"/>
      <c r="AWN24" s="27"/>
      <c r="AWO24" s="27"/>
      <c r="AWP24" s="27"/>
      <c r="AWQ24" s="27"/>
      <c r="AWR24" s="27"/>
      <c r="AWS24" s="27"/>
      <c r="AWT24" s="27"/>
      <c r="AWU24" s="27"/>
      <c r="AWV24" s="27"/>
      <c r="AWW24" s="27"/>
      <c r="AWX24" s="27"/>
      <c r="AWY24" s="27"/>
      <c r="AWZ24" s="27"/>
      <c r="AXA24" s="27"/>
      <c r="AXB24" s="27"/>
      <c r="AXC24" s="27"/>
      <c r="AXD24" s="27"/>
      <c r="AXE24" s="27"/>
      <c r="AXF24" s="27"/>
      <c r="AXG24" s="27"/>
      <c r="AXH24" s="27"/>
      <c r="AXI24" s="27"/>
      <c r="AXJ24" s="27"/>
      <c r="AXK24" s="27"/>
      <c r="AXL24" s="27"/>
      <c r="AXM24" s="27"/>
      <c r="AXN24" s="27"/>
      <c r="AXO24" s="27"/>
      <c r="AXP24" s="27"/>
      <c r="AXQ24" s="27"/>
      <c r="AXR24" s="27"/>
      <c r="AXS24" s="27"/>
      <c r="AXT24" s="27"/>
      <c r="AXU24" s="27"/>
      <c r="AXV24" s="27"/>
      <c r="AXW24" s="27"/>
      <c r="AXX24" s="27"/>
      <c r="AXY24" s="27"/>
      <c r="AXZ24" s="27"/>
      <c r="AYA24" s="27"/>
      <c r="AYB24" s="27"/>
      <c r="AYC24" s="27"/>
      <c r="AYD24" s="27"/>
      <c r="AYE24" s="27"/>
      <c r="AYF24" s="27"/>
      <c r="AYG24" s="27"/>
      <c r="AYH24" s="27"/>
      <c r="AYI24" s="27"/>
      <c r="AYJ24" s="27"/>
      <c r="AYK24" s="27"/>
      <c r="AYL24" s="27"/>
      <c r="AYM24" s="27"/>
      <c r="AYN24" s="27"/>
      <c r="AYO24" s="27"/>
      <c r="AYP24" s="27"/>
      <c r="AYQ24" s="27"/>
      <c r="AYR24" s="27"/>
      <c r="AYS24" s="27"/>
      <c r="AYT24" s="27"/>
      <c r="AYU24" s="27"/>
      <c r="AYV24" s="27"/>
      <c r="AYW24" s="27"/>
      <c r="AYX24" s="27"/>
      <c r="AYY24" s="27"/>
      <c r="AYZ24" s="27"/>
      <c r="AZA24" s="27"/>
      <c r="AZB24" s="27"/>
      <c r="AZC24" s="27"/>
      <c r="AZD24" s="27"/>
      <c r="AZE24" s="27"/>
      <c r="AZF24" s="27"/>
      <c r="AZG24" s="27"/>
      <c r="AZH24" s="27"/>
      <c r="AZI24" s="27"/>
      <c r="AZJ24" s="27"/>
      <c r="AZK24" s="27"/>
      <c r="AZL24" s="27"/>
      <c r="AZM24" s="27"/>
      <c r="AZN24" s="27"/>
      <c r="AZO24" s="27"/>
      <c r="AZP24" s="27"/>
      <c r="AZQ24" s="27"/>
      <c r="AZR24" s="27"/>
      <c r="AZS24" s="27"/>
      <c r="AZT24" s="27"/>
      <c r="AZU24" s="27"/>
      <c r="AZV24" s="27"/>
      <c r="AZW24" s="27"/>
      <c r="AZX24" s="27"/>
      <c r="AZY24" s="27"/>
      <c r="AZZ24" s="27"/>
      <c r="BAA24" s="27"/>
      <c r="BAB24" s="27"/>
      <c r="BAC24" s="27"/>
      <c r="BAD24" s="27"/>
      <c r="BAE24" s="27"/>
      <c r="BAF24" s="27"/>
      <c r="BAG24" s="27"/>
      <c r="BAH24" s="27"/>
      <c r="BAI24" s="27"/>
      <c r="BAJ24" s="27"/>
      <c r="BAK24" s="27"/>
      <c r="BAL24" s="27"/>
      <c r="BAM24" s="27"/>
      <c r="BAN24" s="27"/>
      <c r="BAO24" s="27"/>
      <c r="BAP24" s="27"/>
      <c r="BAQ24" s="27"/>
      <c r="BAR24" s="27"/>
      <c r="BAS24" s="27"/>
      <c r="BAT24" s="27"/>
      <c r="BAU24" s="27"/>
      <c r="BAV24" s="27"/>
      <c r="BAW24" s="27"/>
      <c r="BAX24" s="27"/>
      <c r="BAY24" s="27"/>
      <c r="BAZ24" s="27"/>
      <c r="BBA24" s="27"/>
      <c r="BBB24" s="27"/>
      <c r="BBC24" s="27"/>
      <c r="BBD24" s="27"/>
      <c r="BBE24" s="27"/>
      <c r="BBF24" s="27"/>
      <c r="BBG24" s="27"/>
      <c r="BBH24" s="27"/>
      <c r="BBI24" s="27"/>
      <c r="BBJ24" s="27"/>
      <c r="BBK24" s="27"/>
      <c r="BBL24" s="27"/>
      <c r="BBM24" s="27"/>
      <c r="BBN24" s="27"/>
      <c r="BBO24" s="27"/>
      <c r="BBP24" s="27"/>
      <c r="BBQ24" s="27"/>
      <c r="BBR24" s="27"/>
      <c r="BBS24" s="27"/>
      <c r="BBT24" s="27"/>
      <c r="BBU24" s="27"/>
      <c r="BBV24" s="27"/>
      <c r="BBW24" s="27"/>
      <c r="BBX24" s="27"/>
      <c r="BBY24" s="27"/>
      <c r="BBZ24" s="27"/>
      <c r="BCA24" s="27"/>
      <c r="BCB24" s="27"/>
      <c r="BCC24" s="27"/>
      <c r="BCD24" s="27"/>
      <c r="BCE24" s="27"/>
      <c r="BCF24" s="27"/>
      <c r="BCG24" s="27"/>
      <c r="BCH24" s="27"/>
      <c r="BCI24" s="27"/>
      <c r="BCJ24" s="27"/>
      <c r="BCK24" s="27"/>
      <c r="BCL24" s="27"/>
      <c r="BCM24" s="27"/>
      <c r="BCN24" s="27"/>
      <c r="BCO24" s="27"/>
      <c r="BCP24" s="27"/>
      <c r="BCQ24" s="27"/>
      <c r="BCR24" s="27"/>
      <c r="BCS24" s="27"/>
      <c r="BCT24" s="27"/>
      <c r="BCU24" s="27"/>
      <c r="BCV24" s="27"/>
      <c r="BCW24" s="27"/>
      <c r="BCX24" s="27"/>
      <c r="BCY24" s="27"/>
      <c r="BCZ24" s="27"/>
      <c r="BDA24" s="27"/>
      <c r="BDB24" s="27"/>
      <c r="BDC24" s="27"/>
      <c r="BDD24" s="27"/>
      <c r="BDE24" s="27"/>
      <c r="BDF24" s="27"/>
      <c r="BDG24" s="27"/>
      <c r="BDH24" s="27"/>
      <c r="BDI24" s="27"/>
      <c r="BDJ24" s="27"/>
      <c r="BDK24" s="27"/>
      <c r="BDL24" s="27"/>
      <c r="BDM24" s="27"/>
      <c r="BDN24" s="27"/>
      <c r="BDO24" s="27"/>
      <c r="BDP24" s="27"/>
      <c r="BDQ24" s="27"/>
      <c r="BDR24" s="27"/>
      <c r="BDS24" s="27"/>
      <c r="BDT24" s="27"/>
      <c r="BDU24" s="27"/>
      <c r="BDV24" s="27"/>
      <c r="BDW24" s="27"/>
      <c r="BDX24" s="27"/>
      <c r="BDY24" s="27"/>
      <c r="BDZ24" s="27"/>
      <c r="BEA24" s="27"/>
      <c r="BEB24" s="27"/>
      <c r="BEC24" s="27"/>
      <c r="BED24" s="27"/>
      <c r="BEE24" s="27"/>
      <c r="BEF24" s="27"/>
      <c r="BEG24" s="27"/>
      <c r="BEH24" s="27"/>
      <c r="BEI24" s="27"/>
      <c r="BEJ24" s="27"/>
      <c r="BEK24" s="27"/>
      <c r="BEL24" s="27"/>
      <c r="BEM24" s="27"/>
      <c r="BEN24" s="27"/>
      <c r="BEO24" s="27"/>
      <c r="BEP24" s="27"/>
      <c r="BEQ24" s="27"/>
      <c r="BER24" s="27"/>
      <c r="BES24" s="27"/>
      <c r="BET24" s="27"/>
      <c r="BEU24" s="27"/>
      <c r="BEV24" s="27"/>
      <c r="BEW24" s="27"/>
      <c r="BEX24" s="27"/>
      <c r="BEY24" s="27"/>
      <c r="BEZ24" s="27"/>
      <c r="BFA24" s="27"/>
      <c r="BFB24" s="27"/>
      <c r="BFC24" s="27"/>
      <c r="BFD24" s="27"/>
      <c r="BFE24" s="27"/>
      <c r="BFF24" s="27"/>
      <c r="BFG24" s="27"/>
      <c r="BFH24" s="27"/>
      <c r="BFI24" s="27"/>
      <c r="BFJ24" s="27"/>
      <c r="BFK24" s="27"/>
      <c r="BFL24" s="27"/>
      <c r="BFM24" s="27"/>
      <c r="BFN24" s="27"/>
      <c r="BFO24" s="27"/>
      <c r="BFP24" s="27"/>
      <c r="BFQ24" s="27"/>
      <c r="BFR24" s="27"/>
      <c r="BFS24" s="27"/>
      <c r="BFT24" s="27"/>
      <c r="BFU24" s="27"/>
      <c r="BFV24" s="27"/>
      <c r="BFW24" s="27"/>
      <c r="BFX24" s="27"/>
      <c r="BFY24" s="27"/>
      <c r="BFZ24" s="27"/>
      <c r="BGA24" s="27"/>
      <c r="BGB24" s="27"/>
      <c r="BGC24" s="27"/>
      <c r="BGD24" s="27"/>
      <c r="BGE24" s="27"/>
      <c r="BGF24" s="27"/>
      <c r="BGG24" s="27"/>
      <c r="BGH24" s="27"/>
      <c r="BGI24" s="27"/>
      <c r="BGJ24" s="27"/>
      <c r="BGK24" s="27"/>
      <c r="BGL24" s="27"/>
      <c r="BGM24" s="27"/>
      <c r="BGN24" s="27"/>
      <c r="BGO24" s="27"/>
      <c r="BGP24" s="27"/>
      <c r="BGQ24" s="27"/>
      <c r="BGR24" s="27"/>
      <c r="BGS24" s="27"/>
      <c r="BGT24" s="27"/>
      <c r="BGU24" s="27"/>
      <c r="BGV24" s="27"/>
      <c r="BGW24" s="27"/>
      <c r="BGX24" s="27"/>
      <c r="BGY24" s="27"/>
      <c r="BGZ24" s="27"/>
      <c r="BHA24" s="27"/>
      <c r="BHB24" s="27"/>
      <c r="BHC24" s="27"/>
      <c r="BHD24" s="27"/>
      <c r="BHE24" s="27"/>
      <c r="BHF24" s="27"/>
      <c r="BHG24" s="27"/>
      <c r="BHH24" s="27"/>
      <c r="BHI24" s="27"/>
      <c r="BHJ24" s="27"/>
      <c r="BHK24" s="27"/>
      <c r="BHL24" s="27"/>
      <c r="BHM24" s="27"/>
      <c r="BHN24" s="27"/>
      <c r="BHO24" s="27"/>
      <c r="BHP24" s="27"/>
      <c r="BHQ24" s="27"/>
      <c r="BHR24" s="27"/>
      <c r="BHS24" s="27"/>
      <c r="BHT24" s="27"/>
      <c r="BHU24" s="27"/>
      <c r="BHV24" s="27"/>
      <c r="BHW24" s="27"/>
      <c r="BHX24" s="27"/>
      <c r="BHY24" s="27"/>
      <c r="BHZ24" s="27"/>
      <c r="BIA24" s="27"/>
      <c r="BIB24" s="27"/>
      <c r="BIC24" s="27"/>
      <c r="BID24" s="27"/>
      <c r="BIE24" s="27"/>
      <c r="BIF24" s="27"/>
      <c r="BIG24" s="27"/>
      <c r="BIH24" s="27"/>
      <c r="BII24" s="27"/>
      <c r="BIJ24" s="27"/>
      <c r="BIK24" s="27"/>
      <c r="BIL24" s="27"/>
      <c r="BIM24" s="27"/>
      <c r="BIN24" s="27"/>
      <c r="BIO24" s="27"/>
      <c r="BIP24" s="27"/>
      <c r="BIQ24" s="27"/>
      <c r="BIR24" s="27"/>
      <c r="BIS24" s="27"/>
      <c r="BIT24" s="27"/>
      <c r="BIU24" s="27"/>
      <c r="BIV24" s="27"/>
      <c r="BIW24" s="27"/>
      <c r="BIX24" s="27"/>
      <c r="BIY24" s="27"/>
      <c r="BIZ24" s="27"/>
      <c r="BJA24" s="27"/>
      <c r="BJB24" s="27"/>
      <c r="BJC24" s="27"/>
      <c r="BJD24" s="27"/>
      <c r="BJE24" s="27"/>
      <c r="BJF24" s="27"/>
      <c r="BJG24" s="27"/>
      <c r="BJH24" s="27"/>
      <c r="BJI24" s="27"/>
      <c r="BJJ24" s="27"/>
      <c r="BJK24" s="27"/>
      <c r="BJL24" s="27"/>
      <c r="BJM24" s="27"/>
      <c r="BJN24" s="27"/>
      <c r="BJO24" s="27"/>
      <c r="BJP24" s="27"/>
      <c r="BJQ24" s="27"/>
      <c r="BJR24" s="27"/>
      <c r="BJS24" s="27"/>
      <c r="BJT24" s="27"/>
      <c r="BJU24" s="27"/>
      <c r="BJV24" s="27"/>
      <c r="BJW24" s="27"/>
      <c r="BJX24" s="27"/>
      <c r="BJY24" s="27"/>
      <c r="BJZ24" s="27"/>
      <c r="BKA24" s="27"/>
      <c r="BKB24" s="27"/>
      <c r="BKC24" s="27"/>
      <c r="BKD24" s="27"/>
      <c r="BKE24" s="27"/>
      <c r="BKF24" s="27"/>
      <c r="BKG24" s="27"/>
      <c r="BKH24" s="27"/>
      <c r="BKI24" s="27"/>
      <c r="BKJ24" s="27"/>
      <c r="BKK24" s="27"/>
      <c r="BKL24" s="27"/>
      <c r="BKM24" s="27"/>
      <c r="BKN24" s="27"/>
      <c r="BKO24" s="27"/>
      <c r="BKP24" s="27"/>
      <c r="BKQ24" s="27"/>
      <c r="BKR24" s="27"/>
      <c r="BKS24" s="27"/>
      <c r="BKT24" s="27"/>
      <c r="BKU24" s="27"/>
      <c r="BKV24" s="27"/>
      <c r="BKW24" s="27"/>
      <c r="BKX24" s="27"/>
      <c r="BKY24" s="27"/>
      <c r="BKZ24" s="27"/>
      <c r="BLA24" s="27"/>
      <c r="BLB24" s="27"/>
      <c r="BLC24" s="27"/>
      <c r="BLD24" s="27"/>
      <c r="BLE24" s="27"/>
      <c r="BLF24" s="27"/>
      <c r="BLG24" s="27"/>
      <c r="BLH24" s="27"/>
      <c r="BLI24" s="27"/>
      <c r="BLJ24" s="27"/>
      <c r="BLK24" s="27"/>
      <c r="BLL24" s="27"/>
      <c r="BLM24" s="27"/>
      <c r="BLN24" s="27"/>
      <c r="BLO24" s="27"/>
      <c r="BLP24" s="27"/>
      <c r="BLQ24" s="27"/>
      <c r="BLR24" s="27"/>
      <c r="BLS24" s="27"/>
      <c r="BLT24" s="27"/>
      <c r="BLU24" s="27"/>
      <c r="BLV24" s="27"/>
      <c r="BLW24" s="27"/>
      <c r="BLX24" s="27"/>
      <c r="BLY24" s="27"/>
      <c r="BLZ24" s="27"/>
      <c r="BMA24" s="27"/>
      <c r="BMB24" s="27"/>
      <c r="BMC24" s="27"/>
      <c r="BMD24" s="27"/>
      <c r="BME24" s="27"/>
      <c r="BMF24" s="27"/>
      <c r="BMG24" s="27"/>
      <c r="BMH24" s="27"/>
      <c r="BMI24" s="27"/>
      <c r="BMJ24" s="27"/>
      <c r="BMK24" s="27"/>
      <c r="BML24" s="27"/>
      <c r="BMM24" s="27"/>
      <c r="BMN24" s="27"/>
      <c r="BMO24" s="27"/>
      <c r="BMP24" s="27"/>
      <c r="BMQ24" s="27"/>
      <c r="BMR24" s="27"/>
      <c r="BMS24" s="27"/>
      <c r="BMT24" s="27"/>
      <c r="BMU24" s="27"/>
      <c r="BMV24" s="27"/>
      <c r="BMW24" s="27"/>
      <c r="BMX24" s="27"/>
      <c r="BMY24" s="27"/>
      <c r="BMZ24" s="27"/>
      <c r="BNA24" s="27"/>
      <c r="BNB24" s="27"/>
      <c r="BNC24" s="27"/>
      <c r="BND24" s="27"/>
      <c r="BNE24" s="27"/>
      <c r="BNF24" s="27"/>
      <c r="BNG24" s="27"/>
      <c r="BNH24" s="27"/>
      <c r="BNI24" s="27"/>
      <c r="BNJ24" s="27"/>
      <c r="BNK24" s="27"/>
      <c r="BNL24" s="27"/>
      <c r="BNM24" s="27"/>
      <c r="BNN24" s="27"/>
      <c r="BNO24" s="27"/>
      <c r="BNP24" s="27"/>
      <c r="BNQ24" s="27"/>
      <c r="BNR24" s="27"/>
      <c r="BNS24" s="27"/>
      <c r="BNT24" s="27"/>
      <c r="BNU24" s="27"/>
      <c r="BNV24" s="27"/>
      <c r="BNW24" s="27"/>
      <c r="BNX24" s="27"/>
      <c r="BNY24" s="27"/>
      <c r="BNZ24" s="27"/>
      <c r="BOA24" s="27"/>
      <c r="BOB24" s="27"/>
      <c r="BOC24" s="27"/>
      <c r="BOD24" s="27"/>
      <c r="BOE24" s="27"/>
      <c r="BOF24" s="27"/>
      <c r="BOG24" s="27"/>
      <c r="BOH24" s="27"/>
      <c r="BOI24" s="27"/>
      <c r="BOJ24" s="27"/>
      <c r="BOK24" s="27"/>
      <c r="BOL24" s="27"/>
      <c r="BOM24" s="27"/>
      <c r="BON24" s="27"/>
      <c r="BOO24" s="27"/>
      <c r="BOP24" s="27"/>
      <c r="BOQ24" s="27"/>
      <c r="BOR24" s="27"/>
      <c r="BOS24" s="27"/>
      <c r="BOT24" s="27"/>
      <c r="BOU24" s="27"/>
      <c r="BOV24" s="27"/>
      <c r="BOW24" s="27"/>
      <c r="BOX24" s="27"/>
      <c r="BOY24" s="27"/>
      <c r="BOZ24" s="27"/>
      <c r="BPA24" s="27"/>
      <c r="BPB24" s="27"/>
      <c r="BPC24" s="27"/>
      <c r="BPD24" s="27"/>
      <c r="BPE24" s="27"/>
      <c r="BPF24" s="27"/>
      <c r="BPG24" s="27"/>
      <c r="BPH24" s="27"/>
      <c r="BPI24" s="27"/>
      <c r="BPJ24" s="27"/>
      <c r="BPK24" s="27"/>
      <c r="BPL24" s="27"/>
      <c r="BPM24" s="27"/>
      <c r="BPN24" s="27"/>
      <c r="BPO24" s="27"/>
      <c r="BPP24" s="27"/>
      <c r="BPQ24" s="27"/>
      <c r="BPR24" s="27"/>
      <c r="BPS24" s="27"/>
      <c r="BPT24" s="27"/>
      <c r="BPU24" s="27"/>
      <c r="BPV24" s="27"/>
      <c r="BPW24" s="27"/>
      <c r="BPX24" s="27"/>
      <c r="BPY24" s="27"/>
      <c r="BPZ24" s="27"/>
      <c r="BQA24" s="27"/>
      <c r="BQB24" s="27"/>
      <c r="BQC24" s="27"/>
      <c r="BQD24" s="27"/>
      <c r="BQE24" s="27"/>
      <c r="BQF24" s="27"/>
      <c r="BQG24" s="27"/>
      <c r="BQH24" s="27"/>
      <c r="BQI24" s="27"/>
      <c r="BQJ24" s="27"/>
      <c r="BQK24" s="27"/>
      <c r="BQL24" s="27"/>
      <c r="BQM24" s="27"/>
      <c r="BQN24" s="27"/>
      <c r="BQO24" s="27"/>
      <c r="BQP24" s="27"/>
      <c r="BQQ24" s="27"/>
      <c r="BQR24" s="27"/>
      <c r="BQS24" s="27"/>
      <c r="BQT24" s="27"/>
      <c r="BQU24" s="27"/>
      <c r="BQV24" s="27"/>
      <c r="BQW24" s="27"/>
      <c r="BQX24" s="27"/>
      <c r="BQY24" s="27"/>
      <c r="BQZ24" s="27"/>
      <c r="BRA24" s="27"/>
      <c r="BRB24" s="27"/>
      <c r="BRC24" s="27"/>
      <c r="BRD24" s="27"/>
    </row>
    <row r="25" spans="1:1824" s="46" customFormat="1" x14ac:dyDescent="0.2">
      <c r="A25" s="48" t="s">
        <v>100</v>
      </c>
      <c r="B25" s="47">
        <f t="shared" ref="B25:AG25" si="9">IF(B19&gt;B18,0.5*(B19-B18)*$B14,0)</f>
        <v>0</v>
      </c>
      <c r="C25" s="45">
        <f t="shared" si="9"/>
        <v>0</v>
      </c>
      <c r="D25" s="45">
        <f t="shared" si="9"/>
        <v>0</v>
      </c>
      <c r="E25" s="45">
        <f t="shared" si="9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15">
        <f t="shared" si="9"/>
        <v>0</v>
      </c>
      <c r="L25" s="45">
        <f t="shared" si="9"/>
        <v>0</v>
      </c>
      <c r="M25" s="45">
        <f t="shared" si="9"/>
        <v>0</v>
      </c>
      <c r="N25" s="45">
        <f t="shared" si="9"/>
        <v>0</v>
      </c>
      <c r="O25" s="45">
        <f t="shared" si="9"/>
        <v>0</v>
      </c>
      <c r="P25" s="45">
        <f t="shared" si="9"/>
        <v>0</v>
      </c>
      <c r="Q25" s="45">
        <f t="shared" si="9"/>
        <v>0</v>
      </c>
      <c r="R25" s="45">
        <f t="shared" si="9"/>
        <v>0</v>
      </c>
      <c r="S25" s="45">
        <f t="shared" si="9"/>
        <v>0</v>
      </c>
      <c r="T25" s="45">
        <f t="shared" si="9"/>
        <v>0</v>
      </c>
      <c r="U25" s="15">
        <f t="shared" si="9"/>
        <v>0</v>
      </c>
      <c r="V25" s="45">
        <f t="shared" si="9"/>
        <v>0</v>
      </c>
      <c r="W25" s="45">
        <f t="shared" si="9"/>
        <v>0</v>
      </c>
      <c r="X25" s="45">
        <f t="shared" si="9"/>
        <v>0</v>
      </c>
      <c r="Y25" s="45">
        <f t="shared" si="9"/>
        <v>0</v>
      </c>
      <c r="Z25" s="45">
        <f t="shared" si="9"/>
        <v>0</v>
      </c>
      <c r="AA25" s="45">
        <f t="shared" si="9"/>
        <v>0</v>
      </c>
      <c r="AB25" s="45">
        <f t="shared" si="9"/>
        <v>0</v>
      </c>
      <c r="AC25" s="45">
        <f t="shared" si="9"/>
        <v>0</v>
      </c>
      <c r="AD25" s="45">
        <f t="shared" si="9"/>
        <v>0</v>
      </c>
      <c r="AE25" s="15">
        <f t="shared" si="9"/>
        <v>0</v>
      </c>
      <c r="AF25" s="45">
        <f t="shared" si="9"/>
        <v>0</v>
      </c>
      <c r="AG25" s="45">
        <f t="shared" si="9"/>
        <v>0</v>
      </c>
      <c r="AH25" s="45">
        <f t="shared" ref="AH25:BM25" si="10">IF(AH19&gt;AH18,0.5*(AH19-AH18)*$B14,0)</f>
        <v>0</v>
      </c>
      <c r="AI25" s="45">
        <f t="shared" si="10"/>
        <v>0</v>
      </c>
      <c r="AJ25" s="45">
        <f t="shared" si="10"/>
        <v>0</v>
      </c>
      <c r="AK25" s="45">
        <f t="shared" si="10"/>
        <v>0</v>
      </c>
      <c r="AL25" s="45">
        <f t="shared" si="10"/>
        <v>0</v>
      </c>
      <c r="AM25" s="45">
        <f t="shared" si="10"/>
        <v>0</v>
      </c>
      <c r="AN25" s="45">
        <f t="shared" si="10"/>
        <v>0</v>
      </c>
      <c r="AO25" s="15">
        <f t="shared" si="10"/>
        <v>0</v>
      </c>
      <c r="AP25" s="45">
        <f t="shared" si="10"/>
        <v>0</v>
      </c>
      <c r="AQ25" s="45">
        <f t="shared" si="10"/>
        <v>0</v>
      </c>
      <c r="AR25" s="45">
        <f t="shared" si="10"/>
        <v>0</v>
      </c>
      <c r="AS25" s="45">
        <f t="shared" si="10"/>
        <v>0</v>
      </c>
      <c r="AT25" s="45">
        <f t="shared" si="10"/>
        <v>0</v>
      </c>
      <c r="AU25" s="45">
        <f t="shared" si="10"/>
        <v>0</v>
      </c>
      <c r="AV25" s="45">
        <f t="shared" si="10"/>
        <v>0</v>
      </c>
      <c r="AW25" s="45">
        <f t="shared" si="10"/>
        <v>0</v>
      </c>
      <c r="AX25" s="45">
        <f t="shared" si="10"/>
        <v>0</v>
      </c>
      <c r="AY25" s="15">
        <f t="shared" si="10"/>
        <v>0</v>
      </c>
      <c r="AZ25" s="45">
        <f t="shared" si="10"/>
        <v>0</v>
      </c>
      <c r="BA25" s="45">
        <f t="shared" si="10"/>
        <v>0</v>
      </c>
      <c r="BB25" s="45">
        <f t="shared" si="10"/>
        <v>0</v>
      </c>
      <c r="BC25" s="45">
        <f t="shared" si="10"/>
        <v>0</v>
      </c>
      <c r="BD25" s="45">
        <f t="shared" si="10"/>
        <v>0</v>
      </c>
      <c r="BE25" s="45">
        <f t="shared" si="10"/>
        <v>0</v>
      </c>
      <c r="BF25" s="45">
        <f t="shared" si="10"/>
        <v>0</v>
      </c>
      <c r="BG25" s="45">
        <f t="shared" si="10"/>
        <v>0</v>
      </c>
      <c r="BH25" s="45">
        <f t="shared" si="10"/>
        <v>0</v>
      </c>
      <c r="BI25" s="15">
        <f t="shared" si="10"/>
        <v>0</v>
      </c>
      <c r="BJ25" s="45">
        <f t="shared" si="10"/>
        <v>0</v>
      </c>
      <c r="BK25" s="45">
        <f t="shared" si="10"/>
        <v>0</v>
      </c>
      <c r="BL25" s="45">
        <f t="shared" si="10"/>
        <v>0</v>
      </c>
      <c r="BM25" s="45">
        <f t="shared" si="10"/>
        <v>0</v>
      </c>
      <c r="BN25" s="45">
        <f t="shared" ref="BN25:BS25" si="11">IF(BN19&gt;BN18,0.5*(BN19-BN18)*$B14,0)</f>
        <v>0</v>
      </c>
      <c r="BO25" s="45">
        <f t="shared" si="11"/>
        <v>0</v>
      </c>
      <c r="BP25" s="45">
        <f t="shared" si="11"/>
        <v>0</v>
      </c>
      <c r="BQ25" s="45">
        <f t="shared" si="11"/>
        <v>0</v>
      </c>
      <c r="BR25" s="45">
        <f t="shared" si="11"/>
        <v>0</v>
      </c>
      <c r="BS25" s="15">
        <f t="shared" si="11"/>
        <v>0</v>
      </c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  <c r="AMK25" s="27"/>
      <c r="AML25" s="27"/>
      <c r="AMM25" s="27"/>
      <c r="AMN25" s="27"/>
      <c r="AMO25" s="27"/>
      <c r="AMP25" s="27"/>
      <c r="AMQ25" s="27"/>
      <c r="AMR25" s="27"/>
      <c r="AMS25" s="27"/>
      <c r="AMT25" s="27"/>
      <c r="AMU25" s="27"/>
      <c r="AMV25" s="27"/>
      <c r="AMW25" s="27"/>
      <c r="AMX25" s="27"/>
      <c r="AMY25" s="27"/>
      <c r="AMZ25" s="27"/>
      <c r="ANA25" s="27"/>
      <c r="ANB25" s="27"/>
      <c r="ANC25" s="27"/>
      <c r="AND25" s="27"/>
      <c r="ANE25" s="27"/>
      <c r="ANF25" s="27"/>
      <c r="ANG25" s="27"/>
      <c r="ANH25" s="27"/>
      <c r="ANI25" s="27"/>
      <c r="ANJ25" s="27"/>
      <c r="ANK25" s="27"/>
      <c r="ANL25" s="27"/>
      <c r="ANM25" s="27"/>
      <c r="ANN25" s="27"/>
      <c r="ANO25" s="27"/>
      <c r="ANP25" s="27"/>
      <c r="ANQ25" s="27"/>
      <c r="ANR25" s="27"/>
      <c r="ANS25" s="27"/>
      <c r="ANT25" s="27"/>
      <c r="ANU25" s="27"/>
      <c r="ANV25" s="27"/>
      <c r="ANW25" s="27"/>
      <c r="ANX25" s="27"/>
      <c r="ANY25" s="27"/>
      <c r="ANZ25" s="27"/>
      <c r="AOA25" s="27"/>
      <c r="AOB25" s="27"/>
      <c r="AOC25" s="27"/>
      <c r="AOD25" s="27"/>
      <c r="AOE25" s="27"/>
      <c r="AOF25" s="27"/>
      <c r="AOG25" s="27"/>
      <c r="AOH25" s="27"/>
      <c r="AOI25" s="27"/>
      <c r="AOJ25" s="27"/>
      <c r="AOK25" s="27"/>
      <c r="AOL25" s="27"/>
      <c r="AOM25" s="27"/>
      <c r="AON25" s="27"/>
      <c r="AOO25" s="27"/>
      <c r="AOP25" s="27"/>
      <c r="AOQ25" s="27"/>
      <c r="AOR25" s="27"/>
      <c r="AOS25" s="27"/>
      <c r="AOT25" s="27"/>
      <c r="AOU25" s="27"/>
      <c r="AOV25" s="27"/>
      <c r="AOW25" s="27"/>
      <c r="AOX25" s="27"/>
      <c r="AOY25" s="27"/>
      <c r="AOZ25" s="27"/>
      <c r="APA25" s="27"/>
      <c r="APB25" s="27"/>
      <c r="APC25" s="27"/>
      <c r="APD25" s="27"/>
      <c r="APE25" s="27"/>
      <c r="APF25" s="27"/>
      <c r="APG25" s="27"/>
      <c r="APH25" s="27"/>
      <c r="API25" s="27"/>
      <c r="APJ25" s="27"/>
      <c r="APK25" s="27"/>
      <c r="APL25" s="27"/>
      <c r="APM25" s="27"/>
      <c r="APN25" s="27"/>
      <c r="APO25" s="27"/>
      <c r="APP25" s="27"/>
      <c r="APQ25" s="27"/>
      <c r="APR25" s="27"/>
      <c r="APS25" s="27"/>
      <c r="APT25" s="27"/>
      <c r="APU25" s="27"/>
      <c r="APV25" s="27"/>
      <c r="APW25" s="27"/>
      <c r="APX25" s="27"/>
      <c r="APY25" s="27"/>
      <c r="APZ25" s="27"/>
      <c r="AQA25" s="27"/>
      <c r="AQB25" s="27"/>
      <c r="AQC25" s="27"/>
      <c r="AQD25" s="27"/>
      <c r="AQE25" s="27"/>
      <c r="AQF25" s="27"/>
      <c r="AQG25" s="27"/>
      <c r="AQH25" s="27"/>
      <c r="AQI25" s="27"/>
      <c r="AQJ25" s="27"/>
      <c r="AQK25" s="27"/>
      <c r="AQL25" s="27"/>
      <c r="AQM25" s="27"/>
      <c r="AQN25" s="27"/>
      <c r="AQO25" s="27"/>
      <c r="AQP25" s="27"/>
      <c r="AQQ25" s="27"/>
      <c r="AQR25" s="27"/>
      <c r="AQS25" s="27"/>
      <c r="AQT25" s="27"/>
      <c r="AQU25" s="27"/>
      <c r="AQV25" s="27"/>
      <c r="AQW25" s="27"/>
      <c r="AQX25" s="27"/>
      <c r="AQY25" s="27"/>
      <c r="AQZ25" s="27"/>
      <c r="ARA25" s="27"/>
      <c r="ARB25" s="27"/>
      <c r="ARC25" s="27"/>
      <c r="ARD25" s="27"/>
      <c r="ARE25" s="27"/>
      <c r="ARF25" s="27"/>
      <c r="ARG25" s="27"/>
      <c r="ARH25" s="27"/>
      <c r="ARI25" s="27"/>
      <c r="ARJ25" s="27"/>
      <c r="ARK25" s="27"/>
      <c r="ARL25" s="27"/>
      <c r="ARM25" s="27"/>
      <c r="ARN25" s="27"/>
      <c r="ARO25" s="27"/>
      <c r="ARP25" s="27"/>
      <c r="ARQ25" s="27"/>
      <c r="ARR25" s="27"/>
      <c r="ARS25" s="27"/>
      <c r="ART25" s="27"/>
      <c r="ARU25" s="27"/>
      <c r="ARV25" s="27"/>
      <c r="ARW25" s="27"/>
      <c r="ARX25" s="27"/>
      <c r="ARY25" s="27"/>
      <c r="ARZ25" s="27"/>
      <c r="ASA25" s="27"/>
      <c r="ASB25" s="27"/>
      <c r="ASC25" s="27"/>
      <c r="ASD25" s="27"/>
      <c r="ASE25" s="27"/>
      <c r="ASF25" s="27"/>
      <c r="ASG25" s="27"/>
      <c r="ASH25" s="27"/>
      <c r="ASI25" s="27"/>
      <c r="ASJ25" s="27"/>
      <c r="ASK25" s="27"/>
      <c r="ASL25" s="27"/>
      <c r="ASM25" s="27"/>
      <c r="ASN25" s="27"/>
      <c r="ASO25" s="27"/>
      <c r="ASP25" s="27"/>
      <c r="ASQ25" s="27"/>
      <c r="ASR25" s="27"/>
      <c r="ASS25" s="27"/>
      <c r="AST25" s="27"/>
      <c r="ASU25" s="27"/>
      <c r="ASV25" s="27"/>
      <c r="ASW25" s="27"/>
      <c r="ASX25" s="27"/>
      <c r="ASY25" s="27"/>
      <c r="ASZ25" s="27"/>
      <c r="ATA25" s="27"/>
      <c r="ATB25" s="27"/>
      <c r="ATC25" s="27"/>
      <c r="ATD25" s="27"/>
      <c r="ATE25" s="27"/>
      <c r="ATF25" s="27"/>
      <c r="ATG25" s="27"/>
      <c r="ATH25" s="27"/>
      <c r="ATI25" s="27"/>
      <c r="ATJ25" s="27"/>
      <c r="ATK25" s="27"/>
      <c r="ATL25" s="27"/>
      <c r="ATM25" s="27"/>
      <c r="ATN25" s="27"/>
      <c r="ATO25" s="27"/>
      <c r="ATP25" s="27"/>
      <c r="ATQ25" s="27"/>
      <c r="ATR25" s="27"/>
      <c r="ATS25" s="27"/>
      <c r="ATT25" s="27"/>
      <c r="ATU25" s="27"/>
      <c r="ATV25" s="27"/>
      <c r="ATW25" s="27"/>
      <c r="ATX25" s="27"/>
      <c r="ATY25" s="27"/>
      <c r="ATZ25" s="27"/>
      <c r="AUA25" s="27"/>
      <c r="AUB25" s="27"/>
      <c r="AUC25" s="27"/>
      <c r="AUD25" s="27"/>
      <c r="AUE25" s="27"/>
      <c r="AUF25" s="27"/>
      <c r="AUG25" s="27"/>
      <c r="AUH25" s="27"/>
      <c r="AUI25" s="27"/>
      <c r="AUJ25" s="27"/>
      <c r="AUK25" s="27"/>
      <c r="AUL25" s="27"/>
      <c r="AUM25" s="27"/>
      <c r="AUN25" s="27"/>
      <c r="AUO25" s="27"/>
      <c r="AUP25" s="27"/>
      <c r="AUQ25" s="27"/>
      <c r="AUR25" s="27"/>
      <c r="AUS25" s="27"/>
      <c r="AUT25" s="27"/>
      <c r="AUU25" s="27"/>
      <c r="AUV25" s="27"/>
      <c r="AUW25" s="27"/>
      <c r="AUX25" s="27"/>
      <c r="AUY25" s="27"/>
      <c r="AUZ25" s="27"/>
      <c r="AVA25" s="27"/>
      <c r="AVB25" s="27"/>
      <c r="AVC25" s="27"/>
      <c r="AVD25" s="27"/>
      <c r="AVE25" s="27"/>
      <c r="AVF25" s="27"/>
      <c r="AVG25" s="27"/>
      <c r="AVH25" s="27"/>
      <c r="AVI25" s="27"/>
      <c r="AVJ25" s="27"/>
      <c r="AVK25" s="27"/>
      <c r="AVL25" s="27"/>
      <c r="AVM25" s="27"/>
      <c r="AVN25" s="27"/>
      <c r="AVO25" s="27"/>
      <c r="AVP25" s="27"/>
      <c r="AVQ25" s="27"/>
      <c r="AVR25" s="27"/>
      <c r="AVS25" s="27"/>
      <c r="AVT25" s="27"/>
      <c r="AVU25" s="27"/>
      <c r="AVV25" s="27"/>
      <c r="AVW25" s="27"/>
      <c r="AVX25" s="27"/>
      <c r="AVY25" s="27"/>
      <c r="AVZ25" s="27"/>
      <c r="AWA25" s="27"/>
      <c r="AWB25" s="27"/>
      <c r="AWC25" s="27"/>
      <c r="AWD25" s="27"/>
      <c r="AWE25" s="27"/>
      <c r="AWF25" s="27"/>
      <c r="AWG25" s="27"/>
      <c r="AWH25" s="27"/>
      <c r="AWI25" s="27"/>
      <c r="AWJ25" s="27"/>
      <c r="AWK25" s="27"/>
      <c r="AWL25" s="27"/>
      <c r="AWM25" s="27"/>
      <c r="AWN25" s="27"/>
      <c r="AWO25" s="27"/>
      <c r="AWP25" s="27"/>
      <c r="AWQ25" s="27"/>
      <c r="AWR25" s="27"/>
      <c r="AWS25" s="27"/>
      <c r="AWT25" s="27"/>
      <c r="AWU25" s="27"/>
      <c r="AWV25" s="27"/>
      <c r="AWW25" s="27"/>
      <c r="AWX25" s="27"/>
      <c r="AWY25" s="27"/>
      <c r="AWZ25" s="27"/>
      <c r="AXA25" s="27"/>
      <c r="AXB25" s="27"/>
      <c r="AXC25" s="27"/>
      <c r="AXD25" s="27"/>
      <c r="AXE25" s="27"/>
      <c r="AXF25" s="27"/>
      <c r="AXG25" s="27"/>
      <c r="AXH25" s="27"/>
      <c r="AXI25" s="27"/>
      <c r="AXJ25" s="27"/>
      <c r="AXK25" s="27"/>
      <c r="AXL25" s="27"/>
      <c r="AXM25" s="27"/>
      <c r="AXN25" s="27"/>
      <c r="AXO25" s="27"/>
      <c r="AXP25" s="27"/>
      <c r="AXQ25" s="27"/>
      <c r="AXR25" s="27"/>
      <c r="AXS25" s="27"/>
      <c r="AXT25" s="27"/>
      <c r="AXU25" s="27"/>
      <c r="AXV25" s="27"/>
      <c r="AXW25" s="27"/>
      <c r="AXX25" s="27"/>
      <c r="AXY25" s="27"/>
      <c r="AXZ25" s="27"/>
      <c r="AYA25" s="27"/>
      <c r="AYB25" s="27"/>
      <c r="AYC25" s="27"/>
      <c r="AYD25" s="27"/>
      <c r="AYE25" s="27"/>
      <c r="AYF25" s="27"/>
      <c r="AYG25" s="27"/>
      <c r="AYH25" s="27"/>
      <c r="AYI25" s="27"/>
      <c r="AYJ25" s="27"/>
      <c r="AYK25" s="27"/>
      <c r="AYL25" s="27"/>
      <c r="AYM25" s="27"/>
      <c r="AYN25" s="27"/>
      <c r="AYO25" s="27"/>
      <c r="AYP25" s="27"/>
      <c r="AYQ25" s="27"/>
      <c r="AYR25" s="27"/>
      <c r="AYS25" s="27"/>
      <c r="AYT25" s="27"/>
      <c r="AYU25" s="27"/>
      <c r="AYV25" s="27"/>
      <c r="AYW25" s="27"/>
      <c r="AYX25" s="27"/>
      <c r="AYY25" s="27"/>
      <c r="AYZ25" s="27"/>
      <c r="AZA25" s="27"/>
      <c r="AZB25" s="27"/>
      <c r="AZC25" s="27"/>
      <c r="AZD25" s="27"/>
      <c r="AZE25" s="27"/>
      <c r="AZF25" s="27"/>
      <c r="AZG25" s="27"/>
      <c r="AZH25" s="27"/>
      <c r="AZI25" s="27"/>
      <c r="AZJ25" s="27"/>
      <c r="AZK25" s="27"/>
      <c r="AZL25" s="27"/>
      <c r="AZM25" s="27"/>
      <c r="AZN25" s="27"/>
      <c r="AZO25" s="27"/>
      <c r="AZP25" s="27"/>
      <c r="AZQ25" s="27"/>
      <c r="AZR25" s="27"/>
      <c r="AZS25" s="27"/>
      <c r="AZT25" s="27"/>
      <c r="AZU25" s="27"/>
      <c r="AZV25" s="27"/>
      <c r="AZW25" s="27"/>
      <c r="AZX25" s="27"/>
      <c r="AZY25" s="27"/>
      <c r="AZZ25" s="27"/>
      <c r="BAA25" s="27"/>
      <c r="BAB25" s="27"/>
      <c r="BAC25" s="27"/>
      <c r="BAD25" s="27"/>
      <c r="BAE25" s="27"/>
      <c r="BAF25" s="27"/>
      <c r="BAG25" s="27"/>
      <c r="BAH25" s="27"/>
      <c r="BAI25" s="27"/>
      <c r="BAJ25" s="27"/>
      <c r="BAK25" s="27"/>
      <c r="BAL25" s="27"/>
      <c r="BAM25" s="27"/>
      <c r="BAN25" s="27"/>
      <c r="BAO25" s="27"/>
      <c r="BAP25" s="27"/>
      <c r="BAQ25" s="27"/>
      <c r="BAR25" s="27"/>
      <c r="BAS25" s="27"/>
      <c r="BAT25" s="27"/>
      <c r="BAU25" s="27"/>
      <c r="BAV25" s="27"/>
      <c r="BAW25" s="27"/>
      <c r="BAX25" s="27"/>
      <c r="BAY25" s="27"/>
      <c r="BAZ25" s="27"/>
      <c r="BBA25" s="27"/>
      <c r="BBB25" s="27"/>
      <c r="BBC25" s="27"/>
      <c r="BBD25" s="27"/>
      <c r="BBE25" s="27"/>
      <c r="BBF25" s="27"/>
      <c r="BBG25" s="27"/>
      <c r="BBH25" s="27"/>
      <c r="BBI25" s="27"/>
      <c r="BBJ25" s="27"/>
      <c r="BBK25" s="27"/>
      <c r="BBL25" s="27"/>
      <c r="BBM25" s="27"/>
      <c r="BBN25" s="27"/>
      <c r="BBO25" s="27"/>
      <c r="BBP25" s="27"/>
      <c r="BBQ25" s="27"/>
      <c r="BBR25" s="27"/>
      <c r="BBS25" s="27"/>
      <c r="BBT25" s="27"/>
      <c r="BBU25" s="27"/>
      <c r="BBV25" s="27"/>
      <c r="BBW25" s="27"/>
      <c r="BBX25" s="27"/>
      <c r="BBY25" s="27"/>
      <c r="BBZ25" s="27"/>
      <c r="BCA25" s="27"/>
      <c r="BCB25" s="27"/>
      <c r="BCC25" s="27"/>
      <c r="BCD25" s="27"/>
      <c r="BCE25" s="27"/>
      <c r="BCF25" s="27"/>
      <c r="BCG25" s="27"/>
      <c r="BCH25" s="27"/>
      <c r="BCI25" s="27"/>
      <c r="BCJ25" s="27"/>
      <c r="BCK25" s="27"/>
      <c r="BCL25" s="27"/>
      <c r="BCM25" s="27"/>
      <c r="BCN25" s="27"/>
      <c r="BCO25" s="27"/>
      <c r="BCP25" s="27"/>
      <c r="BCQ25" s="27"/>
      <c r="BCR25" s="27"/>
      <c r="BCS25" s="27"/>
      <c r="BCT25" s="27"/>
      <c r="BCU25" s="27"/>
      <c r="BCV25" s="27"/>
      <c r="BCW25" s="27"/>
      <c r="BCX25" s="27"/>
      <c r="BCY25" s="27"/>
      <c r="BCZ25" s="27"/>
      <c r="BDA25" s="27"/>
      <c r="BDB25" s="27"/>
      <c r="BDC25" s="27"/>
      <c r="BDD25" s="27"/>
      <c r="BDE25" s="27"/>
      <c r="BDF25" s="27"/>
      <c r="BDG25" s="27"/>
      <c r="BDH25" s="27"/>
      <c r="BDI25" s="27"/>
      <c r="BDJ25" s="27"/>
      <c r="BDK25" s="27"/>
      <c r="BDL25" s="27"/>
      <c r="BDM25" s="27"/>
      <c r="BDN25" s="27"/>
      <c r="BDO25" s="27"/>
      <c r="BDP25" s="27"/>
      <c r="BDQ25" s="27"/>
      <c r="BDR25" s="27"/>
      <c r="BDS25" s="27"/>
      <c r="BDT25" s="27"/>
      <c r="BDU25" s="27"/>
      <c r="BDV25" s="27"/>
      <c r="BDW25" s="27"/>
      <c r="BDX25" s="27"/>
      <c r="BDY25" s="27"/>
      <c r="BDZ25" s="27"/>
      <c r="BEA25" s="27"/>
      <c r="BEB25" s="27"/>
      <c r="BEC25" s="27"/>
      <c r="BED25" s="27"/>
      <c r="BEE25" s="27"/>
      <c r="BEF25" s="27"/>
      <c r="BEG25" s="27"/>
      <c r="BEH25" s="27"/>
      <c r="BEI25" s="27"/>
      <c r="BEJ25" s="27"/>
      <c r="BEK25" s="27"/>
      <c r="BEL25" s="27"/>
      <c r="BEM25" s="27"/>
      <c r="BEN25" s="27"/>
      <c r="BEO25" s="27"/>
      <c r="BEP25" s="27"/>
      <c r="BEQ25" s="27"/>
      <c r="BER25" s="27"/>
      <c r="BES25" s="27"/>
      <c r="BET25" s="27"/>
      <c r="BEU25" s="27"/>
      <c r="BEV25" s="27"/>
      <c r="BEW25" s="27"/>
      <c r="BEX25" s="27"/>
      <c r="BEY25" s="27"/>
      <c r="BEZ25" s="27"/>
      <c r="BFA25" s="27"/>
      <c r="BFB25" s="27"/>
      <c r="BFC25" s="27"/>
      <c r="BFD25" s="27"/>
      <c r="BFE25" s="27"/>
      <c r="BFF25" s="27"/>
      <c r="BFG25" s="27"/>
      <c r="BFH25" s="27"/>
      <c r="BFI25" s="27"/>
      <c r="BFJ25" s="27"/>
      <c r="BFK25" s="27"/>
      <c r="BFL25" s="27"/>
      <c r="BFM25" s="27"/>
      <c r="BFN25" s="27"/>
      <c r="BFO25" s="27"/>
      <c r="BFP25" s="27"/>
      <c r="BFQ25" s="27"/>
      <c r="BFR25" s="27"/>
      <c r="BFS25" s="27"/>
      <c r="BFT25" s="27"/>
      <c r="BFU25" s="27"/>
      <c r="BFV25" s="27"/>
      <c r="BFW25" s="27"/>
      <c r="BFX25" s="27"/>
      <c r="BFY25" s="27"/>
      <c r="BFZ25" s="27"/>
      <c r="BGA25" s="27"/>
      <c r="BGB25" s="27"/>
      <c r="BGC25" s="27"/>
      <c r="BGD25" s="27"/>
      <c r="BGE25" s="27"/>
      <c r="BGF25" s="27"/>
      <c r="BGG25" s="27"/>
      <c r="BGH25" s="27"/>
      <c r="BGI25" s="27"/>
      <c r="BGJ25" s="27"/>
      <c r="BGK25" s="27"/>
      <c r="BGL25" s="27"/>
      <c r="BGM25" s="27"/>
      <c r="BGN25" s="27"/>
      <c r="BGO25" s="27"/>
      <c r="BGP25" s="27"/>
      <c r="BGQ25" s="27"/>
      <c r="BGR25" s="27"/>
      <c r="BGS25" s="27"/>
      <c r="BGT25" s="27"/>
      <c r="BGU25" s="27"/>
      <c r="BGV25" s="27"/>
      <c r="BGW25" s="27"/>
      <c r="BGX25" s="27"/>
      <c r="BGY25" s="27"/>
      <c r="BGZ25" s="27"/>
      <c r="BHA25" s="27"/>
      <c r="BHB25" s="27"/>
      <c r="BHC25" s="27"/>
      <c r="BHD25" s="27"/>
      <c r="BHE25" s="27"/>
      <c r="BHF25" s="27"/>
      <c r="BHG25" s="27"/>
      <c r="BHH25" s="27"/>
      <c r="BHI25" s="27"/>
      <c r="BHJ25" s="27"/>
      <c r="BHK25" s="27"/>
      <c r="BHL25" s="27"/>
      <c r="BHM25" s="27"/>
      <c r="BHN25" s="27"/>
      <c r="BHO25" s="27"/>
      <c r="BHP25" s="27"/>
      <c r="BHQ25" s="27"/>
      <c r="BHR25" s="27"/>
      <c r="BHS25" s="27"/>
      <c r="BHT25" s="27"/>
      <c r="BHU25" s="27"/>
      <c r="BHV25" s="27"/>
      <c r="BHW25" s="27"/>
      <c r="BHX25" s="27"/>
      <c r="BHY25" s="27"/>
      <c r="BHZ25" s="27"/>
      <c r="BIA25" s="27"/>
      <c r="BIB25" s="27"/>
      <c r="BIC25" s="27"/>
      <c r="BID25" s="27"/>
      <c r="BIE25" s="27"/>
      <c r="BIF25" s="27"/>
      <c r="BIG25" s="27"/>
      <c r="BIH25" s="27"/>
      <c r="BII25" s="27"/>
      <c r="BIJ25" s="27"/>
      <c r="BIK25" s="27"/>
      <c r="BIL25" s="27"/>
      <c r="BIM25" s="27"/>
      <c r="BIN25" s="27"/>
      <c r="BIO25" s="27"/>
      <c r="BIP25" s="27"/>
      <c r="BIQ25" s="27"/>
      <c r="BIR25" s="27"/>
      <c r="BIS25" s="27"/>
      <c r="BIT25" s="27"/>
      <c r="BIU25" s="27"/>
      <c r="BIV25" s="27"/>
      <c r="BIW25" s="27"/>
      <c r="BIX25" s="27"/>
      <c r="BIY25" s="27"/>
      <c r="BIZ25" s="27"/>
      <c r="BJA25" s="27"/>
      <c r="BJB25" s="27"/>
      <c r="BJC25" s="27"/>
      <c r="BJD25" s="27"/>
      <c r="BJE25" s="27"/>
      <c r="BJF25" s="27"/>
      <c r="BJG25" s="27"/>
      <c r="BJH25" s="27"/>
      <c r="BJI25" s="27"/>
      <c r="BJJ25" s="27"/>
      <c r="BJK25" s="27"/>
      <c r="BJL25" s="27"/>
      <c r="BJM25" s="27"/>
      <c r="BJN25" s="27"/>
      <c r="BJO25" s="27"/>
      <c r="BJP25" s="27"/>
      <c r="BJQ25" s="27"/>
      <c r="BJR25" s="27"/>
      <c r="BJS25" s="27"/>
      <c r="BJT25" s="27"/>
      <c r="BJU25" s="27"/>
      <c r="BJV25" s="27"/>
      <c r="BJW25" s="27"/>
      <c r="BJX25" s="27"/>
      <c r="BJY25" s="27"/>
      <c r="BJZ25" s="27"/>
      <c r="BKA25" s="27"/>
      <c r="BKB25" s="27"/>
      <c r="BKC25" s="27"/>
      <c r="BKD25" s="27"/>
      <c r="BKE25" s="27"/>
      <c r="BKF25" s="27"/>
      <c r="BKG25" s="27"/>
      <c r="BKH25" s="27"/>
      <c r="BKI25" s="27"/>
      <c r="BKJ25" s="27"/>
      <c r="BKK25" s="27"/>
      <c r="BKL25" s="27"/>
      <c r="BKM25" s="27"/>
      <c r="BKN25" s="27"/>
      <c r="BKO25" s="27"/>
      <c r="BKP25" s="27"/>
      <c r="BKQ25" s="27"/>
      <c r="BKR25" s="27"/>
      <c r="BKS25" s="27"/>
      <c r="BKT25" s="27"/>
      <c r="BKU25" s="27"/>
      <c r="BKV25" s="27"/>
      <c r="BKW25" s="27"/>
      <c r="BKX25" s="27"/>
      <c r="BKY25" s="27"/>
      <c r="BKZ25" s="27"/>
      <c r="BLA25" s="27"/>
      <c r="BLB25" s="27"/>
      <c r="BLC25" s="27"/>
      <c r="BLD25" s="27"/>
      <c r="BLE25" s="27"/>
      <c r="BLF25" s="27"/>
      <c r="BLG25" s="27"/>
      <c r="BLH25" s="27"/>
      <c r="BLI25" s="27"/>
      <c r="BLJ25" s="27"/>
      <c r="BLK25" s="27"/>
      <c r="BLL25" s="27"/>
      <c r="BLM25" s="27"/>
      <c r="BLN25" s="27"/>
      <c r="BLO25" s="27"/>
      <c r="BLP25" s="27"/>
      <c r="BLQ25" s="27"/>
      <c r="BLR25" s="27"/>
      <c r="BLS25" s="27"/>
      <c r="BLT25" s="27"/>
      <c r="BLU25" s="27"/>
      <c r="BLV25" s="27"/>
      <c r="BLW25" s="27"/>
      <c r="BLX25" s="27"/>
      <c r="BLY25" s="27"/>
      <c r="BLZ25" s="27"/>
      <c r="BMA25" s="27"/>
      <c r="BMB25" s="27"/>
      <c r="BMC25" s="27"/>
      <c r="BMD25" s="27"/>
      <c r="BME25" s="27"/>
      <c r="BMF25" s="27"/>
      <c r="BMG25" s="27"/>
      <c r="BMH25" s="27"/>
      <c r="BMI25" s="27"/>
      <c r="BMJ25" s="27"/>
      <c r="BMK25" s="27"/>
      <c r="BML25" s="27"/>
      <c r="BMM25" s="27"/>
      <c r="BMN25" s="27"/>
      <c r="BMO25" s="27"/>
      <c r="BMP25" s="27"/>
      <c r="BMQ25" s="27"/>
      <c r="BMR25" s="27"/>
      <c r="BMS25" s="27"/>
      <c r="BMT25" s="27"/>
      <c r="BMU25" s="27"/>
      <c r="BMV25" s="27"/>
      <c r="BMW25" s="27"/>
      <c r="BMX25" s="27"/>
      <c r="BMY25" s="27"/>
      <c r="BMZ25" s="27"/>
      <c r="BNA25" s="27"/>
      <c r="BNB25" s="27"/>
      <c r="BNC25" s="27"/>
      <c r="BND25" s="27"/>
      <c r="BNE25" s="27"/>
      <c r="BNF25" s="27"/>
      <c r="BNG25" s="27"/>
      <c r="BNH25" s="27"/>
      <c r="BNI25" s="27"/>
      <c r="BNJ25" s="27"/>
      <c r="BNK25" s="27"/>
      <c r="BNL25" s="27"/>
      <c r="BNM25" s="27"/>
      <c r="BNN25" s="27"/>
      <c r="BNO25" s="27"/>
      <c r="BNP25" s="27"/>
      <c r="BNQ25" s="27"/>
      <c r="BNR25" s="27"/>
      <c r="BNS25" s="27"/>
      <c r="BNT25" s="27"/>
      <c r="BNU25" s="27"/>
      <c r="BNV25" s="27"/>
      <c r="BNW25" s="27"/>
      <c r="BNX25" s="27"/>
      <c r="BNY25" s="27"/>
      <c r="BNZ25" s="27"/>
      <c r="BOA25" s="27"/>
      <c r="BOB25" s="27"/>
      <c r="BOC25" s="27"/>
      <c r="BOD25" s="27"/>
      <c r="BOE25" s="27"/>
      <c r="BOF25" s="27"/>
      <c r="BOG25" s="27"/>
      <c r="BOH25" s="27"/>
      <c r="BOI25" s="27"/>
      <c r="BOJ25" s="27"/>
      <c r="BOK25" s="27"/>
      <c r="BOL25" s="27"/>
      <c r="BOM25" s="27"/>
      <c r="BON25" s="27"/>
      <c r="BOO25" s="27"/>
      <c r="BOP25" s="27"/>
      <c r="BOQ25" s="27"/>
      <c r="BOR25" s="27"/>
      <c r="BOS25" s="27"/>
      <c r="BOT25" s="27"/>
      <c r="BOU25" s="27"/>
      <c r="BOV25" s="27"/>
      <c r="BOW25" s="27"/>
      <c r="BOX25" s="27"/>
      <c r="BOY25" s="27"/>
      <c r="BOZ25" s="27"/>
      <c r="BPA25" s="27"/>
      <c r="BPB25" s="27"/>
      <c r="BPC25" s="27"/>
      <c r="BPD25" s="27"/>
      <c r="BPE25" s="27"/>
      <c r="BPF25" s="27"/>
      <c r="BPG25" s="27"/>
      <c r="BPH25" s="27"/>
      <c r="BPI25" s="27"/>
      <c r="BPJ25" s="27"/>
      <c r="BPK25" s="27"/>
      <c r="BPL25" s="27"/>
      <c r="BPM25" s="27"/>
      <c r="BPN25" s="27"/>
      <c r="BPO25" s="27"/>
      <c r="BPP25" s="27"/>
      <c r="BPQ25" s="27"/>
      <c r="BPR25" s="27"/>
      <c r="BPS25" s="27"/>
      <c r="BPT25" s="27"/>
      <c r="BPU25" s="27"/>
      <c r="BPV25" s="27"/>
      <c r="BPW25" s="27"/>
      <c r="BPX25" s="27"/>
      <c r="BPY25" s="27"/>
      <c r="BPZ25" s="27"/>
      <c r="BQA25" s="27"/>
      <c r="BQB25" s="27"/>
      <c r="BQC25" s="27"/>
      <c r="BQD25" s="27"/>
      <c r="BQE25" s="27"/>
      <c r="BQF25" s="27"/>
      <c r="BQG25" s="27"/>
      <c r="BQH25" s="27"/>
      <c r="BQI25" s="27"/>
      <c r="BQJ25" s="27"/>
      <c r="BQK25" s="27"/>
      <c r="BQL25" s="27"/>
      <c r="BQM25" s="27"/>
      <c r="BQN25" s="27"/>
      <c r="BQO25" s="27"/>
      <c r="BQP25" s="27"/>
      <c r="BQQ25" s="27"/>
      <c r="BQR25" s="27"/>
      <c r="BQS25" s="27"/>
      <c r="BQT25" s="27"/>
      <c r="BQU25" s="27"/>
      <c r="BQV25" s="27"/>
      <c r="BQW25" s="27"/>
      <c r="BQX25" s="27"/>
      <c r="BQY25" s="27"/>
      <c r="BQZ25" s="27"/>
      <c r="BRA25" s="27"/>
      <c r="BRB25" s="27"/>
      <c r="BRC25" s="27"/>
      <c r="BRD25" s="27"/>
    </row>
    <row r="26" spans="1:1824" s="46" customFormat="1" x14ac:dyDescent="0.2">
      <c r="A26" s="48" t="s">
        <v>101</v>
      </c>
      <c r="B26" s="47">
        <f>B25</f>
        <v>0</v>
      </c>
      <c r="C26" s="45">
        <f>SUM($B25:C25)</f>
        <v>0</v>
      </c>
      <c r="D26" s="45">
        <f>SUM($B25:D25)</f>
        <v>0</v>
      </c>
      <c r="E26" s="45">
        <f>SUM($B25:E25)</f>
        <v>0</v>
      </c>
      <c r="F26" s="45">
        <f>SUM($B25:F25)</f>
        <v>0</v>
      </c>
      <c r="G26" s="45">
        <f>SUM($B25:G25)</f>
        <v>0</v>
      </c>
      <c r="H26" s="45">
        <f>SUM($B25:H25)</f>
        <v>0</v>
      </c>
      <c r="I26" s="45">
        <f>SUM($B25:I25)</f>
        <v>0</v>
      </c>
      <c r="J26" s="45">
        <f>SUM($B25:J25)</f>
        <v>0</v>
      </c>
      <c r="K26" s="15">
        <f>SUM($B25:K25)</f>
        <v>0</v>
      </c>
      <c r="L26" s="45">
        <f>SUM($B25:L25)</f>
        <v>0</v>
      </c>
      <c r="M26" s="45">
        <f>SUM($B25:M25)</f>
        <v>0</v>
      </c>
      <c r="N26" s="45">
        <f>SUM($B25:N25)</f>
        <v>0</v>
      </c>
      <c r="O26" s="45">
        <f>SUM($B25:O25)</f>
        <v>0</v>
      </c>
      <c r="P26" s="45">
        <f>SUM($B25:P25)</f>
        <v>0</v>
      </c>
      <c r="Q26" s="45">
        <f>SUM($B25:Q25)</f>
        <v>0</v>
      </c>
      <c r="R26" s="45">
        <f>SUM($B25:R25)</f>
        <v>0</v>
      </c>
      <c r="S26" s="45">
        <f>SUM($B25:S25)</f>
        <v>0</v>
      </c>
      <c r="T26" s="45">
        <f>SUM($B25:T25)</f>
        <v>0</v>
      </c>
      <c r="U26" s="15">
        <f>SUM($B25:U25)</f>
        <v>0</v>
      </c>
      <c r="V26" s="45">
        <f>SUM($B25:V25)</f>
        <v>0</v>
      </c>
      <c r="W26" s="45">
        <f>SUM($B25:W25)</f>
        <v>0</v>
      </c>
      <c r="X26" s="45">
        <f>SUM($B25:X25)</f>
        <v>0</v>
      </c>
      <c r="Y26" s="45">
        <f>SUM($B25:Y25)</f>
        <v>0</v>
      </c>
      <c r="Z26" s="45">
        <f>SUM($B25:Z25)</f>
        <v>0</v>
      </c>
      <c r="AA26" s="45">
        <f>SUM($B25:AA25)</f>
        <v>0</v>
      </c>
      <c r="AB26" s="45">
        <f>SUM($B25:AB25)</f>
        <v>0</v>
      </c>
      <c r="AC26" s="45">
        <f>SUM($B25:AC25)</f>
        <v>0</v>
      </c>
      <c r="AD26" s="45">
        <f>SUM($B25:AD25)</f>
        <v>0</v>
      </c>
      <c r="AE26" s="15">
        <f>SUM($B25:AE25)</f>
        <v>0</v>
      </c>
      <c r="AF26" s="45">
        <f>SUM($B25:AF25)</f>
        <v>0</v>
      </c>
      <c r="AG26" s="45">
        <f>SUM($B25:AG25)</f>
        <v>0</v>
      </c>
      <c r="AH26" s="45">
        <f>SUM($B25:AH25)</f>
        <v>0</v>
      </c>
      <c r="AI26" s="45">
        <f>SUM($B25:AI25)</f>
        <v>0</v>
      </c>
      <c r="AJ26" s="45">
        <f>SUM($B25:AJ25)</f>
        <v>0</v>
      </c>
      <c r="AK26" s="45">
        <f>SUM($B25:AK25)</f>
        <v>0</v>
      </c>
      <c r="AL26" s="45">
        <f>SUM($B25:AL25)</f>
        <v>0</v>
      </c>
      <c r="AM26" s="45">
        <f>SUM($B25:AM25)</f>
        <v>0</v>
      </c>
      <c r="AN26" s="45">
        <f>SUM($B25:AN25)</f>
        <v>0</v>
      </c>
      <c r="AO26" s="15">
        <f>SUM($B25:AO25)</f>
        <v>0</v>
      </c>
      <c r="AP26" s="45">
        <f>SUM($B25:AP25)</f>
        <v>0</v>
      </c>
      <c r="AQ26" s="45">
        <f>SUM($B25:AQ25)</f>
        <v>0</v>
      </c>
      <c r="AR26" s="45">
        <f>SUM($B25:AR25)</f>
        <v>0</v>
      </c>
      <c r="AS26" s="45">
        <f>SUM($B25:AS25)</f>
        <v>0</v>
      </c>
      <c r="AT26" s="45">
        <f>SUM($B25:AT25)</f>
        <v>0</v>
      </c>
      <c r="AU26" s="45">
        <f>SUM($B25:AU25)</f>
        <v>0</v>
      </c>
      <c r="AV26" s="45">
        <f>SUM($B25:AV25)</f>
        <v>0</v>
      </c>
      <c r="AW26" s="45">
        <f>SUM($B25:AW25)</f>
        <v>0</v>
      </c>
      <c r="AX26" s="45">
        <f>SUM($B25:AX25)</f>
        <v>0</v>
      </c>
      <c r="AY26" s="15">
        <f>SUM($B25:AY25)</f>
        <v>0</v>
      </c>
      <c r="AZ26" s="45">
        <f>SUM($B25:AZ25)</f>
        <v>0</v>
      </c>
      <c r="BA26" s="45">
        <f>SUM($B25:BA25)</f>
        <v>0</v>
      </c>
      <c r="BB26" s="45">
        <f>SUM($B25:BB25)</f>
        <v>0</v>
      </c>
      <c r="BC26" s="45">
        <f>SUM($B25:BC25)</f>
        <v>0</v>
      </c>
      <c r="BD26" s="45">
        <f>SUM($B25:BD25)</f>
        <v>0</v>
      </c>
      <c r="BE26" s="45">
        <f>SUM($B25:BE25)</f>
        <v>0</v>
      </c>
      <c r="BF26" s="45">
        <f>SUM($B25:BF25)</f>
        <v>0</v>
      </c>
      <c r="BG26" s="45">
        <f>SUM($B25:BG25)</f>
        <v>0</v>
      </c>
      <c r="BH26" s="45">
        <f>SUM($B25:BH25)</f>
        <v>0</v>
      </c>
      <c r="BI26" s="15">
        <f>SUM($B25:BI25)</f>
        <v>0</v>
      </c>
      <c r="BJ26" s="45">
        <f>SUM($B25:BJ25)</f>
        <v>0</v>
      </c>
      <c r="BK26" s="45">
        <f>SUM($B25:BK25)</f>
        <v>0</v>
      </c>
      <c r="BL26" s="45">
        <f>SUM($B25:BL25)</f>
        <v>0</v>
      </c>
      <c r="BM26" s="45">
        <f>SUM($B25:BM25)</f>
        <v>0</v>
      </c>
      <c r="BN26" s="45">
        <f>SUM($B25:BN25)</f>
        <v>0</v>
      </c>
      <c r="BO26" s="45">
        <f>SUM($B25:BO25)</f>
        <v>0</v>
      </c>
      <c r="BP26" s="45">
        <f>SUM($B25:BP25)</f>
        <v>0</v>
      </c>
      <c r="BQ26" s="45">
        <f>SUM($B25:BQ25)</f>
        <v>0</v>
      </c>
      <c r="BR26" s="45">
        <f>SUM($B25:BR25)</f>
        <v>0</v>
      </c>
      <c r="BS26" s="15">
        <f>SUM($B25:BS25)</f>
        <v>0</v>
      </c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  <c r="AMK26" s="27"/>
      <c r="AML26" s="27"/>
      <c r="AMM26" s="27"/>
      <c r="AMN26" s="27"/>
      <c r="AMO26" s="27"/>
      <c r="AMP26" s="27"/>
      <c r="AMQ26" s="27"/>
      <c r="AMR26" s="27"/>
      <c r="AMS26" s="27"/>
      <c r="AMT26" s="27"/>
      <c r="AMU26" s="27"/>
      <c r="AMV26" s="27"/>
      <c r="AMW26" s="27"/>
      <c r="AMX26" s="27"/>
      <c r="AMY26" s="27"/>
      <c r="AMZ26" s="27"/>
      <c r="ANA26" s="27"/>
      <c r="ANB26" s="27"/>
      <c r="ANC26" s="27"/>
      <c r="AND26" s="27"/>
      <c r="ANE26" s="27"/>
      <c r="ANF26" s="27"/>
      <c r="ANG26" s="27"/>
      <c r="ANH26" s="27"/>
      <c r="ANI26" s="27"/>
      <c r="ANJ26" s="27"/>
      <c r="ANK26" s="27"/>
      <c r="ANL26" s="27"/>
      <c r="ANM26" s="27"/>
      <c r="ANN26" s="27"/>
      <c r="ANO26" s="27"/>
      <c r="ANP26" s="27"/>
      <c r="ANQ26" s="27"/>
      <c r="ANR26" s="27"/>
      <c r="ANS26" s="27"/>
      <c r="ANT26" s="27"/>
      <c r="ANU26" s="27"/>
      <c r="ANV26" s="27"/>
      <c r="ANW26" s="27"/>
      <c r="ANX26" s="27"/>
      <c r="ANY26" s="27"/>
      <c r="ANZ26" s="27"/>
      <c r="AOA26" s="27"/>
      <c r="AOB26" s="27"/>
      <c r="AOC26" s="27"/>
      <c r="AOD26" s="27"/>
      <c r="AOE26" s="27"/>
      <c r="AOF26" s="27"/>
      <c r="AOG26" s="27"/>
      <c r="AOH26" s="27"/>
      <c r="AOI26" s="27"/>
      <c r="AOJ26" s="27"/>
      <c r="AOK26" s="27"/>
      <c r="AOL26" s="27"/>
      <c r="AOM26" s="27"/>
      <c r="AON26" s="27"/>
      <c r="AOO26" s="27"/>
      <c r="AOP26" s="27"/>
      <c r="AOQ26" s="27"/>
      <c r="AOR26" s="27"/>
      <c r="AOS26" s="27"/>
      <c r="AOT26" s="27"/>
      <c r="AOU26" s="27"/>
      <c r="AOV26" s="27"/>
      <c r="AOW26" s="27"/>
      <c r="AOX26" s="27"/>
      <c r="AOY26" s="27"/>
      <c r="AOZ26" s="27"/>
      <c r="APA26" s="27"/>
      <c r="APB26" s="27"/>
      <c r="APC26" s="27"/>
      <c r="APD26" s="27"/>
      <c r="APE26" s="27"/>
      <c r="APF26" s="27"/>
      <c r="APG26" s="27"/>
      <c r="APH26" s="27"/>
      <c r="API26" s="27"/>
      <c r="APJ26" s="27"/>
      <c r="APK26" s="27"/>
      <c r="APL26" s="27"/>
      <c r="APM26" s="27"/>
      <c r="APN26" s="27"/>
      <c r="APO26" s="27"/>
      <c r="APP26" s="27"/>
      <c r="APQ26" s="27"/>
      <c r="APR26" s="27"/>
      <c r="APS26" s="27"/>
      <c r="APT26" s="27"/>
      <c r="APU26" s="27"/>
      <c r="APV26" s="27"/>
      <c r="APW26" s="27"/>
      <c r="APX26" s="27"/>
      <c r="APY26" s="27"/>
      <c r="APZ26" s="27"/>
      <c r="AQA26" s="27"/>
      <c r="AQB26" s="27"/>
      <c r="AQC26" s="27"/>
      <c r="AQD26" s="27"/>
      <c r="AQE26" s="27"/>
      <c r="AQF26" s="27"/>
      <c r="AQG26" s="27"/>
      <c r="AQH26" s="27"/>
      <c r="AQI26" s="27"/>
      <c r="AQJ26" s="27"/>
      <c r="AQK26" s="27"/>
      <c r="AQL26" s="27"/>
      <c r="AQM26" s="27"/>
      <c r="AQN26" s="27"/>
      <c r="AQO26" s="27"/>
      <c r="AQP26" s="27"/>
      <c r="AQQ26" s="27"/>
      <c r="AQR26" s="27"/>
      <c r="AQS26" s="27"/>
      <c r="AQT26" s="27"/>
      <c r="AQU26" s="27"/>
      <c r="AQV26" s="27"/>
      <c r="AQW26" s="27"/>
      <c r="AQX26" s="27"/>
      <c r="AQY26" s="27"/>
      <c r="AQZ26" s="27"/>
      <c r="ARA26" s="27"/>
      <c r="ARB26" s="27"/>
      <c r="ARC26" s="27"/>
      <c r="ARD26" s="27"/>
      <c r="ARE26" s="27"/>
      <c r="ARF26" s="27"/>
      <c r="ARG26" s="27"/>
      <c r="ARH26" s="27"/>
      <c r="ARI26" s="27"/>
      <c r="ARJ26" s="27"/>
      <c r="ARK26" s="27"/>
      <c r="ARL26" s="27"/>
      <c r="ARM26" s="27"/>
      <c r="ARN26" s="27"/>
      <c r="ARO26" s="27"/>
      <c r="ARP26" s="27"/>
      <c r="ARQ26" s="27"/>
      <c r="ARR26" s="27"/>
      <c r="ARS26" s="27"/>
      <c r="ART26" s="27"/>
      <c r="ARU26" s="27"/>
      <c r="ARV26" s="27"/>
      <c r="ARW26" s="27"/>
      <c r="ARX26" s="27"/>
      <c r="ARY26" s="27"/>
      <c r="ARZ26" s="27"/>
      <c r="ASA26" s="27"/>
      <c r="ASB26" s="27"/>
      <c r="ASC26" s="27"/>
      <c r="ASD26" s="27"/>
      <c r="ASE26" s="27"/>
      <c r="ASF26" s="27"/>
      <c r="ASG26" s="27"/>
      <c r="ASH26" s="27"/>
      <c r="ASI26" s="27"/>
      <c r="ASJ26" s="27"/>
      <c r="ASK26" s="27"/>
      <c r="ASL26" s="27"/>
      <c r="ASM26" s="27"/>
      <c r="ASN26" s="27"/>
      <c r="ASO26" s="27"/>
      <c r="ASP26" s="27"/>
      <c r="ASQ26" s="27"/>
      <c r="ASR26" s="27"/>
      <c r="ASS26" s="27"/>
      <c r="AST26" s="27"/>
      <c r="ASU26" s="27"/>
      <c r="ASV26" s="27"/>
      <c r="ASW26" s="27"/>
      <c r="ASX26" s="27"/>
      <c r="ASY26" s="27"/>
      <c r="ASZ26" s="27"/>
      <c r="ATA26" s="27"/>
      <c r="ATB26" s="27"/>
      <c r="ATC26" s="27"/>
      <c r="ATD26" s="27"/>
      <c r="ATE26" s="27"/>
      <c r="ATF26" s="27"/>
      <c r="ATG26" s="27"/>
      <c r="ATH26" s="27"/>
      <c r="ATI26" s="27"/>
      <c r="ATJ26" s="27"/>
      <c r="ATK26" s="27"/>
      <c r="ATL26" s="27"/>
      <c r="ATM26" s="27"/>
      <c r="ATN26" s="27"/>
      <c r="ATO26" s="27"/>
      <c r="ATP26" s="27"/>
      <c r="ATQ26" s="27"/>
      <c r="ATR26" s="27"/>
      <c r="ATS26" s="27"/>
      <c r="ATT26" s="27"/>
      <c r="ATU26" s="27"/>
      <c r="ATV26" s="27"/>
      <c r="ATW26" s="27"/>
      <c r="ATX26" s="27"/>
      <c r="ATY26" s="27"/>
      <c r="ATZ26" s="27"/>
      <c r="AUA26" s="27"/>
      <c r="AUB26" s="27"/>
      <c r="AUC26" s="27"/>
      <c r="AUD26" s="27"/>
      <c r="AUE26" s="27"/>
      <c r="AUF26" s="27"/>
      <c r="AUG26" s="27"/>
      <c r="AUH26" s="27"/>
      <c r="AUI26" s="27"/>
      <c r="AUJ26" s="27"/>
      <c r="AUK26" s="27"/>
      <c r="AUL26" s="27"/>
      <c r="AUM26" s="27"/>
      <c r="AUN26" s="27"/>
      <c r="AUO26" s="27"/>
      <c r="AUP26" s="27"/>
      <c r="AUQ26" s="27"/>
      <c r="AUR26" s="27"/>
      <c r="AUS26" s="27"/>
      <c r="AUT26" s="27"/>
      <c r="AUU26" s="27"/>
      <c r="AUV26" s="27"/>
      <c r="AUW26" s="27"/>
      <c r="AUX26" s="27"/>
      <c r="AUY26" s="27"/>
      <c r="AUZ26" s="27"/>
      <c r="AVA26" s="27"/>
      <c r="AVB26" s="27"/>
      <c r="AVC26" s="27"/>
      <c r="AVD26" s="27"/>
      <c r="AVE26" s="27"/>
      <c r="AVF26" s="27"/>
      <c r="AVG26" s="27"/>
      <c r="AVH26" s="27"/>
      <c r="AVI26" s="27"/>
      <c r="AVJ26" s="27"/>
      <c r="AVK26" s="27"/>
      <c r="AVL26" s="27"/>
      <c r="AVM26" s="27"/>
      <c r="AVN26" s="27"/>
      <c r="AVO26" s="27"/>
      <c r="AVP26" s="27"/>
      <c r="AVQ26" s="27"/>
      <c r="AVR26" s="27"/>
      <c r="AVS26" s="27"/>
      <c r="AVT26" s="27"/>
      <c r="AVU26" s="27"/>
      <c r="AVV26" s="27"/>
      <c r="AVW26" s="27"/>
      <c r="AVX26" s="27"/>
      <c r="AVY26" s="27"/>
      <c r="AVZ26" s="27"/>
      <c r="AWA26" s="27"/>
      <c r="AWB26" s="27"/>
      <c r="AWC26" s="27"/>
      <c r="AWD26" s="27"/>
      <c r="AWE26" s="27"/>
      <c r="AWF26" s="27"/>
      <c r="AWG26" s="27"/>
      <c r="AWH26" s="27"/>
      <c r="AWI26" s="27"/>
      <c r="AWJ26" s="27"/>
      <c r="AWK26" s="27"/>
      <c r="AWL26" s="27"/>
      <c r="AWM26" s="27"/>
      <c r="AWN26" s="27"/>
      <c r="AWO26" s="27"/>
      <c r="AWP26" s="27"/>
      <c r="AWQ26" s="27"/>
      <c r="AWR26" s="27"/>
      <c r="AWS26" s="27"/>
      <c r="AWT26" s="27"/>
      <c r="AWU26" s="27"/>
      <c r="AWV26" s="27"/>
      <c r="AWW26" s="27"/>
      <c r="AWX26" s="27"/>
      <c r="AWY26" s="27"/>
      <c r="AWZ26" s="27"/>
      <c r="AXA26" s="27"/>
      <c r="AXB26" s="27"/>
      <c r="AXC26" s="27"/>
      <c r="AXD26" s="27"/>
      <c r="AXE26" s="27"/>
      <c r="AXF26" s="27"/>
      <c r="AXG26" s="27"/>
      <c r="AXH26" s="27"/>
      <c r="AXI26" s="27"/>
      <c r="AXJ26" s="27"/>
      <c r="AXK26" s="27"/>
      <c r="AXL26" s="27"/>
      <c r="AXM26" s="27"/>
      <c r="AXN26" s="27"/>
      <c r="AXO26" s="27"/>
      <c r="AXP26" s="27"/>
      <c r="AXQ26" s="27"/>
      <c r="AXR26" s="27"/>
      <c r="AXS26" s="27"/>
      <c r="AXT26" s="27"/>
      <c r="AXU26" s="27"/>
      <c r="AXV26" s="27"/>
      <c r="AXW26" s="27"/>
      <c r="AXX26" s="27"/>
      <c r="AXY26" s="27"/>
      <c r="AXZ26" s="27"/>
      <c r="AYA26" s="27"/>
      <c r="AYB26" s="27"/>
      <c r="AYC26" s="27"/>
      <c r="AYD26" s="27"/>
      <c r="AYE26" s="27"/>
      <c r="AYF26" s="27"/>
      <c r="AYG26" s="27"/>
      <c r="AYH26" s="27"/>
      <c r="AYI26" s="27"/>
      <c r="AYJ26" s="27"/>
      <c r="AYK26" s="27"/>
      <c r="AYL26" s="27"/>
      <c r="AYM26" s="27"/>
      <c r="AYN26" s="27"/>
      <c r="AYO26" s="27"/>
      <c r="AYP26" s="27"/>
      <c r="AYQ26" s="27"/>
      <c r="AYR26" s="27"/>
      <c r="AYS26" s="27"/>
      <c r="AYT26" s="27"/>
      <c r="AYU26" s="27"/>
      <c r="AYV26" s="27"/>
      <c r="AYW26" s="27"/>
      <c r="AYX26" s="27"/>
      <c r="AYY26" s="27"/>
      <c r="AYZ26" s="27"/>
      <c r="AZA26" s="27"/>
      <c r="AZB26" s="27"/>
      <c r="AZC26" s="27"/>
      <c r="AZD26" s="27"/>
      <c r="AZE26" s="27"/>
      <c r="AZF26" s="27"/>
      <c r="AZG26" s="27"/>
      <c r="AZH26" s="27"/>
      <c r="AZI26" s="27"/>
      <c r="AZJ26" s="27"/>
      <c r="AZK26" s="27"/>
      <c r="AZL26" s="27"/>
      <c r="AZM26" s="27"/>
      <c r="AZN26" s="27"/>
      <c r="AZO26" s="27"/>
      <c r="AZP26" s="27"/>
      <c r="AZQ26" s="27"/>
      <c r="AZR26" s="27"/>
      <c r="AZS26" s="27"/>
      <c r="AZT26" s="27"/>
      <c r="AZU26" s="27"/>
      <c r="AZV26" s="27"/>
      <c r="AZW26" s="27"/>
      <c r="AZX26" s="27"/>
      <c r="AZY26" s="27"/>
      <c r="AZZ26" s="27"/>
      <c r="BAA26" s="27"/>
      <c r="BAB26" s="27"/>
      <c r="BAC26" s="27"/>
      <c r="BAD26" s="27"/>
      <c r="BAE26" s="27"/>
      <c r="BAF26" s="27"/>
      <c r="BAG26" s="27"/>
      <c r="BAH26" s="27"/>
      <c r="BAI26" s="27"/>
      <c r="BAJ26" s="27"/>
      <c r="BAK26" s="27"/>
      <c r="BAL26" s="27"/>
      <c r="BAM26" s="27"/>
      <c r="BAN26" s="27"/>
      <c r="BAO26" s="27"/>
      <c r="BAP26" s="27"/>
      <c r="BAQ26" s="27"/>
      <c r="BAR26" s="27"/>
      <c r="BAS26" s="27"/>
      <c r="BAT26" s="27"/>
      <c r="BAU26" s="27"/>
      <c r="BAV26" s="27"/>
      <c r="BAW26" s="27"/>
      <c r="BAX26" s="27"/>
      <c r="BAY26" s="27"/>
      <c r="BAZ26" s="27"/>
      <c r="BBA26" s="27"/>
      <c r="BBB26" s="27"/>
      <c r="BBC26" s="27"/>
      <c r="BBD26" s="27"/>
      <c r="BBE26" s="27"/>
      <c r="BBF26" s="27"/>
      <c r="BBG26" s="27"/>
      <c r="BBH26" s="27"/>
      <c r="BBI26" s="27"/>
      <c r="BBJ26" s="27"/>
      <c r="BBK26" s="27"/>
      <c r="BBL26" s="27"/>
      <c r="BBM26" s="27"/>
      <c r="BBN26" s="27"/>
      <c r="BBO26" s="27"/>
      <c r="BBP26" s="27"/>
      <c r="BBQ26" s="27"/>
      <c r="BBR26" s="27"/>
      <c r="BBS26" s="27"/>
      <c r="BBT26" s="27"/>
      <c r="BBU26" s="27"/>
      <c r="BBV26" s="27"/>
      <c r="BBW26" s="27"/>
      <c r="BBX26" s="27"/>
      <c r="BBY26" s="27"/>
      <c r="BBZ26" s="27"/>
      <c r="BCA26" s="27"/>
      <c r="BCB26" s="27"/>
      <c r="BCC26" s="27"/>
      <c r="BCD26" s="27"/>
      <c r="BCE26" s="27"/>
      <c r="BCF26" s="27"/>
      <c r="BCG26" s="27"/>
      <c r="BCH26" s="27"/>
      <c r="BCI26" s="27"/>
      <c r="BCJ26" s="27"/>
      <c r="BCK26" s="27"/>
      <c r="BCL26" s="27"/>
      <c r="BCM26" s="27"/>
      <c r="BCN26" s="27"/>
      <c r="BCO26" s="27"/>
      <c r="BCP26" s="27"/>
      <c r="BCQ26" s="27"/>
      <c r="BCR26" s="27"/>
      <c r="BCS26" s="27"/>
      <c r="BCT26" s="27"/>
      <c r="BCU26" s="27"/>
      <c r="BCV26" s="27"/>
      <c r="BCW26" s="27"/>
      <c r="BCX26" s="27"/>
      <c r="BCY26" s="27"/>
      <c r="BCZ26" s="27"/>
      <c r="BDA26" s="27"/>
      <c r="BDB26" s="27"/>
      <c r="BDC26" s="27"/>
      <c r="BDD26" s="27"/>
      <c r="BDE26" s="27"/>
      <c r="BDF26" s="27"/>
      <c r="BDG26" s="27"/>
      <c r="BDH26" s="27"/>
      <c r="BDI26" s="27"/>
      <c r="BDJ26" s="27"/>
      <c r="BDK26" s="27"/>
      <c r="BDL26" s="27"/>
      <c r="BDM26" s="27"/>
      <c r="BDN26" s="27"/>
      <c r="BDO26" s="27"/>
      <c r="BDP26" s="27"/>
      <c r="BDQ26" s="27"/>
      <c r="BDR26" s="27"/>
      <c r="BDS26" s="27"/>
      <c r="BDT26" s="27"/>
      <c r="BDU26" s="27"/>
      <c r="BDV26" s="27"/>
      <c r="BDW26" s="27"/>
      <c r="BDX26" s="27"/>
      <c r="BDY26" s="27"/>
      <c r="BDZ26" s="27"/>
      <c r="BEA26" s="27"/>
      <c r="BEB26" s="27"/>
      <c r="BEC26" s="27"/>
      <c r="BED26" s="27"/>
      <c r="BEE26" s="27"/>
      <c r="BEF26" s="27"/>
      <c r="BEG26" s="27"/>
      <c r="BEH26" s="27"/>
      <c r="BEI26" s="27"/>
      <c r="BEJ26" s="27"/>
      <c r="BEK26" s="27"/>
      <c r="BEL26" s="27"/>
      <c r="BEM26" s="27"/>
      <c r="BEN26" s="27"/>
      <c r="BEO26" s="27"/>
      <c r="BEP26" s="27"/>
      <c r="BEQ26" s="27"/>
      <c r="BER26" s="27"/>
      <c r="BES26" s="27"/>
      <c r="BET26" s="27"/>
      <c r="BEU26" s="27"/>
      <c r="BEV26" s="27"/>
      <c r="BEW26" s="27"/>
      <c r="BEX26" s="27"/>
      <c r="BEY26" s="27"/>
      <c r="BEZ26" s="27"/>
      <c r="BFA26" s="27"/>
      <c r="BFB26" s="27"/>
      <c r="BFC26" s="27"/>
      <c r="BFD26" s="27"/>
      <c r="BFE26" s="27"/>
      <c r="BFF26" s="27"/>
      <c r="BFG26" s="27"/>
      <c r="BFH26" s="27"/>
      <c r="BFI26" s="27"/>
      <c r="BFJ26" s="27"/>
      <c r="BFK26" s="27"/>
      <c r="BFL26" s="27"/>
      <c r="BFM26" s="27"/>
      <c r="BFN26" s="27"/>
      <c r="BFO26" s="27"/>
      <c r="BFP26" s="27"/>
      <c r="BFQ26" s="27"/>
      <c r="BFR26" s="27"/>
      <c r="BFS26" s="27"/>
      <c r="BFT26" s="27"/>
      <c r="BFU26" s="27"/>
      <c r="BFV26" s="27"/>
      <c r="BFW26" s="27"/>
      <c r="BFX26" s="27"/>
      <c r="BFY26" s="27"/>
      <c r="BFZ26" s="27"/>
      <c r="BGA26" s="27"/>
      <c r="BGB26" s="27"/>
      <c r="BGC26" s="27"/>
      <c r="BGD26" s="27"/>
      <c r="BGE26" s="27"/>
      <c r="BGF26" s="27"/>
      <c r="BGG26" s="27"/>
      <c r="BGH26" s="27"/>
      <c r="BGI26" s="27"/>
      <c r="BGJ26" s="27"/>
      <c r="BGK26" s="27"/>
      <c r="BGL26" s="27"/>
      <c r="BGM26" s="27"/>
      <c r="BGN26" s="27"/>
      <c r="BGO26" s="27"/>
      <c r="BGP26" s="27"/>
      <c r="BGQ26" s="27"/>
      <c r="BGR26" s="27"/>
      <c r="BGS26" s="27"/>
      <c r="BGT26" s="27"/>
      <c r="BGU26" s="27"/>
      <c r="BGV26" s="27"/>
      <c r="BGW26" s="27"/>
      <c r="BGX26" s="27"/>
      <c r="BGY26" s="27"/>
      <c r="BGZ26" s="27"/>
      <c r="BHA26" s="27"/>
      <c r="BHB26" s="27"/>
      <c r="BHC26" s="27"/>
      <c r="BHD26" s="27"/>
      <c r="BHE26" s="27"/>
      <c r="BHF26" s="27"/>
      <c r="BHG26" s="27"/>
      <c r="BHH26" s="27"/>
      <c r="BHI26" s="27"/>
      <c r="BHJ26" s="27"/>
      <c r="BHK26" s="27"/>
      <c r="BHL26" s="27"/>
      <c r="BHM26" s="27"/>
      <c r="BHN26" s="27"/>
      <c r="BHO26" s="27"/>
      <c r="BHP26" s="27"/>
      <c r="BHQ26" s="27"/>
      <c r="BHR26" s="27"/>
      <c r="BHS26" s="27"/>
      <c r="BHT26" s="27"/>
      <c r="BHU26" s="27"/>
      <c r="BHV26" s="27"/>
      <c r="BHW26" s="27"/>
      <c r="BHX26" s="27"/>
      <c r="BHY26" s="27"/>
      <c r="BHZ26" s="27"/>
      <c r="BIA26" s="27"/>
      <c r="BIB26" s="27"/>
      <c r="BIC26" s="27"/>
      <c r="BID26" s="27"/>
      <c r="BIE26" s="27"/>
      <c r="BIF26" s="27"/>
      <c r="BIG26" s="27"/>
      <c r="BIH26" s="27"/>
      <c r="BII26" s="27"/>
      <c r="BIJ26" s="27"/>
      <c r="BIK26" s="27"/>
      <c r="BIL26" s="27"/>
      <c r="BIM26" s="27"/>
      <c r="BIN26" s="27"/>
      <c r="BIO26" s="27"/>
      <c r="BIP26" s="27"/>
      <c r="BIQ26" s="27"/>
      <c r="BIR26" s="27"/>
      <c r="BIS26" s="27"/>
      <c r="BIT26" s="27"/>
      <c r="BIU26" s="27"/>
      <c r="BIV26" s="27"/>
      <c r="BIW26" s="27"/>
      <c r="BIX26" s="27"/>
      <c r="BIY26" s="27"/>
      <c r="BIZ26" s="27"/>
      <c r="BJA26" s="27"/>
      <c r="BJB26" s="27"/>
      <c r="BJC26" s="27"/>
      <c r="BJD26" s="27"/>
      <c r="BJE26" s="27"/>
      <c r="BJF26" s="27"/>
      <c r="BJG26" s="27"/>
      <c r="BJH26" s="27"/>
      <c r="BJI26" s="27"/>
      <c r="BJJ26" s="27"/>
      <c r="BJK26" s="27"/>
      <c r="BJL26" s="27"/>
      <c r="BJM26" s="27"/>
      <c r="BJN26" s="27"/>
      <c r="BJO26" s="27"/>
      <c r="BJP26" s="27"/>
      <c r="BJQ26" s="27"/>
      <c r="BJR26" s="27"/>
      <c r="BJS26" s="27"/>
      <c r="BJT26" s="27"/>
      <c r="BJU26" s="27"/>
      <c r="BJV26" s="27"/>
      <c r="BJW26" s="27"/>
      <c r="BJX26" s="27"/>
      <c r="BJY26" s="27"/>
      <c r="BJZ26" s="27"/>
      <c r="BKA26" s="27"/>
      <c r="BKB26" s="27"/>
      <c r="BKC26" s="27"/>
      <c r="BKD26" s="27"/>
      <c r="BKE26" s="27"/>
      <c r="BKF26" s="27"/>
      <c r="BKG26" s="27"/>
      <c r="BKH26" s="27"/>
      <c r="BKI26" s="27"/>
      <c r="BKJ26" s="27"/>
      <c r="BKK26" s="27"/>
      <c r="BKL26" s="27"/>
      <c r="BKM26" s="27"/>
      <c r="BKN26" s="27"/>
      <c r="BKO26" s="27"/>
      <c r="BKP26" s="27"/>
      <c r="BKQ26" s="27"/>
      <c r="BKR26" s="27"/>
      <c r="BKS26" s="27"/>
      <c r="BKT26" s="27"/>
      <c r="BKU26" s="27"/>
      <c r="BKV26" s="27"/>
      <c r="BKW26" s="27"/>
      <c r="BKX26" s="27"/>
      <c r="BKY26" s="27"/>
      <c r="BKZ26" s="27"/>
      <c r="BLA26" s="27"/>
      <c r="BLB26" s="27"/>
      <c r="BLC26" s="27"/>
      <c r="BLD26" s="27"/>
      <c r="BLE26" s="27"/>
      <c r="BLF26" s="27"/>
      <c r="BLG26" s="27"/>
      <c r="BLH26" s="27"/>
      <c r="BLI26" s="27"/>
      <c r="BLJ26" s="27"/>
      <c r="BLK26" s="27"/>
      <c r="BLL26" s="27"/>
      <c r="BLM26" s="27"/>
      <c r="BLN26" s="27"/>
      <c r="BLO26" s="27"/>
      <c r="BLP26" s="27"/>
      <c r="BLQ26" s="27"/>
      <c r="BLR26" s="27"/>
      <c r="BLS26" s="27"/>
      <c r="BLT26" s="27"/>
      <c r="BLU26" s="27"/>
      <c r="BLV26" s="27"/>
      <c r="BLW26" s="27"/>
      <c r="BLX26" s="27"/>
      <c r="BLY26" s="27"/>
      <c r="BLZ26" s="27"/>
      <c r="BMA26" s="27"/>
      <c r="BMB26" s="27"/>
      <c r="BMC26" s="27"/>
      <c r="BMD26" s="27"/>
      <c r="BME26" s="27"/>
      <c r="BMF26" s="27"/>
      <c r="BMG26" s="27"/>
      <c r="BMH26" s="27"/>
      <c r="BMI26" s="27"/>
      <c r="BMJ26" s="27"/>
      <c r="BMK26" s="27"/>
      <c r="BML26" s="27"/>
      <c r="BMM26" s="27"/>
      <c r="BMN26" s="27"/>
      <c r="BMO26" s="27"/>
      <c r="BMP26" s="27"/>
      <c r="BMQ26" s="27"/>
      <c r="BMR26" s="27"/>
      <c r="BMS26" s="27"/>
      <c r="BMT26" s="27"/>
      <c r="BMU26" s="27"/>
      <c r="BMV26" s="27"/>
      <c r="BMW26" s="27"/>
      <c r="BMX26" s="27"/>
      <c r="BMY26" s="27"/>
      <c r="BMZ26" s="27"/>
      <c r="BNA26" s="27"/>
      <c r="BNB26" s="27"/>
      <c r="BNC26" s="27"/>
      <c r="BND26" s="27"/>
      <c r="BNE26" s="27"/>
      <c r="BNF26" s="27"/>
      <c r="BNG26" s="27"/>
      <c r="BNH26" s="27"/>
      <c r="BNI26" s="27"/>
      <c r="BNJ26" s="27"/>
      <c r="BNK26" s="27"/>
      <c r="BNL26" s="27"/>
      <c r="BNM26" s="27"/>
      <c r="BNN26" s="27"/>
      <c r="BNO26" s="27"/>
      <c r="BNP26" s="27"/>
      <c r="BNQ26" s="27"/>
      <c r="BNR26" s="27"/>
      <c r="BNS26" s="27"/>
      <c r="BNT26" s="27"/>
      <c r="BNU26" s="27"/>
      <c r="BNV26" s="27"/>
      <c r="BNW26" s="27"/>
      <c r="BNX26" s="27"/>
      <c r="BNY26" s="27"/>
      <c r="BNZ26" s="27"/>
      <c r="BOA26" s="27"/>
      <c r="BOB26" s="27"/>
      <c r="BOC26" s="27"/>
      <c r="BOD26" s="27"/>
      <c r="BOE26" s="27"/>
      <c r="BOF26" s="27"/>
      <c r="BOG26" s="27"/>
      <c r="BOH26" s="27"/>
      <c r="BOI26" s="27"/>
      <c r="BOJ26" s="27"/>
      <c r="BOK26" s="27"/>
      <c r="BOL26" s="27"/>
      <c r="BOM26" s="27"/>
      <c r="BON26" s="27"/>
      <c r="BOO26" s="27"/>
      <c r="BOP26" s="27"/>
      <c r="BOQ26" s="27"/>
      <c r="BOR26" s="27"/>
      <c r="BOS26" s="27"/>
      <c r="BOT26" s="27"/>
      <c r="BOU26" s="27"/>
      <c r="BOV26" s="27"/>
      <c r="BOW26" s="27"/>
      <c r="BOX26" s="27"/>
      <c r="BOY26" s="27"/>
      <c r="BOZ26" s="27"/>
      <c r="BPA26" s="27"/>
      <c r="BPB26" s="27"/>
      <c r="BPC26" s="27"/>
      <c r="BPD26" s="27"/>
      <c r="BPE26" s="27"/>
      <c r="BPF26" s="27"/>
      <c r="BPG26" s="27"/>
      <c r="BPH26" s="27"/>
      <c r="BPI26" s="27"/>
      <c r="BPJ26" s="27"/>
      <c r="BPK26" s="27"/>
      <c r="BPL26" s="27"/>
      <c r="BPM26" s="27"/>
      <c r="BPN26" s="27"/>
      <c r="BPO26" s="27"/>
      <c r="BPP26" s="27"/>
      <c r="BPQ26" s="27"/>
      <c r="BPR26" s="27"/>
      <c r="BPS26" s="27"/>
      <c r="BPT26" s="27"/>
      <c r="BPU26" s="27"/>
      <c r="BPV26" s="27"/>
      <c r="BPW26" s="27"/>
      <c r="BPX26" s="27"/>
      <c r="BPY26" s="27"/>
      <c r="BPZ26" s="27"/>
      <c r="BQA26" s="27"/>
      <c r="BQB26" s="27"/>
      <c r="BQC26" s="27"/>
      <c r="BQD26" s="27"/>
      <c r="BQE26" s="27"/>
      <c r="BQF26" s="27"/>
      <c r="BQG26" s="27"/>
      <c r="BQH26" s="27"/>
      <c r="BQI26" s="27"/>
      <c r="BQJ26" s="27"/>
      <c r="BQK26" s="27"/>
      <c r="BQL26" s="27"/>
      <c r="BQM26" s="27"/>
      <c r="BQN26" s="27"/>
      <c r="BQO26" s="27"/>
      <c r="BQP26" s="27"/>
      <c r="BQQ26" s="27"/>
      <c r="BQR26" s="27"/>
      <c r="BQS26" s="27"/>
      <c r="BQT26" s="27"/>
      <c r="BQU26" s="27"/>
      <c r="BQV26" s="27"/>
      <c r="BQW26" s="27"/>
      <c r="BQX26" s="27"/>
      <c r="BQY26" s="27"/>
      <c r="BQZ26" s="27"/>
      <c r="BRA26" s="27"/>
      <c r="BRB26" s="27"/>
      <c r="BRC26" s="27"/>
      <c r="BRD26" s="27"/>
    </row>
    <row r="27" spans="1:1824" s="46" customFormat="1" x14ac:dyDescent="0.2">
      <c r="A27" s="48" t="s">
        <v>102</v>
      </c>
      <c r="B27" s="47">
        <f>(B6*B7)*B13</f>
        <v>23634000</v>
      </c>
      <c r="C27" s="45">
        <f>B27</f>
        <v>23634000</v>
      </c>
      <c r="D27" s="45">
        <f t="shared" ref="D27:J27" si="12">C27</f>
        <v>23634000</v>
      </c>
      <c r="E27" s="45">
        <f t="shared" si="12"/>
        <v>23634000</v>
      </c>
      <c r="F27" s="45">
        <f t="shared" si="12"/>
        <v>23634000</v>
      </c>
      <c r="G27" s="45">
        <f t="shared" si="12"/>
        <v>23634000</v>
      </c>
      <c r="H27" s="45">
        <f t="shared" si="12"/>
        <v>23634000</v>
      </c>
      <c r="I27" s="45">
        <f t="shared" si="12"/>
        <v>23634000</v>
      </c>
      <c r="J27" s="45">
        <f t="shared" si="12"/>
        <v>23634000</v>
      </c>
      <c r="K27" s="15">
        <f>J27</f>
        <v>23634000</v>
      </c>
      <c r="L27" s="45">
        <f>$B27+K26</f>
        <v>23634000</v>
      </c>
      <c r="M27" s="45">
        <f>L27</f>
        <v>23634000</v>
      </c>
      <c r="N27" s="45">
        <f t="shared" ref="N27:U27" si="13">M27</f>
        <v>23634000</v>
      </c>
      <c r="O27" s="45">
        <f t="shared" si="13"/>
        <v>23634000</v>
      </c>
      <c r="P27" s="45">
        <f t="shared" si="13"/>
        <v>23634000</v>
      </c>
      <c r="Q27" s="45">
        <f t="shared" si="13"/>
        <v>23634000</v>
      </c>
      <c r="R27" s="45">
        <f t="shared" si="13"/>
        <v>23634000</v>
      </c>
      <c r="S27" s="45">
        <f t="shared" si="13"/>
        <v>23634000</v>
      </c>
      <c r="T27" s="45">
        <f t="shared" si="13"/>
        <v>23634000</v>
      </c>
      <c r="U27" s="15">
        <f t="shared" si="13"/>
        <v>23634000</v>
      </c>
      <c r="V27" s="45">
        <f>$B27+U26</f>
        <v>23634000</v>
      </c>
      <c r="W27" s="45">
        <f>V27</f>
        <v>23634000</v>
      </c>
      <c r="X27" s="45">
        <f t="shared" ref="X27:AE27" si="14">W27</f>
        <v>23634000</v>
      </c>
      <c r="Y27" s="45">
        <f t="shared" si="14"/>
        <v>23634000</v>
      </c>
      <c r="Z27" s="45">
        <f t="shared" si="14"/>
        <v>23634000</v>
      </c>
      <c r="AA27" s="45">
        <f t="shared" si="14"/>
        <v>23634000</v>
      </c>
      <c r="AB27" s="45">
        <f t="shared" si="14"/>
        <v>23634000</v>
      </c>
      <c r="AC27" s="45">
        <f t="shared" si="14"/>
        <v>23634000</v>
      </c>
      <c r="AD27" s="45">
        <f t="shared" si="14"/>
        <v>23634000</v>
      </c>
      <c r="AE27" s="15">
        <f t="shared" si="14"/>
        <v>23634000</v>
      </c>
      <c r="AF27" s="45">
        <f>$B27+AE26</f>
        <v>23634000</v>
      </c>
      <c r="AG27" s="45">
        <f>AF27</f>
        <v>23634000</v>
      </c>
      <c r="AH27" s="45">
        <f t="shared" ref="AH27:AO27" si="15">AG27</f>
        <v>23634000</v>
      </c>
      <c r="AI27" s="45">
        <f t="shared" si="15"/>
        <v>23634000</v>
      </c>
      <c r="AJ27" s="45">
        <f t="shared" si="15"/>
        <v>23634000</v>
      </c>
      <c r="AK27" s="45">
        <f t="shared" si="15"/>
        <v>23634000</v>
      </c>
      <c r="AL27" s="45">
        <f t="shared" si="15"/>
        <v>23634000</v>
      </c>
      <c r="AM27" s="45">
        <f t="shared" si="15"/>
        <v>23634000</v>
      </c>
      <c r="AN27" s="45">
        <f t="shared" si="15"/>
        <v>23634000</v>
      </c>
      <c r="AO27" s="15">
        <f t="shared" si="15"/>
        <v>23634000</v>
      </c>
      <c r="AP27" s="45">
        <f>$B27+AO26</f>
        <v>23634000</v>
      </c>
      <c r="AQ27" s="45">
        <f>AP27</f>
        <v>23634000</v>
      </c>
      <c r="AR27" s="45">
        <f t="shared" ref="AR27:AY27" si="16">AQ27</f>
        <v>23634000</v>
      </c>
      <c r="AS27" s="45">
        <f t="shared" si="16"/>
        <v>23634000</v>
      </c>
      <c r="AT27" s="45">
        <f t="shared" si="16"/>
        <v>23634000</v>
      </c>
      <c r="AU27" s="45">
        <f t="shared" si="16"/>
        <v>23634000</v>
      </c>
      <c r="AV27" s="45">
        <f t="shared" si="16"/>
        <v>23634000</v>
      </c>
      <c r="AW27" s="45">
        <f t="shared" si="16"/>
        <v>23634000</v>
      </c>
      <c r="AX27" s="45">
        <f t="shared" si="16"/>
        <v>23634000</v>
      </c>
      <c r="AY27" s="15">
        <f t="shared" si="16"/>
        <v>23634000</v>
      </c>
      <c r="AZ27" s="45">
        <f>$B27+AY26</f>
        <v>23634000</v>
      </c>
      <c r="BA27" s="45">
        <f>AZ27</f>
        <v>23634000</v>
      </c>
      <c r="BB27" s="45">
        <f t="shared" ref="BB27:BI27" si="17">BA27</f>
        <v>23634000</v>
      </c>
      <c r="BC27" s="45">
        <f t="shared" si="17"/>
        <v>23634000</v>
      </c>
      <c r="BD27" s="45">
        <f t="shared" si="17"/>
        <v>23634000</v>
      </c>
      <c r="BE27" s="45">
        <f t="shared" si="17"/>
        <v>23634000</v>
      </c>
      <c r="BF27" s="45">
        <f t="shared" si="17"/>
        <v>23634000</v>
      </c>
      <c r="BG27" s="45">
        <f t="shared" si="17"/>
        <v>23634000</v>
      </c>
      <c r="BH27" s="45">
        <f t="shared" si="17"/>
        <v>23634000</v>
      </c>
      <c r="BI27" s="15">
        <f t="shared" si="17"/>
        <v>23634000</v>
      </c>
      <c r="BJ27" s="45">
        <f>$B27+BI26</f>
        <v>23634000</v>
      </c>
      <c r="BK27" s="45">
        <f>BJ27</f>
        <v>23634000</v>
      </c>
      <c r="BL27" s="45">
        <f t="shared" ref="BL27:BS27" si="18">BK27</f>
        <v>23634000</v>
      </c>
      <c r="BM27" s="45">
        <f t="shared" si="18"/>
        <v>23634000</v>
      </c>
      <c r="BN27" s="45">
        <f t="shared" si="18"/>
        <v>23634000</v>
      </c>
      <c r="BO27" s="45">
        <f t="shared" si="18"/>
        <v>23634000</v>
      </c>
      <c r="BP27" s="45">
        <f t="shared" si="18"/>
        <v>23634000</v>
      </c>
      <c r="BQ27" s="45">
        <f t="shared" si="18"/>
        <v>23634000</v>
      </c>
      <c r="BR27" s="45">
        <f t="shared" si="18"/>
        <v>23634000</v>
      </c>
      <c r="BS27" s="15">
        <f t="shared" si="18"/>
        <v>23634000</v>
      </c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  <c r="AMJ27" s="27"/>
      <c r="AMK27" s="27"/>
      <c r="AML27" s="27"/>
      <c r="AMM27" s="27"/>
      <c r="AMN27" s="27"/>
      <c r="AMO27" s="27"/>
      <c r="AMP27" s="27"/>
      <c r="AMQ27" s="27"/>
      <c r="AMR27" s="27"/>
      <c r="AMS27" s="27"/>
      <c r="AMT27" s="27"/>
      <c r="AMU27" s="27"/>
      <c r="AMV27" s="27"/>
      <c r="AMW27" s="27"/>
      <c r="AMX27" s="27"/>
      <c r="AMY27" s="27"/>
      <c r="AMZ27" s="27"/>
      <c r="ANA27" s="27"/>
      <c r="ANB27" s="27"/>
      <c r="ANC27" s="27"/>
      <c r="AND27" s="27"/>
      <c r="ANE27" s="27"/>
      <c r="ANF27" s="27"/>
      <c r="ANG27" s="27"/>
      <c r="ANH27" s="27"/>
      <c r="ANI27" s="27"/>
      <c r="ANJ27" s="27"/>
      <c r="ANK27" s="27"/>
      <c r="ANL27" s="27"/>
      <c r="ANM27" s="27"/>
      <c r="ANN27" s="27"/>
      <c r="ANO27" s="27"/>
      <c r="ANP27" s="27"/>
      <c r="ANQ27" s="27"/>
      <c r="ANR27" s="27"/>
      <c r="ANS27" s="27"/>
      <c r="ANT27" s="27"/>
      <c r="ANU27" s="27"/>
      <c r="ANV27" s="27"/>
      <c r="ANW27" s="27"/>
      <c r="ANX27" s="27"/>
      <c r="ANY27" s="27"/>
      <c r="ANZ27" s="27"/>
      <c r="AOA27" s="27"/>
      <c r="AOB27" s="27"/>
      <c r="AOC27" s="27"/>
      <c r="AOD27" s="27"/>
      <c r="AOE27" s="27"/>
      <c r="AOF27" s="27"/>
      <c r="AOG27" s="27"/>
      <c r="AOH27" s="27"/>
      <c r="AOI27" s="27"/>
      <c r="AOJ27" s="27"/>
      <c r="AOK27" s="27"/>
      <c r="AOL27" s="27"/>
      <c r="AOM27" s="27"/>
      <c r="AON27" s="27"/>
      <c r="AOO27" s="27"/>
      <c r="AOP27" s="27"/>
      <c r="AOQ27" s="27"/>
      <c r="AOR27" s="27"/>
      <c r="AOS27" s="27"/>
      <c r="AOT27" s="27"/>
      <c r="AOU27" s="27"/>
      <c r="AOV27" s="27"/>
      <c r="AOW27" s="27"/>
      <c r="AOX27" s="27"/>
      <c r="AOY27" s="27"/>
      <c r="AOZ27" s="27"/>
      <c r="APA27" s="27"/>
      <c r="APB27" s="27"/>
      <c r="APC27" s="27"/>
      <c r="APD27" s="27"/>
      <c r="APE27" s="27"/>
      <c r="APF27" s="27"/>
      <c r="APG27" s="27"/>
      <c r="APH27" s="27"/>
      <c r="API27" s="27"/>
      <c r="APJ27" s="27"/>
      <c r="APK27" s="27"/>
      <c r="APL27" s="27"/>
      <c r="APM27" s="27"/>
      <c r="APN27" s="27"/>
      <c r="APO27" s="27"/>
      <c r="APP27" s="27"/>
      <c r="APQ27" s="27"/>
      <c r="APR27" s="27"/>
      <c r="APS27" s="27"/>
      <c r="APT27" s="27"/>
      <c r="APU27" s="27"/>
      <c r="APV27" s="27"/>
      <c r="APW27" s="27"/>
      <c r="APX27" s="27"/>
      <c r="APY27" s="27"/>
      <c r="APZ27" s="27"/>
      <c r="AQA27" s="27"/>
      <c r="AQB27" s="27"/>
      <c r="AQC27" s="27"/>
      <c r="AQD27" s="27"/>
      <c r="AQE27" s="27"/>
      <c r="AQF27" s="27"/>
      <c r="AQG27" s="27"/>
      <c r="AQH27" s="27"/>
      <c r="AQI27" s="27"/>
      <c r="AQJ27" s="27"/>
      <c r="AQK27" s="27"/>
      <c r="AQL27" s="27"/>
      <c r="AQM27" s="27"/>
      <c r="AQN27" s="27"/>
      <c r="AQO27" s="27"/>
      <c r="AQP27" s="27"/>
      <c r="AQQ27" s="27"/>
      <c r="AQR27" s="27"/>
      <c r="AQS27" s="27"/>
      <c r="AQT27" s="27"/>
      <c r="AQU27" s="27"/>
      <c r="AQV27" s="27"/>
      <c r="AQW27" s="27"/>
      <c r="AQX27" s="27"/>
      <c r="AQY27" s="27"/>
      <c r="AQZ27" s="27"/>
      <c r="ARA27" s="27"/>
      <c r="ARB27" s="27"/>
      <c r="ARC27" s="27"/>
      <c r="ARD27" s="27"/>
      <c r="ARE27" s="27"/>
      <c r="ARF27" s="27"/>
      <c r="ARG27" s="27"/>
      <c r="ARH27" s="27"/>
      <c r="ARI27" s="27"/>
      <c r="ARJ27" s="27"/>
      <c r="ARK27" s="27"/>
      <c r="ARL27" s="27"/>
      <c r="ARM27" s="27"/>
      <c r="ARN27" s="27"/>
      <c r="ARO27" s="27"/>
      <c r="ARP27" s="27"/>
      <c r="ARQ27" s="27"/>
      <c r="ARR27" s="27"/>
      <c r="ARS27" s="27"/>
      <c r="ART27" s="27"/>
      <c r="ARU27" s="27"/>
      <c r="ARV27" s="27"/>
      <c r="ARW27" s="27"/>
      <c r="ARX27" s="27"/>
      <c r="ARY27" s="27"/>
      <c r="ARZ27" s="27"/>
      <c r="ASA27" s="27"/>
      <c r="ASB27" s="27"/>
      <c r="ASC27" s="27"/>
      <c r="ASD27" s="27"/>
      <c r="ASE27" s="27"/>
      <c r="ASF27" s="27"/>
      <c r="ASG27" s="27"/>
      <c r="ASH27" s="27"/>
      <c r="ASI27" s="27"/>
      <c r="ASJ27" s="27"/>
      <c r="ASK27" s="27"/>
      <c r="ASL27" s="27"/>
      <c r="ASM27" s="27"/>
      <c r="ASN27" s="27"/>
      <c r="ASO27" s="27"/>
      <c r="ASP27" s="27"/>
      <c r="ASQ27" s="27"/>
      <c r="ASR27" s="27"/>
      <c r="ASS27" s="27"/>
      <c r="AST27" s="27"/>
      <c r="ASU27" s="27"/>
      <c r="ASV27" s="27"/>
      <c r="ASW27" s="27"/>
      <c r="ASX27" s="27"/>
      <c r="ASY27" s="27"/>
      <c r="ASZ27" s="27"/>
      <c r="ATA27" s="27"/>
      <c r="ATB27" s="27"/>
      <c r="ATC27" s="27"/>
      <c r="ATD27" s="27"/>
      <c r="ATE27" s="27"/>
      <c r="ATF27" s="27"/>
      <c r="ATG27" s="27"/>
      <c r="ATH27" s="27"/>
      <c r="ATI27" s="27"/>
      <c r="ATJ27" s="27"/>
      <c r="ATK27" s="27"/>
      <c r="ATL27" s="27"/>
      <c r="ATM27" s="27"/>
      <c r="ATN27" s="27"/>
      <c r="ATO27" s="27"/>
      <c r="ATP27" s="27"/>
      <c r="ATQ27" s="27"/>
      <c r="ATR27" s="27"/>
      <c r="ATS27" s="27"/>
      <c r="ATT27" s="27"/>
      <c r="ATU27" s="27"/>
      <c r="ATV27" s="27"/>
      <c r="ATW27" s="27"/>
      <c r="ATX27" s="27"/>
      <c r="ATY27" s="27"/>
      <c r="ATZ27" s="27"/>
      <c r="AUA27" s="27"/>
      <c r="AUB27" s="27"/>
      <c r="AUC27" s="27"/>
      <c r="AUD27" s="27"/>
      <c r="AUE27" s="27"/>
      <c r="AUF27" s="27"/>
      <c r="AUG27" s="27"/>
      <c r="AUH27" s="27"/>
      <c r="AUI27" s="27"/>
      <c r="AUJ27" s="27"/>
      <c r="AUK27" s="27"/>
      <c r="AUL27" s="27"/>
      <c r="AUM27" s="27"/>
      <c r="AUN27" s="27"/>
      <c r="AUO27" s="27"/>
      <c r="AUP27" s="27"/>
      <c r="AUQ27" s="27"/>
      <c r="AUR27" s="27"/>
      <c r="AUS27" s="27"/>
      <c r="AUT27" s="27"/>
      <c r="AUU27" s="27"/>
      <c r="AUV27" s="27"/>
      <c r="AUW27" s="27"/>
      <c r="AUX27" s="27"/>
      <c r="AUY27" s="27"/>
      <c r="AUZ27" s="27"/>
      <c r="AVA27" s="27"/>
      <c r="AVB27" s="27"/>
      <c r="AVC27" s="27"/>
      <c r="AVD27" s="27"/>
      <c r="AVE27" s="27"/>
      <c r="AVF27" s="27"/>
      <c r="AVG27" s="27"/>
      <c r="AVH27" s="27"/>
      <c r="AVI27" s="27"/>
      <c r="AVJ27" s="27"/>
      <c r="AVK27" s="27"/>
      <c r="AVL27" s="27"/>
      <c r="AVM27" s="27"/>
      <c r="AVN27" s="27"/>
      <c r="AVO27" s="27"/>
      <c r="AVP27" s="27"/>
      <c r="AVQ27" s="27"/>
      <c r="AVR27" s="27"/>
      <c r="AVS27" s="27"/>
      <c r="AVT27" s="27"/>
      <c r="AVU27" s="27"/>
      <c r="AVV27" s="27"/>
      <c r="AVW27" s="27"/>
      <c r="AVX27" s="27"/>
      <c r="AVY27" s="27"/>
      <c r="AVZ27" s="27"/>
      <c r="AWA27" s="27"/>
      <c r="AWB27" s="27"/>
      <c r="AWC27" s="27"/>
      <c r="AWD27" s="27"/>
      <c r="AWE27" s="27"/>
      <c r="AWF27" s="27"/>
      <c r="AWG27" s="27"/>
      <c r="AWH27" s="27"/>
      <c r="AWI27" s="27"/>
      <c r="AWJ27" s="27"/>
      <c r="AWK27" s="27"/>
      <c r="AWL27" s="27"/>
      <c r="AWM27" s="27"/>
      <c r="AWN27" s="27"/>
      <c r="AWO27" s="27"/>
      <c r="AWP27" s="27"/>
      <c r="AWQ27" s="27"/>
      <c r="AWR27" s="27"/>
      <c r="AWS27" s="27"/>
      <c r="AWT27" s="27"/>
      <c r="AWU27" s="27"/>
      <c r="AWV27" s="27"/>
      <c r="AWW27" s="27"/>
      <c r="AWX27" s="27"/>
      <c r="AWY27" s="27"/>
      <c r="AWZ27" s="27"/>
      <c r="AXA27" s="27"/>
      <c r="AXB27" s="27"/>
      <c r="AXC27" s="27"/>
      <c r="AXD27" s="27"/>
      <c r="AXE27" s="27"/>
      <c r="AXF27" s="27"/>
      <c r="AXG27" s="27"/>
      <c r="AXH27" s="27"/>
      <c r="AXI27" s="27"/>
      <c r="AXJ27" s="27"/>
      <c r="AXK27" s="27"/>
      <c r="AXL27" s="27"/>
      <c r="AXM27" s="27"/>
      <c r="AXN27" s="27"/>
      <c r="AXO27" s="27"/>
      <c r="AXP27" s="27"/>
      <c r="AXQ27" s="27"/>
      <c r="AXR27" s="27"/>
      <c r="AXS27" s="27"/>
      <c r="AXT27" s="27"/>
      <c r="AXU27" s="27"/>
      <c r="AXV27" s="27"/>
      <c r="AXW27" s="27"/>
      <c r="AXX27" s="27"/>
      <c r="AXY27" s="27"/>
      <c r="AXZ27" s="27"/>
      <c r="AYA27" s="27"/>
      <c r="AYB27" s="27"/>
      <c r="AYC27" s="27"/>
      <c r="AYD27" s="27"/>
      <c r="AYE27" s="27"/>
      <c r="AYF27" s="27"/>
      <c r="AYG27" s="27"/>
      <c r="AYH27" s="27"/>
      <c r="AYI27" s="27"/>
      <c r="AYJ27" s="27"/>
      <c r="AYK27" s="27"/>
      <c r="AYL27" s="27"/>
      <c r="AYM27" s="27"/>
      <c r="AYN27" s="27"/>
      <c r="AYO27" s="27"/>
      <c r="AYP27" s="27"/>
      <c r="AYQ27" s="27"/>
      <c r="AYR27" s="27"/>
      <c r="AYS27" s="27"/>
      <c r="AYT27" s="27"/>
      <c r="AYU27" s="27"/>
      <c r="AYV27" s="27"/>
      <c r="AYW27" s="27"/>
      <c r="AYX27" s="27"/>
      <c r="AYY27" s="27"/>
      <c r="AYZ27" s="27"/>
      <c r="AZA27" s="27"/>
      <c r="AZB27" s="27"/>
      <c r="AZC27" s="27"/>
      <c r="AZD27" s="27"/>
      <c r="AZE27" s="27"/>
      <c r="AZF27" s="27"/>
      <c r="AZG27" s="27"/>
      <c r="AZH27" s="27"/>
      <c r="AZI27" s="27"/>
      <c r="AZJ27" s="27"/>
      <c r="AZK27" s="27"/>
      <c r="AZL27" s="27"/>
      <c r="AZM27" s="27"/>
      <c r="AZN27" s="27"/>
      <c r="AZO27" s="27"/>
      <c r="AZP27" s="27"/>
      <c r="AZQ27" s="27"/>
      <c r="AZR27" s="27"/>
      <c r="AZS27" s="27"/>
      <c r="AZT27" s="27"/>
      <c r="AZU27" s="27"/>
      <c r="AZV27" s="27"/>
      <c r="AZW27" s="27"/>
      <c r="AZX27" s="27"/>
      <c r="AZY27" s="27"/>
      <c r="AZZ27" s="27"/>
      <c r="BAA27" s="27"/>
      <c r="BAB27" s="27"/>
      <c r="BAC27" s="27"/>
      <c r="BAD27" s="27"/>
      <c r="BAE27" s="27"/>
      <c r="BAF27" s="27"/>
      <c r="BAG27" s="27"/>
      <c r="BAH27" s="27"/>
      <c r="BAI27" s="27"/>
      <c r="BAJ27" s="27"/>
      <c r="BAK27" s="27"/>
      <c r="BAL27" s="27"/>
      <c r="BAM27" s="27"/>
      <c r="BAN27" s="27"/>
      <c r="BAO27" s="27"/>
      <c r="BAP27" s="27"/>
      <c r="BAQ27" s="27"/>
      <c r="BAR27" s="27"/>
      <c r="BAS27" s="27"/>
      <c r="BAT27" s="27"/>
      <c r="BAU27" s="27"/>
      <c r="BAV27" s="27"/>
      <c r="BAW27" s="27"/>
      <c r="BAX27" s="27"/>
      <c r="BAY27" s="27"/>
      <c r="BAZ27" s="27"/>
      <c r="BBA27" s="27"/>
      <c r="BBB27" s="27"/>
      <c r="BBC27" s="27"/>
      <c r="BBD27" s="27"/>
      <c r="BBE27" s="27"/>
      <c r="BBF27" s="27"/>
      <c r="BBG27" s="27"/>
      <c r="BBH27" s="27"/>
      <c r="BBI27" s="27"/>
      <c r="BBJ27" s="27"/>
      <c r="BBK27" s="27"/>
      <c r="BBL27" s="27"/>
      <c r="BBM27" s="27"/>
      <c r="BBN27" s="27"/>
      <c r="BBO27" s="27"/>
      <c r="BBP27" s="27"/>
      <c r="BBQ27" s="27"/>
      <c r="BBR27" s="27"/>
      <c r="BBS27" s="27"/>
      <c r="BBT27" s="27"/>
      <c r="BBU27" s="27"/>
      <c r="BBV27" s="27"/>
      <c r="BBW27" s="27"/>
      <c r="BBX27" s="27"/>
      <c r="BBY27" s="27"/>
      <c r="BBZ27" s="27"/>
      <c r="BCA27" s="27"/>
      <c r="BCB27" s="27"/>
      <c r="BCC27" s="27"/>
      <c r="BCD27" s="27"/>
      <c r="BCE27" s="27"/>
      <c r="BCF27" s="27"/>
      <c r="BCG27" s="27"/>
      <c r="BCH27" s="27"/>
      <c r="BCI27" s="27"/>
      <c r="BCJ27" s="27"/>
      <c r="BCK27" s="27"/>
      <c r="BCL27" s="27"/>
      <c r="BCM27" s="27"/>
      <c r="BCN27" s="27"/>
      <c r="BCO27" s="27"/>
      <c r="BCP27" s="27"/>
      <c r="BCQ27" s="27"/>
      <c r="BCR27" s="27"/>
      <c r="BCS27" s="27"/>
      <c r="BCT27" s="27"/>
      <c r="BCU27" s="27"/>
      <c r="BCV27" s="27"/>
      <c r="BCW27" s="27"/>
      <c r="BCX27" s="27"/>
      <c r="BCY27" s="27"/>
      <c r="BCZ27" s="27"/>
      <c r="BDA27" s="27"/>
      <c r="BDB27" s="27"/>
      <c r="BDC27" s="27"/>
      <c r="BDD27" s="27"/>
      <c r="BDE27" s="27"/>
      <c r="BDF27" s="27"/>
      <c r="BDG27" s="27"/>
      <c r="BDH27" s="27"/>
      <c r="BDI27" s="27"/>
      <c r="BDJ27" s="27"/>
      <c r="BDK27" s="27"/>
      <c r="BDL27" s="27"/>
      <c r="BDM27" s="27"/>
      <c r="BDN27" s="27"/>
      <c r="BDO27" s="27"/>
      <c r="BDP27" s="27"/>
      <c r="BDQ27" s="27"/>
      <c r="BDR27" s="27"/>
      <c r="BDS27" s="27"/>
      <c r="BDT27" s="27"/>
      <c r="BDU27" s="27"/>
      <c r="BDV27" s="27"/>
      <c r="BDW27" s="27"/>
      <c r="BDX27" s="27"/>
      <c r="BDY27" s="27"/>
      <c r="BDZ27" s="27"/>
      <c r="BEA27" s="27"/>
      <c r="BEB27" s="27"/>
      <c r="BEC27" s="27"/>
      <c r="BED27" s="27"/>
      <c r="BEE27" s="27"/>
      <c r="BEF27" s="27"/>
      <c r="BEG27" s="27"/>
      <c r="BEH27" s="27"/>
      <c r="BEI27" s="27"/>
      <c r="BEJ27" s="27"/>
      <c r="BEK27" s="27"/>
      <c r="BEL27" s="27"/>
      <c r="BEM27" s="27"/>
      <c r="BEN27" s="27"/>
      <c r="BEO27" s="27"/>
      <c r="BEP27" s="27"/>
      <c r="BEQ27" s="27"/>
      <c r="BER27" s="27"/>
      <c r="BES27" s="27"/>
      <c r="BET27" s="27"/>
      <c r="BEU27" s="27"/>
      <c r="BEV27" s="27"/>
      <c r="BEW27" s="27"/>
      <c r="BEX27" s="27"/>
      <c r="BEY27" s="27"/>
      <c r="BEZ27" s="27"/>
      <c r="BFA27" s="27"/>
      <c r="BFB27" s="27"/>
      <c r="BFC27" s="27"/>
      <c r="BFD27" s="27"/>
      <c r="BFE27" s="27"/>
      <c r="BFF27" s="27"/>
      <c r="BFG27" s="27"/>
      <c r="BFH27" s="27"/>
      <c r="BFI27" s="27"/>
      <c r="BFJ27" s="27"/>
      <c r="BFK27" s="27"/>
      <c r="BFL27" s="27"/>
      <c r="BFM27" s="27"/>
      <c r="BFN27" s="27"/>
      <c r="BFO27" s="27"/>
      <c r="BFP27" s="27"/>
      <c r="BFQ27" s="27"/>
      <c r="BFR27" s="27"/>
      <c r="BFS27" s="27"/>
      <c r="BFT27" s="27"/>
      <c r="BFU27" s="27"/>
      <c r="BFV27" s="27"/>
      <c r="BFW27" s="27"/>
      <c r="BFX27" s="27"/>
      <c r="BFY27" s="27"/>
      <c r="BFZ27" s="27"/>
      <c r="BGA27" s="27"/>
      <c r="BGB27" s="27"/>
      <c r="BGC27" s="27"/>
      <c r="BGD27" s="27"/>
      <c r="BGE27" s="27"/>
      <c r="BGF27" s="27"/>
      <c r="BGG27" s="27"/>
      <c r="BGH27" s="27"/>
      <c r="BGI27" s="27"/>
      <c r="BGJ27" s="27"/>
      <c r="BGK27" s="27"/>
      <c r="BGL27" s="27"/>
      <c r="BGM27" s="27"/>
      <c r="BGN27" s="27"/>
      <c r="BGO27" s="27"/>
      <c r="BGP27" s="27"/>
      <c r="BGQ27" s="27"/>
      <c r="BGR27" s="27"/>
      <c r="BGS27" s="27"/>
      <c r="BGT27" s="27"/>
      <c r="BGU27" s="27"/>
      <c r="BGV27" s="27"/>
      <c r="BGW27" s="27"/>
      <c r="BGX27" s="27"/>
      <c r="BGY27" s="27"/>
      <c r="BGZ27" s="27"/>
      <c r="BHA27" s="27"/>
      <c r="BHB27" s="27"/>
      <c r="BHC27" s="27"/>
      <c r="BHD27" s="27"/>
      <c r="BHE27" s="27"/>
      <c r="BHF27" s="27"/>
      <c r="BHG27" s="27"/>
      <c r="BHH27" s="27"/>
      <c r="BHI27" s="27"/>
      <c r="BHJ27" s="27"/>
      <c r="BHK27" s="27"/>
      <c r="BHL27" s="27"/>
      <c r="BHM27" s="27"/>
      <c r="BHN27" s="27"/>
      <c r="BHO27" s="27"/>
      <c r="BHP27" s="27"/>
      <c r="BHQ27" s="27"/>
      <c r="BHR27" s="27"/>
      <c r="BHS27" s="27"/>
      <c r="BHT27" s="27"/>
      <c r="BHU27" s="27"/>
      <c r="BHV27" s="27"/>
      <c r="BHW27" s="27"/>
      <c r="BHX27" s="27"/>
      <c r="BHY27" s="27"/>
      <c r="BHZ27" s="27"/>
      <c r="BIA27" s="27"/>
      <c r="BIB27" s="27"/>
      <c r="BIC27" s="27"/>
      <c r="BID27" s="27"/>
      <c r="BIE27" s="27"/>
      <c r="BIF27" s="27"/>
      <c r="BIG27" s="27"/>
      <c r="BIH27" s="27"/>
      <c r="BII27" s="27"/>
      <c r="BIJ27" s="27"/>
      <c r="BIK27" s="27"/>
      <c r="BIL27" s="27"/>
      <c r="BIM27" s="27"/>
      <c r="BIN27" s="27"/>
      <c r="BIO27" s="27"/>
      <c r="BIP27" s="27"/>
      <c r="BIQ27" s="27"/>
      <c r="BIR27" s="27"/>
      <c r="BIS27" s="27"/>
      <c r="BIT27" s="27"/>
      <c r="BIU27" s="27"/>
      <c r="BIV27" s="27"/>
      <c r="BIW27" s="27"/>
      <c r="BIX27" s="27"/>
      <c r="BIY27" s="27"/>
      <c r="BIZ27" s="27"/>
      <c r="BJA27" s="27"/>
      <c r="BJB27" s="27"/>
      <c r="BJC27" s="27"/>
      <c r="BJD27" s="27"/>
      <c r="BJE27" s="27"/>
      <c r="BJF27" s="27"/>
      <c r="BJG27" s="27"/>
      <c r="BJH27" s="27"/>
      <c r="BJI27" s="27"/>
      <c r="BJJ27" s="27"/>
      <c r="BJK27" s="27"/>
      <c r="BJL27" s="27"/>
      <c r="BJM27" s="27"/>
      <c r="BJN27" s="27"/>
      <c r="BJO27" s="27"/>
      <c r="BJP27" s="27"/>
      <c r="BJQ27" s="27"/>
      <c r="BJR27" s="27"/>
      <c r="BJS27" s="27"/>
      <c r="BJT27" s="27"/>
      <c r="BJU27" s="27"/>
      <c r="BJV27" s="27"/>
      <c r="BJW27" s="27"/>
      <c r="BJX27" s="27"/>
      <c r="BJY27" s="27"/>
      <c r="BJZ27" s="27"/>
      <c r="BKA27" s="27"/>
      <c r="BKB27" s="27"/>
      <c r="BKC27" s="27"/>
      <c r="BKD27" s="27"/>
      <c r="BKE27" s="27"/>
      <c r="BKF27" s="27"/>
      <c r="BKG27" s="27"/>
      <c r="BKH27" s="27"/>
      <c r="BKI27" s="27"/>
      <c r="BKJ27" s="27"/>
      <c r="BKK27" s="27"/>
      <c r="BKL27" s="27"/>
      <c r="BKM27" s="27"/>
      <c r="BKN27" s="27"/>
      <c r="BKO27" s="27"/>
      <c r="BKP27" s="27"/>
      <c r="BKQ27" s="27"/>
      <c r="BKR27" s="27"/>
      <c r="BKS27" s="27"/>
      <c r="BKT27" s="27"/>
      <c r="BKU27" s="27"/>
      <c r="BKV27" s="27"/>
      <c r="BKW27" s="27"/>
      <c r="BKX27" s="27"/>
      <c r="BKY27" s="27"/>
      <c r="BKZ27" s="27"/>
      <c r="BLA27" s="27"/>
      <c r="BLB27" s="27"/>
      <c r="BLC27" s="27"/>
      <c r="BLD27" s="27"/>
      <c r="BLE27" s="27"/>
      <c r="BLF27" s="27"/>
      <c r="BLG27" s="27"/>
      <c r="BLH27" s="27"/>
      <c r="BLI27" s="27"/>
      <c r="BLJ27" s="27"/>
      <c r="BLK27" s="27"/>
      <c r="BLL27" s="27"/>
      <c r="BLM27" s="27"/>
      <c r="BLN27" s="27"/>
      <c r="BLO27" s="27"/>
      <c r="BLP27" s="27"/>
      <c r="BLQ27" s="27"/>
      <c r="BLR27" s="27"/>
      <c r="BLS27" s="27"/>
      <c r="BLT27" s="27"/>
      <c r="BLU27" s="27"/>
      <c r="BLV27" s="27"/>
      <c r="BLW27" s="27"/>
      <c r="BLX27" s="27"/>
      <c r="BLY27" s="27"/>
      <c r="BLZ27" s="27"/>
      <c r="BMA27" s="27"/>
      <c r="BMB27" s="27"/>
      <c r="BMC27" s="27"/>
      <c r="BMD27" s="27"/>
      <c r="BME27" s="27"/>
      <c r="BMF27" s="27"/>
      <c r="BMG27" s="27"/>
      <c r="BMH27" s="27"/>
      <c r="BMI27" s="27"/>
      <c r="BMJ27" s="27"/>
      <c r="BMK27" s="27"/>
      <c r="BML27" s="27"/>
      <c r="BMM27" s="27"/>
      <c r="BMN27" s="27"/>
      <c r="BMO27" s="27"/>
      <c r="BMP27" s="27"/>
      <c r="BMQ27" s="27"/>
      <c r="BMR27" s="27"/>
      <c r="BMS27" s="27"/>
      <c r="BMT27" s="27"/>
      <c r="BMU27" s="27"/>
      <c r="BMV27" s="27"/>
      <c r="BMW27" s="27"/>
      <c r="BMX27" s="27"/>
      <c r="BMY27" s="27"/>
      <c r="BMZ27" s="27"/>
      <c r="BNA27" s="27"/>
      <c r="BNB27" s="27"/>
      <c r="BNC27" s="27"/>
      <c r="BND27" s="27"/>
      <c r="BNE27" s="27"/>
      <c r="BNF27" s="27"/>
      <c r="BNG27" s="27"/>
      <c r="BNH27" s="27"/>
      <c r="BNI27" s="27"/>
      <c r="BNJ27" s="27"/>
      <c r="BNK27" s="27"/>
      <c r="BNL27" s="27"/>
      <c r="BNM27" s="27"/>
      <c r="BNN27" s="27"/>
      <c r="BNO27" s="27"/>
      <c r="BNP27" s="27"/>
      <c r="BNQ27" s="27"/>
      <c r="BNR27" s="27"/>
      <c r="BNS27" s="27"/>
      <c r="BNT27" s="27"/>
      <c r="BNU27" s="27"/>
      <c r="BNV27" s="27"/>
      <c r="BNW27" s="27"/>
      <c r="BNX27" s="27"/>
      <c r="BNY27" s="27"/>
      <c r="BNZ27" s="27"/>
      <c r="BOA27" s="27"/>
      <c r="BOB27" s="27"/>
      <c r="BOC27" s="27"/>
      <c r="BOD27" s="27"/>
      <c r="BOE27" s="27"/>
      <c r="BOF27" s="27"/>
      <c r="BOG27" s="27"/>
      <c r="BOH27" s="27"/>
      <c r="BOI27" s="27"/>
      <c r="BOJ27" s="27"/>
      <c r="BOK27" s="27"/>
      <c r="BOL27" s="27"/>
      <c r="BOM27" s="27"/>
      <c r="BON27" s="27"/>
      <c r="BOO27" s="27"/>
      <c r="BOP27" s="27"/>
      <c r="BOQ27" s="27"/>
      <c r="BOR27" s="27"/>
      <c r="BOS27" s="27"/>
      <c r="BOT27" s="27"/>
      <c r="BOU27" s="27"/>
      <c r="BOV27" s="27"/>
      <c r="BOW27" s="27"/>
      <c r="BOX27" s="27"/>
      <c r="BOY27" s="27"/>
      <c r="BOZ27" s="27"/>
      <c r="BPA27" s="27"/>
      <c r="BPB27" s="27"/>
      <c r="BPC27" s="27"/>
      <c r="BPD27" s="27"/>
      <c r="BPE27" s="27"/>
      <c r="BPF27" s="27"/>
      <c r="BPG27" s="27"/>
      <c r="BPH27" s="27"/>
      <c r="BPI27" s="27"/>
      <c r="BPJ27" s="27"/>
      <c r="BPK27" s="27"/>
      <c r="BPL27" s="27"/>
      <c r="BPM27" s="27"/>
      <c r="BPN27" s="27"/>
      <c r="BPO27" s="27"/>
      <c r="BPP27" s="27"/>
      <c r="BPQ27" s="27"/>
      <c r="BPR27" s="27"/>
      <c r="BPS27" s="27"/>
      <c r="BPT27" s="27"/>
      <c r="BPU27" s="27"/>
      <c r="BPV27" s="27"/>
      <c r="BPW27" s="27"/>
      <c r="BPX27" s="27"/>
      <c r="BPY27" s="27"/>
      <c r="BPZ27" s="27"/>
      <c r="BQA27" s="27"/>
      <c r="BQB27" s="27"/>
      <c r="BQC27" s="27"/>
      <c r="BQD27" s="27"/>
      <c r="BQE27" s="27"/>
      <c r="BQF27" s="27"/>
      <c r="BQG27" s="27"/>
      <c r="BQH27" s="27"/>
      <c r="BQI27" s="27"/>
      <c r="BQJ27" s="27"/>
      <c r="BQK27" s="27"/>
      <c r="BQL27" s="27"/>
      <c r="BQM27" s="27"/>
      <c r="BQN27" s="27"/>
      <c r="BQO27" s="27"/>
      <c r="BQP27" s="27"/>
      <c r="BQQ27" s="27"/>
      <c r="BQR27" s="27"/>
      <c r="BQS27" s="27"/>
      <c r="BQT27" s="27"/>
      <c r="BQU27" s="27"/>
      <c r="BQV27" s="27"/>
      <c r="BQW27" s="27"/>
      <c r="BQX27" s="27"/>
      <c r="BQY27" s="27"/>
      <c r="BQZ27" s="27"/>
      <c r="BRA27" s="27"/>
      <c r="BRB27" s="27"/>
      <c r="BRC27" s="27"/>
      <c r="BRD27" s="27"/>
    </row>
    <row r="28" spans="1:1824" s="45" customFormat="1" ht="13.5" thickBot="1" x14ac:dyDescent="0.25">
      <c r="A28" s="45" t="s">
        <v>103</v>
      </c>
      <c r="B28" s="47">
        <f t="shared" ref="B28:AG28" si="19">(B24/B22)*MIN(B22,B27)</f>
        <v>650000</v>
      </c>
      <c r="C28" s="45">
        <f t="shared" si="19"/>
        <v>1300000</v>
      </c>
      <c r="D28" s="45">
        <f t="shared" si="19"/>
        <v>1950000</v>
      </c>
      <c r="E28" s="45">
        <f t="shared" si="19"/>
        <v>2600000</v>
      </c>
      <c r="F28" s="45">
        <f t="shared" si="19"/>
        <v>3250000</v>
      </c>
      <c r="G28" s="45">
        <f t="shared" si="19"/>
        <v>3900000</v>
      </c>
      <c r="H28" s="45">
        <f t="shared" si="19"/>
        <v>4550000</v>
      </c>
      <c r="I28" s="45">
        <f t="shared" si="19"/>
        <v>5200000</v>
      </c>
      <c r="J28" s="45">
        <f t="shared" si="19"/>
        <v>5850000</v>
      </c>
      <c r="K28" s="15">
        <f t="shared" si="19"/>
        <v>6500000</v>
      </c>
      <c r="L28" s="45">
        <f t="shared" si="19"/>
        <v>7150000</v>
      </c>
      <c r="M28" s="45">
        <f t="shared" si="19"/>
        <v>7800000</v>
      </c>
      <c r="N28" s="45">
        <f t="shared" si="19"/>
        <v>8450000</v>
      </c>
      <c r="O28" s="45">
        <f t="shared" si="19"/>
        <v>9100000</v>
      </c>
      <c r="P28" s="45">
        <f t="shared" si="19"/>
        <v>9750000</v>
      </c>
      <c r="Q28" s="45">
        <f t="shared" si="19"/>
        <v>10400000</v>
      </c>
      <c r="R28" s="45">
        <f t="shared" si="19"/>
        <v>11050000</v>
      </c>
      <c r="S28" s="45">
        <f t="shared" si="19"/>
        <v>11700000</v>
      </c>
      <c r="T28" s="45">
        <f t="shared" si="19"/>
        <v>12350000</v>
      </c>
      <c r="U28" s="15">
        <f t="shared" si="19"/>
        <v>13000000</v>
      </c>
      <c r="V28" s="45">
        <f t="shared" si="19"/>
        <v>13650000</v>
      </c>
      <c r="W28" s="45">
        <f t="shared" si="19"/>
        <v>14300000</v>
      </c>
      <c r="X28" s="45">
        <f t="shared" si="19"/>
        <v>14950000</v>
      </c>
      <c r="Y28" s="45">
        <f t="shared" si="19"/>
        <v>15600000</v>
      </c>
      <c r="Z28" s="45">
        <f t="shared" si="19"/>
        <v>16250000</v>
      </c>
      <c r="AA28" s="45">
        <f t="shared" si="19"/>
        <v>16900000</v>
      </c>
      <c r="AB28" s="45">
        <f t="shared" si="19"/>
        <v>17550000</v>
      </c>
      <c r="AC28" s="45">
        <f t="shared" si="19"/>
        <v>18200000</v>
      </c>
      <c r="AD28" s="45">
        <f t="shared" si="19"/>
        <v>18850000</v>
      </c>
      <c r="AE28" s="15">
        <f t="shared" si="19"/>
        <v>19500000</v>
      </c>
      <c r="AF28" s="45">
        <f t="shared" si="19"/>
        <v>20150000</v>
      </c>
      <c r="AG28" s="45">
        <f t="shared" si="19"/>
        <v>20800000</v>
      </c>
      <c r="AH28" s="45">
        <f t="shared" ref="AH28:BM28" si="20">(AH24/AH22)*MIN(AH22,AH27)</f>
        <v>21450000</v>
      </c>
      <c r="AI28" s="45">
        <f t="shared" si="20"/>
        <v>22100000</v>
      </c>
      <c r="AJ28" s="45">
        <f t="shared" si="20"/>
        <v>22750000</v>
      </c>
      <c r="AK28" s="45">
        <f t="shared" si="20"/>
        <v>23400000</v>
      </c>
      <c r="AL28" s="45">
        <f t="shared" si="20"/>
        <v>23634000</v>
      </c>
      <c r="AM28" s="45">
        <f t="shared" si="20"/>
        <v>23634000</v>
      </c>
      <c r="AN28" s="45">
        <f t="shared" si="20"/>
        <v>23634000</v>
      </c>
      <c r="AO28" s="15">
        <f t="shared" si="20"/>
        <v>23634000</v>
      </c>
      <c r="AP28" s="45">
        <f t="shared" si="20"/>
        <v>23634000</v>
      </c>
      <c r="AQ28" s="45">
        <f t="shared" si="20"/>
        <v>23634000</v>
      </c>
      <c r="AR28" s="45">
        <f t="shared" si="20"/>
        <v>23634000</v>
      </c>
      <c r="AS28" s="45">
        <f t="shared" si="20"/>
        <v>23634000</v>
      </c>
      <c r="AT28" s="45">
        <f t="shared" si="20"/>
        <v>23634000</v>
      </c>
      <c r="AU28" s="45">
        <f t="shared" si="20"/>
        <v>23634000</v>
      </c>
      <c r="AV28" s="45">
        <f t="shared" si="20"/>
        <v>23634000</v>
      </c>
      <c r="AW28" s="45">
        <f t="shared" si="20"/>
        <v>23634000</v>
      </c>
      <c r="AX28" s="45">
        <f t="shared" si="20"/>
        <v>23634000</v>
      </c>
      <c r="AY28" s="15">
        <f t="shared" si="20"/>
        <v>23634000</v>
      </c>
      <c r="AZ28" s="45">
        <f t="shared" si="20"/>
        <v>23634000</v>
      </c>
      <c r="BA28" s="45">
        <f t="shared" si="20"/>
        <v>23634000</v>
      </c>
      <c r="BB28" s="45">
        <f t="shared" si="20"/>
        <v>23634000</v>
      </c>
      <c r="BC28" s="45">
        <f t="shared" si="20"/>
        <v>23634000</v>
      </c>
      <c r="BD28" s="45">
        <f t="shared" si="20"/>
        <v>23634000</v>
      </c>
      <c r="BE28" s="45">
        <f t="shared" si="20"/>
        <v>23634000</v>
      </c>
      <c r="BF28" s="45">
        <f t="shared" si="20"/>
        <v>23634000</v>
      </c>
      <c r="BG28" s="45">
        <f t="shared" si="20"/>
        <v>23634000</v>
      </c>
      <c r="BH28" s="45">
        <f t="shared" si="20"/>
        <v>23634000</v>
      </c>
      <c r="BI28" s="15">
        <f t="shared" si="20"/>
        <v>23634000</v>
      </c>
      <c r="BJ28" s="45">
        <f t="shared" si="20"/>
        <v>23634000</v>
      </c>
      <c r="BK28" s="45">
        <f t="shared" si="20"/>
        <v>23634000</v>
      </c>
      <c r="BL28" s="45">
        <f t="shared" si="20"/>
        <v>23634000</v>
      </c>
      <c r="BM28" s="45">
        <f t="shared" si="20"/>
        <v>23634000</v>
      </c>
      <c r="BN28" s="45">
        <f t="shared" ref="BN28:BS28" si="21">(BN24/BN22)*MIN(BN22,BN27)</f>
        <v>23634000</v>
      </c>
      <c r="BO28" s="45">
        <f t="shared" si="21"/>
        <v>23634000</v>
      </c>
      <c r="BP28" s="45">
        <f t="shared" si="21"/>
        <v>23634000</v>
      </c>
      <c r="BQ28" s="45">
        <f t="shared" si="21"/>
        <v>23634000</v>
      </c>
      <c r="BR28" s="45">
        <f t="shared" si="21"/>
        <v>23634000</v>
      </c>
      <c r="BS28" s="15">
        <f t="shared" si="21"/>
        <v>23634000</v>
      </c>
      <c r="BT28" s="28"/>
      <c r="BU28" s="28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  <c r="AIL28" s="30"/>
      <c r="AIM28" s="30"/>
      <c r="AIN28" s="30"/>
      <c r="AIO28" s="30"/>
      <c r="AIP28" s="30"/>
      <c r="AIQ28" s="30"/>
      <c r="AIR28" s="30"/>
      <c r="AIS28" s="30"/>
      <c r="AIT28" s="30"/>
      <c r="AIU28" s="30"/>
      <c r="AIV28" s="30"/>
      <c r="AIW28" s="30"/>
      <c r="AIX28" s="30"/>
      <c r="AIY28" s="30"/>
      <c r="AIZ28" s="30"/>
      <c r="AJA28" s="30"/>
      <c r="AJB28" s="30"/>
      <c r="AJC28" s="30"/>
      <c r="AJD28" s="30"/>
      <c r="AJE28" s="30"/>
      <c r="AJF28" s="30"/>
      <c r="AJG28" s="30"/>
      <c r="AJH28" s="30"/>
      <c r="AJI28" s="30"/>
      <c r="AJJ28" s="30"/>
      <c r="AJK28" s="30"/>
      <c r="AJL28" s="30"/>
      <c r="AJM28" s="30"/>
      <c r="AJN28" s="30"/>
      <c r="AJO28" s="30"/>
      <c r="AJP28" s="30"/>
      <c r="AJQ28" s="30"/>
      <c r="AJR28" s="30"/>
      <c r="AJS28" s="30"/>
      <c r="AJT28" s="30"/>
      <c r="AJU28" s="30"/>
      <c r="AJV28" s="30"/>
      <c r="AJW28" s="30"/>
      <c r="AJX28" s="30"/>
      <c r="AJY28" s="30"/>
      <c r="AJZ28" s="30"/>
      <c r="AKA28" s="30"/>
      <c r="AKB28" s="30"/>
      <c r="AKC28" s="30"/>
      <c r="AKD28" s="30"/>
      <c r="AKE28" s="30"/>
      <c r="AKF28" s="30"/>
      <c r="AKG28" s="30"/>
      <c r="AKH28" s="30"/>
      <c r="AKI28" s="30"/>
      <c r="AKJ28" s="30"/>
      <c r="AKK28" s="30"/>
      <c r="AKL28" s="30"/>
      <c r="AKM28" s="30"/>
      <c r="AKN28" s="30"/>
      <c r="AKO28" s="30"/>
      <c r="AKP28" s="30"/>
      <c r="AKQ28" s="30"/>
      <c r="AKR28" s="30"/>
      <c r="AKS28" s="30"/>
      <c r="AKT28" s="30"/>
      <c r="AKU28" s="30"/>
      <c r="AKV28" s="30"/>
      <c r="AKW28" s="30"/>
      <c r="AKX28" s="30"/>
      <c r="AKY28" s="30"/>
      <c r="AKZ28" s="30"/>
      <c r="ALA28" s="30"/>
      <c r="ALB28" s="30"/>
      <c r="ALC28" s="30"/>
      <c r="ALD28" s="30"/>
      <c r="ALE28" s="30"/>
      <c r="ALF28" s="30"/>
      <c r="ALG28" s="30"/>
      <c r="ALH28" s="30"/>
      <c r="ALI28" s="30"/>
      <c r="ALJ28" s="30"/>
      <c r="ALK28" s="30"/>
      <c r="ALL28" s="30"/>
      <c r="ALM28" s="30"/>
      <c r="ALN28" s="30"/>
      <c r="ALO28" s="30"/>
      <c r="ALP28" s="30"/>
      <c r="ALQ28" s="30"/>
      <c r="ALR28" s="30"/>
      <c r="ALS28" s="30"/>
      <c r="ALT28" s="30"/>
      <c r="ALU28" s="30"/>
      <c r="ALV28" s="30"/>
      <c r="ALW28" s="30"/>
      <c r="ALX28" s="30"/>
      <c r="ALY28" s="30"/>
      <c r="ALZ28" s="30"/>
      <c r="AMA28" s="30"/>
      <c r="AMB28" s="30"/>
      <c r="AMC28" s="30"/>
      <c r="AMD28" s="30"/>
      <c r="AME28" s="30"/>
      <c r="AMF28" s="30"/>
      <c r="AMG28" s="30"/>
      <c r="AMH28" s="30"/>
      <c r="AMI28" s="30"/>
      <c r="AMJ28" s="30"/>
      <c r="AMK28" s="30"/>
      <c r="AML28" s="30"/>
      <c r="AMM28" s="30"/>
      <c r="AMN28" s="30"/>
      <c r="AMO28" s="30"/>
      <c r="AMP28" s="30"/>
      <c r="AMQ28" s="30"/>
      <c r="AMR28" s="30"/>
      <c r="AMS28" s="30"/>
      <c r="AMT28" s="30"/>
      <c r="AMU28" s="30"/>
      <c r="AMV28" s="30"/>
      <c r="AMW28" s="30"/>
      <c r="AMX28" s="30"/>
      <c r="AMY28" s="30"/>
      <c r="AMZ28" s="30"/>
      <c r="ANA28" s="30"/>
      <c r="ANB28" s="30"/>
      <c r="ANC28" s="30"/>
      <c r="AND28" s="30"/>
      <c r="ANE28" s="30"/>
      <c r="ANF28" s="30"/>
      <c r="ANG28" s="30"/>
      <c r="ANH28" s="30"/>
      <c r="ANI28" s="30"/>
      <c r="ANJ28" s="30"/>
      <c r="ANK28" s="30"/>
      <c r="ANL28" s="30"/>
      <c r="ANM28" s="30"/>
      <c r="ANN28" s="30"/>
      <c r="ANO28" s="30"/>
      <c r="ANP28" s="30"/>
      <c r="ANQ28" s="30"/>
      <c r="ANR28" s="30"/>
      <c r="ANS28" s="30"/>
      <c r="ANT28" s="30"/>
      <c r="ANU28" s="30"/>
      <c r="ANV28" s="30"/>
      <c r="ANW28" s="30"/>
      <c r="ANX28" s="30"/>
      <c r="ANY28" s="30"/>
      <c r="ANZ28" s="30"/>
      <c r="AOA28" s="30"/>
      <c r="AOB28" s="30"/>
      <c r="AOC28" s="30"/>
      <c r="AOD28" s="30"/>
      <c r="AOE28" s="30"/>
      <c r="AOF28" s="30"/>
      <c r="AOG28" s="30"/>
      <c r="AOH28" s="30"/>
      <c r="AOI28" s="30"/>
      <c r="AOJ28" s="30"/>
      <c r="AOK28" s="30"/>
      <c r="AOL28" s="30"/>
      <c r="AOM28" s="30"/>
      <c r="AON28" s="30"/>
      <c r="AOO28" s="30"/>
      <c r="AOP28" s="30"/>
      <c r="AOQ28" s="30"/>
      <c r="AOR28" s="30"/>
      <c r="AOS28" s="30"/>
      <c r="AOT28" s="30"/>
      <c r="AOU28" s="30"/>
      <c r="AOV28" s="30"/>
      <c r="AOW28" s="30"/>
      <c r="AOX28" s="30"/>
      <c r="AOY28" s="30"/>
      <c r="AOZ28" s="30"/>
      <c r="APA28" s="30"/>
      <c r="APB28" s="30"/>
      <c r="APC28" s="30"/>
      <c r="APD28" s="30"/>
      <c r="APE28" s="30"/>
      <c r="APF28" s="30"/>
      <c r="APG28" s="30"/>
      <c r="APH28" s="30"/>
      <c r="API28" s="30"/>
      <c r="APJ28" s="30"/>
      <c r="APK28" s="30"/>
      <c r="APL28" s="30"/>
      <c r="APM28" s="30"/>
      <c r="APN28" s="30"/>
      <c r="APO28" s="30"/>
      <c r="APP28" s="30"/>
      <c r="APQ28" s="30"/>
      <c r="APR28" s="30"/>
      <c r="APS28" s="30"/>
      <c r="APT28" s="30"/>
      <c r="APU28" s="30"/>
      <c r="APV28" s="30"/>
      <c r="APW28" s="30"/>
      <c r="APX28" s="30"/>
      <c r="APY28" s="30"/>
      <c r="APZ28" s="30"/>
      <c r="AQA28" s="30"/>
      <c r="AQB28" s="30"/>
      <c r="AQC28" s="30"/>
      <c r="AQD28" s="30"/>
      <c r="AQE28" s="30"/>
      <c r="AQF28" s="30"/>
      <c r="AQG28" s="30"/>
      <c r="AQH28" s="30"/>
      <c r="AQI28" s="30"/>
      <c r="AQJ28" s="30"/>
      <c r="AQK28" s="30"/>
      <c r="AQL28" s="30"/>
      <c r="AQM28" s="30"/>
      <c r="AQN28" s="30"/>
      <c r="AQO28" s="30"/>
      <c r="AQP28" s="30"/>
      <c r="AQQ28" s="30"/>
      <c r="AQR28" s="30"/>
      <c r="AQS28" s="30"/>
      <c r="AQT28" s="30"/>
      <c r="AQU28" s="30"/>
      <c r="AQV28" s="30"/>
      <c r="AQW28" s="30"/>
      <c r="AQX28" s="30"/>
      <c r="AQY28" s="30"/>
      <c r="AQZ28" s="30"/>
      <c r="ARA28" s="30"/>
      <c r="ARB28" s="30"/>
      <c r="ARC28" s="30"/>
      <c r="ARD28" s="30"/>
      <c r="ARE28" s="30"/>
      <c r="ARF28" s="30"/>
      <c r="ARG28" s="30"/>
      <c r="ARH28" s="30"/>
      <c r="ARI28" s="30"/>
      <c r="ARJ28" s="30"/>
      <c r="ARK28" s="30"/>
      <c r="ARL28" s="30"/>
      <c r="ARM28" s="30"/>
      <c r="ARN28" s="30"/>
      <c r="ARO28" s="30"/>
      <c r="ARP28" s="30"/>
      <c r="ARQ28" s="30"/>
      <c r="ARR28" s="30"/>
      <c r="ARS28" s="30"/>
      <c r="ART28" s="30"/>
      <c r="ARU28" s="30"/>
      <c r="ARV28" s="30"/>
      <c r="ARW28" s="30"/>
      <c r="ARX28" s="30"/>
      <c r="ARY28" s="30"/>
      <c r="ARZ28" s="30"/>
      <c r="ASA28" s="30"/>
      <c r="ASB28" s="30"/>
      <c r="ASC28" s="30"/>
      <c r="ASD28" s="30"/>
      <c r="ASE28" s="30"/>
      <c r="ASF28" s="30"/>
      <c r="ASG28" s="30"/>
      <c r="ASH28" s="30"/>
      <c r="ASI28" s="30"/>
      <c r="ASJ28" s="30"/>
      <c r="ASK28" s="30"/>
      <c r="ASL28" s="30"/>
      <c r="ASM28" s="30"/>
      <c r="ASN28" s="30"/>
      <c r="ASO28" s="30"/>
      <c r="ASP28" s="30"/>
      <c r="ASQ28" s="30"/>
      <c r="ASR28" s="30"/>
      <c r="ASS28" s="30"/>
      <c r="AST28" s="30"/>
      <c r="ASU28" s="30"/>
      <c r="ASV28" s="30"/>
      <c r="ASW28" s="30"/>
      <c r="ASX28" s="30"/>
      <c r="ASY28" s="30"/>
      <c r="ASZ28" s="30"/>
      <c r="ATA28" s="30"/>
      <c r="ATB28" s="30"/>
      <c r="ATC28" s="30"/>
      <c r="ATD28" s="30"/>
      <c r="ATE28" s="30"/>
      <c r="ATF28" s="30"/>
      <c r="ATG28" s="30"/>
      <c r="ATH28" s="30"/>
      <c r="ATI28" s="30"/>
      <c r="ATJ28" s="30"/>
      <c r="ATK28" s="30"/>
      <c r="ATL28" s="30"/>
      <c r="ATM28" s="30"/>
      <c r="ATN28" s="30"/>
      <c r="ATO28" s="30"/>
      <c r="ATP28" s="30"/>
      <c r="ATQ28" s="30"/>
      <c r="ATR28" s="30"/>
      <c r="ATS28" s="30"/>
      <c r="ATT28" s="30"/>
      <c r="ATU28" s="30"/>
      <c r="ATV28" s="30"/>
      <c r="ATW28" s="30"/>
      <c r="ATX28" s="30"/>
      <c r="ATY28" s="30"/>
      <c r="ATZ28" s="30"/>
      <c r="AUA28" s="30"/>
      <c r="AUB28" s="30"/>
      <c r="AUC28" s="30"/>
      <c r="AUD28" s="30"/>
      <c r="AUE28" s="30"/>
      <c r="AUF28" s="30"/>
      <c r="AUG28" s="30"/>
      <c r="AUH28" s="30"/>
      <c r="AUI28" s="30"/>
      <c r="AUJ28" s="30"/>
      <c r="AUK28" s="30"/>
      <c r="AUL28" s="30"/>
      <c r="AUM28" s="30"/>
      <c r="AUN28" s="30"/>
      <c r="AUO28" s="30"/>
      <c r="AUP28" s="30"/>
      <c r="AUQ28" s="30"/>
      <c r="AUR28" s="30"/>
      <c r="AUS28" s="30"/>
      <c r="AUT28" s="30"/>
      <c r="AUU28" s="30"/>
      <c r="AUV28" s="30"/>
      <c r="AUW28" s="30"/>
      <c r="AUX28" s="30"/>
      <c r="AUY28" s="30"/>
      <c r="AUZ28" s="30"/>
      <c r="AVA28" s="30"/>
      <c r="AVB28" s="30"/>
      <c r="AVC28" s="30"/>
      <c r="AVD28" s="30"/>
      <c r="AVE28" s="30"/>
      <c r="AVF28" s="30"/>
      <c r="AVG28" s="30"/>
      <c r="AVH28" s="30"/>
      <c r="AVI28" s="30"/>
      <c r="AVJ28" s="30"/>
      <c r="AVK28" s="30"/>
      <c r="AVL28" s="30"/>
      <c r="AVM28" s="30"/>
      <c r="AVN28" s="30"/>
      <c r="AVO28" s="30"/>
      <c r="AVP28" s="30"/>
      <c r="AVQ28" s="30"/>
      <c r="AVR28" s="30"/>
      <c r="AVS28" s="30"/>
      <c r="AVT28" s="30"/>
      <c r="AVU28" s="30"/>
      <c r="AVV28" s="30"/>
      <c r="AVW28" s="30"/>
      <c r="AVX28" s="30"/>
      <c r="AVY28" s="30"/>
      <c r="AVZ28" s="30"/>
      <c r="AWA28" s="30"/>
      <c r="AWB28" s="30"/>
      <c r="AWC28" s="30"/>
      <c r="AWD28" s="30"/>
      <c r="AWE28" s="30"/>
      <c r="AWF28" s="30"/>
      <c r="AWG28" s="30"/>
      <c r="AWH28" s="30"/>
      <c r="AWI28" s="30"/>
      <c r="AWJ28" s="30"/>
      <c r="AWK28" s="30"/>
      <c r="AWL28" s="30"/>
      <c r="AWM28" s="30"/>
      <c r="AWN28" s="30"/>
      <c r="AWO28" s="30"/>
      <c r="AWP28" s="30"/>
      <c r="AWQ28" s="30"/>
      <c r="AWR28" s="30"/>
      <c r="AWS28" s="30"/>
      <c r="AWT28" s="30"/>
      <c r="AWU28" s="30"/>
      <c r="AWV28" s="30"/>
      <c r="AWW28" s="30"/>
      <c r="AWX28" s="30"/>
      <c r="AWY28" s="30"/>
      <c r="AWZ28" s="30"/>
      <c r="AXA28" s="30"/>
      <c r="AXB28" s="30"/>
      <c r="AXC28" s="30"/>
      <c r="AXD28" s="30"/>
      <c r="AXE28" s="30"/>
      <c r="AXF28" s="30"/>
      <c r="AXG28" s="30"/>
      <c r="AXH28" s="30"/>
      <c r="AXI28" s="30"/>
      <c r="AXJ28" s="30"/>
      <c r="AXK28" s="30"/>
      <c r="AXL28" s="30"/>
      <c r="AXM28" s="30"/>
      <c r="AXN28" s="30"/>
      <c r="AXO28" s="30"/>
      <c r="AXP28" s="30"/>
      <c r="AXQ28" s="30"/>
      <c r="AXR28" s="30"/>
      <c r="AXS28" s="30"/>
      <c r="AXT28" s="30"/>
      <c r="AXU28" s="30"/>
      <c r="AXV28" s="30"/>
      <c r="AXW28" s="30"/>
      <c r="AXX28" s="30"/>
      <c r="AXY28" s="30"/>
      <c r="AXZ28" s="30"/>
      <c r="AYA28" s="30"/>
      <c r="AYB28" s="30"/>
      <c r="AYC28" s="30"/>
      <c r="AYD28" s="30"/>
      <c r="AYE28" s="30"/>
      <c r="AYF28" s="30"/>
      <c r="AYG28" s="30"/>
      <c r="AYH28" s="30"/>
      <c r="AYI28" s="30"/>
      <c r="AYJ28" s="30"/>
      <c r="AYK28" s="30"/>
      <c r="AYL28" s="30"/>
      <c r="AYM28" s="30"/>
      <c r="AYN28" s="30"/>
      <c r="AYO28" s="30"/>
      <c r="AYP28" s="30"/>
      <c r="AYQ28" s="30"/>
      <c r="AYR28" s="30"/>
      <c r="AYS28" s="30"/>
      <c r="AYT28" s="30"/>
      <c r="AYU28" s="30"/>
      <c r="AYV28" s="30"/>
      <c r="AYW28" s="30"/>
      <c r="AYX28" s="30"/>
      <c r="AYY28" s="30"/>
      <c r="AYZ28" s="30"/>
      <c r="AZA28" s="30"/>
      <c r="AZB28" s="30"/>
      <c r="AZC28" s="30"/>
      <c r="AZD28" s="30"/>
      <c r="AZE28" s="30"/>
      <c r="AZF28" s="30"/>
      <c r="AZG28" s="30"/>
      <c r="AZH28" s="30"/>
      <c r="AZI28" s="30"/>
      <c r="AZJ28" s="30"/>
      <c r="AZK28" s="30"/>
      <c r="AZL28" s="30"/>
      <c r="AZM28" s="30"/>
      <c r="AZN28" s="30"/>
      <c r="AZO28" s="30"/>
      <c r="AZP28" s="30"/>
      <c r="AZQ28" s="30"/>
      <c r="AZR28" s="30"/>
      <c r="AZS28" s="30"/>
      <c r="AZT28" s="30"/>
      <c r="AZU28" s="30"/>
      <c r="AZV28" s="30"/>
      <c r="AZW28" s="30"/>
      <c r="AZX28" s="30"/>
      <c r="AZY28" s="30"/>
      <c r="AZZ28" s="30"/>
      <c r="BAA28" s="30"/>
      <c r="BAB28" s="30"/>
      <c r="BAC28" s="30"/>
      <c r="BAD28" s="30"/>
      <c r="BAE28" s="30"/>
      <c r="BAF28" s="30"/>
      <c r="BAG28" s="30"/>
      <c r="BAH28" s="30"/>
      <c r="BAI28" s="30"/>
      <c r="BAJ28" s="30"/>
      <c r="BAK28" s="30"/>
      <c r="BAL28" s="30"/>
      <c r="BAM28" s="30"/>
      <c r="BAN28" s="30"/>
      <c r="BAO28" s="30"/>
      <c r="BAP28" s="30"/>
      <c r="BAQ28" s="30"/>
      <c r="BAR28" s="30"/>
      <c r="BAS28" s="30"/>
      <c r="BAT28" s="30"/>
      <c r="BAU28" s="30"/>
      <c r="BAV28" s="30"/>
      <c r="BAW28" s="30"/>
      <c r="BAX28" s="30"/>
      <c r="BAY28" s="30"/>
      <c r="BAZ28" s="30"/>
      <c r="BBA28" s="30"/>
      <c r="BBB28" s="30"/>
      <c r="BBC28" s="30"/>
      <c r="BBD28" s="30"/>
      <c r="BBE28" s="30"/>
      <c r="BBF28" s="30"/>
      <c r="BBG28" s="30"/>
      <c r="BBH28" s="30"/>
      <c r="BBI28" s="30"/>
      <c r="BBJ28" s="30"/>
      <c r="BBK28" s="30"/>
      <c r="BBL28" s="30"/>
      <c r="BBM28" s="30"/>
      <c r="BBN28" s="30"/>
      <c r="BBO28" s="30"/>
      <c r="BBP28" s="30"/>
      <c r="BBQ28" s="30"/>
      <c r="BBR28" s="30"/>
      <c r="BBS28" s="30"/>
      <c r="BBT28" s="30"/>
      <c r="BBU28" s="30"/>
      <c r="BBV28" s="30"/>
      <c r="BBW28" s="30"/>
      <c r="BBX28" s="30"/>
      <c r="BBY28" s="30"/>
      <c r="BBZ28" s="30"/>
      <c r="BCA28" s="30"/>
      <c r="BCB28" s="30"/>
      <c r="BCC28" s="30"/>
      <c r="BCD28" s="30"/>
      <c r="BCE28" s="30"/>
      <c r="BCF28" s="30"/>
      <c r="BCG28" s="30"/>
      <c r="BCH28" s="30"/>
      <c r="BCI28" s="30"/>
      <c r="BCJ28" s="30"/>
      <c r="BCK28" s="30"/>
      <c r="BCL28" s="30"/>
      <c r="BCM28" s="30"/>
      <c r="BCN28" s="30"/>
      <c r="BCO28" s="30"/>
      <c r="BCP28" s="30"/>
      <c r="BCQ28" s="30"/>
      <c r="BCR28" s="30"/>
      <c r="BCS28" s="30"/>
      <c r="BCT28" s="30"/>
      <c r="BCU28" s="30"/>
      <c r="BCV28" s="30"/>
      <c r="BCW28" s="30"/>
      <c r="BCX28" s="30"/>
      <c r="BCY28" s="30"/>
      <c r="BCZ28" s="30"/>
      <c r="BDA28" s="30"/>
      <c r="BDB28" s="30"/>
      <c r="BDC28" s="30"/>
      <c r="BDD28" s="30"/>
      <c r="BDE28" s="30"/>
      <c r="BDF28" s="30"/>
      <c r="BDG28" s="30"/>
      <c r="BDH28" s="30"/>
      <c r="BDI28" s="30"/>
      <c r="BDJ28" s="30"/>
      <c r="BDK28" s="30"/>
      <c r="BDL28" s="30"/>
      <c r="BDM28" s="30"/>
      <c r="BDN28" s="30"/>
      <c r="BDO28" s="30"/>
      <c r="BDP28" s="30"/>
      <c r="BDQ28" s="30"/>
      <c r="BDR28" s="30"/>
      <c r="BDS28" s="30"/>
      <c r="BDT28" s="30"/>
      <c r="BDU28" s="30"/>
      <c r="BDV28" s="30"/>
      <c r="BDW28" s="30"/>
      <c r="BDX28" s="30"/>
      <c r="BDY28" s="30"/>
      <c r="BDZ28" s="30"/>
      <c r="BEA28" s="30"/>
      <c r="BEB28" s="30"/>
      <c r="BEC28" s="30"/>
      <c r="BED28" s="30"/>
      <c r="BEE28" s="30"/>
      <c r="BEF28" s="30"/>
      <c r="BEG28" s="30"/>
      <c r="BEH28" s="30"/>
      <c r="BEI28" s="30"/>
      <c r="BEJ28" s="30"/>
      <c r="BEK28" s="30"/>
      <c r="BEL28" s="30"/>
      <c r="BEM28" s="30"/>
      <c r="BEN28" s="30"/>
      <c r="BEO28" s="30"/>
      <c r="BEP28" s="30"/>
      <c r="BEQ28" s="30"/>
      <c r="BER28" s="30"/>
      <c r="BES28" s="30"/>
      <c r="BET28" s="30"/>
      <c r="BEU28" s="30"/>
      <c r="BEV28" s="30"/>
      <c r="BEW28" s="30"/>
      <c r="BEX28" s="30"/>
      <c r="BEY28" s="30"/>
      <c r="BEZ28" s="30"/>
      <c r="BFA28" s="30"/>
      <c r="BFB28" s="30"/>
      <c r="BFC28" s="30"/>
      <c r="BFD28" s="30"/>
      <c r="BFE28" s="30"/>
      <c r="BFF28" s="30"/>
      <c r="BFG28" s="30"/>
      <c r="BFH28" s="30"/>
      <c r="BFI28" s="30"/>
      <c r="BFJ28" s="30"/>
      <c r="BFK28" s="30"/>
      <c r="BFL28" s="30"/>
      <c r="BFM28" s="30"/>
      <c r="BFN28" s="30"/>
      <c r="BFO28" s="30"/>
      <c r="BFP28" s="30"/>
      <c r="BFQ28" s="30"/>
      <c r="BFR28" s="30"/>
      <c r="BFS28" s="30"/>
      <c r="BFT28" s="30"/>
      <c r="BFU28" s="30"/>
      <c r="BFV28" s="30"/>
      <c r="BFW28" s="30"/>
      <c r="BFX28" s="30"/>
      <c r="BFY28" s="30"/>
      <c r="BFZ28" s="30"/>
      <c r="BGA28" s="30"/>
      <c r="BGB28" s="30"/>
      <c r="BGC28" s="30"/>
      <c r="BGD28" s="30"/>
      <c r="BGE28" s="30"/>
      <c r="BGF28" s="30"/>
      <c r="BGG28" s="30"/>
      <c r="BGH28" s="30"/>
      <c r="BGI28" s="30"/>
      <c r="BGJ28" s="30"/>
      <c r="BGK28" s="30"/>
      <c r="BGL28" s="30"/>
      <c r="BGM28" s="30"/>
      <c r="BGN28" s="30"/>
      <c r="BGO28" s="30"/>
      <c r="BGP28" s="30"/>
      <c r="BGQ28" s="30"/>
      <c r="BGR28" s="30"/>
      <c r="BGS28" s="30"/>
      <c r="BGT28" s="30"/>
      <c r="BGU28" s="30"/>
      <c r="BGV28" s="30"/>
      <c r="BGW28" s="30"/>
      <c r="BGX28" s="30"/>
      <c r="BGY28" s="30"/>
      <c r="BGZ28" s="30"/>
      <c r="BHA28" s="30"/>
      <c r="BHB28" s="30"/>
      <c r="BHC28" s="30"/>
      <c r="BHD28" s="30"/>
      <c r="BHE28" s="30"/>
      <c r="BHF28" s="30"/>
      <c r="BHG28" s="30"/>
      <c r="BHH28" s="30"/>
      <c r="BHI28" s="30"/>
      <c r="BHJ28" s="30"/>
      <c r="BHK28" s="30"/>
      <c r="BHL28" s="30"/>
      <c r="BHM28" s="30"/>
      <c r="BHN28" s="30"/>
      <c r="BHO28" s="30"/>
      <c r="BHP28" s="30"/>
      <c r="BHQ28" s="30"/>
      <c r="BHR28" s="30"/>
      <c r="BHS28" s="30"/>
      <c r="BHT28" s="30"/>
      <c r="BHU28" s="30"/>
      <c r="BHV28" s="30"/>
      <c r="BHW28" s="30"/>
      <c r="BHX28" s="30"/>
      <c r="BHY28" s="30"/>
      <c r="BHZ28" s="30"/>
      <c r="BIA28" s="30"/>
      <c r="BIB28" s="30"/>
      <c r="BIC28" s="30"/>
      <c r="BID28" s="30"/>
      <c r="BIE28" s="30"/>
      <c r="BIF28" s="30"/>
      <c r="BIG28" s="30"/>
      <c r="BIH28" s="30"/>
      <c r="BII28" s="30"/>
      <c r="BIJ28" s="30"/>
      <c r="BIK28" s="30"/>
      <c r="BIL28" s="30"/>
      <c r="BIM28" s="30"/>
      <c r="BIN28" s="30"/>
      <c r="BIO28" s="30"/>
      <c r="BIP28" s="30"/>
      <c r="BIQ28" s="30"/>
      <c r="BIR28" s="30"/>
      <c r="BIS28" s="30"/>
      <c r="BIT28" s="30"/>
      <c r="BIU28" s="30"/>
      <c r="BIV28" s="30"/>
      <c r="BIW28" s="30"/>
      <c r="BIX28" s="30"/>
      <c r="BIY28" s="30"/>
      <c r="BIZ28" s="30"/>
      <c r="BJA28" s="30"/>
      <c r="BJB28" s="30"/>
      <c r="BJC28" s="30"/>
      <c r="BJD28" s="30"/>
      <c r="BJE28" s="30"/>
      <c r="BJF28" s="30"/>
      <c r="BJG28" s="30"/>
      <c r="BJH28" s="30"/>
      <c r="BJI28" s="30"/>
      <c r="BJJ28" s="30"/>
      <c r="BJK28" s="30"/>
      <c r="BJL28" s="30"/>
      <c r="BJM28" s="30"/>
      <c r="BJN28" s="30"/>
      <c r="BJO28" s="30"/>
      <c r="BJP28" s="30"/>
      <c r="BJQ28" s="30"/>
      <c r="BJR28" s="30"/>
      <c r="BJS28" s="30"/>
      <c r="BJT28" s="30"/>
      <c r="BJU28" s="30"/>
      <c r="BJV28" s="30"/>
      <c r="BJW28" s="30"/>
      <c r="BJX28" s="30"/>
      <c r="BJY28" s="30"/>
      <c r="BJZ28" s="30"/>
      <c r="BKA28" s="30"/>
      <c r="BKB28" s="30"/>
      <c r="BKC28" s="30"/>
      <c r="BKD28" s="30"/>
      <c r="BKE28" s="30"/>
      <c r="BKF28" s="30"/>
      <c r="BKG28" s="30"/>
      <c r="BKH28" s="30"/>
      <c r="BKI28" s="30"/>
      <c r="BKJ28" s="30"/>
      <c r="BKK28" s="30"/>
      <c r="BKL28" s="30"/>
      <c r="BKM28" s="30"/>
      <c r="BKN28" s="30"/>
      <c r="BKO28" s="30"/>
      <c r="BKP28" s="30"/>
      <c r="BKQ28" s="30"/>
      <c r="BKR28" s="30"/>
      <c r="BKS28" s="30"/>
      <c r="BKT28" s="30"/>
      <c r="BKU28" s="30"/>
      <c r="BKV28" s="30"/>
      <c r="BKW28" s="30"/>
      <c r="BKX28" s="30"/>
      <c r="BKY28" s="30"/>
      <c r="BKZ28" s="30"/>
      <c r="BLA28" s="30"/>
      <c r="BLB28" s="30"/>
      <c r="BLC28" s="30"/>
      <c r="BLD28" s="30"/>
      <c r="BLE28" s="30"/>
      <c r="BLF28" s="30"/>
      <c r="BLG28" s="30"/>
      <c r="BLH28" s="30"/>
      <c r="BLI28" s="30"/>
      <c r="BLJ28" s="30"/>
      <c r="BLK28" s="30"/>
      <c r="BLL28" s="30"/>
      <c r="BLM28" s="30"/>
      <c r="BLN28" s="30"/>
      <c r="BLO28" s="30"/>
      <c r="BLP28" s="30"/>
      <c r="BLQ28" s="30"/>
      <c r="BLR28" s="30"/>
      <c r="BLS28" s="30"/>
      <c r="BLT28" s="30"/>
      <c r="BLU28" s="30"/>
      <c r="BLV28" s="30"/>
      <c r="BLW28" s="30"/>
      <c r="BLX28" s="30"/>
      <c r="BLY28" s="30"/>
      <c r="BLZ28" s="30"/>
      <c r="BMA28" s="30"/>
      <c r="BMB28" s="30"/>
      <c r="BMC28" s="30"/>
      <c r="BMD28" s="30"/>
      <c r="BME28" s="30"/>
      <c r="BMF28" s="30"/>
      <c r="BMG28" s="30"/>
      <c r="BMH28" s="30"/>
      <c r="BMI28" s="30"/>
      <c r="BMJ28" s="30"/>
      <c r="BMK28" s="30"/>
      <c r="BML28" s="30"/>
      <c r="BMM28" s="30"/>
      <c r="BMN28" s="30"/>
      <c r="BMO28" s="30"/>
      <c r="BMP28" s="30"/>
      <c r="BMQ28" s="30"/>
      <c r="BMR28" s="30"/>
      <c r="BMS28" s="30"/>
      <c r="BMT28" s="30"/>
      <c r="BMU28" s="30"/>
      <c r="BMV28" s="30"/>
      <c r="BMW28" s="30"/>
      <c r="BMX28" s="30"/>
      <c r="BMY28" s="30"/>
      <c r="BMZ28" s="30"/>
      <c r="BNA28" s="30"/>
      <c r="BNB28" s="30"/>
      <c r="BNC28" s="30"/>
      <c r="BND28" s="30"/>
      <c r="BNE28" s="30"/>
      <c r="BNF28" s="30"/>
      <c r="BNG28" s="30"/>
      <c r="BNH28" s="30"/>
      <c r="BNI28" s="30"/>
      <c r="BNJ28" s="30"/>
      <c r="BNK28" s="30"/>
      <c r="BNL28" s="30"/>
      <c r="BNM28" s="30"/>
      <c r="BNN28" s="30"/>
      <c r="BNO28" s="30"/>
      <c r="BNP28" s="30"/>
      <c r="BNQ28" s="30"/>
      <c r="BNR28" s="30"/>
      <c r="BNS28" s="30"/>
      <c r="BNT28" s="30"/>
      <c r="BNU28" s="30"/>
      <c r="BNV28" s="30"/>
      <c r="BNW28" s="30"/>
      <c r="BNX28" s="30"/>
      <c r="BNY28" s="30"/>
      <c r="BNZ28" s="30"/>
      <c r="BOA28" s="30"/>
      <c r="BOB28" s="30"/>
      <c r="BOC28" s="30"/>
      <c r="BOD28" s="30"/>
      <c r="BOE28" s="30"/>
      <c r="BOF28" s="30"/>
      <c r="BOG28" s="30"/>
      <c r="BOH28" s="30"/>
      <c r="BOI28" s="30"/>
      <c r="BOJ28" s="30"/>
      <c r="BOK28" s="30"/>
      <c r="BOL28" s="30"/>
      <c r="BOM28" s="30"/>
      <c r="BON28" s="30"/>
      <c r="BOO28" s="30"/>
      <c r="BOP28" s="30"/>
      <c r="BOQ28" s="30"/>
      <c r="BOR28" s="30"/>
      <c r="BOS28" s="30"/>
      <c r="BOT28" s="30"/>
      <c r="BOU28" s="30"/>
      <c r="BOV28" s="30"/>
      <c r="BOW28" s="30"/>
      <c r="BOX28" s="30"/>
      <c r="BOY28" s="30"/>
      <c r="BOZ28" s="30"/>
      <c r="BPA28" s="30"/>
      <c r="BPB28" s="30"/>
      <c r="BPC28" s="30"/>
      <c r="BPD28" s="30"/>
      <c r="BPE28" s="30"/>
      <c r="BPF28" s="30"/>
      <c r="BPG28" s="30"/>
      <c r="BPH28" s="30"/>
      <c r="BPI28" s="30"/>
      <c r="BPJ28" s="30"/>
      <c r="BPK28" s="30"/>
      <c r="BPL28" s="30"/>
      <c r="BPM28" s="30"/>
      <c r="BPN28" s="30"/>
      <c r="BPO28" s="30"/>
      <c r="BPP28" s="30"/>
      <c r="BPQ28" s="30"/>
      <c r="BPR28" s="30"/>
      <c r="BPS28" s="30"/>
      <c r="BPT28" s="30"/>
      <c r="BPU28" s="30"/>
      <c r="BPV28" s="30"/>
      <c r="BPW28" s="30"/>
      <c r="BPX28" s="30"/>
      <c r="BPY28" s="30"/>
      <c r="BPZ28" s="30"/>
      <c r="BQA28" s="30"/>
      <c r="BQB28" s="30"/>
      <c r="BQC28" s="30"/>
      <c r="BQD28" s="30"/>
      <c r="BQE28" s="30"/>
      <c r="BQF28" s="30"/>
      <c r="BQG28" s="30"/>
      <c r="BQH28" s="30"/>
      <c r="BQI28" s="30"/>
      <c r="BQJ28" s="30"/>
      <c r="BQK28" s="30"/>
      <c r="BQL28" s="30"/>
      <c r="BQM28" s="30"/>
      <c r="BQN28" s="30"/>
      <c r="BQO28" s="30"/>
      <c r="BQP28" s="30"/>
      <c r="BQQ28" s="30"/>
      <c r="BQR28" s="30"/>
      <c r="BQS28" s="30"/>
      <c r="BQT28" s="30"/>
      <c r="BQU28" s="30"/>
      <c r="BQV28" s="30"/>
      <c r="BQW28" s="30"/>
      <c r="BQX28" s="30"/>
      <c r="BQY28" s="30"/>
      <c r="BQZ28" s="30"/>
      <c r="BRA28" s="30"/>
      <c r="BRB28" s="30"/>
      <c r="BRC28" s="30"/>
      <c r="BRD28" s="30"/>
    </row>
    <row r="29" spans="1:1824" s="17" customFormat="1" ht="13.5" thickBot="1" x14ac:dyDescent="0.25">
      <c r="A29" s="17" t="s">
        <v>104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2">
        <f>K28</f>
        <v>6500000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2">
        <f>U28-K29-K26</f>
        <v>6500000</v>
      </c>
      <c r="V29" s="33">
        <v>0</v>
      </c>
      <c r="W29" s="33">
        <f>V29</f>
        <v>0</v>
      </c>
      <c r="X29" s="33">
        <f t="shared" ref="X29:AD29" si="22">W29</f>
        <v>0</v>
      </c>
      <c r="Y29" s="33">
        <f t="shared" si="22"/>
        <v>0</v>
      </c>
      <c r="Z29" s="33">
        <f t="shared" si="22"/>
        <v>0</v>
      </c>
      <c r="AA29" s="33">
        <f t="shared" si="22"/>
        <v>0</v>
      </c>
      <c r="AB29" s="33">
        <f t="shared" si="22"/>
        <v>0</v>
      </c>
      <c r="AC29" s="33">
        <f t="shared" si="22"/>
        <v>0</v>
      </c>
      <c r="AD29" s="33">
        <f t="shared" si="22"/>
        <v>0</v>
      </c>
      <c r="AE29" s="32">
        <f>AE28-U29-K29-U26</f>
        <v>6500000</v>
      </c>
      <c r="AF29" s="33">
        <v>0</v>
      </c>
      <c r="AG29" s="33">
        <f>AF29</f>
        <v>0</v>
      </c>
      <c r="AH29" s="33">
        <f t="shared" ref="AH29:AN29" si="23">AG29</f>
        <v>0</v>
      </c>
      <c r="AI29" s="33">
        <f t="shared" si="23"/>
        <v>0</v>
      </c>
      <c r="AJ29" s="33">
        <f t="shared" si="23"/>
        <v>0</v>
      </c>
      <c r="AK29" s="33">
        <f t="shared" si="23"/>
        <v>0</v>
      </c>
      <c r="AL29" s="33">
        <f t="shared" si="23"/>
        <v>0</v>
      </c>
      <c r="AM29" s="33">
        <f t="shared" si="23"/>
        <v>0</v>
      </c>
      <c r="AN29" s="33">
        <f t="shared" si="23"/>
        <v>0</v>
      </c>
      <c r="AO29" s="32">
        <f>AO28-AE29-U29-AE26-K29</f>
        <v>4134000</v>
      </c>
      <c r="AP29" s="33">
        <v>0</v>
      </c>
      <c r="AQ29" s="33">
        <f>AP29</f>
        <v>0</v>
      </c>
      <c r="AR29" s="33">
        <f t="shared" ref="AR29:AX29" si="24">AQ29</f>
        <v>0</v>
      </c>
      <c r="AS29" s="33">
        <f t="shared" si="24"/>
        <v>0</v>
      </c>
      <c r="AT29" s="33">
        <f t="shared" si="24"/>
        <v>0</v>
      </c>
      <c r="AU29" s="33">
        <f t="shared" si="24"/>
        <v>0</v>
      </c>
      <c r="AV29" s="33">
        <f t="shared" si="24"/>
        <v>0</v>
      </c>
      <c r="AW29" s="33">
        <f t="shared" si="24"/>
        <v>0</v>
      </c>
      <c r="AX29" s="33">
        <f t="shared" si="24"/>
        <v>0</v>
      </c>
      <c r="AY29" s="32">
        <f>AY28-AO29-AE29-AO26-U29-K29</f>
        <v>0</v>
      </c>
      <c r="AZ29" s="33">
        <v>0</v>
      </c>
      <c r="BA29" s="33">
        <f>AZ29</f>
        <v>0</v>
      </c>
      <c r="BB29" s="33">
        <f t="shared" ref="BB29:BH29" si="25">BA29</f>
        <v>0</v>
      </c>
      <c r="BC29" s="33">
        <f t="shared" si="25"/>
        <v>0</v>
      </c>
      <c r="BD29" s="33">
        <f t="shared" si="25"/>
        <v>0</v>
      </c>
      <c r="BE29" s="33">
        <f t="shared" si="25"/>
        <v>0</v>
      </c>
      <c r="BF29" s="33">
        <f t="shared" si="25"/>
        <v>0</v>
      </c>
      <c r="BG29" s="33">
        <f t="shared" si="25"/>
        <v>0</v>
      </c>
      <c r="BH29" s="33">
        <f t="shared" si="25"/>
        <v>0</v>
      </c>
      <c r="BI29" s="32">
        <f>BI28-AY29-AO29-AY26-AE29-U29-K29</f>
        <v>0</v>
      </c>
      <c r="BJ29" s="33">
        <v>0</v>
      </c>
      <c r="BK29" s="33">
        <f>BJ29</f>
        <v>0</v>
      </c>
      <c r="BL29" s="33">
        <f t="shared" ref="BL29:BR29" si="26">BK29</f>
        <v>0</v>
      </c>
      <c r="BM29" s="33">
        <f t="shared" si="26"/>
        <v>0</v>
      </c>
      <c r="BN29" s="33">
        <f t="shared" si="26"/>
        <v>0</v>
      </c>
      <c r="BO29" s="33">
        <f t="shared" si="26"/>
        <v>0</v>
      </c>
      <c r="BP29" s="33">
        <f t="shared" si="26"/>
        <v>0</v>
      </c>
      <c r="BQ29" s="33">
        <f t="shared" si="26"/>
        <v>0</v>
      </c>
      <c r="BR29" s="33">
        <f t="shared" si="26"/>
        <v>0</v>
      </c>
      <c r="BS29" s="32">
        <f>BS28-BI29-AY29-BI26-AO29-AE29-U29-K29</f>
        <v>0</v>
      </c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  <c r="AMK29" s="27"/>
      <c r="AML29" s="27"/>
      <c r="AMM29" s="27"/>
      <c r="AMN29" s="27"/>
      <c r="AMO29" s="27"/>
      <c r="AMP29" s="27"/>
      <c r="AMQ29" s="27"/>
      <c r="AMR29" s="27"/>
      <c r="AMS29" s="27"/>
      <c r="AMT29" s="27"/>
      <c r="AMU29" s="27"/>
      <c r="AMV29" s="27"/>
      <c r="AMW29" s="27"/>
      <c r="AMX29" s="27"/>
      <c r="AMY29" s="27"/>
      <c r="AMZ29" s="27"/>
      <c r="ANA29" s="27"/>
      <c r="ANB29" s="27"/>
      <c r="ANC29" s="27"/>
      <c r="AND29" s="27"/>
      <c r="ANE29" s="27"/>
      <c r="ANF29" s="27"/>
      <c r="ANG29" s="27"/>
      <c r="ANH29" s="27"/>
      <c r="ANI29" s="27"/>
      <c r="ANJ29" s="27"/>
      <c r="ANK29" s="27"/>
      <c r="ANL29" s="27"/>
      <c r="ANM29" s="27"/>
      <c r="ANN29" s="27"/>
      <c r="ANO29" s="27"/>
      <c r="ANP29" s="27"/>
      <c r="ANQ29" s="27"/>
      <c r="ANR29" s="27"/>
      <c r="ANS29" s="27"/>
      <c r="ANT29" s="27"/>
      <c r="ANU29" s="27"/>
      <c r="ANV29" s="27"/>
      <c r="ANW29" s="27"/>
      <c r="ANX29" s="27"/>
      <c r="ANY29" s="27"/>
      <c r="ANZ29" s="27"/>
      <c r="AOA29" s="27"/>
      <c r="AOB29" s="27"/>
      <c r="AOC29" s="27"/>
      <c r="AOD29" s="27"/>
      <c r="AOE29" s="27"/>
      <c r="AOF29" s="27"/>
      <c r="AOG29" s="27"/>
      <c r="AOH29" s="27"/>
      <c r="AOI29" s="27"/>
      <c r="AOJ29" s="27"/>
      <c r="AOK29" s="27"/>
      <c r="AOL29" s="27"/>
      <c r="AOM29" s="27"/>
      <c r="AON29" s="27"/>
      <c r="AOO29" s="27"/>
      <c r="AOP29" s="27"/>
      <c r="AOQ29" s="27"/>
      <c r="AOR29" s="27"/>
      <c r="AOS29" s="27"/>
      <c r="AOT29" s="27"/>
      <c r="AOU29" s="27"/>
      <c r="AOV29" s="27"/>
      <c r="AOW29" s="27"/>
      <c r="AOX29" s="27"/>
      <c r="AOY29" s="27"/>
      <c r="AOZ29" s="27"/>
      <c r="APA29" s="27"/>
      <c r="APB29" s="27"/>
      <c r="APC29" s="27"/>
      <c r="APD29" s="27"/>
      <c r="APE29" s="27"/>
      <c r="APF29" s="27"/>
      <c r="APG29" s="27"/>
      <c r="APH29" s="27"/>
      <c r="API29" s="27"/>
      <c r="APJ29" s="27"/>
      <c r="APK29" s="27"/>
      <c r="APL29" s="27"/>
      <c r="APM29" s="27"/>
      <c r="APN29" s="27"/>
      <c r="APO29" s="27"/>
      <c r="APP29" s="27"/>
      <c r="APQ29" s="27"/>
      <c r="APR29" s="27"/>
      <c r="APS29" s="27"/>
      <c r="APT29" s="27"/>
      <c r="APU29" s="27"/>
      <c r="APV29" s="27"/>
      <c r="APW29" s="27"/>
      <c r="APX29" s="27"/>
      <c r="APY29" s="27"/>
      <c r="APZ29" s="27"/>
      <c r="AQA29" s="27"/>
      <c r="AQB29" s="27"/>
      <c r="AQC29" s="27"/>
      <c r="AQD29" s="27"/>
      <c r="AQE29" s="27"/>
      <c r="AQF29" s="27"/>
      <c r="AQG29" s="27"/>
      <c r="AQH29" s="27"/>
      <c r="AQI29" s="27"/>
      <c r="AQJ29" s="27"/>
      <c r="AQK29" s="27"/>
      <c r="AQL29" s="27"/>
      <c r="AQM29" s="27"/>
      <c r="AQN29" s="27"/>
      <c r="AQO29" s="27"/>
      <c r="AQP29" s="27"/>
      <c r="AQQ29" s="27"/>
      <c r="AQR29" s="27"/>
      <c r="AQS29" s="27"/>
      <c r="AQT29" s="27"/>
      <c r="AQU29" s="27"/>
      <c r="AQV29" s="27"/>
      <c r="AQW29" s="27"/>
      <c r="AQX29" s="27"/>
      <c r="AQY29" s="27"/>
      <c r="AQZ29" s="27"/>
      <c r="ARA29" s="27"/>
      <c r="ARB29" s="27"/>
      <c r="ARC29" s="27"/>
      <c r="ARD29" s="27"/>
      <c r="ARE29" s="27"/>
      <c r="ARF29" s="27"/>
      <c r="ARG29" s="27"/>
      <c r="ARH29" s="27"/>
      <c r="ARI29" s="27"/>
      <c r="ARJ29" s="27"/>
      <c r="ARK29" s="27"/>
      <c r="ARL29" s="27"/>
      <c r="ARM29" s="27"/>
      <c r="ARN29" s="27"/>
      <c r="ARO29" s="27"/>
      <c r="ARP29" s="27"/>
      <c r="ARQ29" s="27"/>
      <c r="ARR29" s="27"/>
      <c r="ARS29" s="27"/>
      <c r="ART29" s="27"/>
      <c r="ARU29" s="27"/>
      <c r="ARV29" s="27"/>
      <c r="ARW29" s="27"/>
      <c r="ARX29" s="27"/>
      <c r="ARY29" s="27"/>
      <c r="ARZ29" s="27"/>
      <c r="ASA29" s="27"/>
      <c r="ASB29" s="27"/>
      <c r="ASC29" s="27"/>
      <c r="ASD29" s="27"/>
      <c r="ASE29" s="27"/>
      <c r="ASF29" s="27"/>
      <c r="ASG29" s="27"/>
      <c r="ASH29" s="27"/>
      <c r="ASI29" s="27"/>
      <c r="ASJ29" s="27"/>
      <c r="ASK29" s="27"/>
      <c r="ASL29" s="27"/>
      <c r="ASM29" s="27"/>
      <c r="ASN29" s="27"/>
      <c r="ASO29" s="27"/>
      <c r="ASP29" s="27"/>
      <c r="ASQ29" s="27"/>
      <c r="ASR29" s="27"/>
      <c r="ASS29" s="27"/>
      <c r="AST29" s="27"/>
      <c r="ASU29" s="27"/>
      <c r="ASV29" s="27"/>
      <c r="ASW29" s="27"/>
      <c r="ASX29" s="27"/>
      <c r="ASY29" s="27"/>
      <c r="ASZ29" s="27"/>
      <c r="ATA29" s="27"/>
      <c r="ATB29" s="27"/>
      <c r="ATC29" s="27"/>
      <c r="ATD29" s="27"/>
      <c r="ATE29" s="27"/>
      <c r="ATF29" s="27"/>
      <c r="ATG29" s="27"/>
      <c r="ATH29" s="27"/>
      <c r="ATI29" s="27"/>
      <c r="ATJ29" s="27"/>
      <c r="ATK29" s="27"/>
      <c r="ATL29" s="27"/>
      <c r="ATM29" s="27"/>
      <c r="ATN29" s="27"/>
      <c r="ATO29" s="27"/>
      <c r="ATP29" s="27"/>
      <c r="ATQ29" s="27"/>
      <c r="ATR29" s="27"/>
      <c r="ATS29" s="27"/>
      <c r="ATT29" s="27"/>
      <c r="ATU29" s="27"/>
      <c r="ATV29" s="27"/>
      <c r="ATW29" s="27"/>
      <c r="ATX29" s="27"/>
      <c r="ATY29" s="27"/>
      <c r="ATZ29" s="27"/>
      <c r="AUA29" s="27"/>
      <c r="AUB29" s="27"/>
      <c r="AUC29" s="27"/>
      <c r="AUD29" s="27"/>
      <c r="AUE29" s="27"/>
      <c r="AUF29" s="27"/>
      <c r="AUG29" s="27"/>
      <c r="AUH29" s="27"/>
      <c r="AUI29" s="27"/>
      <c r="AUJ29" s="27"/>
      <c r="AUK29" s="27"/>
      <c r="AUL29" s="27"/>
      <c r="AUM29" s="27"/>
      <c r="AUN29" s="27"/>
      <c r="AUO29" s="27"/>
      <c r="AUP29" s="27"/>
      <c r="AUQ29" s="27"/>
      <c r="AUR29" s="27"/>
      <c r="AUS29" s="27"/>
      <c r="AUT29" s="27"/>
      <c r="AUU29" s="27"/>
      <c r="AUV29" s="27"/>
      <c r="AUW29" s="27"/>
      <c r="AUX29" s="27"/>
      <c r="AUY29" s="27"/>
      <c r="AUZ29" s="27"/>
      <c r="AVA29" s="27"/>
      <c r="AVB29" s="27"/>
      <c r="AVC29" s="27"/>
      <c r="AVD29" s="27"/>
      <c r="AVE29" s="27"/>
      <c r="AVF29" s="27"/>
      <c r="AVG29" s="27"/>
      <c r="AVH29" s="27"/>
      <c r="AVI29" s="27"/>
      <c r="AVJ29" s="27"/>
      <c r="AVK29" s="27"/>
      <c r="AVL29" s="27"/>
      <c r="AVM29" s="27"/>
      <c r="AVN29" s="27"/>
      <c r="AVO29" s="27"/>
      <c r="AVP29" s="27"/>
      <c r="AVQ29" s="27"/>
      <c r="AVR29" s="27"/>
      <c r="AVS29" s="27"/>
      <c r="AVT29" s="27"/>
      <c r="AVU29" s="27"/>
      <c r="AVV29" s="27"/>
      <c r="AVW29" s="27"/>
      <c r="AVX29" s="27"/>
      <c r="AVY29" s="27"/>
      <c r="AVZ29" s="27"/>
      <c r="AWA29" s="27"/>
      <c r="AWB29" s="27"/>
      <c r="AWC29" s="27"/>
      <c r="AWD29" s="27"/>
      <c r="AWE29" s="27"/>
      <c r="AWF29" s="27"/>
      <c r="AWG29" s="27"/>
      <c r="AWH29" s="27"/>
      <c r="AWI29" s="27"/>
      <c r="AWJ29" s="27"/>
      <c r="AWK29" s="27"/>
      <c r="AWL29" s="27"/>
      <c r="AWM29" s="27"/>
      <c r="AWN29" s="27"/>
      <c r="AWO29" s="27"/>
      <c r="AWP29" s="27"/>
      <c r="AWQ29" s="27"/>
      <c r="AWR29" s="27"/>
      <c r="AWS29" s="27"/>
      <c r="AWT29" s="27"/>
      <c r="AWU29" s="27"/>
      <c r="AWV29" s="27"/>
      <c r="AWW29" s="27"/>
      <c r="AWX29" s="27"/>
      <c r="AWY29" s="27"/>
      <c r="AWZ29" s="27"/>
      <c r="AXA29" s="27"/>
      <c r="AXB29" s="27"/>
      <c r="AXC29" s="27"/>
      <c r="AXD29" s="27"/>
      <c r="AXE29" s="27"/>
      <c r="AXF29" s="27"/>
      <c r="AXG29" s="27"/>
      <c r="AXH29" s="27"/>
      <c r="AXI29" s="27"/>
      <c r="AXJ29" s="27"/>
      <c r="AXK29" s="27"/>
      <c r="AXL29" s="27"/>
      <c r="AXM29" s="27"/>
      <c r="AXN29" s="27"/>
      <c r="AXO29" s="27"/>
      <c r="AXP29" s="27"/>
      <c r="AXQ29" s="27"/>
      <c r="AXR29" s="27"/>
      <c r="AXS29" s="27"/>
      <c r="AXT29" s="27"/>
      <c r="AXU29" s="27"/>
      <c r="AXV29" s="27"/>
      <c r="AXW29" s="27"/>
      <c r="AXX29" s="27"/>
      <c r="AXY29" s="27"/>
      <c r="AXZ29" s="27"/>
      <c r="AYA29" s="27"/>
      <c r="AYB29" s="27"/>
      <c r="AYC29" s="27"/>
      <c r="AYD29" s="27"/>
      <c r="AYE29" s="27"/>
      <c r="AYF29" s="27"/>
      <c r="AYG29" s="27"/>
      <c r="AYH29" s="27"/>
      <c r="AYI29" s="27"/>
      <c r="AYJ29" s="27"/>
      <c r="AYK29" s="27"/>
      <c r="AYL29" s="27"/>
      <c r="AYM29" s="27"/>
      <c r="AYN29" s="27"/>
      <c r="AYO29" s="27"/>
      <c r="AYP29" s="27"/>
      <c r="AYQ29" s="27"/>
      <c r="AYR29" s="27"/>
      <c r="AYS29" s="27"/>
      <c r="AYT29" s="27"/>
      <c r="AYU29" s="27"/>
      <c r="AYV29" s="27"/>
      <c r="AYW29" s="27"/>
      <c r="AYX29" s="27"/>
      <c r="AYY29" s="27"/>
      <c r="AYZ29" s="27"/>
      <c r="AZA29" s="27"/>
      <c r="AZB29" s="27"/>
      <c r="AZC29" s="27"/>
      <c r="AZD29" s="27"/>
      <c r="AZE29" s="27"/>
      <c r="AZF29" s="27"/>
      <c r="AZG29" s="27"/>
      <c r="AZH29" s="27"/>
      <c r="AZI29" s="27"/>
      <c r="AZJ29" s="27"/>
      <c r="AZK29" s="27"/>
      <c r="AZL29" s="27"/>
      <c r="AZM29" s="27"/>
      <c r="AZN29" s="27"/>
      <c r="AZO29" s="27"/>
      <c r="AZP29" s="27"/>
      <c r="AZQ29" s="27"/>
      <c r="AZR29" s="27"/>
      <c r="AZS29" s="27"/>
      <c r="AZT29" s="27"/>
      <c r="AZU29" s="27"/>
      <c r="AZV29" s="27"/>
      <c r="AZW29" s="27"/>
      <c r="AZX29" s="27"/>
      <c r="AZY29" s="27"/>
      <c r="AZZ29" s="27"/>
      <c r="BAA29" s="27"/>
      <c r="BAB29" s="27"/>
      <c r="BAC29" s="27"/>
      <c r="BAD29" s="27"/>
      <c r="BAE29" s="27"/>
      <c r="BAF29" s="27"/>
      <c r="BAG29" s="27"/>
      <c r="BAH29" s="27"/>
      <c r="BAI29" s="27"/>
      <c r="BAJ29" s="27"/>
      <c r="BAK29" s="27"/>
      <c r="BAL29" s="27"/>
      <c r="BAM29" s="27"/>
      <c r="BAN29" s="27"/>
      <c r="BAO29" s="27"/>
      <c r="BAP29" s="27"/>
      <c r="BAQ29" s="27"/>
      <c r="BAR29" s="27"/>
      <c r="BAS29" s="27"/>
      <c r="BAT29" s="27"/>
      <c r="BAU29" s="27"/>
      <c r="BAV29" s="27"/>
      <c r="BAW29" s="27"/>
      <c r="BAX29" s="27"/>
      <c r="BAY29" s="27"/>
      <c r="BAZ29" s="27"/>
      <c r="BBA29" s="27"/>
      <c r="BBB29" s="27"/>
      <c r="BBC29" s="27"/>
      <c r="BBD29" s="27"/>
      <c r="BBE29" s="27"/>
      <c r="BBF29" s="27"/>
      <c r="BBG29" s="27"/>
      <c r="BBH29" s="27"/>
      <c r="BBI29" s="27"/>
      <c r="BBJ29" s="27"/>
      <c r="BBK29" s="27"/>
      <c r="BBL29" s="27"/>
      <c r="BBM29" s="27"/>
      <c r="BBN29" s="27"/>
      <c r="BBO29" s="27"/>
      <c r="BBP29" s="27"/>
      <c r="BBQ29" s="27"/>
      <c r="BBR29" s="27"/>
      <c r="BBS29" s="27"/>
      <c r="BBT29" s="27"/>
      <c r="BBU29" s="27"/>
      <c r="BBV29" s="27"/>
      <c r="BBW29" s="27"/>
      <c r="BBX29" s="27"/>
      <c r="BBY29" s="27"/>
      <c r="BBZ29" s="27"/>
      <c r="BCA29" s="27"/>
      <c r="BCB29" s="27"/>
      <c r="BCC29" s="27"/>
      <c r="BCD29" s="27"/>
      <c r="BCE29" s="27"/>
      <c r="BCF29" s="27"/>
      <c r="BCG29" s="27"/>
      <c r="BCH29" s="27"/>
      <c r="BCI29" s="27"/>
      <c r="BCJ29" s="27"/>
      <c r="BCK29" s="27"/>
      <c r="BCL29" s="27"/>
      <c r="BCM29" s="27"/>
      <c r="BCN29" s="27"/>
      <c r="BCO29" s="27"/>
      <c r="BCP29" s="27"/>
      <c r="BCQ29" s="27"/>
      <c r="BCR29" s="27"/>
      <c r="BCS29" s="27"/>
      <c r="BCT29" s="27"/>
      <c r="BCU29" s="27"/>
      <c r="BCV29" s="27"/>
      <c r="BCW29" s="27"/>
      <c r="BCX29" s="27"/>
      <c r="BCY29" s="27"/>
      <c r="BCZ29" s="27"/>
      <c r="BDA29" s="27"/>
      <c r="BDB29" s="27"/>
      <c r="BDC29" s="27"/>
      <c r="BDD29" s="27"/>
      <c r="BDE29" s="27"/>
      <c r="BDF29" s="27"/>
      <c r="BDG29" s="27"/>
      <c r="BDH29" s="27"/>
      <c r="BDI29" s="27"/>
      <c r="BDJ29" s="27"/>
      <c r="BDK29" s="27"/>
      <c r="BDL29" s="27"/>
      <c r="BDM29" s="27"/>
      <c r="BDN29" s="27"/>
      <c r="BDO29" s="27"/>
      <c r="BDP29" s="27"/>
      <c r="BDQ29" s="27"/>
      <c r="BDR29" s="27"/>
      <c r="BDS29" s="27"/>
      <c r="BDT29" s="27"/>
      <c r="BDU29" s="27"/>
      <c r="BDV29" s="27"/>
      <c r="BDW29" s="27"/>
      <c r="BDX29" s="27"/>
      <c r="BDY29" s="27"/>
      <c r="BDZ29" s="27"/>
      <c r="BEA29" s="27"/>
      <c r="BEB29" s="27"/>
      <c r="BEC29" s="27"/>
      <c r="BED29" s="27"/>
      <c r="BEE29" s="27"/>
      <c r="BEF29" s="27"/>
      <c r="BEG29" s="27"/>
      <c r="BEH29" s="27"/>
      <c r="BEI29" s="27"/>
      <c r="BEJ29" s="27"/>
      <c r="BEK29" s="27"/>
      <c r="BEL29" s="27"/>
      <c r="BEM29" s="27"/>
      <c r="BEN29" s="27"/>
      <c r="BEO29" s="27"/>
      <c r="BEP29" s="27"/>
      <c r="BEQ29" s="27"/>
      <c r="BER29" s="27"/>
      <c r="BES29" s="27"/>
      <c r="BET29" s="27"/>
      <c r="BEU29" s="27"/>
      <c r="BEV29" s="27"/>
      <c r="BEW29" s="27"/>
      <c r="BEX29" s="27"/>
      <c r="BEY29" s="27"/>
      <c r="BEZ29" s="27"/>
      <c r="BFA29" s="27"/>
      <c r="BFB29" s="27"/>
      <c r="BFC29" s="27"/>
      <c r="BFD29" s="27"/>
      <c r="BFE29" s="27"/>
      <c r="BFF29" s="27"/>
      <c r="BFG29" s="27"/>
      <c r="BFH29" s="27"/>
      <c r="BFI29" s="27"/>
      <c r="BFJ29" s="27"/>
      <c r="BFK29" s="27"/>
      <c r="BFL29" s="27"/>
      <c r="BFM29" s="27"/>
      <c r="BFN29" s="27"/>
      <c r="BFO29" s="27"/>
      <c r="BFP29" s="27"/>
      <c r="BFQ29" s="27"/>
      <c r="BFR29" s="27"/>
      <c r="BFS29" s="27"/>
      <c r="BFT29" s="27"/>
      <c r="BFU29" s="27"/>
      <c r="BFV29" s="27"/>
      <c r="BFW29" s="27"/>
      <c r="BFX29" s="27"/>
      <c r="BFY29" s="27"/>
      <c r="BFZ29" s="27"/>
      <c r="BGA29" s="27"/>
      <c r="BGB29" s="27"/>
      <c r="BGC29" s="27"/>
      <c r="BGD29" s="27"/>
      <c r="BGE29" s="27"/>
      <c r="BGF29" s="27"/>
      <c r="BGG29" s="27"/>
      <c r="BGH29" s="27"/>
      <c r="BGI29" s="27"/>
      <c r="BGJ29" s="27"/>
      <c r="BGK29" s="27"/>
      <c r="BGL29" s="27"/>
      <c r="BGM29" s="27"/>
      <c r="BGN29" s="27"/>
      <c r="BGO29" s="27"/>
      <c r="BGP29" s="27"/>
      <c r="BGQ29" s="27"/>
      <c r="BGR29" s="27"/>
      <c r="BGS29" s="27"/>
      <c r="BGT29" s="27"/>
      <c r="BGU29" s="27"/>
      <c r="BGV29" s="27"/>
      <c r="BGW29" s="27"/>
      <c r="BGX29" s="27"/>
      <c r="BGY29" s="27"/>
      <c r="BGZ29" s="27"/>
      <c r="BHA29" s="27"/>
      <c r="BHB29" s="27"/>
      <c r="BHC29" s="27"/>
      <c r="BHD29" s="27"/>
      <c r="BHE29" s="27"/>
      <c r="BHF29" s="27"/>
      <c r="BHG29" s="27"/>
      <c r="BHH29" s="27"/>
      <c r="BHI29" s="27"/>
      <c r="BHJ29" s="27"/>
      <c r="BHK29" s="27"/>
      <c r="BHL29" s="27"/>
      <c r="BHM29" s="27"/>
      <c r="BHN29" s="27"/>
      <c r="BHO29" s="27"/>
      <c r="BHP29" s="27"/>
      <c r="BHQ29" s="27"/>
      <c r="BHR29" s="27"/>
      <c r="BHS29" s="27"/>
      <c r="BHT29" s="27"/>
      <c r="BHU29" s="27"/>
      <c r="BHV29" s="27"/>
      <c r="BHW29" s="27"/>
      <c r="BHX29" s="27"/>
      <c r="BHY29" s="27"/>
      <c r="BHZ29" s="27"/>
      <c r="BIA29" s="27"/>
      <c r="BIB29" s="27"/>
      <c r="BIC29" s="27"/>
      <c r="BID29" s="27"/>
      <c r="BIE29" s="27"/>
      <c r="BIF29" s="27"/>
      <c r="BIG29" s="27"/>
      <c r="BIH29" s="27"/>
      <c r="BII29" s="27"/>
      <c r="BIJ29" s="27"/>
      <c r="BIK29" s="27"/>
      <c r="BIL29" s="27"/>
      <c r="BIM29" s="27"/>
      <c r="BIN29" s="27"/>
      <c r="BIO29" s="27"/>
      <c r="BIP29" s="27"/>
      <c r="BIQ29" s="27"/>
      <c r="BIR29" s="27"/>
      <c r="BIS29" s="27"/>
      <c r="BIT29" s="27"/>
      <c r="BIU29" s="27"/>
      <c r="BIV29" s="27"/>
      <c r="BIW29" s="27"/>
      <c r="BIX29" s="27"/>
      <c r="BIY29" s="27"/>
      <c r="BIZ29" s="27"/>
      <c r="BJA29" s="27"/>
      <c r="BJB29" s="27"/>
      <c r="BJC29" s="27"/>
      <c r="BJD29" s="27"/>
      <c r="BJE29" s="27"/>
      <c r="BJF29" s="27"/>
      <c r="BJG29" s="27"/>
      <c r="BJH29" s="27"/>
      <c r="BJI29" s="27"/>
      <c r="BJJ29" s="27"/>
      <c r="BJK29" s="27"/>
      <c r="BJL29" s="27"/>
      <c r="BJM29" s="27"/>
      <c r="BJN29" s="27"/>
      <c r="BJO29" s="27"/>
      <c r="BJP29" s="27"/>
      <c r="BJQ29" s="27"/>
      <c r="BJR29" s="27"/>
      <c r="BJS29" s="27"/>
      <c r="BJT29" s="27"/>
      <c r="BJU29" s="27"/>
      <c r="BJV29" s="27"/>
      <c r="BJW29" s="27"/>
      <c r="BJX29" s="27"/>
      <c r="BJY29" s="27"/>
      <c r="BJZ29" s="27"/>
      <c r="BKA29" s="27"/>
      <c r="BKB29" s="27"/>
      <c r="BKC29" s="27"/>
      <c r="BKD29" s="27"/>
      <c r="BKE29" s="27"/>
      <c r="BKF29" s="27"/>
      <c r="BKG29" s="27"/>
      <c r="BKH29" s="27"/>
      <c r="BKI29" s="27"/>
      <c r="BKJ29" s="27"/>
      <c r="BKK29" s="27"/>
      <c r="BKL29" s="27"/>
      <c r="BKM29" s="27"/>
      <c r="BKN29" s="27"/>
      <c r="BKO29" s="27"/>
      <c r="BKP29" s="27"/>
      <c r="BKQ29" s="27"/>
      <c r="BKR29" s="27"/>
      <c r="BKS29" s="27"/>
      <c r="BKT29" s="27"/>
      <c r="BKU29" s="27"/>
      <c r="BKV29" s="27"/>
      <c r="BKW29" s="27"/>
      <c r="BKX29" s="27"/>
      <c r="BKY29" s="27"/>
      <c r="BKZ29" s="27"/>
      <c r="BLA29" s="27"/>
      <c r="BLB29" s="27"/>
      <c r="BLC29" s="27"/>
      <c r="BLD29" s="27"/>
      <c r="BLE29" s="27"/>
      <c r="BLF29" s="27"/>
      <c r="BLG29" s="27"/>
      <c r="BLH29" s="27"/>
      <c r="BLI29" s="27"/>
      <c r="BLJ29" s="27"/>
      <c r="BLK29" s="27"/>
      <c r="BLL29" s="27"/>
      <c r="BLM29" s="27"/>
      <c r="BLN29" s="27"/>
      <c r="BLO29" s="27"/>
      <c r="BLP29" s="27"/>
      <c r="BLQ29" s="27"/>
      <c r="BLR29" s="27"/>
      <c r="BLS29" s="27"/>
      <c r="BLT29" s="27"/>
      <c r="BLU29" s="27"/>
      <c r="BLV29" s="27"/>
      <c r="BLW29" s="27"/>
      <c r="BLX29" s="27"/>
      <c r="BLY29" s="27"/>
      <c r="BLZ29" s="27"/>
      <c r="BMA29" s="27"/>
      <c r="BMB29" s="27"/>
      <c r="BMC29" s="27"/>
      <c r="BMD29" s="27"/>
      <c r="BME29" s="27"/>
      <c r="BMF29" s="27"/>
      <c r="BMG29" s="27"/>
      <c r="BMH29" s="27"/>
      <c r="BMI29" s="27"/>
      <c r="BMJ29" s="27"/>
      <c r="BMK29" s="27"/>
      <c r="BML29" s="27"/>
      <c r="BMM29" s="27"/>
      <c r="BMN29" s="27"/>
      <c r="BMO29" s="27"/>
      <c r="BMP29" s="27"/>
      <c r="BMQ29" s="27"/>
      <c r="BMR29" s="27"/>
      <c r="BMS29" s="27"/>
      <c r="BMT29" s="27"/>
      <c r="BMU29" s="27"/>
      <c r="BMV29" s="27"/>
      <c r="BMW29" s="27"/>
      <c r="BMX29" s="27"/>
      <c r="BMY29" s="27"/>
      <c r="BMZ29" s="27"/>
      <c r="BNA29" s="27"/>
      <c r="BNB29" s="27"/>
      <c r="BNC29" s="27"/>
      <c r="BND29" s="27"/>
      <c r="BNE29" s="27"/>
      <c r="BNF29" s="27"/>
      <c r="BNG29" s="27"/>
      <c r="BNH29" s="27"/>
      <c r="BNI29" s="27"/>
      <c r="BNJ29" s="27"/>
      <c r="BNK29" s="27"/>
      <c r="BNL29" s="27"/>
      <c r="BNM29" s="27"/>
      <c r="BNN29" s="27"/>
      <c r="BNO29" s="27"/>
      <c r="BNP29" s="27"/>
      <c r="BNQ29" s="27"/>
      <c r="BNR29" s="27"/>
      <c r="BNS29" s="27"/>
      <c r="BNT29" s="27"/>
      <c r="BNU29" s="27"/>
      <c r="BNV29" s="27"/>
      <c r="BNW29" s="27"/>
      <c r="BNX29" s="27"/>
      <c r="BNY29" s="27"/>
      <c r="BNZ29" s="27"/>
      <c r="BOA29" s="27"/>
      <c r="BOB29" s="27"/>
      <c r="BOC29" s="27"/>
      <c r="BOD29" s="27"/>
      <c r="BOE29" s="27"/>
      <c r="BOF29" s="27"/>
      <c r="BOG29" s="27"/>
      <c r="BOH29" s="27"/>
      <c r="BOI29" s="27"/>
      <c r="BOJ29" s="27"/>
      <c r="BOK29" s="27"/>
      <c r="BOL29" s="27"/>
      <c r="BOM29" s="27"/>
      <c r="BON29" s="27"/>
      <c r="BOO29" s="27"/>
      <c r="BOP29" s="27"/>
      <c r="BOQ29" s="27"/>
      <c r="BOR29" s="27"/>
      <c r="BOS29" s="27"/>
      <c r="BOT29" s="27"/>
      <c r="BOU29" s="27"/>
      <c r="BOV29" s="27"/>
      <c r="BOW29" s="27"/>
      <c r="BOX29" s="27"/>
      <c r="BOY29" s="27"/>
      <c r="BOZ29" s="27"/>
      <c r="BPA29" s="27"/>
      <c r="BPB29" s="27"/>
      <c r="BPC29" s="27"/>
      <c r="BPD29" s="27"/>
      <c r="BPE29" s="27"/>
      <c r="BPF29" s="27"/>
      <c r="BPG29" s="27"/>
      <c r="BPH29" s="27"/>
      <c r="BPI29" s="27"/>
      <c r="BPJ29" s="27"/>
      <c r="BPK29" s="27"/>
      <c r="BPL29" s="27"/>
      <c r="BPM29" s="27"/>
      <c r="BPN29" s="27"/>
      <c r="BPO29" s="27"/>
      <c r="BPP29" s="27"/>
      <c r="BPQ29" s="27"/>
      <c r="BPR29" s="27"/>
      <c r="BPS29" s="27"/>
      <c r="BPT29" s="27"/>
      <c r="BPU29" s="27"/>
      <c r="BPV29" s="27"/>
      <c r="BPW29" s="27"/>
      <c r="BPX29" s="27"/>
      <c r="BPY29" s="27"/>
      <c r="BPZ29" s="27"/>
      <c r="BQA29" s="27"/>
      <c r="BQB29" s="27"/>
      <c r="BQC29" s="27"/>
      <c r="BQD29" s="27"/>
      <c r="BQE29" s="27"/>
      <c r="BQF29" s="27"/>
      <c r="BQG29" s="27"/>
      <c r="BQH29" s="27"/>
      <c r="BQI29" s="27"/>
      <c r="BQJ29" s="27"/>
      <c r="BQK29" s="27"/>
      <c r="BQL29" s="27"/>
      <c r="BQM29" s="27"/>
      <c r="BQN29" s="27"/>
      <c r="BQO29" s="27"/>
      <c r="BQP29" s="27"/>
      <c r="BQQ29" s="27"/>
      <c r="BQR29" s="27"/>
      <c r="BQS29" s="27"/>
      <c r="BQT29" s="27"/>
      <c r="BQU29" s="27"/>
      <c r="BQV29" s="27"/>
      <c r="BQW29" s="27"/>
      <c r="BQX29" s="27"/>
      <c r="BQY29" s="27"/>
      <c r="BQZ29" s="27"/>
      <c r="BRA29" s="27"/>
      <c r="BRB29" s="27"/>
      <c r="BRC29" s="27"/>
      <c r="BRD29" s="27"/>
    </row>
    <row r="30" spans="1:1824" s="11" customFormat="1" ht="13.5" thickBot="1" x14ac:dyDescent="0.25">
      <c r="K30" s="19"/>
      <c r="U30" s="19"/>
      <c r="AE30" s="24"/>
      <c r="AO30" s="24"/>
      <c r="AY30" s="24"/>
      <c r="BI30" s="24"/>
      <c r="BS30" s="24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  <c r="BEW30" s="19"/>
      <c r="BEX30" s="19"/>
      <c r="BEY30" s="19"/>
      <c r="BEZ30" s="19"/>
      <c r="BFA30" s="19"/>
      <c r="BFB30" s="19"/>
      <c r="BFC30" s="19"/>
      <c r="BFD30" s="19"/>
      <c r="BFE30" s="19"/>
      <c r="BFF30" s="19"/>
      <c r="BFG30" s="19"/>
      <c r="BFH30" s="19"/>
      <c r="BFI30" s="19"/>
      <c r="BFJ30" s="19"/>
      <c r="BFK30" s="19"/>
      <c r="BFL30" s="19"/>
      <c r="BFM30" s="19"/>
      <c r="BFN30" s="19"/>
      <c r="BFO30" s="19"/>
      <c r="BFP30" s="19"/>
      <c r="BFQ30" s="19"/>
      <c r="BFR30" s="19"/>
      <c r="BFS30" s="19"/>
      <c r="BFT30" s="19"/>
      <c r="BFU30" s="19"/>
      <c r="BFV30" s="19"/>
      <c r="BFW30" s="19"/>
      <c r="BFX30" s="19"/>
      <c r="BFY30" s="19"/>
      <c r="BFZ30" s="19"/>
      <c r="BGA30" s="19"/>
      <c r="BGB30" s="19"/>
      <c r="BGC30" s="19"/>
      <c r="BGD30" s="19"/>
      <c r="BGE30" s="19"/>
      <c r="BGF30" s="19"/>
      <c r="BGG30" s="19"/>
      <c r="BGH30" s="19"/>
      <c r="BGI30" s="19"/>
      <c r="BGJ30" s="19"/>
      <c r="BGK30" s="19"/>
      <c r="BGL30" s="19"/>
      <c r="BGM30" s="19"/>
      <c r="BGN30" s="19"/>
      <c r="BGO30" s="19"/>
      <c r="BGP30" s="19"/>
      <c r="BGQ30" s="19"/>
      <c r="BGR30" s="19"/>
      <c r="BGS30" s="19"/>
      <c r="BGT30" s="19"/>
      <c r="BGU30" s="19"/>
      <c r="BGV30" s="19"/>
      <c r="BGW30" s="19"/>
      <c r="BGX30" s="19"/>
      <c r="BGY30" s="19"/>
      <c r="BGZ30" s="19"/>
      <c r="BHA30" s="19"/>
      <c r="BHB30" s="19"/>
      <c r="BHC30" s="19"/>
      <c r="BHD30" s="19"/>
      <c r="BHE30" s="19"/>
      <c r="BHF30" s="19"/>
      <c r="BHG30" s="19"/>
      <c r="BHH30" s="19"/>
      <c r="BHI30" s="19"/>
      <c r="BHJ30" s="19"/>
      <c r="BHK30" s="19"/>
      <c r="BHL30" s="19"/>
      <c r="BHM30" s="19"/>
      <c r="BHN30" s="19"/>
      <c r="BHO30" s="19"/>
      <c r="BHP30" s="19"/>
      <c r="BHQ30" s="19"/>
      <c r="BHR30" s="19"/>
      <c r="BHS30" s="19"/>
      <c r="BHT30" s="19"/>
      <c r="BHU30" s="19"/>
      <c r="BHV30" s="19"/>
      <c r="BHW30" s="19"/>
      <c r="BHX30" s="19"/>
      <c r="BHY30" s="19"/>
      <c r="BHZ30" s="19"/>
      <c r="BIA30" s="19"/>
      <c r="BIB30" s="19"/>
      <c r="BIC30" s="19"/>
      <c r="BID30" s="19"/>
      <c r="BIE30" s="19"/>
      <c r="BIF30" s="19"/>
      <c r="BIG30" s="19"/>
      <c r="BIH30" s="19"/>
      <c r="BII30" s="19"/>
      <c r="BIJ30" s="19"/>
      <c r="BIK30" s="19"/>
      <c r="BIL30" s="19"/>
      <c r="BIM30" s="19"/>
      <c r="BIN30" s="19"/>
      <c r="BIO30" s="19"/>
      <c r="BIP30" s="19"/>
      <c r="BIQ30" s="19"/>
      <c r="BIR30" s="19"/>
      <c r="BIS30" s="19"/>
      <c r="BIT30" s="19"/>
      <c r="BIU30" s="19"/>
      <c r="BIV30" s="19"/>
      <c r="BIW30" s="19"/>
      <c r="BIX30" s="19"/>
      <c r="BIY30" s="19"/>
      <c r="BIZ30" s="19"/>
      <c r="BJA30" s="19"/>
      <c r="BJB30" s="19"/>
      <c r="BJC30" s="19"/>
      <c r="BJD30" s="19"/>
      <c r="BJE30" s="19"/>
      <c r="BJF30" s="19"/>
      <c r="BJG30" s="19"/>
      <c r="BJH30" s="19"/>
      <c r="BJI30" s="19"/>
      <c r="BJJ30" s="19"/>
      <c r="BJK30" s="19"/>
      <c r="BJL30" s="19"/>
      <c r="BJM30" s="19"/>
      <c r="BJN30" s="19"/>
      <c r="BJO30" s="19"/>
      <c r="BJP30" s="19"/>
      <c r="BJQ30" s="19"/>
      <c r="BJR30" s="19"/>
      <c r="BJS30" s="19"/>
      <c r="BJT30" s="19"/>
      <c r="BJU30" s="19"/>
      <c r="BJV30" s="19"/>
      <c r="BJW30" s="19"/>
      <c r="BJX30" s="19"/>
      <c r="BJY30" s="19"/>
      <c r="BJZ30" s="19"/>
      <c r="BKA30" s="19"/>
      <c r="BKB30" s="19"/>
      <c r="BKC30" s="19"/>
      <c r="BKD30" s="19"/>
      <c r="BKE30" s="19"/>
      <c r="BKF30" s="19"/>
      <c r="BKG30" s="19"/>
      <c r="BKH30" s="19"/>
      <c r="BKI30" s="19"/>
      <c r="BKJ30" s="19"/>
      <c r="BKK30" s="19"/>
      <c r="BKL30" s="19"/>
      <c r="BKM30" s="19"/>
      <c r="BKN30" s="19"/>
      <c r="BKO30" s="19"/>
      <c r="BKP30" s="19"/>
      <c r="BKQ30" s="19"/>
      <c r="BKR30" s="19"/>
      <c r="BKS30" s="19"/>
      <c r="BKT30" s="19"/>
      <c r="BKU30" s="19"/>
      <c r="BKV30" s="19"/>
      <c r="BKW30" s="19"/>
      <c r="BKX30" s="19"/>
      <c r="BKY30" s="19"/>
      <c r="BKZ30" s="19"/>
      <c r="BLA30" s="19"/>
      <c r="BLB30" s="19"/>
      <c r="BLC30" s="19"/>
      <c r="BLD30" s="19"/>
      <c r="BLE30" s="19"/>
      <c r="BLF30" s="19"/>
      <c r="BLG30" s="19"/>
      <c r="BLH30" s="19"/>
      <c r="BLI30" s="19"/>
      <c r="BLJ30" s="19"/>
      <c r="BLK30" s="19"/>
      <c r="BLL30" s="19"/>
      <c r="BLM30" s="19"/>
      <c r="BLN30" s="19"/>
      <c r="BLO30" s="19"/>
      <c r="BLP30" s="19"/>
      <c r="BLQ30" s="19"/>
      <c r="BLR30" s="19"/>
      <c r="BLS30" s="19"/>
      <c r="BLT30" s="19"/>
      <c r="BLU30" s="19"/>
      <c r="BLV30" s="19"/>
      <c r="BLW30" s="19"/>
      <c r="BLX30" s="19"/>
      <c r="BLY30" s="19"/>
      <c r="BLZ30" s="19"/>
      <c r="BMA30" s="19"/>
      <c r="BMB30" s="19"/>
      <c r="BMC30" s="19"/>
      <c r="BMD30" s="19"/>
      <c r="BME30" s="19"/>
      <c r="BMF30" s="19"/>
      <c r="BMG30" s="19"/>
      <c r="BMH30" s="19"/>
      <c r="BMI30" s="19"/>
      <c r="BMJ30" s="19"/>
      <c r="BMK30" s="19"/>
      <c r="BML30" s="19"/>
      <c r="BMM30" s="19"/>
      <c r="BMN30" s="19"/>
      <c r="BMO30" s="19"/>
      <c r="BMP30" s="19"/>
      <c r="BMQ30" s="19"/>
      <c r="BMR30" s="19"/>
      <c r="BMS30" s="19"/>
      <c r="BMT30" s="19"/>
      <c r="BMU30" s="19"/>
      <c r="BMV30" s="19"/>
      <c r="BMW30" s="19"/>
      <c r="BMX30" s="19"/>
      <c r="BMY30" s="19"/>
      <c r="BMZ30" s="19"/>
      <c r="BNA30" s="19"/>
      <c r="BNB30" s="19"/>
      <c r="BNC30" s="19"/>
      <c r="BND30" s="19"/>
      <c r="BNE30" s="19"/>
      <c r="BNF30" s="19"/>
      <c r="BNG30" s="19"/>
      <c r="BNH30" s="19"/>
      <c r="BNI30" s="19"/>
      <c r="BNJ30" s="19"/>
      <c r="BNK30" s="19"/>
      <c r="BNL30" s="19"/>
      <c r="BNM30" s="19"/>
      <c r="BNN30" s="19"/>
      <c r="BNO30" s="19"/>
      <c r="BNP30" s="19"/>
      <c r="BNQ30" s="19"/>
      <c r="BNR30" s="19"/>
      <c r="BNS30" s="19"/>
      <c r="BNT30" s="19"/>
      <c r="BNU30" s="19"/>
      <c r="BNV30" s="19"/>
      <c r="BNW30" s="19"/>
      <c r="BNX30" s="19"/>
      <c r="BNY30" s="19"/>
      <c r="BNZ30" s="19"/>
      <c r="BOA30" s="19"/>
      <c r="BOB30" s="19"/>
      <c r="BOC30" s="19"/>
      <c r="BOD30" s="19"/>
      <c r="BOE30" s="19"/>
      <c r="BOF30" s="19"/>
      <c r="BOG30" s="19"/>
      <c r="BOH30" s="19"/>
      <c r="BOI30" s="19"/>
      <c r="BOJ30" s="19"/>
      <c r="BOK30" s="19"/>
      <c r="BOL30" s="19"/>
      <c r="BOM30" s="19"/>
      <c r="BON30" s="19"/>
      <c r="BOO30" s="19"/>
      <c r="BOP30" s="19"/>
      <c r="BOQ30" s="19"/>
      <c r="BOR30" s="19"/>
      <c r="BOS30" s="19"/>
      <c r="BOT30" s="19"/>
      <c r="BOU30" s="19"/>
      <c r="BOV30" s="19"/>
      <c r="BOW30" s="19"/>
      <c r="BOX30" s="19"/>
      <c r="BOY30" s="19"/>
      <c r="BOZ30" s="19"/>
      <c r="BPA30" s="19"/>
      <c r="BPB30" s="19"/>
      <c r="BPC30" s="19"/>
      <c r="BPD30" s="19"/>
      <c r="BPE30" s="19"/>
      <c r="BPF30" s="19"/>
      <c r="BPG30" s="19"/>
      <c r="BPH30" s="19"/>
      <c r="BPI30" s="19"/>
      <c r="BPJ30" s="19"/>
      <c r="BPK30" s="19"/>
      <c r="BPL30" s="19"/>
      <c r="BPM30" s="19"/>
      <c r="BPN30" s="19"/>
      <c r="BPO30" s="19"/>
      <c r="BPP30" s="19"/>
      <c r="BPQ30" s="19"/>
      <c r="BPR30" s="19"/>
      <c r="BPS30" s="19"/>
      <c r="BPT30" s="19"/>
      <c r="BPU30" s="19"/>
      <c r="BPV30" s="19"/>
      <c r="BPW30" s="19"/>
      <c r="BPX30" s="19"/>
      <c r="BPY30" s="19"/>
      <c r="BPZ30" s="19"/>
      <c r="BQA30" s="19"/>
      <c r="BQB30" s="19"/>
      <c r="BQC30" s="19"/>
      <c r="BQD30" s="19"/>
      <c r="BQE30" s="19"/>
      <c r="BQF30" s="19"/>
      <c r="BQG30" s="19"/>
      <c r="BQH30" s="19"/>
      <c r="BQI30" s="19"/>
      <c r="BQJ30" s="19"/>
      <c r="BQK30" s="19"/>
      <c r="BQL30" s="19"/>
      <c r="BQM30" s="19"/>
      <c r="BQN30" s="19"/>
      <c r="BQO30" s="19"/>
      <c r="BQP30" s="19"/>
      <c r="BQQ30" s="19"/>
      <c r="BQR30" s="19"/>
      <c r="BQS30" s="19"/>
      <c r="BQT30" s="19"/>
      <c r="BQU30" s="19"/>
      <c r="BQV30" s="19"/>
      <c r="BQW30" s="19"/>
      <c r="BQX30" s="19"/>
      <c r="BQY30" s="19"/>
      <c r="BQZ30" s="19"/>
      <c r="BRA30" s="19"/>
      <c r="BRB30" s="19"/>
      <c r="BRC30" s="19"/>
      <c r="BRD30" s="19"/>
    </row>
    <row r="31" spans="1:1824" s="46" customFormat="1" x14ac:dyDescent="0.2">
      <c r="A31" s="61" t="s">
        <v>5</v>
      </c>
      <c r="B31" s="62"/>
      <c r="K31" s="17"/>
      <c r="U31" s="17"/>
      <c r="Z31" s="53"/>
      <c r="AE31" s="17"/>
      <c r="AO31" s="17"/>
      <c r="AY31" s="17"/>
      <c r="BI31" s="17"/>
      <c r="BS31" s="1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  <c r="AMK31" s="27"/>
      <c r="AML31" s="27"/>
      <c r="AMM31" s="27"/>
      <c r="AMN31" s="27"/>
      <c r="AMO31" s="27"/>
      <c r="AMP31" s="27"/>
      <c r="AMQ31" s="27"/>
      <c r="AMR31" s="27"/>
      <c r="AMS31" s="27"/>
      <c r="AMT31" s="27"/>
      <c r="AMU31" s="27"/>
      <c r="AMV31" s="27"/>
      <c r="AMW31" s="27"/>
      <c r="AMX31" s="27"/>
      <c r="AMY31" s="27"/>
      <c r="AMZ31" s="27"/>
      <c r="ANA31" s="27"/>
      <c r="ANB31" s="27"/>
      <c r="ANC31" s="27"/>
      <c r="AND31" s="27"/>
      <c r="ANE31" s="27"/>
      <c r="ANF31" s="27"/>
      <c r="ANG31" s="27"/>
      <c r="ANH31" s="27"/>
      <c r="ANI31" s="27"/>
      <c r="ANJ31" s="27"/>
      <c r="ANK31" s="27"/>
      <c r="ANL31" s="27"/>
      <c r="ANM31" s="27"/>
      <c r="ANN31" s="27"/>
      <c r="ANO31" s="27"/>
      <c r="ANP31" s="27"/>
      <c r="ANQ31" s="27"/>
      <c r="ANR31" s="27"/>
      <c r="ANS31" s="27"/>
      <c r="ANT31" s="27"/>
      <c r="ANU31" s="27"/>
      <c r="ANV31" s="27"/>
      <c r="ANW31" s="27"/>
      <c r="ANX31" s="27"/>
      <c r="ANY31" s="27"/>
      <c r="ANZ31" s="27"/>
      <c r="AOA31" s="27"/>
      <c r="AOB31" s="27"/>
      <c r="AOC31" s="27"/>
      <c r="AOD31" s="27"/>
      <c r="AOE31" s="27"/>
      <c r="AOF31" s="27"/>
      <c r="AOG31" s="27"/>
      <c r="AOH31" s="27"/>
      <c r="AOI31" s="27"/>
      <c r="AOJ31" s="27"/>
      <c r="AOK31" s="27"/>
      <c r="AOL31" s="27"/>
      <c r="AOM31" s="27"/>
      <c r="AON31" s="27"/>
      <c r="AOO31" s="27"/>
      <c r="AOP31" s="27"/>
      <c r="AOQ31" s="27"/>
      <c r="AOR31" s="27"/>
      <c r="AOS31" s="27"/>
      <c r="AOT31" s="27"/>
      <c r="AOU31" s="27"/>
      <c r="AOV31" s="27"/>
      <c r="AOW31" s="27"/>
      <c r="AOX31" s="27"/>
      <c r="AOY31" s="27"/>
      <c r="AOZ31" s="27"/>
      <c r="APA31" s="27"/>
      <c r="APB31" s="27"/>
      <c r="APC31" s="27"/>
      <c r="APD31" s="27"/>
      <c r="APE31" s="27"/>
      <c r="APF31" s="27"/>
      <c r="APG31" s="27"/>
      <c r="APH31" s="27"/>
      <c r="API31" s="27"/>
      <c r="APJ31" s="27"/>
      <c r="APK31" s="27"/>
      <c r="APL31" s="27"/>
      <c r="APM31" s="27"/>
      <c r="APN31" s="27"/>
      <c r="APO31" s="27"/>
      <c r="APP31" s="27"/>
      <c r="APQ31" s="27"/>
      <c r="APR31" s="27"/>
      <c r="APS31" s="27"/>
      <c r="APT31" s="27"/>
      <c r="APU31" s="27"/>
      <c r="APV31" s="27"/>
      <c r="APW31" s="27"/>
      <c r="APX31" s="27"/>
      <c r="APY31" s="27"/>
      <c r="APZ31" s="27"/>
      <c r="AQA31" s="27"/>
      <c r="AQB31" s="27"/>
      <c r="AQC31" s="27"/>
      <c r="AQD31" s="27"/>
      <c r="AQE31" s="27"/>
      <c r="AQF31" s="27"/>
      <c r="AQG31" s="27"/>
      <c r="AQH31" s="27"/>
      <c r="AQI31" s="27"/>
      <c r="AQJ31" s="27"/>
      <c r="AQK31" s="27"/>
      <c r="AQL31" s="27"/>
      <c r="AQM31" s="27"/>
      <c r="AQN31" s="27"/>
      <c r="AQO31" s="27"/>
      <c r="AQP31" s="27"/>
      <c r="AQQ31" s="27"/>
      <c r="AQR31" s="27"/>
      <c r="AQS31" s="27"/>
      <c r="AQT31" s="27"/>
      <c r="AQU31" s="27"/>
      <c r="AQV31" s="27"/>
      <c r="AQW31" s="27"/>
      <c r="AQX31" s="27"/>
      <c r="AQY31" s="27"/>
      <c r="AQZ31" s="27"/>
      <c r="ARA31" s="27"/>
      <c r="ARB31" s="27"/>
      <c r="ARC31" s="27"/>
      <c r="ARD31" s="27"/>
      <c r="ARE31" s="27"/>
      <c r="ARF31" s="27"/>
      <c r="ARG31" s="27"/>
      <c r="ARH31" s="27"/>
      <c r="ARI31" s="27"/>
      <c r="ARJ31" s="27"/>
      <c r="ARK31" s="27"/>
      <c r="ARL31" s="27"/>
      <c r="ARM31" s="27"/>
      <c r="ARN31" s="27"/>
      <c r="ARO31" s="27"/>
      <c r="ARP31" s="27"/>
      <c r="ARQ31" s="27"/>
      <c r="ARR31" s="27"/>
      <c r="ARS31" s="27"/>
      <c r="ART31" s="27"/>
      <c r="ARU31" s="27"/>
      <c r="ARV31" s="27"/>
      <c r="ARW31" s="27"/>
      <c r="ARX31" s="27"/>
      <c r="ARY31" s="27"/>
      <c r="ARZ31" s="27"/>
      <c r="ASA31" s="27"/>
      <c r="ASB31" s="27"/>
      <c r="ASC31" s="27"/>
      <c r="ASD31" s="27"/>
      <c r="ASE31" s="27"/>
      <c r="ASF31" s="27"/>
      <c r="ASG31" s="27"/>
      <c r="ASH31" s="27"/>
      <c r="ASI31" s="27"/>
      <c r="ASJ31" s="27"/>
      <c r="ASK31" s="27"/>
      <c r="ASL31" s="27"/>
      <c r="ASM31" s="27"/>
      <c r="ASN31" s="27"/>
      <c r="ASO31" s="27"/>
      <c r="ASP31" s="27"/>
      <c r="ASQ31" s="27"/>
      <c r="ASR31" s="27"/>
      <c r="ASS31" s="27"/>
      <c r="AST31" s="27"/>
      <c r="ASU31" s="27"/>
      <c r="ASV31" s="27"/>
      <c r="ASW31" s="27"/>
      <c r="ASX31" s="27"/>
      <c r="ASY31" s="27"/>
      <c r="ASZ31" s="27"/>
      <c r="ATA31" s="27"/>
      <c r="ATB31" s="27"/>
      <c r="ATC31" s="27"/>
      <c r="ATD31" s="27"/>
      <c r="ATE31" s="27"/>
      <c r="ATF31" s="27"/>
      <c r="ATG31" s="27"/>
      <c r="ATH31" s="27"/>
      <c r="ATI31" s="27"/>
      <c r="ATJ31" s="27"/>
      <c r="ATK31" s="27"/>
      <c r="ATL31" s="27"/>
      <c r="ATM31" s="27"/>
      <c r="ATN31" s="27"/>
      <c r="ATO31" s="27"/>
      <c r="ATP31" s="27"/>
      <c r="ATQ31" s="27"/>
      <c r="ATR31" s="27"/>
      <c r="ATS31" s="27"/>
      <c r="ATT31" s="27"/>
      <c r="ATU31" s="27"/>
      <c r="ATV31" s="27"/>
      <c r="ATW31" s="27"/>
      <c r="ATX31" s="27"/>
      <c r="ATY31" s="27"/>
      <c r="ATZ31" s="27"/>
      <c r="AUA31" s="27"/>
      <c r="AUB31" s="27"/>
      <c r="AUC31" s="27"/>
      <c r="AUD31" s="27"/>
      <c r="AUE31" s="27"/>
      <c r="AUF31" s="27"/>
      <c r="AUG31" s="27"/>
      <c r="AUH31" s="27"/>
      <c r="AUI31" s="27"/>
      <c r="AUJ31" s="27"/>
      <c r="AUK31" s="27"/>
      <c r="AUL31" s="27"/>
      <c r="AUM31" s="27"/>
      <c r="AUN31" s="27"/>
      <c r="AUO31" s="27"/>
      <c r="AUP31" s="27"/>
      <c r="AUQ31" s="27"/>
      <c r="AUR31" s="27"/>
      <c r="AUS31" s="27"/>
      <c r="AUT31" s="27"/>
      <c r="AUU31" s="27"/>
      <c r="AUV31" s="27"/>
      <c r="AUW31" s="27"/>
      <c r="AUX31" s="27"/>
      <c r="AUY31" s="27"/>
      <c r="AUZ31" s="27"/>
      <c r="AVA31" s="27"/>
      <c r="AVB31" s="27"/>
      <c r="AVC31" s="27"/>
      <c r="AVD31" s="27"/>
      <c r="AVE31" s="27"/>
      <c r="AVF31" s="27"/>
      <c r="AVG31" s="27"/>
      <c r="AVH31" s="27"/>
      <c r="AVI31" s="27"/>
      <c r="AVJ31" s="27"/>
      <c r="AVK31" s="27"/>
      <c r="AVL31" s="27"/>
      <c r="AVM31" s="27"/>
      <c r="AVN31" s="27"/>
      <c r="AVO31" s="27"/>
      <c r="AVP31" s="27"/>
      <c r="AVQ31" s="27"/>
      <c r="AVR31" s="27"/>
      <c r="AVS31" s="27"/>
      <c r="AVT31" s="27"/>
      <c r="AVU31" s="27"/>
      <c r="AVV31" s="27"/>
      <c r="AVW31" s="27"/>
      <c r="AVX31" s="27"/>
      <c r="AVY31" s="27"/>
      <c r="AVZ31" s="27"/>
      <c r="AWA31" s="27"/>
      <c r="AWB31" s="27"/>
      <c r="AWC31" s="27"/>
      <c r="AWD31" s="27"/>
      <c r="AWE31" s="27"/>
      <c r="AWF31" s="27"/>
      <c r="AWG31" s="27"/>
      <c r="AWH31" s="27"/>
      <c r="AWI31" s="27"/>
      <c r="AWJ31" s="27"/>
      <c r="AWK31" s="27"/>
      <c r="AWL31" s="27"/>
      <c r="AWM31" s="27"/>
      <c r="AWN31" s="27"/>
      <c r="AWO31" s="27"/>
      <c r="AWP31" s="27"/>
      <c r="AWQ31" s="27"/>
      <c r="AWR31" s="27"/>
      <c r="AWS31" s="27"/>
      <c r="AWT31" s="27"/>
      <c r="AWU31" s="27"/>
      <c r="AWV31" s="27"/>
      <c r="AWW31" s="27"/>
      <c r="AWX31" s="27"/>
      <c r="AWY31" s="27"/>
      <c r="AWZ31" s="27"/>
      <c r="AXA31" s="27"/>
      <c r="AXB31" s="27"/>
      <c r="AXC31" s="27"/>
      <c r="AXD31" s="27"/>
      <c r="AXE31" s="27"/>
      <c r="AXF31" s="27"/>
      <c r="AXG31" s="27"/>
      <c r="AXH31" s="27"/>
      <c r="AXI31" s="27"/>
      <c r="AXJ31" s="27"/>
      <c r="AXK31" s="27"/>
      <c r="AXL31" s="27"/>
      <c r="AXM31" s="27"/>
      <c r="AXN31" s="27"/>
      <c r="AXO31" s="27"/>
      <c r="AXP31" s="27"/>
      <c r="AXQ31" s="27"/>
      <c r="AXR31" s="27"/>
      <c r="AXS31" s="27"/>
      <c r="AXT31" s="27"/>
      <c r="AXU31" s="27"/>
      <c r="AXV31" s="27"/>
      <c r="AXW31" s="27"/>
      <c r="AXX31" s="27"/>
      <c r="AXY31" s="27"/>
      <c r="AXZ31" s="27"/>
      <c r="AYA31" s="27"/>
      <c r="AYB31" s="27"/>
      <c r="AYC31" s="27"/>
      <c r="AYD31" s="27"/>
      <c r="AYE31" s="27"/>
      <c r="AYF31" s="27"/>
      <c r="AYG31" s="27"/>
      <c r="AYH31" s="27"/>
      <c r="AYI31" s="27"/>
      <c r="AYJ31" s="27"/>
      <c r="AYK31" s="27"/>
      <c r="AYL31" s="27"/>
      <c r="AYM31" s="27"/>
      <c r="AYN31" s="27"/>
      <c r="AYO31" s="27"/>
      <c r="AYP31" s="27"/>
      <c r="AYQ31" s="27"/>
      <c r="AYR31" s="27"/>
      <c r="AYS31" s="27"/>
      <c r="AYT31" s="27"/>
      <c r="AYU31" s="27"/>
      <c r="AYV31" s="27"/>
      <c r="AYW31" s="27"/>
      <c r="AYX31" s="27"/>
      <c r="AYY31" s="27"/>
      <c r="AYZ31" s="27"/>
      <c r="AZA31" s="27"/>
      <c r="AZB31" s="27"/>
      <c r="AZC31" s="27"/>
      <c r="AZD31" s="27"/>
      <c r="AZE31" s="27"/>
      <c r="AZF31" s="27"/>
      <c r="AZG31" s="27"/>
      <c r="AZH31" s="27"/>
      <c r="AZI31" s="27"/>
      <c r="AZJ31" s="27"/>
      <c r="AZK31" s="27"/>
      <c r="AZL31" s="27"/>
      <c r="AZM31" s="27"/>
      <c r="AZN31" s="27"/>
      <c r="AZO31" s="27"/>
      <c r="AZP31" s="27"/>
      <c r="AZQ31" s="27"/>
      <c r="AZR31" s="27"/>
      <c r="AZS31" s="27"/>
      <c r="AZT31" s="27"/>
      <c r="AZU31" s="27"/>
      <c r="AZV31" s="27"/>
      <c r="AZW31" s="27"/>
      <c r="AZX31" s="27"/>
      <c r="AZY31" s="27"/>
      <c r="AZZ31" s="27"/>
      <c r="BAA31" s="27"/>
      <c r="BAB31" s="27"/>
      <c r="BAC31" s="27"/>
      <c r="BAD31" s="27"/>
      <c r="BAE31" s="27"/>
      <c r="BAF31" s="27"/>
      <c r="BAG31" s="27"/>
      <c r="BAH31" s="27"/>
      <c r="BAI31" s="27"/>
      <c r="BAJ31" s="27"/>
      <c r="BAK31" s="27"/>
      <c r="BAL31" s="27"/>
      <c r="BAM31" s="27"/>
      <c r="BAN31" s="27"/>
      <c r="BAO31" s="27"/>
      <c r="BAP31" s="27"/>
      <c r="BAQ31" s="27"/>
      <c r="BAR31" s="27"/>
      <c r="BAS31" s="27"/>
      <c r="BAT31" s="27"/>
      <c r="BAU31" s="27"/>
      <c r="BAV31" s="27"/>
      <c r="BAW31" s="27"/>
      <c r="BAX31" s="27"/>
      <c r="BAY31" s="27"/>
      <c r="BAZ31" s="27"/>
      <c r="BBA31" s="27"/>
      <c r="BBB31" s="27"/>
      <c r="BBC31" s="27"/>
      <c r="BBD31" s="27"/>
      <c r="BBE31" s="27"/>
      <c r="BBF31" s="27"/>
      <c r="BBG31" s="27"/>
      <c r="BBH31" s="27"/>
      <c r="BBI31" s="27"/>
      <c r="BBJ31" s="27"/>
      <c r="BBK31" s="27"/>
      <c r="BBL31" s="27"/>
      <c r="BBM31" s="27"/>
      <c r="BBN31" s="27"/>
      <c r="BBO31" s="27"/>
      <c r="BBP31" s="27"/>
      <c r="BBQ31" s="27"/>
      <c r="BBR31" s="27"/>
      <c r="BBS31" s="27"/>
      <c r="BBT31" s="27"/>
      <c r="BBU31" s="27"/>
      <c r="BBV31" s="27"/>
      <c r="BBW31" s="27"/>
      <c r="BBX31" s="27"/>
      <c r="BBY31" s="27"/>
      <c r="BBZ31" s="27"/>
      <c r="BCA31" s="27"/>
      <c r="BCB31" s="27"/>
      <c r="BCC31" s="27"/>
      <c r="BCD31" s="27"/>
      <c r="BCE31" s="27"/>
      <c r="BCF31" s="27"/>
      <c r="BCG31" s="27"/>
      <c r="BCH31" s="27"/>
      <c r="BCI31" s="27"/>
      <c r="BCJ31" s="27"/>
      <c r="BCK31" s="27"/>
      <c r="BCL31" s="27"/>
      <c r="BCM31" s="27"/>
      <c r="BCN31" s="27"/>
      <c r="BCO31" s="27"/>
      <c r="BCP31" s="27"/>
      <c r="BCQ31" s="27"/>
      <c r="BCR31" s="27"/>
      <c r="BCS31" s="27"/>
      <c r="BCT31" s="27"/>
      <c r="BCU31" s="27"/>
      <c r="BCV31" s="27"/>
      <c r="BCW31" s="27"/>
      <c r="BCX31" s="27"/>
      <c r="BCY31" s="27"/>
      <c r="BCZ31" s="27"/>
      <c r="BDA31" s="27"/>
      <c r="BDB31" s="27"/>
      <c r="BDC31" s="27"/>
      <c r="BDD31" s="27"/>
      <c r="BDE31" s="27"/>
      <c r="BDF31" s="27"/>
      <c r="BDG31" s="27"/>
      <c r="BDH31" s="27"/>
      <c r="BDI31" s="27"/>
      <c r="BDJ31" s="27"/>
      <c r="BDK31" s="27"/>
      <c r="BDL31" s="27"/>
      <c r="BDM31" s="27"/>
      <c r="BDN31" s="27"/>
      <c r="BDO31" s="27"/>
      <c r="BDP31" s="27"/>
      <c r="BDQ31" s="27"/>
      <c r="BDR31" s="27"/>
      <c r="BDS31" s="27"/>
      <c r="BDT31" s="27"/>
      <c r="BDU31" s="27"/>
      <c r="BDV31" s="27"/>
      <c r="BDW31" s="27"/>
      <c r="BDX31" s="27"/>
      <c r="BDY31" s="27"/>
      <c r="BDZ31" s="27"/>
      <c r="BEA31" s="27"/>
      <c r="BEB31" s="27"/>
      <c r="BEC31" s="27"/>
      <c r="BED31" s="27"/>
      <c r="BEE31" s="27"/>
      <c r="BEF31" s="27"/>
      <c r="BEG31" s="27"/>
      <c r="BEH31" s="27"/>
      <c r="BEI31" s="27"/>
      <c r="BEJ31" s="27"/>
      <c r="BEK31" s="27"/>
      <c r="BEL31" s="27"/>
      <c r="BEM31" s="27"/>
      <c r="BEN31" s="27"/>
      <c r="BEO31" s="27"/>
      <c r="BEP31" s="27"/>
      <c r="BEQ31" s="27"/>
      <c r="BER31" s="27"/>
      <c r="BES31" s="27"/>
      <c r="BET31" s="27"/>
      <c r="BEU31" s="27"/>
      <c r="BEV31" s="27"/>
      <c r="BEW31" s="27"/>
      <c r="BEX31" s="27"/>
      <c r="BEY31" s="27"/>
      <c r="BEZ31" s="27"/>
      <c r="BFA31" s="27"/>
      <c r="BFB31" s="27"/>
      <c r="BFC31" s="27"/>
      <c r="BFD31" s="27"/>
      <c r="BFE31" s="27"/>
      <c r="BFF31" s="27"/>
      <c r="BFG31" s="27"/>
      <c r="BFH31" s="27"/>
      <c r="BFI31" s="27"/>
      <c r="BFJ31" s="27"/>
      <c r="BFK31" s="27"/>
      <c r="BFL31" s="27"/>
      <c r="BFM31" s="27"/>
      <c r="BFN31" s="27"/>
      <c r="BFO31" s="27"/>
      <c r="BFP31" s="27"/>
      <c r="BFQ31" s="27"/>
      <c r="BFR31" s="27"/>
      <c r="BFS31" s="27"/>
      <c r="BFT31" s="27"/>
      <c r="BFU31" s="27"/>
      <c r="BFV31" s="27"/>
      <c r="BFW31" s="27"/>
      <c r="BFX31" s="27"/>
      <c r="BFY31" s="27"/>
      <c r="BFZ31" s="27"/>
      <c r="BGA31" s="27"/>
      <c r="BGB31" s="27"/>
      <c r="BGC31" s="27"/>
      <c r="BGD31" s="27"/>
      <c r="BGE31" s="27"/>
      <c r="BGF31" s="27"/>
      <c r="BGG31" s="27"/>
      <c r="BGH31" s="27"/>
      <c r="BGI31" s="27"/>
      <c r="BGJ31" s="27"/>
      <c r="BGK31" s="27"/>
      <c r="BGL31" s="27"/>
      <c r="BGM31" s="27"/>
      <c r="BGN31" s="27"/>
      <c r="BGO31" s="27"/>
      <c r="BGP31" s="27"/>
      <c r="BGQ31" s="27"/>
      <c r="BGR31" s="27"/>
      <c r="BGS31" s="27"/>
      <c r="BGT31" s="27"/>
      <c r="BGU31" s="27"/>
      <c r="BGV31" s="27"/>
      <c r="BGW31" s="27"/>
      <c r="BGX31" s="27"/>
      <c r="BGY31" s="27"/>
      <c r="BGZ31" s="27"/>
      <c r="BHA31" s="27"/>
      <c r="BHB31" s="27"/>
      <c r="BHC31" s="27"/>
      <c r="BHD31" s="27"/>
      <c r="BHE31" s="27"/>
      <c r="BHF31" s="27"/>
      <c r="BHG31" s="27"/>
      <c r="BHH31" s="27"/>
      <c r="BHI31" s="27"/>
      <c r="BHJ31" s="27"/>
      <c r="BHK31" s="27"/>
      <c r="BHL31" s="27"/>
      <c r="BHM31" s="27"/>
      <c r="BHN31" s="27"/>
      <c r="BHO31" s="27"/>
      <c r="BHP31" s="27"/>
      <c r="BHQ31" s="27"/>
      <c r="BHR31" s="27"/>
      <c r="BHS31" s="27"/>
      <c r="BHT31" s="27"/>
      <c r="BHU31" s="27"/>
      <c r="BHV31" s="27"/>
      <c r="BHW31" s="27"/>
      <c r="BHX31" s="27"/>
      <c r="BHY31" s="27"/>
      <c r="BHZ31" s="27"/>
      <c r="BIA31" s="27"/>
      <c r="BIB31" s="27"/>
      <c r="BIC31" s="27"/>
      <c r="BID31" s="27"/>
      <c r="BIE31" s="27"/>
      <c r="BIF31" s="27"/>
      <c r="BIG31" s="27"/>
      <c r="BIH31" s="27"/>
      <c r="BII31" s="27"/>
      <c r="BIJ31" s="27"/>
      <c r="BIK31" s="27"/>
      <c r="BIL31" s="27"/>
      <c r="BIM31" s="27"/>
      <c r="BIN31" s="27"/>
      <c r="BIO31" s="27"/>
      <c r="BIP31" s="27"/>
      <c r="BIQ31" s="27"/>
      <c r="BIR31" s="27"/>
      <c r="BIS31" s="27"/>
      <c r="BIT31" s="27"/>
      <c r="BIU31" s="27"/>
      <c r="BIV31" s="27"/>
      <c r="BIW31" s="27"/>
      <c r="BIX31" s="27"/>
      <c r="BIY31" s="27"/>
      <c r="BIZ31" s="27"/>
      <c r="BJA31" s="27"/>
      <c r="BJB31" s="27"/>
      <c r="BJC31" s="27"/>
      <c r="BJD31" s="27"/>
      <c r="BJE31" s="27"/>
      <c r="BJF31" s="27"/>
      <c r="BJG31" s="27"/>
      <c r="BJH31" s="27"/>
      <c r="BJI31" s="27"/>
      <c r="BJJ31" s="27"/>
      <c r="BJK31" s="27"/>
      <c r="BJL31" s="27"/>
      <c r="BJM31" s="27"/>
      <c r="BJN31" s="27"/>
      <c r="BJO31" s="27"/>
      <c r="BJP31" s="27"/>
      <c r="BJQ31" s="27"/>
      <c r="BJR31" s="27"/>
      <c r="BJS31" s="27"/>
      <c r="BJT31" s="27"/>
      <c r="BJU31" s="27"/>
      <c r="BJV31" s="27"/>
      <c r="BJW31" s="27"/>
      <c r="BJX31" s="27"/>
      <c r="BJY31" s="27"/>
      <c r="BJZ31" s="27"/>
      <c r="BKA31" s="27"/>
      <c r="BKB31" s="27"/>
      <c r="BKC31" s="27"/>
      <c r="BKD31" s="27"/>
      <c r="BKE31" s="27"/>
      <c r="BKF31" s="27"/>
      <c r="BKG31" s="27"/>
      <c r="BKH31" s="27"/>
      <c r="BKI31" s="27"/>
      <c r="BKJ31" s="27"/>
      <c r="BKK31" s="27"/>
      <c r="BKL31" s="27"/>
      <c r="BKM31" s="27"/>
      <c r="BKN31" s="27"/>
      <c r="BKO31" s="27"/>
      <c r="BKP31" s="27"/>
      <c r="BKQ31" s="27"/>
      <c r="BKR31" s="27"/>
      <c r="BKS31" s="27"/>
      <c r="BKT31" s="27"/>
      <c r="BKU31" s="27"/>
      <c r="BKV31" s="27"/>
      <c r="BKW31" s="27"/>
      <c r="BKX31" s="27"/>
      <c r="BKY31" s="27"/>
      <c r="BKZ31" s="27"/>
      <c r="BLA31" s="27"/>
      <c r="BLB31" s="27"/>
      <c r="BLC31" s="27"/>
      <c r="BLD31" s="27"/>
      <c r="BLE31" s="27"/>
      <c r="BLF31" s="27"/>
      <c r="BLG31" s="27"/>
      <c r="BLH31" s="27"/>
      <c r="BLI31" s="27"/>
      <c r="BLJ31" s="27"/>
      <c r="BLK31" s="27"/>
      <c r="BLL31" s="27"/>
      <c r="BLM31" s="27"/>
      <c r="BLN31" s="27"/>
      <c r="BLO31" s="27"/>
      <c r="BLP31" s="27"/>
      <c r="BLQ31" s="27"/>
      <c r="BLR31" s="27"/>
      <c r="BLS31" s="27"/>
      <c r="BLT31" s="27"/>
      <c r="BLU31" s="27"/>
      <c r="BLV31" s="27"/>
      <c r="BLW31" s="27"/>
      <c r="BLX31" s="27"/>
      <c r="BLY31" s="27"/>
      <c r="BLZ31" s="27"/>
      <c r="BMA31" s="27"/>
      <c r="BMB31" s="27"/>
      <c r="BMC31" s="27"/>
      <c r="BMD31" s="27"/>
      <c r="BME31" s="27"/>
      <c r="BMF31" s="27"/>
      <c r="BMG31" s="27"/>
      <c r="BMH31" s="27"/>
      <c r="BMI31" s="27"/>
      <c r="BMJ31" s="27"/>
      <c r="BMK31" s="27"/>
      <c r="BML31" s="27"/>
      <c r="BMM31" s="27"/>
      <c r="BMN31" s="27"/>
      <c r="BMO31" s="27"/>
      <c r="BMP31" s="27"/>
      <c r="BMQ31" s="27"/>
      <c r="BMR31" s="27"/>
      <c r="BMS31" s="27"/>
      <c r="BMT31" s="27"/>
      <c r="BMU31" s="27"/>
      <c r="BMV31" s="27"/>
      <c r="BMW31" s="27"/>
      <c r="BMX31" s="27"/>
      <c r="BMY31" s="27"/>
      <c r="BMZ31" s="27"/>
      <c r="BNA31" s="27"/>
      <c r="BNB31" s="27"/>
      <c r="BNC31" s="27"/>
      <c r="BND31" s="27"/>
      <c r="BNE31" s="27"/>
      <c r="BNF31" s="27"/>
      <c r="BNG31" s="27"/>
      <c r="BNH31" s="27"/>
      <c r="BNI31" s="27"/>
      <c r="BNJ31" s="27"/>
      <c r="BNK31" s="27"/>
      <c r="BNL31" s="27"/>
      <c r="BNM31" s="27"/>
      <c r="BNN31" s="27"/>
      <c r="BNO31" s="27"/>
      <c r="BNP31" s="27"/>
      <c r="BNQ31" s="27"/>
      <c r="BNR31" s="27"/>
      <c r="BNS31" s="27"/>
      <c r="BNT31" s="27"/>
      <c r="BNU31" s="27"/>
      <c r="BNV31" s="27"/>
      <c r="BNW31" s="27"/>
      <c r="BNX31" s="27"/>
      <c r="BNY31" s="27"/>
      <c r="BNZ31" s="27"/>
      <c r="BOA31" s="27"/>
      <c r="BOB31" s="27"/>
      <c r="BOC31" s="27"/>
      <c r="BOD31" s="27"/>
      <c r="BOE31" s="27"/>
      <c r="BOF31" s="27"/>
      <c r="BOG31" s="27"/>
      <c r="BOH31" s="27"/>
      <c r="BOI31" s="27"/>
      <c r="BOJ31" s="27"/>
      <c r="BOK31" s="27"/>
      <c r="BOL31" s="27"/>
      <c r="BOM31" s="27"/>
      <c r="BON31" s="27"/>
      <c r="BOO31" s="27"/>
      <c r="BOP31" s="27"/>
      <c r="BOQ31" s="27"/>
      <c r="BOR31" s="27"/>
      <c r="BOS31" s="27"/>
      <c r="BOT31" s="27"/>
      <c r="BOU31" s="27"/>
      <c r="BOV31" s="27"/>
      <c r="BOW31" s="27"/>
      <c r="BOX31" s="27"/>
      <c r="BOY31" s="27"/>
      <c r="BOZ31" s="27"/>
      <c r="BPA31" s="27"/>
      <c r="BPB31" s="27"/>
      <c r="BPC31" s="27"/>
      <c r="BPD31" s="27"/>
      <c r="BPE31" s="27"/>
      <c r="BPF31" s="27"/>
      <c r="BPG31" s="27"/>
      <c r="BPH31" s="27"/>
      <c r="BPI31" s="27"/>
      <c r="BPJ31" s="27"/>
      <c r="BPK31" s="27"/>
      <c r="BPL31" s="27"/>
      <c r="BPM31" s="27"/>
      <c r="BPN31" s="27"/>
      <c r="BPO31" s="27"/>
      <c r="BPP31" s="27"/>
      <c r="BPQ31" s="27"/>
      <c r="BPR31" s="27"/>
      <c r="BPS31" s="27"/>
      <c r="BPT31" s="27"/>
      <c r="BPU31" s="27"/>
      <c r="BPV31" s="27"/>
      <c r="BPW31" s="27"/>
      <c r="BPX31" s="27"/>
      <c r="BPY31" s="27"/>
      <c r="BPZ31" s="27"/>
      <c r="BQA31" s="27"/>
      <c r="BQB31" s="27"/>
      <c r="BQC31" s="27"/>
      <c r="BQD31" s="27"/>
      <c r="BQE31" s="27"/>
      <c r="BQF31" s="27"/>
      <c r="BQG31" s="27"/>
      <c r="BQH31" s="27"/>
      <c r="BQI31" s="27"/>
      <c r="BQJ31" s="27"/>
      <c r="BQK31" s="27"/>
      <c r="BQL31" s="27"/>
      <c r="BQM31" s="27"/>
      <c r="BQN31" s="27"/>
      <c r="BQO31" s="27"/>
      <c r="BQP31" s="27"/>
      <c r="BQQ31" s="27"/>
      <c r="BQR31" s="27"/>
      <c r="BQS31" s="27"/>
      <c r="BQT31" s="27"/>
      <c r="BQU31" s="27"/>
      <c r="BQV31" s="27"/>
      <c r="BQW31" s="27"/>
      <c r="BQX31" s="27"/>
      <c r="BQY31" s="27"/>
      <c r="BQZ31" s="27"/>
      <c r="BRA31" s="27"/>
      <c r="BRB31" s="27"/>
      <c r="BRC31" s="27"/>
      <c r="BRD31" s="27"/>
    </row>
    <row r="32" spans="1:1824" s="46" customFormat="1" x14ac:dyDescent="0.2">
      <c r="A32" s="48" t="s">
        <v>12</v>
      </c>
      <c r="B32" s="47">
        <f t="shared" ref="B32:AG32" si="27">$C7*100%</f>
        <v>644</v>
      </c>
      <c r="C32" s="45">
        <f t="shared" si="27"/>
        <v>644</v>
      </c>
      <c r="D32" s="45">
        <f t="shared" si="27"/>
        <v>644</v>
      </c>
      <c r="E32" s="45">
        <f t="shared" si="27"/>
        <v>644</v>
      </c>
      <c r="F32" s="45">
        <f t="shared" si="27"/>
        <v>644</v>
      </c>
      <c r="G32" s="45">
        <f t="shared" si="27"/>
        <v>644</v>
      </c>
      <c r="H32" s="45">
        <f t="shared" si="27"/>
        <v>644</v>
      </c>
      <c r="I32" s="45">
        <f t="shared" si="27"/>
        <v>644</v>
      </c>
      <c r="J32" s="45">
        <f t="shared" si="27"/>
        <v>644</v>
      </c>
      <c r="K32" s="15">
        <f t="shared" si="27"/>
        <v>644</v>
      </c>
      <c r="L32" s="45">
        <f t="shared" si="27"/>
        <v>644</v>
      </c>
      <c r="M32" s="45">
        <f t="shared" si="27"/>
        <v>644</v>
      </c>
      <c r="N32" s="45">
        <f t="shared" si="27"/>
        <v>644</v>
      </c>
      <c r="O32" s="45">
        <f t="shared" si="27"/>
        <v>644</v>
      </c>
      <c r="P32" s="45">
        <f t="shared" si="27"/>
        <v>644</v>
      </c>
      <c r="Q32" s="45">
        <f t="shared" si="27"/>
        <v>644</v>
      </c>
      <c r="R32" s="45">
        <f t="shared" si="27"/>
        <v>644</v>
      </c>
      <c r="S32" s="45">
        <f t="shared" si="27"/>
        <v>644</v>
      </c>
      <c r="T32" s="45">
        <f t="shared" si="27"/>
        <v>644</v>
      </c>
      <c r="U32" s="15">
        <f t="shared" si="27"/>
        <v>644</v>
      </c>
      <c r="V32" s="45">
        <f t="shared" si="27"/>
        <v>644</v>
      </c>
      <c r="W32" s="45">
        <f t="shared" si="27"/>
        <v>644</v>
      </c>
      <c r="X32" s="45">
        <f t="shared" si="27"/>
        <v>644</v>
      </c>
      <c r="Y32" s="45">
        <f t="shared" si="27"/>
        <v>644</v>
      </c>
      <c r="Z32" s="45">
        <f t="shared" si="27"/>
        <v>644</v>
      </c>
      <c r="AA32" s="45">
        <f t="shared" si="27"/>
        <v>644</v>
      </c>
      <c r="AB32" s="45">
        <f t="shared" si="27"/>
        <v>644</v>
      </c>
      <c r="AC32" s="45">
        <f t="shared" si="27"/>
        <v>644</v>
      </c>
      <c r="AD32" s="45">
        <f t="shared" si="27"/>
        <v>644</v>
      </c>
      <c r="AE32" s="15">
        <f t="shared" si="27"/>
        <v>644</v>
      </c>
      <c r="AF32" s="45">
        <f t="shared" si="27"/>
        <v>644</v>
      </c>
      <c r="AG32" s="45">
        <f t="shared" si="27"/>
        <v>644</v>
      </c>
      <c r="AH32" s="45">
        <f t="shared" ref="AH32:BM32" si="28">$C7*100%</f>
        <v>644</v>
      </c>
      <c r="AI32" s="45">
        <f t="shared" si="28"/>
        <v>644</v>
      </c>
      <c r="AJ32" s="45">
        <f t="shared" si="28"/>
        <v>644</v>
      </c>
      <c r="AK32" s="45">
        <f t="shared" si="28"/>
        <v>644</v>
      </c>
      <c r="AL32" s="45">
        <f t="shared" si="28"/>
        <v>644</v>
      </c>
      <c r="AM32" s="45">
        <f t="shared" si="28"/>
        <v>644</v>
      </c>
      <c r="AN32" s="45">
        <f t="shared" si="28"/>
        <v>644</v>
      </c>
      <c r="AO32" s="15">
        <f t="shared" si="28"/>
        <v>644</v>
      </c>
      <c r="AP32" s="45">
        <f t="shared" si="28"/>
        <v>644</v>
      </c>
      <c r="AQ32" s="45">
        <f t="shared" si="28"/>
        <v>644</v>
      </c>
      <c r="AR32" s="45">
        <f t="shared" si="28"/>
        <v>644</v>
      </c>
      <c r="AS32" s="45">
        <f t="shared" si="28"/>
        <v>644</v>
      </c>
      <c r="AT32" s="45">
        <f t="shared" si="28"/>
        <v>644</v>
      </c>
      <c r="AU32" s="45">
        <f t="shared" si="28"/>
        <v>644</v>
      </c>
      <c r="AV32" s="45">
        <f t="shared" si="28"/>
        <v>644</v>
      </c>
      <c r="AW32" s="45">
        <f t="shared" si="28"/>
        <v>644</v>
      </c>
      <c r="AX32" s="45">
        <f t="shared" si="28"/>
        <v>644</v>
      </c>
      <c r="AY32" s="15">
        <f t="shared" si="28"/>
        <v>644</v>
      </c>
      <c r="AZ32" s="45">
        <f t="shared" si="28"/>
        <v>644</v>
      </c>
      <c r="BA32" s="45">
        <f t="shared" si="28"/>
        <v>644</v>
      </c>
      <c r="BB32" s="45">
        <f t="shared" si="28"/>
        <v>644</v>
      </c>
      <c r="BC32" s="45">
        <f t="shared" si="28"/>
        <v>644</v>
      </c>
      <c r="BD32" s="45">
        <f t="shared" si="28"/>
        <v>644</v>
      </c>
      <c r="BE32" s="45">
        <f t="shared" si="28"/>
        <v>644</v>
      </c>
      <c r="BF32" s="45">
        <f t="shared" si="28"/>
        <v>644</v>
      </c>
      <c r="BG32" s="45">
        <f t="shared" si="28"/>
        <v>644</v>
      </c>
      <c r="BH32" s="45">
        <f t="shared" si="28"/>
        <v>644</v>
      </c>
      <c r="BI32" s="15">
        <f t="shared" si="28"/>
        <v>644</v>
      </c>
      <c r="BJ32" s="45">
        <f t="shared" si="28"/>
        <v>644</v>
      </c>
      <c r="BK32" s="45">
        <f t="shared" si="28"/>
        <v>644</v>
      </c>
      <c r="BL32" s="45">
        <f t="shared" si="28"/>
        <v>644</v>
      </c>
      <c r="BM32" s="45">
        <f t="shared" si="28"/>
        <v>644</v>
      </c>
      <c r="BN32" s="45">
        <f t="shared" ref="BN32:BS32" si="29">$C7*100%</f>
        <v>644</v>
      </c>
      <c r="BO32" s="45">
        <f t="shared" si="29"/>
        <v>644</v>
      </c>
      <c r="BP32" s="45">
        <f t="shared" si="29"/>
        <v>644</v>
      </c>
      <c r="BQ32" s="45">
        <f t="shared" si="29"/>
        <v>644</v>
      </c>
      <c r="BR32" s="45">
        <f t="shared" si="29"/>
        <v>644</v>
      </c>
      <c r="BS32" s="15">
        <f t="shared" si="29"/>
        <v>644</v>
      </c>
      <c r="BT32" s="30"/>
      <c r="BU32" s="30"/>
      <c r="BV32" s="30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  <c r="AMK32" s="27"/>
      <c r="AML32" s="27"/>
      <c r="AMM32" s="27"/>
      <c r="AMN32" s="27"/>
      <c r="AMO32" s="27"/>
      <c r="AMP32" s="27"/>
      <c r="AMQ32" s="27"/>
      <c r="AMR32" s="27"/>
      <c r="AMS32" s="27"/>
      <c r="AMT32" s="27"/>
      <c r="AMU32" s="27"/>
      <c r="AMV32" s="27"/>
      <c r="AMW32" s="27"/>
      <c r="AMX32" s="27"/>
      <c r="AMY32" s="27"/>
      <c r="AMZ32" s="27"/>
      <c r="ANA32" s="27"/>
      <c r="ANB32" s="27"/>
      <c r="ANC32" s="27"/>
      <c r="AND32" s="27"/>
      <c r="ANE32" s="27"/>
      <c r="ANF32" s="27"/>
      <c r="ANG32" s="27"/>
      <c r="ANH32" s="27"/>
      <c r="ANI32" s="27"/>
      <c r="ANJ32" s="27"/>
      <c r="ANK32" s="27"/>
      <c r="ANL32" s="27"/>
      <c r="ANM32" s="27"/>
      <c r="ANN32" s="27"/>
      <c r="ANO32" s="27"/>
      <c r="ANP32" s="27"/>
      <c r="ANQ32" s="27"/>
      <c r="ANR32" s="27"/>
      <c r="ANS32" s="27"/>
      <c r="ANT32" s="27"/>
      <c r="ANU32" s="27"/>
      <c r="ANV32" s="27"/>
      <c r="ANW32" s="27"/>
      <c r="ANX32" s="27"/>
      <c r="ANY32" s="27"/>
      <c r="ANZ32" s="27"/>
      <c r="AOA32" s="27"/>
      <c r="AOB32" s="27"/>
      <c r="AOC32" s="27"/>
      <c r="AOD32" s="27"/>
      <c r="AOE32" s="27"/>
      <c r="AOF32" s="27"/>
      <c r="AOG32" s="27"/>
      <c r="AOH32" s="27"/>
      <c r="AOI32" s="27"/>
      <c r="AOJ32" s="27"/>
      <c r="AOK32" s="27"/>
      <c r="AOL32" s="27"/>
      <c r="AOM32" s="27"/>
      <c r="AON32" s="27"/>
      <c r="AOO32" s="27"/>
      <c r="AOP32" s="27"/>
      <c r="AOQ32" s="27"/>
      <c r="AOR32" s="27"/>
      <c r="AOS32" s="27"/>
      <c r="AOT32" s="27"/>
      <c r="AOU32" s="27"/>
      <c r="AOV32" s="27"/>
      <c r="AOW32" s="27"/>
      <c r="AOX32" s="27"/>
      <c r="AOY32" s="27"/>
      <c r="AOZ32" s="27"/>
      <c r="APA32" s="27"/>
      <c r="APB32" s="27"/>
      <c r="APC32" s="27"/>
      <c r="APD32" s="27"/>
      <c r="APE32" s="27"/>
      <c r="APF32" s="27"/>
      <c r="APG32" s="27"/>
      <c r="APH32" s="27"/>
      <c r="API32" s="27"/>
      <c r="APJ32" s="27"/>
      <c r="APK32" s="27"/>
      <c r="APL32" s="27"/>
      <c r="APM32" s="27"/>
      <c r="APN32" s="27"/>
      <c r="APO32" s="27"/>
      <c r="APP32" s="27"/>
      <c r="APQ32" s="27"/>
      <c r="APR32" s="27"/>
      <c r="APS32" s="27"/>
      <c r="APT32" s="27"/>
      <c r="APU32" s="27"/>
      <c r="APV32" s="27"/>
      <c r="APW32" s="27"/>
      <c r="APX32" s="27"/>
      <c r="APY32" s="27"/>
      <c r="APZ32" s="27"/>
      <c r="AQA32" s="27"/>
      <c r="AQB32" s="27"/>
      <c r="AQC32" s="27"/>
      <c r="AQD32" s="27"/>
      <c r="AQE32" s="27"/>
      <c r="AQF32" s="27"/>
      <c r="AQG32" s="27"/>
      <c r="AQH32" s="27"/>
      <c r="AQI32" s="27"/>
      <c r="AQJ32" s="27"/>
      <c r="AQK32" s="27"/>
      <c r="AQL32" s="27"/>
      <c r="AQM32" s="27"/>
      <c r="AQN32" s="27"/>
      <c r="AQO32" s="27"/>
      <c r="AQP32" s="27"/>
      <c r="AQQ32" s="27"/>
      <c r="AQR32" s="27"/>
      <c r="AQS32" s="27"/>
      <c r="AQT32" s="27"/>
      <c r="AQU32" s="27"/>
      <c r="AQV32" s="27"/>
      <c r="AQW32" s="27"/>
      <c r="AQX32" s="27"/>
      <c r="AQY32" s="27"/>
      <c r="AQZ32" s="27"/>
      <c r="ARA32" s="27"/>
      <c r="ARB32" s="27"/>
      <c r="ARC32" s="27"/>
      <c r="ARD32" s="27"/>
      <c r="ARE32" s="27"/>
      <c r="ARF32" s="27"/>
      <c r="ARG32" s="27"/>
      <c r="ARH32" s="27"/>
      <c r="ARI32" s="27"/>
      <c r="ARJ32" s="27"/>
      <c r="ARK32" s="27"/>
      <c r="ARL32" s="27"/>
      <c r="ARM32" s="27"/>
      <c r="ARN32" s="27"/>
      <c r="ARO32" s="27"/>
      <c r="ARP32" s="27"/>
      <c r="ARQ32" s="27"/>
      <c r="ARR32" s="27"/>
      <c r="ARS32" s="27"/>
      <c r="ART32" s="27"/>
      <c r="ARU32" s="27"/>
      <c r="ARV32" s="27"/>
      <c r="ARW32" s="27"/>
      <c r="ARX32" s="27"/>
      <c r="ARY32" s="27"/>
      <c r="ARZ32" s="27"/>
      <c r="ASA32" s="27"/>
      <c r="ASB32" s="27"/>
      <c r="ASC32" s="27"/>
      <c r="ASD32" s="27"/>
      <c r="ASE32" s="27"/>
      <c r="ASF32" s="27"/>
      <c r="ASG32" s="27"/>
      <c r="ASH32" s="27"/>
      <c r="ASI32" s="27"/>
      <c r="ASJ32" s="27"/>
      <c r="ASK32" s="27"/>
      <c r="ASL32" s="27"/>
      <c r="ASM32" s="27"/>
      <c r="ASN32" s="27"/>
      <c r="ASO32" s="27"/>
      <c r="ASP32" s="27"/>
      <c r="ASQ32" s="27"/>
      <c r="ASR32" s="27"/>
      <c r="ASS32" s="27"/>
      <c r="AST32" s="27"/>
      <c r="ASU32" s="27"/>
      <c r="ASV32" s="27"/>
      <c r="ASW32" s="27"/>
      <c r="ASX32" s="27"/>
      <c r="ASY32" s="27"/>
      <c r="ASZ32" s="27"/>
      <c r="ATA32" s="27"/>
      <c r="ATB32" s="27"/>
      <c r="ATC32" s="27"/>
      <c r="ATD32" s="27"/>
      <c r="ATE32" s="27"/>
      <c r="ATF32" s="27"/>
      <c r="ATG32" s="27"/>
      <c r="ATH32" s="27"/>
      <c r="ATI32" s="27"/>
      <c r="ATJ32" s="27"/>
      <c r="ATK32" s="27"/>
      <c r="ATL32" s="27"/>
      <c r="ATM32" s="27"/>
      <c r="ATN32" s="27"/>
      <c r="ATO32" s="27"/>
      <c r="ATP32" s="27"/>
      <c r="ATQ32" s="27"/>
      <c r="ATR32" s="27"/>
      <c r="ATS32" s="27"/>
      <c r="ATT32" s="27"/>
      <c r="ATU32" s="27"/>
      <c r="ATV32" s="27"/>
      <c r="ATW32" s="27"/>
      <c r="ATX32" s="27"/>
      <c r="ATY32" s="27"/>
      <c r="ATZ32" s="27"/>
      <c r="AUA32" s="27"/>
      <c r="AUB32" s="27"/>
      <c r="AUC32" s="27"/>
      <c r="AUD32" s="27"/>
      <c r="AUE32" s="27"/>
      <c r="AUF32" s="27"/>
      <c r="AUG32" s="27"/>
      <c r="AUH32" s="27"/>
      <c r="AUI32" s="27"/>
      <c r="AUJ32" s="27"/>
      <c r="AUK32" s="27"/>
      <c r="AUL32" s="27"/>
      <c r="AUM32" s="27"/>
      <c r="AUN32" s="27"/>
      <c r="AUO32" s="27"/>
      <c r="AUP32" s="27"/>
      <c r="AUQ32" s="27"/>
      <c r="AUR32" s="27"/>
      <c r="AUS32" s="27"/>
      <c r="AUT32" s="27"/>
      <c r="AUU32" s="27"/>
      <c r="AUV32" s="27"/>
      <c r="AUW32" s="27"/>
      <c r="AUX32" s="27"/>
      <c r="AUY32" s="27"/>
      <c r="AUZ32" s="27"/>
      <c r="AVA32" s="27"/>
      <c r="AVB32" s="27"/>
      <c r="AVC32" s="27"/>
      <c r="AVD32" s="27"/>
      <c r="AVE32" s="27"/>
      <c r="AVF32" s="27"/>
      <c r="AVG32" s="27"/>
      <c r="AVH32" s="27"/>
      <c r="AVI32" s="27"/>
      <c r="AVJ32" s="27"/>
      <c r="AVK32" s="27"/>
      <c r="AVL32" s="27"/>
      <c r="AVM32" s="27"/>
      <c r="AVN32" s="27"/>
      <c r="AVO32" s="27"/>
      <c r="AVP32" s="27"/>
      <c r="AVQ32" s="27"/>
      <c r="AVR32" s="27"/>
      <c r="AVS32" s="27"/>
      <c r="AVT32" s="27"/>
      <c r="AVU32" s="27"/>
      <c r="AVV32" s="27"/>
      <c r="AVW32" s="27"/>
      <c r="AVX32" s="27"/>
      <c r="AVY32" s="27"/>
      <c r="AVZ32" s="27"/>
      <c r="AWA32" s="27"/>
      <c r="AWB32" s="27"/>
      <c r="AWC32" s="27"/>
      <c r="AWD32" s="27"/>
      <c r="AWE32" s="27"/>
      <c r="AWF32" s="27"/>
      <c r="AWG32" s="27"/>
      <c r="AWH32" s="27"/>
      <c r="AWI32" s="27"/>
      <c r="AWJ32" s="27"/>
      <c r="AWK32" s="27"/>
      <c r="AWL32" s="27"/>
      <c r="AWM32" s="27"/>
      <c r="AWN32" s="27"/>
      <c r="AWO32" s="27"/>
      <c r="AWP32" s="27"/>
      <c r="AWQ32" s="27"/>
      <c r="AWR32" s="27"/>
      <c r="AWS32" s="27"/>
      <c r="AWT32" s="27"/>
      <c r="AWU32" s="27"/>
      <c r="AWV32" s="27"/>
      <c r="AWW32" s="27"/>
      <c r="AWX32" s="27"/>
      <c r="AWY32" s="27"/>
      <c r="AWZ32" s="27"/>
      <c r="AXA32" s="27"/>
      <c r="AXB32" s="27"/>
      <c r="AXC32" s="27"/>
      <c r="AXD32" s="27"/>
      <c r="AXE32" s="27"/>
      <c r="AXF32" s="27"/>
      <c r="AXG32" s="27"/>
      <c r="AXH32" s="27"/>
      <c r="AXI32" s="27"/>
      <c r="AXJ32" s="27"/>
      <c r="AXK32" s="27"/>
      <c r="AXL32" s="27"/>
      <c r="AXM32" s="27"/>
      <c r="AXN32" s="27"/>
      <c r="AXO32" s="27"/>
      <c r="AXP32" s="27"/>
      <c r="AXQ32" s="27"/>
      <c r="AXR32" s="27"/>
      <c r="AXS32" s="27"/>
      <c r="AXT32" s="27"/>
      <c r="AXU32" s="27"/>
      <c r="AXV32" s="27"/>
      <c r="AXW32" s="27"/>
      <c r="AXX32" s="27"/>
      <c r="AXY32" s="27"/>
      <c r="AXZ32" s="27"/>
      <c r="AYA32" s="27"/>
      <c r="AYB32" s="27"/>
      <c r="AYC32" s="27"/>
      <c r="AYD32" s="27"/>
      <c r="AYE32" s="27"/>
      <c r="AYF32" s="27"/>
      <c r="AYG32" s="27"/>
      <c r="AYH32" s="27"/>
      <c r="AYI32" s="27"/>
      <c r="AYJ32" s="27"/>
      <c r="AYK32" s="27"/>
      <c r="AYL32" s="27"/>
      <c r="AYM32" s="27"/>
      <c r="AYN32" s="27"/>
      <c r="AYO32" s="27"/>
      <c r="AYP32" s="27"/>
      <c r="AYQ32" s="27"/>
      <c r="AYR32" s="27"/>
      <c r="AYS32" s="27"/>
      <c r="AYT32" s="27"/>
      <c r="AYU32" s="27"/>
      <c r="AYV32" s="27"/>
      <c r="AYW32" s="27"/>
      <c r="AYX32" s="27"/>
      <c r="AYY32" s="27"/>
      <c r="AYZ32" s="27"/>
      <c r="AZA32" s="27"/>
      <c r="AZB32" s="27"/>
      <c r="AZC32" s="27"/>
      <c r="AZD32" s="27"/>
      <c r="AZE32" s="27"/>
      <c r="AZF32" s="27"/>
      <c r="AZG32" s="27"/>
      <c r="AZH32" s="27"/>
      <c r="AZI32" s="27"/>
      <c r="AZJ32" s="27"/>
      <c r="AZK32" s="27"/>
      <c r="AZL32" s="27"/>
      <c r="AZM32" s="27"/>
      <c r="AZN32" s="27"/>
      <c r="AZO32" s="27"/>
      <c r="AZP32" s="27"/>
      <c r="AZQ32" s="27"/>
      <c r="AZR32" s="27"/>
      <c r="AZS32" s="27"/>
      <c r="AZT32" s="27"/>
      <c r="AZU32" s="27"/>
      <c r="AZV32" s="27"/>
      <c r="AZW32" s="27"/>
      <c r="AZX32" s="27"/>
      <c r="AZY32" s="27"/>
      <c r="AZZ32" s="27"/>
      <c r="BAA32" s="27"/>
      <c r="BAB32" s="27"/>
      <c r="BAC32" s="27"/>
      <c r="BAD32" s="27"/>
      <c r="BAE32" s="27"/>
      <c r="BAF32" s="27"/>
      <c r="BAG32" s="27"/>
      <c r="BAH32" s="27"/>
      <c r="BAI32" s="27"/>
      <c r="BAJ32" s="27"/>
      <c r="BAK32" s="27"/>
      <c r="BAL32" s="27"/>
      <c r="BAM32" s="27"/>
      <c r="BAN32" s="27"/>
      <c r="BAO32" s="27"/>
      <c r="BAP32" s="27"/>
      <c r="BAQ32" s="27"/>
      <c r="BAR32" s="27"/>
      <c r="BAS32" s="27"/>
      <c r="BAT32" s="27"/>
      <c r="BAU32" s="27"/>
      <c r="BAV32" s="27"/>
      <c r="BAW32" s="27"/>
      <c r="BAX32" s="27"/>
      <c r="BAY32" s="27"/>
      <c r="BAZ32" s="27"/>
      <c r="BBA32" s="27"/>
      <c r="BBB32" s="27"/>
      <c r="BBC32" s="27"/>
      <c r="BBD32" s="27"/>
      <c r="BBE32" s="27"/>
      <c r="BBF32" s="27"/>
      <c r="BBG32" s="27"/>
      <c r="BBH32" s="27"/>
      <c r="BBI32" s="27"/>
      <c r="BBJ32" s="27"/>
      <c r="BBK32" s="27"/>
      <c r="BBL32" s="27"/>
      <c r="BBM32" s="27"/>
      <c r="BBN32" s="27"/>
      <c r="BBO32" s="27"/>
      <c r="BBP32" s="27"/>
      <c r="BBQ32" s="27"/>
      <c r="BBR32" s="27"/>
      <c r="BBS32" s="27"/>
      <c r="BBT32" s="27"/>
      <c r="BBU32" s="27"/>
      <c r="BBV32" s="27"/>
      <c r="BBW32" s="27"/>
      <c r="BBX32" s="27"/>
      <c r="BBY32" s="27"/>
      <c r="BBZ32" s="27"/>
      <c r="BCA32" s="27"/>
      <c r="BCB32" s="27"/>
      <c r="BCC32" s="27"/>
      <c r="BCD32" s="27"/>
      <c r="BCE32" s="27"/>
      <c r="BCF32" s="27"/>
      <c r="BCG32" s="27"/>
      <c r="BCH32" s="27"/>
      <c r="BCI32" s="27"/>
      <c r="BCJ32" s="27"/>
      <c r="BCK32" s="27"/>
      <c r="BCL32" s="27"/>
      <c r="BCM32" s="27"/>
      <c r="BCN32" s="27"/>
      <c r="BCO32" s="27"/>
      <c r="BCP32" s="27"/>
      <c r="BCQ32" s="27"/>
      <c r="BCR32" s="27"/>
      <c r="BCS32" s="27"/>
      <c r="BCT32" s="27"/>
      <c r="BCU32" s="27"/>
      <c r="BCV32" s="27"/>
      <c r="BCW32" s="27"/>
      <c r="BCX32" s="27"/>
      <c r="BCY32" s="27"/>
      <c r="BCZ32" s="27"/>
      <c r="BDA32" s="27"/>
      <c r="BDB32" s="27"/>
      <c r="BDC32" s="27"/>
      <c r="BDD32" s="27"/>
      <c r="BDE32" s="27"/>
      <c r="BDF32" s="27"/>
      <c r="BDG32" s="27"/>
      <c r="BDH32" s="27"/>
      <c r="BDI32" s="27"/>
      <c r="BDJ32" s="27"/>
      <c r="BDK32" s="27"/>
      <c r="BDL32" s="27"/>
      <c r="BDM32" s="27"/>
      <c r="BDN32" s="27"/>
      <c r="BDO32" s="27"/>
      <c r="BDP32" s="27"/>
      <c r="BDQ32" s="27"/>
      <c r="BDR32" s="27"/>
      <c r="BDS32" s="27"/>
      <c r="BDT32" s="27"/>
      <c r="BDU32" s="27"/>
      <c r="BDV32" s="27"/>
      <c r="BDW32" s="27"/>
      <c r="BDX32" s="27"/>
      <c r="BDY32" s="27"/>
      <c r="BDZ32" s="27"/>
      <c r="BEA32" s="27"/>
      <c r="BEB32" s="27"/>
      <c r="BEC32" s="27"/>
      <c r="BED32" s="27"/>
      <c r="BEE32" s="27"/>
      <c r="BEF32" s="27"/>
      <c r="BEG32" s="27"/>
      <c r="BEH32" s="27"/>
      <c r="BEI32" s="27"/>
      <c r="BEJ32" s="27"/>
      <c r="BEK32" s="27"/>
      <c r="BEL32" s="27"/>
      <c r="BEM32" s="27"/>
      <c r="BEN32" s="27"/>
      <c r="BEO32" s="27"/>
      <c r="BEP32" s="27"/>
      <c r="BEQ32" s="27"/>
      <c r="BER32" s="27"/>
      <c r="BES32" s="27"/>
      <c r="BET32" s="27"/>
      <c r="BEU32" s="27"/>
      <c r="BEV32" s="27"/>
      <c r="BEW32" s="27"/>
      <c r="BEX32" s="27"/>
      <c r="BEY32" s="27"/>
      <c r="BEZ32" s="27"/>
      <c r="BFA32" s="27"/>
      <c r="BFB32" s="27"/>
      <c r="BFC32" s="27"/>
      <c r="BFD32" s="27"/>
      <c r="BFE32" s="27"/>
      <c r="BFF32" s="27"/>
      <c r="BFG32" s="27"/>
      <c r="BFH32" s="27"/>
      <c r="BFI32" s="27"/>
      <c r="BFJ32" s="27"/>
      <c r="BFK32" s="27"/>
      <c r="BFL32" s="27"/>
      <c r="BFM32" s="27"/>
      <c r="BFN32" s="27"/>
      <c r="BFO32" s="27"/>
      <c r="BFP32" s="27"/>
      <c r="BFQ32" s="27"/>
      <c r="BFR32" s="27"/>
      <c r="BFS32" s="27"/>
      <c r="BFT32" s="27"/>
      <c r="BFU32" s="27"/>
      <c r="BFV32" s="27"/>
      <c r="BFW32" s="27"/>
      <c r="BFX32" s="27"/>
      <c r="BFY32" s="27"/>
      <c r="BFZ32" s="27"/>
      <c r="BGA32" s="27"/>
      <c r="BGB32" s="27"/>
      <c r="BGC32" s="27"/>
      <c r="BGD32" s="27"/>
      <c r="BGE32" s="27"/>
      <c r="BGF32" s="27"/>
      <c r="BGG32" s="27"/>
      <c r="BGH32" s="27"/>
      <c r="BGI32" s="27"/>
      <c r="BGJ32" s="27"/>
      <c r="BGK32" s="27"/>
      <c r="BGL32" s="27"/>
      <c r="BGM32" s="27"/>
      <c r="BGN32" s="27"/>
      <c r="BGO32" s="27"/>
      <c r="BGP32" s="27"/>
      <c r="BGQ32" s="27"/>
      <c r="BGR32" s="27"/>
      <c r="BGS32" s="27"/>
      <c r="BGT32" s="27"/>
      <c r="BGU32" s="27"/>
      <c r="BGV32" s="27"/>
      <c r="BGW32" s="27"/>
      <c r="BGX32" s="27"/>
      <c r="BGY32" s="27"/>
      <c r="BGZ32" s="27"/>
      <c r="BHA32" s="27"/>
      <c r="BHB32" s="27"/>
      <c r="BHC32" s="27"/>
      <c r="BHD32" s="27"/>
      <c r="BHE32" s="27"/>
      <c r="BHF32" s="27"/>
      <c r="BHG32" s="27"/>
      <c r="BHH32" s="27"/>
      <c r="BHI32" s="27"/>
      <c r="BHJ32" s="27"/>
      <c r="BHK32" s="27"/>
      <c r="BHL32" s="27"/>
      <c r="BHM32" s="27"/>
      <c r="BHN32" s="27"/>
      <c r="BHO32" s="27"/>
      <c r="BHP32" s="27"/>
      <c r="BHQ32" s="27"/>
      <c r="BHR32" s="27"/>
      <c r="BHS32" s="27"/>
      <c r="BHT32" s="27"/>
      <c r="BHU32" s="27"/>
      <c r="BHV32" s="27"/>
      <c r="BHW32" s="27"/>
      <c r="BHX32" s="27"/>
      <c r="BHY32" s="27"/>
      <c r="BHZ32" s="27"/>
      <c r="BIA32" s="27"/>
      <c r="BIB32" s="27"/>
      <c r="BIC32" s="27"/>
      <c r="BID32" s="27"/>
      <c r="BIE32" s="27"/>
      <c r="BIF32" s="27"/>
      <c r="BIG32" s="27"/>
      <c r="BIH32" s="27"/>
      <c r="BII32" s="27"/>
      <c r="BIJ32" s="27"/>
      <c r="BIK32" s="27"/>
      <c r="BIL32" s="27"/>
      <c r="BIM32" s="27"/>
      <c r="BIN32" s="27"/>
      <c r="BIO32" s="27"/>
      <c r="BIP32" s="27"/>
      <c r="BIQ32" s="27"/>
      <c r="BIR32" s="27"/>
      <c r="BIS32" s="27"/>
      <c r="BIT32" s="27"/>
      <c r="BIU32" s="27"/>
      <c r="BIV32" s="27"/>
      <c r="BIW32" s="27"/>
      <c r="BIX32" s="27"/>
      <c r="BIY32" s="27"/>
      <c r="BIZ32" s="27"/>
      <c r="BJA32" s="27"/>
      <c r="BJB32" s="27"/>
      <c r="BJC32" s="27"/>
      <c r="BJD32" s="27"/>
      <c r="BJE32" s="27"/>
      <c r="BJF32" s="27"/>
      <c r="BJG32" s="27"/>
      <c r="BJH32" s="27"/>
      <c r="BJI32" s="27"/>
      <c r="BJJ32" s="27"/>
      <c r="BJK32" s="27"/>
      <c r="BJL32" s="27"/>
      <c r="BJM32" s="27"/>
      <c r="BJN32" s="27"/>
      <c r="BJO32" s="27"/>
      <c r="BJP32" s="27"/>
      <c r="BJQ32" s="27"/>
      <c r="BJR32" s="27"/>
      <c r="BJS32" s="27"/>
      <c r="BJT32" s="27"/>
      <c r="BJU32" s="27"/>
      <c r="BJV32" s="27"/>
      <c r="BJW32" s="27"/>
      <c r="BJX32" s="27"/>
      <c r="BJY32" s="27"/>
      <c r="BJZ32" s="27"/>
      <c r="BKA32" s="27"/>
      <c r="BKB32" s="27"/>
      <c r="BKC32" s="27"/>
      <c r="BKD32" s="27"/>
      <c r="BKE32" s="27"/>
      <c r="BKF32" s="27"/>
      <c r="BKG32" s="27"/>
      <c r="BKH32" s="27"/>
      <c r="BKI32" s="27"/>
      <c r="BKJ32" s="27"/>
      <c r="BKK32" s="27"/>
      <c r="BKL32" s="27"/>
      <c r="BKM32" s="27"/>
      <c r="BKN32" s="27"/>
      <c r="BKO32" s="27"/>
      <c r="BKP32" s="27"/>
      <c r="BKQ32" s="27"/>
      <c r="BKR32" s="27"/>
      <c r="BKS32" s="27"/>
      <c r="BKT32" s="27"/>
      <c r="BKU32" s="27"/>
      <c r="BKV32" s="27"/>
      <c r="BKW32" s="27"/>
      <c r="BKX32" s="27"/>
      <c r="BKY32" s="27"/>
      <c r="BKZ32" s="27"/>
      <c r="BLA32" s="27"/>
      <c r="BLB32" s="27"/>
      <c r="BLC32" s="27"/>
      <c r="BLD32" s="27"/>
      <c r="BLE32" s="27"/>
      <c r="BLF32" s="27"/>
      <c r="BLG32" s="27"/>
      <c r="BLH32" s="27"/>
      <c r="BLI32" s="27"/>
      <c r="BLJ32" s="27"/>
      <c r="BLK32" s="27"/>
      <c r="BLL32" s="27"/>
      <c r="BLM32" s="27"/>
      <c r="BLN32" s="27"/>
      <c r="BLO32" s="27"/>
      <c r="BLP32" s="27"/>
      <c r="BLQ32" s="27"/>
      <c r="BLR32" s="27"/>
      <c r="BLS32" s="27"/>
      <c r="BLT32" s="27"/>
      <c r="BLU32" s="27"/>
      <c r="BLV32" s="27"/>
      <c r="BLW32" s="27"/>
      <c r="BLX32" s="27"/>
      <c r="BLY32" s="27"/>
      <c r="BLZ32" s="27"/>
      <c r="BMA32" s="27"/>
      <c r="BMB32" s="27"/>
      <c r="BMC32" s="27"/>
      <c r="BMD32" s="27"/>
      <c r="BME32" s="27"/>
      <c r="BMF32" s="27"/>
      <c r="BMG32" s="27"/>
      <c r="BMH32" s="27"/>
      <c r="BMI32" s="27"/>
      <c r="BMJ32" s="27"/>
      <c r="BMK32" s="27"/>
      <c r="BML32" s="27"/>
      <c r="BMM32" s="27"/>
      <c r="BMN32" s="27"/>
      <c r="BMO32" s="27"/>
      <c r="BMP32" s="27"/>
      <c r="BMQ32" s="27"/>
      <c r="BMR32" s="27"/>
      <c r="BMS32" s="27"/>
      <c r="BMT32" s="27"/>
      <c r="BMU32" s="27"/>
      <c r="BMV32" s="27"/>
      <c r="BMW32" s="27"/>
      <c r="BMX32" s="27"/>
      <c r="BMY32" s="27"/>
      <c r="BMZ32" s="27"/>
      <c r="BNA32" s="27"/>
      <c r="BNB32" s="27"/>
      <c r="BNC32" s="27"/>
      <c r="BND32" s="27"/>
      <c r="BNE32" s="27"/>
      <c r="BNF32" s="27"/>
      <c r="BNG32" s="27"/>
      <c r="BNH32" s="27"/>
      <c r="BNI32" s="27"/>
      <c r="BNJ32" s="27"/>
      <c r="BNK32" s="27"/>
      <c r="BNL32" s="27"/>
      <c r="BNM32" s="27"/>
      <c r="BNN32" s="27"/>
      <c r="BNO32" s="27"/>
      <c r="BNP32" s="27"/>
      <c r="BNQ32" s="27"/>
      <c r="BNR32" s="27"/>
      <c r="BNS32" s="27"/>
      <c r="BNT32" s="27"/>
      <c r="BNU32" s="27"/>
      <c r="BNV32" s="27"/>
      <c r="BNW32" s="27"/>
      <c r="BNX32" s="27"/>
      <c r="BNY32" s="27"/>
      <c r="BNZ32" s="27"/>
      <c r="BOA32" s="27"/>
      <c r="BOB32" s="27"/>
      <c r="BOC32" s="27"/>
      <c r="BOD32" s="27"/>
      <c r="BOE32" s="27"/>
      <c r="BOF32" s="27"/>
      <c r="BOG32" s="27"/>
      <c r="BOH32" s="27"/>
      <c r="BOI32" s="27"/>
      <c r="BOJ32" s="27"/>
      <c r="BOK32" s="27"/>
      <c r="BOL32" s="27"/>
      <c r="BOM32" s="27"/>
      <c r="BON32" s="27"/>
      <c r="BOO32" s="27"/>
      <c r="BOP32" s="27"/>
      <c r="BOQ32" s="27"/>
      <c r="BOR32" s="27"/>
      <c r="BOS32" s="27"/>
      <c r="BOT32" s="27"/>
      <c r="BOU32" s="27"/>
      <c r="BOV32" s="27"/>
      <c r="BOW32" s="27"/>
      <c r="BOX32" s="27"/>
      <c r="BOY32" s="27"/>
      <c r="BOZ32" s="27"/>
      <c r="BPA32" s="27"/>
      <c r="BPB32" s="27"/>
      <c r="BPC32" s="27"/>
      <c r="BPD32" s="27"/>
      <c r="BPE32" s="27"/>
      <c r="BPF32" s="27"/>
      <c r="BPG32" s="27"/>
      <c r="BPH32" s="27"/>
      <c r="BPI32" s="27"/>
      <c r="BPJ32" s="27"/>
      <c r="BPK32" s="27"/>
      <c r="BPL32" s="27"/>
      <c r="BPM32" s="27"/>
      <c r="BPN32" s="27"/>
      <c r="BPO32" s="27"/>
      <c r="BPP32" s="27"/>
      <c r="BPQ32" s="27"/>
      <c r="BPR32" s="27"/>
      <c r="BPS32" s="27"/>
      <c r="BPT32" s="27"/>
      <c r="BPU32" s="27"/>
      <c r="BPV32" s="27"/>
      <c r="BPW32" s="27"/>
      <c r="BPX32" s="27"/>
      <c r="BPY32" s="27"/>
      <c r="BPZ32" s="27"/>
      <c r="BQA32" s="27"/>
      <c r="BQB32" s="27"/>
      <c r="BQC32" s="27"/>
      <c r="BQD32" s="27"/>
      <c r="BQE32" s="27"/>
      <c r="BQF32" s="27"/>
      <c r="BQG32" s="27"/>
      <c r="BQH32" s="27"/>
      <c r="BQI32" s="27"/>
      <c r="BQJ32" s="27"/>
      <c r="BQK32" s="27"/>
      <c r="BQL32" s="27"/>
      <c r="BQM32" s="27"/>
      <c r="BQN32" s="27"/>
      <c r="BQO32" s="27"/>
      <c r="BQP32" s="27"/>
      <c r="BQQ32" s="27"/>
      <c r="BQR32" s="27"/>
      <c r="BQS32" s="27"/>
      <c r="BQT32" s="27"/>
      <c r="BQU32" s="27"/>
      <c r="BQV32" s="27"/>
      <c r="BQW32" s="27"/>
      <c r="BQX32" s="27"/>
      <c r="BQY32" s="27"/>
      <c r="BQZ32" s="27"/>
      <c r="BRA32" s="27"/>
      <c r="BRB32" s="27"/>
      <c r="BRC32" s="27"/>
      <c r="BRD32" s="27"/>
    </row>
    <row r="33" spans="1:1824" s="66" customFormat="1" x14ac:dyDescent="0.2">
      <c r="A33" s="67" t="s">
        <v>6</v>
      </c>
      <c r="B33" s="63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5">
        <v>0</v>
      </c>
      <c r="AB33" s="65">
        <v>0</v>
      </c>
      <c r="AC33" s="65">
        <v>0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0</v>
      </c>
      <c r="AX33" s="65">
        <v>0</v>
      </c>
      <c r="AY33" s="65">
        <f t="shared" ref="AY33" si="30">AX33</f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0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0</v>
      </c>
      <c r="BP33" s="65">
        <v>0</v>
      </c>
      <c r="BQ33" s="65">
        <v>0</v>
      </c>
      <c r="BR33" s="65">
        <v>0</v>
      </c>
      <c r="BS33" s="65">
        <v>0</v>
      </c>
      <c r="BT33" s="28"/>
      <c r="BU33" s="28"/>
      <c r="BV33" s="28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  <c r="RQ33" s="29"/>
      <c r="RR33" s="29"/>
      <c r="RS33" s="29"/>
      <c r="RT33" s="29"/>
      <c r="RU33" s="29"/>
      <c r="RV33" s="29"/>
      <c r="RW33" s="29"/>
      <c r="RX33" s="29"/>
      <c r="RY33" s="29"/>
      <c r="RZ33" s="29"/>
      <c r="SA33" s="29"/>
      <c r="SB33" s="29"/>
      <c r="SC33" s="29"/>
      <c r="SD33" s="29"/>
      <c r="SE33" s="29"/>
      <c r="SF33" s="29"/>
      <c r="SG33" s="29"/>
      <c r="SH33" s="29"/>
      <c r="SI33" s="29"/>
      <c r="SJ33" s="29"/>
      <c r="SK33" s="29"/>
      <c r="SL33" s="29"/>
      <c r="SM33" s="29"/>
      <c r="SN33" s="29"/>
      <c r="SO33" s="29"/>
      <c r="SP33" s="29"/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29"/>
      <c r="TV33" s="29"/>
      <c r="TW33" s="29"/>
      <c r="TX33" s="29"/>
      <c r="TY33" s="29"/>
      <c r="TZ33" s="29"/>
      <c r="UA33" s="29"/>
      <c r="UB33" s="29"/>
      <c r="UC33" s="29"/>
      <c r="UD33" s="29"/>
      <c r="UE33" s="29"/>
      <c r="UF33" s="29"/>
      <c r="UG33" s="29"/>
      <c r="UH33" s="29"/>
      <c r="UI33" s="29"/>
      <c r="UJ33" s="29"/>
      <c r="UK33" s="29"/>
      <c r="UL33" s="29"/>
      <c r="UM33" s="29"/>
      <c r="UN33" s="29"/>
      <c r="UO33" s="29"/>
      <c r="UP33" s="29"/>
      <c r="UQ33" s="29"/>
      <c r="UR33" s="29"/>
      <c r="US33" s="29"/>
      <c r="UT33" s="29"/>
      <c r="UU33" s="29"/>
      <c r="UV33" s="29"/>
      <c r="UW33" s="29"/>
      <c r="UX33" s="29"/>
      <c r="UY33" s="29"/>
      <c r="UZ33" s="29"/>
      <c r="VA33" s="29"/>
      <c r="VB33" s="29"/>
      <c r="VC33" s="29"/>
      <c r="VD33" s="29"/>
      <c r="VE33" s="29"/>
      <c r="VF33" s="29"/>
      <c r="VG33" s="29"/>
      <c r="VH33" s="29"/>
      <c r="VI33" s="29"/>
      <c r="VJ33" s="29"/>
      <c r="VK33" s="29"/>
      <c r="VL33" s="29"/>
      <c r="VM33" s="29"/>
      <c r="VN33" s="29"/>
      <c r="VO33" s="29"/>
      <c r="VP33" s="29"/>
      <c r="VQ33" s="29"/>
      <c r="VR33" s="29"/>
      <c r="VS33" s="29"/>
      <c r="VT33" s="29"/>
      <c r="VU33" s="29"/>
      <c r="VV33" s="29"/>
      <c r="VW33" s="29"/>
      <c r="VX33" s="29"/>
      <c r="VY33" s="29"/>
      <c r="VZ33" s="29"/>
      <c r="WA33" s="29"/>
      <c r="WB33" s="29"/>
      <c r="WC33" s="29"/>
      <c r="WD33" s="29"/>
      <c r="WE33" s="29"/>
      <c r="WF33" s="29"/>
      <c r="WG33" s="29"/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29"/>
      <c r="XM33" s="29"/>
      <c r="XN33" s="29"/>
      <c r="XO33" s="29"/>
      <c r="XP33" s="29"/>
      <c r="XQ33" s="29"/>
      <c r="XR33" s="29"/>
      <c r="XS33" s="29"/>
      <c r="XT33" s="29"/>
      <c r="XU33" s="29"/>
      <c r="XV33" s="29"/>
      <c r="XW33" s="29"/>
      <c r="XX33" s="29"/>
      <c r="XY33" s="29"/>
      <c r="XZ33" s="29"/>
      <c r="YA33" s="29"/>
      <c r="YB33" s="29"/>
      <c r="YC33" s="29"/>
      <c r="YD33" s="29"/>
      <c r="YE33" s="29"/>
      <c r="YF33" s="29"/>
      <c r="YG33" s="29"/>
      <c r="YH33" s="29"/>
      <c r="YI33" s="29"/>
      <c r="YJ33" s="29"/>
      <c r="YK33" s="29"/>
      <c r="YL33" s="29"/>
      <c r="YM33" s="29"/>
      <c r="YN33" s="29"/>
      <c r="YO33" s="29"/>
      <c r="YP33" s="29"/>
      <c r="YQ33" s="29"/>
      <c r="YR33" s="29"/>
      <c r="YS33" s="29"/>
      <c r="YT33" s="29"/>
      <c r="YU33" s="29"/>
      <c r="YV33" s="29"/>
      <c r="YW33" s="29"/>
      <c r="YX33" s="29"/>
      <c r="YY33" s="29"/>
      <c r="YZ33" s="29"/>
      <c r="ZA33" s="29"/>
      <c r="ZB33" s="29"/>
      <c r="ZC33" s="29"/>
      <c r="ZD33" s="29"/>
      <c r="ZE33" s="29"/>
      <c r="ZF33" s="29"/>
      <c r="ZG33" s="29"/>
      <c r="ZH33" s="29"/>
      <c r="ZI33" s="29"/>
      <c r="ZJ33" s="29"/>
      <c r="ZK33" s="29"/>
      <c r="ZL33" s="29"/>
      <c r="ZM33" s="29"/>
      <c r="ZN33" s="29"/>
      <c r="ZO33" s="29"/>
      <c r="ZP33" s="29"/>
      <c r="ZQ33" s="29"/>
      <c r="ZR33" s="29"/>
      <c r="ZS33" s="29"/>
      <c r="ZT33" s="29"/>
      <c r="ZU33" s="29"/>
      <c r="ZV33" s="29"/>
      <c r="ZW33" s="29"/>
      <c r="ZX33" s="29"/>
      <c r="ZY33" s="29"/>
      <c r="ZZ33" s="29"/>
      <c r="AAA33" s="29"/>
      <c r="AAB33" s="29"/>
      <c r="AAC33" s="29"/>
      <c r="AAD33" s="29"/>
      <c r="AAE33" s="29"/>
      <c r="AAF33" s="29"/>
      <c r="AAG33" s="29"/>
      <c r="AAH33" s="29"/>
      <c r="AAI33" s="29"/>
      <c r="AAJ33" s="29"/>
      <c r="AAK33" s="29"/>
      <c r="AAL33" s="29"/>
      <c r="AAM33" s="29"/>
      <c r="AAN33" s="29"/>
      <c r="AAO33" s="29"/>
      <c r="AAP33" s="29"/>
      <c r="AAQ33" s="29"/>
      <c r="AAR33" s="29"/>
      <c r="AAS33" s="29"/>
      <c r="AAT33" s="29"/>
      <c r="AAU33" s="29"/>
      <c r="AAV33" s="29"/>
      <c r="AAW33" s="29"/>
      <c r="AAX33" s="29"/>
      <c r="AAY33" s="29"/>
      <c r="AAZ33" s="29"/>
      <c r="ABA33" s="29"/>
      <c r="ABB33" s="29"/>
      <c r="ABC33" s="29"/>
      <c r="ABD33" s="29"/>
      <c r="ABE33" s="29"/>
      <c r="ABF33" s="29"/>
      <c r="ABG33" s="29"/>
      <c r="ABH33" s="29"/>
      <c r="ABI33" s="29"/>
      <c r="ABJ33" s="29"/>
      <c r="ABK33" s="29"/>
      <c r="ABL33" s="29"/>
      <c r="ABM33" s="29"/>
      <c r="ABN33" s="29"/>
      <c r="ABO33" s="29"/>
      <c r="ABP33" s="29"/>
      <c r="ABQ33" s="29"/>
      <c r="ABR33" s="29"/>
      <c r="ABS33" s="29"/>
      <c r="ABT33" s="29"/>
      <c r="ABU33" s="29"/>
      <c r="ABV33" s="29"/>
      <c r="ABW33" s="29"/>
      <c r="ABX33" s="29"/>
      <c r="ABY33" s="29"/>
      <c r="ABZ33" s="29"/>
      <c r="ACA33" s="29"/>
      <c r="ACB33" s="29"/>
      <c r="ACC33" s="29"/>
      <c r="ACD33" s="29"/>
      <c r="ACE33" s="29"/>
      <c r="ACF33" s="29"/>
      <c r="ACG33" s="29"/>
      <c r="ACH33" s="29"/>
      <c r="ACI33" s="29"/>
      <c r="ACJ33" s="29"/>
      <c r="ACK33" s="29"/>
      <c r="ACL33" s="29"/>
      <c r="ACM33" s="29"/>
      <c r="ACN33" s="29"/>
      <c r="ACO33" s="29"/>
      <c r="ACP33" s="29"/>
      <c r="ACQ33" s="29"/>
      <c r="ACR33" s="29"/>
      <c r="ACS33" s="29"/>
      <c r="ACT33" s="29"/>
      <c r="ACU33" s="29"/>
      <c r="ACV33" s="29"/>
      <c r="ACW33" s="29"/>
      <c r="ACX33" s="29"/>
      <c r="ACY33" s="29"/>
      <c r="ACZ33" s="29"/>
      <c r="ADA33" s="29"/>
      <c r="ADB33" s="29"/>
      <c r="ADC33" s="29"/>
      <c r="ADD33" s="29"/>
      <c r="ADE33" s="29"/>
      <c r="ADF33" s="29"/>
      <c r="ADG33" s="29"/>
      <c r="ADH33" s="29"/>
      <c r="ADI33" s="29"/>
      <c r="ADJ33" s="29"/>
      <c r="ADK33" s="29"/>
      <c r="ADL33" s="29"/>
      <c r="ADM33" s="29"/>
      <c r="ADN33" s="29"/>
      <c r="ADO33" s="29"/>
      <c r="ADP33" s="29"/>
      <c r="ADQ33" s="29"/>
      <c r="ADR33" s="29"/>
      <c r="ADS33" s="29"/>
      <c r="ADT33" s="29"/>
      <c r="ADU33" s="29"/>
      <c r="ADV33" s="29"/>
      <c r="ADW33" s="29"/>
      <c r="ADX33" s="29"/>
      <c r="ADY33" s="29"/>
      <c r="ADZ33" s="29"/>
      <c r="AEA33" s="29"/>
      <c r="AEB33" s="29"/>
      <c r="AEC33" s="29"/>
      <c r="AED33" s="29"/>
      <c r="AEE33" s="29"/>
      <c r="AEF33" s="29"/>
      <c r="AEG33" s="29"/>
      <c r="AEH33" s="29"/>
      <c r="AEI33" s="29"/>
      <c r="AEJ33" s="29"/>
      <c r="AEK33" s="29"/>
      <c r="AEL33" s="29"/>
      <c r="AEM33" s="29"/>
      <c r="AEN33" s="29"/>
      <c r="AEO33" s="29"/>
      <c r="AEP33" s="29"/>
      <c r="AEQ33" s="29"/>
      <c r="AER33" s="29"/>
      <c r="AES33" s="29"/>
      <c r="AET33" s="29"/>
      <c r="AEU33" s="29"/>
      <c r="AEV33" s="29"/>
      <c r="AEW33" s="29"/>
      <c r="AEX33" s="29"/>
      <c r="AEY33" s="29"/>
      <c r="AEZ33" s="29"/>
      <c r="AFA33" s="29"/>
      <c r="AFB33" s="29"/>
      <c r="AFC33" s="29"/>
      <c r="AFD33" s="29"/>
      <c r="AFE33" s="29"/>
      <c r="AFF33" s="29"/>
      <c r="AFG33" s="29"/>
      <c r="AFH33" s="29"/>
      <c r="AFI33" s="29"/>
      <c r="AFJ33" s="29"/>
      <c r="AFK33" s="29"/>
      <c r="AFL33" s="29"/>
      <c r="AFM33" s="29"/>
      <c r="AFN33" s="29"/>
      <c r="AFO33" s="29"/>
      <c r="AFP33" s="29"/>
      <c r="AFQ33" s="29"/>
      <c r="AFR33" s="29"/>
      <c r="AFS33" s="29"/>
      <c r="AFT33" s="29"/>
      <c r="AFU33" s="29"/>
      <c r="AFV33" s="29"/>
      <c r="AFW33" s="29"/>
      <c r="AFX33" s="29"/>
      <c r="AFY33" s="29"/>
      <c r="AFZ33" s="29"/>
      <c r="AGA33" s="29"/>
      <c r="AGB33" s="29"/>
      <c r="AGC33" s="29"/>
      <c r="AGD33" s="29"/>
      <c r="AGE33" s="29"/>
      <c r="AGF33" s="29"/>
      <c r="AGG33" s="29"/>
      <c r="AGH33" s="29"/>
      <c r="AGI33" s="29"/>
      <c r="AGJ33" s="29"/>
      <c r="AGK33" s="29"/>
      <c r="AGL33" s="29"/>
      <c r="AGM33" s="29"/>
      <c r="AGN33" s="29"/>
      <c r="AGO33" s="29"/>
      <c r="AGP33" s="29"/>
      <c r="AGQ33" s="29"/>
      <c r="AGR33" s="29"/>
      <c r="AGS33" s="29"/>
      <c r="AGT33" s="29"/>
      <c r="AGU33" s="29"/>
      <c r="AGV33" s="29"/>
      <c r="AGW33" s="29"/>
      <c r="AGX33" s="29"/>
      <c r="AGY33" s="29"/>
      <c r="AGZ33" s="29"/>
      <c r="AHA33" s="29"/>
      <c r="AHB33" s="29"/>
      <c r="AHC33" s="29"/>
      <c r="AHD33" s="29"/>
      <c r="AHE33" s="29"/>
      <c r="AHF33" s="29"/>
      <c r="AHG33" s="29"/>
      <c r="AHH33" s="29"/>
      <c r="AHI33" s="29"/>
      <c r="AHJ33" s="29"/>
      <c r="AHK33" s="29"/>
      <c r="AHL33" s="29"/>
      <c r="AHM33" s="29"/>
      <c r="AHN33" s="29"/>
      <c r="AHO33" s="29"/>
      <c r="AHP33" s="29"/>
      <c r="AHQ33" s="29"/>
      <c r="AHR33" s="29"/>
      <c r="AHS33" s="29"/>
      <c r="AHT33" s="29"/>
      <c r="AHU33" s="29"/>
      <c r="AHV33" s="29"/>
      <c r="AHW33" s="29"/>
      <c r="AHX33" s="29"/>
      <c r="AHY33" s="29"/>
      <c r="AHZ33" s="29"/>
      <c r="AIA33" s="29"/>
      <c r="AIB33" s="29"/>
      <c r="AIC33" s="29"/>
      <c r="AID33" s="29"/>
      <c r="AIE33" s="29"/>
      <c r="AIF33" s="29"/>
      <c r="AIG33" s="29"/>
      <c r="AIH33" s="29"/>
      <c r="AII33" s="29"/>
      <c r="AIJ33" s="29"/>
      <c r="AIK33" s="29"/>
      <c r="AIL33" s="29"/>
      <c r="AIM33" s="29"/>
      <c r="AIN33" s="29"/>
      <c r="AIO33" s="29"/>
      <c r="AIP33" s="29"/>
      <c r="AIQ33" s="29"/>
      <c r="AIR33" s="29"/>
      <c r="AIS33" s="29"/>
      <c r="AIT33" s="29"/>
      <c r="AIU33" s="29"/>
      <c r="AIV33" s="29"/>
      <c r="AIW33" s="29"/>
      <c r="AIX33" s="29"/>
      <c r="AIY33" s="29"/>
      <c r="AIZ33" s="29"/>
      <c r="AJA33" s="29"/>
      <c r="AJB33" s="29"/>
      <c r="AJC33" s="29"/>
      <c r="AJD33" s="29"/>
      <c r="AJE33" s="29"/>
      <c r="AJF33" s="29"/>
      <c r="AJG33" s="29"/>
      <c r="AJH33" s="29"/>
      <c r="AJI33" s="29"/>
      <c r="AJJ33" s="29"/>
      <c r="AJK33" s="29"/>
      <c r="AJL33" s="29"/>
      <c r="AJM33" s="29"/>
      <c r="AJN33" s="29"/>
      <c r="AJO33" s="29"/>
      <c r="AJP33" s="29"/>
      <c r="AJQ33" s="29"/>
      <c r="AJR33" s="29"/>
      <c r="AJS33" s="29"/>
      <c r="AJT33" s="29"/>
      <c r="AJU33" s="29"/>
      <c r="AJV33" s="29"/>
      <c r="AJW33" s="29"/>
      <c r="AJX33" s="29"/>
      <c r="AJY33" s="29"/>
      <c r="AJZ33" s="29"/>
      <c r="AKA33" s="29"/>
      <c r="AKB33" s="29"/>
      <c r="AKC33" s="29"/>
      <c r="AKD33" s="29"/>
      <c r="AKE33" s="29"/>
      <c r="AKF33" s="29"/>
      <c r="AKG33" s="29"/>
      <c r="AKH33" s="29"/>
      <c r="AKI33" s="29"/>
      <c r="AKJ33" s="29"/>
      <c r="AKK33" s="29"/>
      <c r="AKL33" s="29"/>
      <c r="AKM33" s="29"/>
      <c r="AKN33" s="29"/>
      <c r="AKO33" s="29"/>
      <c r="AKP33" s="29"/>
      <c r="AKQ33" s="29"/>
      <c r="AKR33" s="29"/>
      <c r="AKS33" s="29"/>
      <c r="AKT33" s="29"/>
      <c r="AKU33" s="29"/>
      <c r="AKV33" s="29"/>
      <c r="AKW33" s="29"/>
      <c r="AKX33" s="29"/>
      <c r="AKY33" s="29"/>
      <c r="AKZ33" s="29"/>
      <c r="ALA33" s="29"/>
      <c r="ALB33" s="29"/>
      <c r="ALC33" s="29"/>
      <c r="ALD33" s="29"/>
      <c r="ALE33" s="29"/>
      <c r="ALF33" s="29"/>
      <c r="ALG33" s="29"/>
      <c r="ALH33" s="29"/>
      <c r="ALI33" s="29"/>
      <c r="ALJ33" s="29"/>
      <c r="ALK33" s="29"/>
      <c r="ALL33" s="29"/>
      <c r="ALM33" s="29"/>
      <c r="ALN33" s="29"/>
      <c r="ALO33" s="29"/>
      <c r="ALP33" s="29"/>
      <c r="ALQ33" s="29"/>
      <c r="ALR33" s="29"/>
      <c r="ALS33" s="29"/>
      <c r="ALT33" s="29"/>
      <c r="ALU33" s="29"/>
      <c r="ALV33" s="29"/>
      <c r="ALW33" s="29"/>
      <c r="ALX33" s="29"/>
      <c r="ALY33" s="29"/>
      <c r="ALZ33" s="29"/>
      <c r="AMA33" s="29"/>
      <c r="AMB33" s="29"/>
      <c r="AMC33" s="29"/>
      <c r="AMD33" s="29"/>
      <c r="AME33" s="29"/>
      <c r="AMF33" s="29"/>
      <c r="AMG33" s="29"/>
      <c r="AMH33" s="29"/>
      <c r="AMI33" s="29"/>
      <c r="AMJ33" s="29"/>
      <c r="AMK33" s="29"/>
      <c r="AML33" s="29"/>
      <c r="AMM33" s="29"/>
      <c r="AMN33" s="29"/>
      <c r="AMO33" s="29"/>
      <c r="AMP33" s="29"/>
      <c r="AMQ33" s="29"/>
      <c r="AMR33" s="29"/>
      <c r="AMS33" s="29"/>
      <c r="AMT33" s="29"/>
      <c r="AMU33" s="29"/>
      <c r="AMV33" s="29"/>
      <c r="AMW33" s="29"/>
      <c r="AMX33" s="29"/>
      <c r="AMY33" s="29"/>
      <c r="AMZ33" s="29"/>
      <c r="ANA33" s="29"/>
      <c r="ANB33" s="29"/>
      <c r="ANC33" s="29"/>
      <c r="AND33" s="29"/>
      <c r="ANE33" s="29"/>
      <c r="ANF33" s="29"/>
      <c r="ANG33" s="29"/>
      <c r="ANH33" s="29"/>
      <c r="ANI33" s="29"/>
      <c r="ANJ33" s="29"/>
      <c r="ANK33" s="29"/>
      <c r="ANL33" s="29"/>
      <c r="ANM33" s="29"/>
      <c r="ANN33" s="29"/>
      <c r="ANO33" s="29"/>
      <c r="ANP33" s="29"/>
      <c r="ANQ33" s="29"/>
      <c r="ANR33" s="29"/>
      <c r="ANS33" s="29"/>
      <c r="ANT33" s="29"/>
      <c r="ANU33" s="29"/>
      <c r="ANV33" s="29"/>
      <c r="ANW33" s="29"/>
      <c r="ANX33" s="29"/>
      <c r="ANY33" s="29"/>
      <c r="ANZ33" s="29"/>
      <c r="AOA33" s="29"/>
      <c r="AOB33" s="29"/>
      <c r="AOC33" s="29"/>
      <c r="AOD33" s="29"/>
      <c r="AOE33" s="29"/>
      <c r="AOF33" s="29"/>
      <c r="AOG33" s="29"/>
      <c r="AOH33" s="29"/>
      <c r="AOI33" s="29"/>
      <c r="AOJ33" s="29"/>
      <c r="AOK33" s="29"/>
      <c r="AOL33" s="29"/>
      <c r="AOM33" s="29"/>
      <c r="AON33" s="29"/>
      <c r="AOO33" s="29"/>
      <c r="AOP33" s="29"/>
      <c r="AOQ33" s="29"/>
      <c r="AOR33" s="29"/>
      <c r="AOS33" s="29"/>
      <c r="AOT33" s="29"/>
      <c r="AOU33" s="29"/>
      <c r="AOV33" s="29"/>
      <c r="AOW33" s="29"/>
      <c r="AOX33" s="29"/>
      <c r="AOY33" s="29"/>
      <c r="AOZ33" s="29"/>
      <c r="APA33" s="29"/>
      <c r="APB33" s="29"/>
      <c r="APC33" s="29"/>
      <c r="APD33" s="29"/>
      <c r="APE33" s="29"/>
      <c r="APF33" s="29"/>
      <c r="APG33" s="29"/>
      <c r="APH33" s="29"/>
      <c r="API33" s="29"/>
      <c r="APJ33" s="29"/>
      <c r="APK33" s="29"/>
      <c r="APL33" s="29"/>
      <c r="APM33" s="29"/>
      <c r="APN33" s="29"/>
      <c r="APO33" s="29"/>
      <c r="APP33" s="29"/>
      <c r="APQ33" s="29"/>
      <c r="APR33" s="29"/>
      <c r="APS33" s="29"/>
      <c r="APT33" s="29"/>
      <c r="APU33" s="29"/>
      <c r="APV33" s="29"/>
      <c r="APW33" s="29"/>
      <c r="APX33" s="29"/>
      <c r="APY33" s="29"/>
      <c r="APZ33" s="29"/>
      <c r="AQA33" s="29"/>
      <c r="AQB33" s="29"/>
      <c r="AQC33" s="29"/>
      <c r="AQD33" s="29"/>
      <c r="AQE33" s="29"/>
      <c r="AQF33" s="29"/>
      <c r="AQG33" s="29"/>
      <c r="AQH33" s="29"/>
      <c r="AQI33" s="29"/>
      <c r="AQJ33" s="29"/>
      <c r="AQK33" s="29"/>
      <c r="AQL33" s="29"/>
      <c r="AQM33" s="29"/>
      <c r="AQN33" s="29"/>
      <c r="AQO33" s="29"/>
      <c r="AQP33" s="29"/>
      <c r="AQQ33" s="29"/>
      <c r="AQR33" s="29"/>
      <c r="AQS33" s="29"/>
      <c r="AQT33" s="29"/>
      <c r="AQU33" s="29"/>
      <c r="AQV33" s="29"/>
      <c r="AQW33" s="29"/>
      <c r="AQX33" s="29"/>
      <c r="AQY33" s="29"/>
      <c r="AQZ33" s="29"/>
      <c r="ARA33" s="29"/>
      <c r="ARB33" s="29"/>
      <c r="ARC33" s="29"/>
      <c r="ARD33" s="29"/>
      <c r="ARE33" s="29"/>
      <c r="ARF33" s="29"/>
      <c r="ARG33" s="29"/>
      <c r="ARH33" s="29"/>
      <c r="ARI33" s="29"/>
      <c r="ARJ33" s="29"/>
      <c r="ARK33" s="29"/>
      <c r="ARL33" s="29"/>
      <c r="ARM33" s="29"/>
      <c r="ARN33" s="29"/>
      <c r="ARO33" s="29"/>
      <c r="ARP33" s="29"/>
      <c r="ARQ33" s="29"/>
      <c r="ARR33" s="29"/>
      <c r="ARS33" s="29"/>
      <c r="ART33" s="29"/>
      <c r="ARU33" s="29"/>
      <c r="ARV33" s="29"/>
      <c r="ARW33" s="29"/>
      <c r="ARX33" s="29"/>
      <c r="ARY33" s="29"/>
      <c r="ARZ33" s="29"/>
      <c r="ASA33" s="29"/>
      <c r="ASB33" s="29"/>
      <c r="ASC33" s="29"/>
      <c r="ASD33" s="29"/>
      <c r="ASE33" s="29"/>
      <c r="ASF33" s="29"/>
      <c r="ASG33" s="29"/>
      <c r="ASH33" s="29"/>
      <c r="ASI33" s="29"/>
      <c r="ASJ33" s="29"/>
      <c r="ASK33" s="29"/>
      <c r="ASL33" s="29"/>
      <c r="ASM33" s="29"/>
      <c r="ASN33" s="29"/>
      <c r="ASO33" s="29"/>
      <c r="ASP33" s="29"/>
      <c r="ASQ33" s="29"/>
      <c r="ASR33" s="29"/>
      <c r="ASS33" s="29"/>
      <c r="AST33" s="29"/>
      <c r="ASU33" s="29"/>
      <c r="ASV33" s="29"/>
      <c r="ASW33" s="29"/>
      <c r="ASX33" s="29"/>
      <c r="ASY33" s="29"/>
      <c r="ASZ33" s="29"/>
      <c r="ATA33" s="29"/>
      <c r="ATB33" s="29"/>
      <c r="ATC33" s="29"/>
      <c r="ATD33" s="29"/>
      <c r="ATE33" s="29"/>
      <c r="ATF33" s="29"/>
      <c r="ATG33" s="29"/>
      <c r="ATH33" s="29"/>
      <c r="ATI33" s="29"/>
      <c r="ATJ33" s="29"/>
      <c r="ATK33" s="29"/>
      <c r="ATL33" s="29"/>
      <c r="ATM33" s="29"/>
      <c r="ATN33" s="29"/>
      <c r="ATO33" s="29"/>
      <c r="ATP33" s="29"/>
      <c r="ATQ33" s="29"/>
      <c r="ATR33" s="29"/>
      <c r="ATS33" s="29"/>
      <c r="ATT33" s="29"/>
      <c r="ATU33" s="29"/>
      <c r="ATV33" s="29"/>
      <c r="ATW33" s="29"/>
      <c r="ATX33" s="29"/>
      <c r="ATY33" s="29"/>
      <c r="ATZ33" s="29"/>
      <c r="AUA33" s="29"/>
      <c r="AUB33" s="29"/>
      <c r="AUC33" s="29"/>
      <c r="AUD33" s="29"/>
      <c r="AUE33" s="29"/>
      <c r="AUF33" s="29"/>
      <c r="AUG33" s="29"/>
      <c r="AUH33" s="29"/>
      <c r="AUI33" s="29"/>
      <c r="AUJ33" s="29"/>
      <c r="AUK33" s="29"/>
      <c r="AUL33" s="29"/>
      <c r="AUM33" s="29"/>
      <c r="AUN33" s="29"/>
      <c r="AUO33" s="29"/>
      <c r="AUP33" s="29"/>
      <c r="AUQ33" s="29"/>
      <c r="AUR33" s="29"/>
      <c r="AUS33" s="29"/>
      <c r="AUT33" s="29"/>
      <c r="AUU33" s="29"/>
      <c r="AUV33" s="29"/>
      <c r="AUW33" s="29"/>
      <c r="AUX33" s="29"/>
      <c r="AUY33" s="29"/>
      <c r="AUZ33" s="29"/>
      <c r="AVA33" s="29"/>
      <c r="AVB33" s="29"/>
      <c r="AVC33" s="29"/>
      <c r="AVD33" s="29"/>
      <c r="AVE33" s="29"/>
      <c r="AVF33" s="29"/>
      <c r="AVG33" s="29"/>
      <c r="AVH33" s="29"/>
      <c r="AVI33" s="29"/>
      <c r="AVJ33" s="29"/>
      <c r="AVK33" s="29"/>
      <c r="AVL33" s="29"/>
      <c r="AVM33" s="29"/>
      <c r="AVN33" s="29"/>
      <c r="AVO33" s="29"/>
      <c r="AVP33" s="29"/>
      <c r="AVQ33" s="29"/>
      <c r="AVR33" s="29"/>
      <c r="AVS33" s="29"/>
      <c r="AVT33" s="29"/>
      <c r="AVU33" s="29"/>
      <c r="AVV33" s="29"/>
      <c r="AVW33" s="29"/>
      <c r="AVX33" s="29"/>
      <c r="AVY33" s="29"/>
      <c r="AVZ33" s="29"/>
      <c r="AWA33" s="29"/>
      <c r="AWB33" s="29"/>
      <c r="AWC33" s="29"/>
      <c r="AWD33" s="29"/>
      <c r="AWE33" s="29"/>
      <c r="AWF33" s="29"/>
      <c r="AWG33" s="29"/>
      <c r="AWH33" s="29"/>
      <c r="AWI33" s="29"/>
      <c r="AWJ33" s="29"/>
      <c r="AWK33" s="29"/>
      <c r="AWL33" s="29"/>
      <c r="AWM33" s="29"/>
      <c r="AWN33" s="29"/>
      <c r="AWO33" s="29"/>
      <c r="AWP33" s="29"/>
      <c r="AWQ33" s="29"/>
      <c r="AWR33" s="29"/>
      <c r="AWS33" s="29"/>
      <c r="AWT33" s="29"/>
      <c r="AWU33" s="29"/>
      <c r="AWV33" s="29"/>
      <c r="AWW33" s="29"/>
      <c r="AWX33" s="29"/>
      <c r="AWY33" s="29"/>
      <c r="AWZ33" s="29"/>
      <c r="AXA33" s="29"/>
      <c r="AXB33" s="29"/>
      <c r="AXC33" s="29"/>
      <c r="AXD33" s="29"/>
      <c r="AXE33" s="29"/>
      <c r="AXF33" s="29"/>
      <c r="AXG33" s="29"/>
      <c r="AXH33" s="29"/>
      <c r="AXI33" s="29"/>
      <c r="AXJ33" s="29"/>
      <c r="AXK33" s="29"/>
      <c r="AXL33" s="29"/>
      <c r="AXM33" s="29"/>
      <c r="AXN33" s="29"/>
      <c r="AXO33" s="29"/>
      <c r="AXP33" s="29"/>
      <c r="AXQ33" s="29"/>
      <c r="AXR33" s="29"/>
      <c r="AXS33" s="29"/>
      <c r="AXT33" s="29"/>
      <c r="AXU33" s="29"/>
      <c r="AXV33" s="29"/>
      <c r="AXW33" s="29"/>
      <c r="AXX33" s="29"/>
      <c r="AXY33" s="29"/>
      <c r="AXZ33" s="29"/>
      <c r="AYA33" s="29"/>
      <c r="AYB33" s="29"/>
      <c r="AYC33" s="29"/>
      <c r="AYD33" s="29"/>
      <c r="AYE33" s="29"/>
      <c r="AYF33" s="29"/>
      <c r="AYG33" s="29"/>
      <c r="AYH33" s="29"/>
      <c r="AYI33" s="29"/>
      <c r="AYJ33" s="29"/>
      <c r="AYK33" s="29"/>
      <c r="AYL33" s="29"/>
      <c r="AYM33" s="29"/>
      <c r="AYN33" s="29"/>
      <c r="AYO33" s="29"/>
      <c r="AYP33" s="29"/>
      <c r="AYQ33" s="29"/>
      <c r="AYR33" s="29"/>
      <c r="AYS33" s="29"/>
      <c r="AYT33" s="29"/>
      <c r="AYU33" s="29"/>
      <c r="AYV33" s="29"/>
      <c r="AYW33" s="29"/>
      <c r="AYX33" s="29"/>
      <c r="AYY33" s="29"/>
      <c r="AYZ33" s="29"/>
      <c r="AZA33" s="29"/>
      <c r="AZB33" s="29"/>
      <c r="AZC33" s="29"/>
      <c r="AZD33" s="29"/>
      <c r="AZE33" s="29"/>
      <c r="AZF33" s="29"/>
      <c r="AZG33" s="29"/>
      <c r="AZH33" s="29"/>
      <c r="AZI33" s="29"/>
      <c r="AZJ33" s="29"/>
      <c r="AZK33" s="29"/>
      <c r="AZL33" s="29"/>
      <c r="AZM33" s="29"/>
      <c r="AZN33" s="29"/>
      <c r="AZO33" s="29"/>
      <c r="AZP33" s="29"/>
      <c r="AZQ33" s="29"/>
      <c r="AZR33" s="29"/>
      <c r="AZS33" s="29"/>
      <c r="AZT33" s="29"/>
      <c r="AZU33" s="29"/>
      <c r="AZV33" s="29"/>
      <c r="AZW33" s="29"/>
      <c r="AZX33" s="29"/>
      <c r="AZY33" s="29"/>
      <c r="AZZ33" s="29"/>
      <c r="BAA33" s="29"/>
      <c r="BAB33" s="29"/>
      <c r="BAC33" s="29"/>
      <c r="BAD33" s="29"/>
      <c r="BAE33" s="29"/>
      <c r="BAF33" s="29"/>
      <c r="BAG33" s="29"/>
      <c r="BAH33" s="29"/>
      <c r="BAI33" s="29"/>
      <c r="BAJ33" s="29"/>
      <c r="BAK33" s="29"/>
      <c r="BAL33" s="29"/>
      <c r="BAM33" s="29"/>
      <c r="BAN33" s="29"/>
      <c r="BAO33" s="29"/>
      <c r="BAP33" s="29"/>
      <c r="BAQ33" s="29"/>
      <c r="BAR33" s="29"/>
      <c r="BAS33" s="29"/>
      <c r="BAT33" s="29"/>
      <c r="BAU33" s="29"/>
      <c r="BAV33" s="29"/>
      <c r="BAW33" s="29"/>
      <c r="BAX33" s="29"/>
      <c r="BAY33" s="29"/>
      <c r="BAZ33" s="29"/>
      <c r="BBA33" s="29"/>
      <c r="BBB33" s="29"/>
      <c r="BBC33" s="29"/>
      <c r="BBD33" s="29"/>
      <c r="BBE33" s="29"/>
      <c r="BBF33" s="29"/>
      <c r="BBG33" s="29"/>
      <c r="BBH33" s="29"/>
      <c r="BBI33" s="29"/>
      <c r="BBJ33" s="29"/>
      <c r="BBK33" s="29"/>
      <c r="BBL33" s="29"/>
      <c r="BBM33" s="29"/>
      <c r="BBN33" s="29"/>
      <c r="BBO33" s="29"/>
      <c r="BBP33" s="29"/>
      <c r="BBQ33" s="29"/>
      <c r="BBR33" s="29"/>
      <c r="BBS33" s="29"/>
      <c r="BBT33" s="29"/>
      <c r="BBU33" s="29"/>
      <c r="BBV33" s="29"/>
      <c r="BBW33" s="29"/>
      <c r="BBX33" s="29"/>
      <c r="BBY33" s="29"/>
      <c r="BBZ33" s="29"/>
      <c r="BCA33" s="29"/>
      <c r="BCB33" s="29"/>
      <c r="BCC33" s="29"/>
      <c r="BCD33" s="29"/>
      <c r="BCE33" s="29"/>
      <c r="BCF33" s="29"/>
      <c r="BCG33" s="29"/>
      <c r="BCH33" s="29"/>
      <c r="BCI33" s="29"/>
      <c r="BCJ33" s="29"/>
      <c r="BCK33" s="29"/>
      <c r="BCL33" s="29"/>
      <c r="BCM33" s="29"/>
      <c r="BCN33" s="29"/>
      <c r="BCO33" s="29"/>
      <c r="BCP33" s="29"/>
      <c r="BCQ33" s="29"/>
      <c r="BCR33" s="29"/>
      <c r="BCS33" s="29"/>
      <c r="BCT33" s="29"/>
      <c r="BCU33" s="29"/>
      <c r="BCV33" s="29"/>
      <c r="BCW33" s="29"/>
      <c r="BCX33" s="29"/>
      <c r="BCY33" s="29"/>
      <c r="BCZ33" s="29"/>
      <c r="BDA33" s="29"/>
      <c r="BDB33" s="29"/>
      <c r="BDC33" s="29"/>
      <c r="BDD33" s="29"/>
      <c r="BDE33" s="29"/>
      <c r="BDF33" s="29"/>
      <c r="BDG33" s="29"/>
      <c r="BDH33" s="29"/>
      <c r="BDI33" s="29"/>
      <c r="BDJ33" s="29"/>
      <c r="BDK33" s="29"/>
      <c r="BDL33" s="29"/>
      <c r="BDM33" s="29"/>
      <c r="BDN33" s="29"/>
      <c r="BDO33" s="29"/>
      <c r="BDP33" s="29"/>
      <c r="BDQ33" s="29"/>
      <c r="BDR33" s="29"/>
      <c r="BDS33" s="29"/>
      <c r="BDT33" s="29"/>
      <c r="BDU33" s="29"/>
      <c r="BDV33" s="29"/>
      <c r="BDW33" s="29"/>
      <c r="BDX33" s="29"/>
      <c r="BDY33" s="29"/>
      <c r="BDZ33" s="29"/>
      <c r="BEA33" s="29"/>
      <c r="BEB33" s="29"/>
      <c r="BEC33" s="29"/>
      <c r="BED33" s="29"/>
      <c r="BEE33" s="29"/>
      <c r="BEF33" s="29"/>
      <c r="BEG33" s="29"/>
      <c r="BEH33" s="29"/>
      <c r="BEI33" s="29"/>
      <c r="BEJ33" s="29"/>
      <c r="BEK33" s="29"/>
      <c r="BEL33" s="29"/>
      <c r="BEM33" s="29"/>
      <c r="BEN33" s="29"/>
      <c r="BEO33" s="29"/>
      <c r="BEP33" s="29"/>
      <c r="BEQ33" s="29"/>
      <c r="BER33" s="29"/>
      <c r="BES33" s="29"/>
      <c r="BET33" s="29"/>
      <c r="BEU33" s="29"/>
      <c r="BEV33" s="29"/>
      <c r="BEW33" s="29"/>
      <c r="BEX33" s="29"/>
      <c r="BEY33" s="29"/>
      <c r="BEZ33" s="29"/>
      <c r="BFA33" s="29"/>
      <c r="BFB33" s="29"/>
      <c r="BFC33" s="29"/>
      <c r="BFD33" s="29"/>
      <c r="BFE33" s="29"/>
      <c r="BFF33" s="29"/>
      <c r="BFG33" s="29"/>
      <c r="BFH33" s="29"/>
      <c r="BFI33" s="29"/>
      <c r="BFJ33" s="29"/>
      <c r="BFK33" s="29"/>
      <c r="BFL33" s="29"/>
      <c r="BFM33" s="29"/>
      <c r="BFN33" s="29"/>
      <c r="BFO33" s="29"/>
      <c r="BFP33" s="29"/>
      <c r="BFQ33" s="29"/>
      <c r="BFR33" s="29"/>
      <c r="BFS33" s="29"/>
      <c r="BFT33" s="29"/>
      <c r="BFU33" s="29"/>
      <c r="BFV33" s="29"/>
      <c r="BFW33" s="29"/>
      <c r="BFX33" s="29"/>
      <c r="BFY33" s="29"/>
      <c r="BFZ33" s="29"/>
      <c r="BGA33" s="29"/>
      <c r="BGB33" s="29"/>
      <c r="BGC33" s="29"/>
      <c r="BGD33" s="29"/>
      <c r="BGE33" s="29"/>
      <c r="BGF33" s="29"/>
      <c r="BGG33" s="29"/>
      <c r="BGH33" s="29"/>
      <c r="BGI33" s="29"/>
      <c r="BGJ33" s="29"/>
      <c r="BGK33" s="29"/>
      <c r="BGL33" s="29"/>
      <c r="BGM33" s="29"/>
      <c r="BGN33" s="29"/>
      <c r="BGO33" s="29"/>
      <c r="BGP33" s="29"/>
      <c r="BGQ33" s="29"/>
      <c r="BGR33" s="29"/>
      <c r="BGS33" s="29"/>
      <c r="BGT33" s="29"/>
      <c r="BGU33" s="29"/>
      <c r="BGV33" s="29"/>
      <c r="BGW33" s="29"/>
      <c r="BGX33" s="29"/>
      <c r="BGY33" s="29"/>
      <c r="BGZ33" s="29"/>
      <c r="BHA33" s="29"/>
      <c r="BHB33" s="29"/>
      <c r="BHC33" s="29"/>
      <c r="BHD33" s="29"/>
      <c r="BHE33" s="29"/>
      <c r="BHF33" s="29"/>
      <c r="BHG33" s="29"/>
      <c r="BHH33" s="29"/>
      <c r="BHI33" s="29"/>
      <c r="BHJ33" s="29"/>
      <c r="BHK33" s="29"/>
      <c r="BHL33" s="29"/>
      <c r="BHM33" s="29"/>
      <c r="BHN33" s="29"/>
      <c r="BHO33" s="29"/>
      <c r="BHP33" s="29"/>
      <c r="BHQ33" s="29"/>
      <c r="BHR33" s="29"/>
      <c r="BHS33" s="29"/>
      <c r="BHT33" s="29"/>
      <c r="BHU33" s="29"/>
      <c r="BHV33" s="29"/>
      <c r="BHW33" s="29"/>
      <c r="BHX33" s="29"/>
      <c r="BHY33" s="29"/>
      <c r="BHZ33" s="29"/>
      <c r="BIA33" s="29"/>
      <c r="BIB33" s="29"/>
      <c r="BIC33" s="29"/>
      <c r="BID33" s="29"/>
      <c r="BIE33" s="29"/>
      <c r="BIF33" s="29"/>
      <c r="BIG33" s="29"/>
      <c r="BIH33" s="29"/>
      <c r="BII33" s="29"/>
      <c r="BIJ33" s="29"/>
      <c r="BIK33" s="29"/>
      <c r="BIL33" s="29"/>
      <c r="BIM33" s="29"/>
      <c r="BIN33" s="29"/>
      <c r="BIO33" s="29"/>
      <c r="BIP33" s="29"/>
      <c r="BIQ33" s="29"/>
      <c r="BIR33" s="29"/>
      <c r="BIS33" s="29"/>
      <c r="BIT33" s="29"/>
      <c r="BIU33" s="29"/>
      <c r="BIV33" s="29"/>
      <c r="BIW33" s="29"/>
      <c r="BIX33" s="29"/>
      <c r="BIY33" s="29"/>
      <c r="BIZ33" s="29"/>
      <c r="BJA33" s="29"/>
      <c r="BJB33" s="29"/>
      <c r="BJC33" s="29"/>
      <c r="BJD33" s="29"/>
      <c r="BJE33" s="29"/>
      <c r="BJF33" s="29"/>
      <c r="BJG33" s="29"/>
      <c r="BJH33" s="29"/>
      <c r="BJI33" s="29"/>
      <c r="BJJ33" s="29"/>
      <c r="BJK33" s="29"/>
      <c r="BJL33" s="29"/>
      <c r="BJM33" s="29"/>
      <c r="BJN33" s="29"/>
      <c r="BJO33" s="29"/>
      <c r="BJP33" s="29"/>
      <c r="BJQ33" s="29"/>
      <c r="BJR33" s="29"/>
      <c r="BJS33" s="29"/>
      <c r="BJT33" s="29"/>
      <c r="BJU33" s="29"/>
      <c r="BJV33" s="29"/>
      <c r="BJW33" s="29"/>
      <c r="BJX33" s="29"/>
      <c r="BJY33" s="29"/>
      <c r="BJZ33" s="29"/>
      <c r="BKA33" s="29"/>
      <c r="BKB33" s="29"/>
      <c r="BKC33" s="29"/>
      <c r="BKD33" s="29"/>
      <c r="BKE33" s="29"/>
      <c r="BKF33" s="29"/>
      <c r="BKG33" s="29"/>
      <c r="BKH33" s="29"/>
      <c r="BKI33" s="29"/>
      <c r="BKJ33" s="29"/>
      <c r="BKK33" s="29"/>
      <c r="BKL33" s="29"/>
      <c r="BKM33" s="29"/>
      <c r="BKN33" s="29"/>
      <c r="BKO33" s="29"/>
      <c r="BKP33" s="29"/>
      <c r="BKQ33" s="29"/>
      <c r="BKR33" s="29"/>
      <c r="BKS33" s="29"/>
      <c r="BKT33" s="29"/>
      <c r="BKU33" s="29"/>
      <c r="BKV33" s="29"/>
      <c r="BKW33" s="29"/>
      <c r="BKX33" s="29"/>
      <c r="BKY33" s="29"/>
      <c r="BKZ33" s="29"/>
      <c r="BLA33" s="29"/>
      <c r="BLB33" s="29"/>
      <c r="BLC33" s="29"/>
      <c r="BLD33" s="29"/>
      <c r="BLE33" s="29"/>
      <c r="BLF33" s="29"/>
      <c r="BLG33" s="29"/>
      <c r="BLH33" s="29"/>
      <c r="BLI33" s="29"/>
      <c r="BLJ33" s="29"/>
      <c r="BLK33" s="29"/>
      <c r="BLL33" s="29"/>
      <c r="BLM33" s="29"/>
      <c r="BLN33" s="29"/>
      <c r="BLO33" s="29"/>
      <c r="BLP33" s="29"/>
      <c r="BLQ33" s="29"/>
      <c r="BLR33" s="29"/>
      <c r="BLS33" s="29"/>
      <c r="BLT33" s="29"/>
      <c r="BLU33" s="29"/>
      <c r="BLV33" s="29"/>
      <c r="BLW33" s="29"/>
      <c r="BLX33" s="29"/>
      <c r="BLY33" s="29"/>
      <c r="BLZ33" s="29"/>
      <c r="BMA33" s="29"/>
      <c r="BMB33" s="29"/>
      <c r="BMC33" s="29"/>
      <c r="BMD33" s="29"/>
      <c r="BME33" s="29"/>
      <c r="BMF33" s="29"/>
      <c r="BMG33" s="29"/>
      <c r="BMH33" s="29"/>
      <c r="BMI33" s="29"/>
      <c r="BMJ33" s="29"/>
      <c r="BMK33" s="29"/>
      <c r="BML33" s="29"/>
      <c r="BMM33" s="29"/>
      <c r="BMN33" s="29"/>
      <c r="BMO33" s="29"/>
      <c r="BMP33" s="29"/>
      <c r="BMQ33" s="29"/>
      <c r="BMR33" s="29"/>
      <c r="BMS33" s="29"/>
      <c r="BMT33" s="29"/>
      <c r="BMU33" s="29"/>
      <c r="BMV33" s="29"/>
      <c r="BMW33" s="29"/>
      <c r="BMX33" s="29"/>
      <c r="BMY33" s="29"/>
      <c r="BMZ33" s="29"/>
      <c r="BNA33" s="29"/>
      <c r="BNB33" s="29"/>
      <c r="BNC33" s="29"/>
      <c r="BND33" s="29"/>
      <c r="BNE33" s="29"/>
      <c r="BNF33" s="29"/>
      <c r="BNG33" s="29"/>
      <c r="BNH33" s="29"/>
      <c r="BNI33" s="29"/>
      <c r="BNJ33" s="29"/>
      <c r="BNK33" s="29"/>
      <c r="BNL33" s="29"/>
      <c r="BNM33" s="29"/>
      <c r="BNN33" s="29"/>
      <c r="BNO33" s="29"/>
      <c r="BNP33" s="29"/>
      <c r="BNQ33" s="29"/>
      <c r="BNR33" s="29"/>
      <c r="BNS33" s="29"/>
      <c r="BNT33" s="29"/>
      <c r="BNU33" s="29"/>
      <c r="BNV33" s="29"/>
      <c r="BNW33" s="29"/>
      <c r="BNX33" s="29"/>
      <c r="BNY33" s="29"/>
      <c r="BNZ33" s="29"/>
      <c r="BOA33" s="29"/>
      <c r="BOB33" s="29"/>
      <c r="BOC33" s="29"/>
      <c r="BOD33" s="29"/>
      <c r="BOE33" s="29"/>
      <c r="BOF33" s="29"/>
      <c r="BOG33" s="29"/>
      <c r="BOH33" s="29"/>
      <c r="BOI33" s="29"/>
      <c r="BOJ33" s="29"/>
      <c r="BOK33" s="29"/>
      <c r="BOL33" s="29"/>
      <c r="BOM33" s="29"/>
      <c r="BON33" s="29"/>
      <c r="BOO33" s="29"/>
      <c r="BOP33" s="29"/>
      <c r="BOQ33" s="29"/>
      <c r="BOR33" s="29"/>
      <c r="BOS33" s="29"/>
      <c r="BOT33" s="29"/>
      <c r="BOU33" s="29"/>
      <c r="BOV33" s="29"/>
      <c r="BOW33" s="29"/>
      <c r="BOX33" s="29"/>
      <c r="BOY33" s="29"/>
      <c r="BOZ33" s="29"/>
      <c r="BPA33" s="29"/>
      <c r="BPB33" s="29"/>
      <c r="BPC33" s="29"/>
      <c r="BPD33" s="29"/>
      <c r="BPE33" s="29"/>
      <c r="BPF33" s="29"/>
      <c r="BPG33" s="29"/>
      <c r="BPH33" s="29"/>
      <c r="BPI33" s="29"/>
      <c r="BPJ33" s="29"/>
      <c r="BPK33" s="29"/>
      <c r="BPL33" s="29"/>
      <c r="BPM33" s="29"/>
      <c r="BPN33" s="29"/>
      <c r="BPO33" s="29"/>
      <c r="BPP33" s="29"/>
      <c r="BPQ33" s="29"/>
      <c r="BPR33" s="29"/>
      <c r="BPS33" s="29"/>
      <c r="BPT33" s="29"/>
      <c r="BPU33" s="29"/>
      <c r="BPV33" s="29"/>
      <c r="BPW33" s="29"/>
      <c r="BPX33" s="29"/>
      <c r="BPY33" s="29"/>
      <c r="BPZ33" s="29"/>
      <c r="BQA33" s="29"/>
      <c r="BQB33" s="29"/>
      <c r="BQC33" s="29"/>
      <c r="BQD33" s="29"/>
      <c r="BQE33" s="29"/>
      <c r="BQF33" s="29"/>
      <c r="BQG33" s="29"/>
      <c r="BQH33" s="29"/>
      <c r="BQI33" s="29"/>
      <c r="BQJ33" s="29"/>
      <c r="BQK33" s="29"/>
      <c r="BQL33" s="29"/>
      <c r="BQM33" s="29"/>
      <c r="BQN33" s="29"/>
      <c r="BQO33" s="29"/>
      <c r="BQP33" s="29"/>
      <c r="BQQ33" s="29"/>
      <c r="BQR33" s="29"/>
      <c r="BQS33" s="29"/>
      <c r="BQT33" s="29"/>
      <c r="BQU33" s="29"/>
      <c r="BQV33" s="29"/>
      <c r="BQW33" s="29"/>
      <c r="BQX33" s="29"/>
      <c r="BQY33" s="29"/>
      <c r="BQZ33" s="29"/>
      <c r="BRA33" s="29"/>
      <c r="BRB33" s="29"/>
      <c r="BRC33" s="29"/>
      <c r="BRD33" s="29"/>
    </row>
    <row r="34" spans="1:1824" s="42" customFormat="1" x14ac:dyDescent="0.2">
      <c r="A34" s="42" t="s">
        <v>13</v>
      </c>
      <c r="B34" s="43">
        <f t="shared" ref="B34:G34" si="31">IF(B32&gt;=B33,0,(B33-B32)*0.5)</f>
        <v>0</v>
      </c>
      <c r="C34" s="44">
        <f t="shared" si="31"/>
        <v>0</v>
      </c>
      <c r="D34" s="44">
        <f t="shared" si="31"/>
        <v>0</v>
      </c>
      <c r="E34" s="44">
        <f t="shared" si="31"/>
        <v>0</v>
      </c>
      <c r="F34" s="44">
        <f t="shared" si="31"/>
        <v>0</v>
      </c>
      <c r="G34" s="44">
        <f t="shared" si="31"/>
        <v>0</v>
      </c>
      <c r="H34" s="44">
        <f>IF(H32&gt;=H33,0,(H33-H32)*0.5)</f>
        <v>0</v>
      </c>
      <c r="I34" s="44">
        <f t="shared" ref="I34:BS34" si="32">IF(I32&gt;=I33,0,(I33-I32)*0.5)</f>
        <v>0</v>
      </c>
      <c r="J34" s="44">
        <f t="shared" si="32"/>
        <v>0</v>
      </c>
      <c r="K34" s="21">
        <f t="shared" si="32"/>
        <v>0</v>
      </c>
      <c r="L34" s="44">
        <f t="shared" si="32"/>
        <v>0</v>
      </c>
      <c r="M34" s="44">
        <f t="shared" si="32"/>
        <v>0</v>
      </c>
      <c r="N34" s="44">
        <f t="shared" si="32"/>
        <v>0</v>
      </c>
      <c r="O34" s="44">
        <f t="shared" si="32"/>
        <v>0</v>
      </c>
      <c r="P34" s="44">
        <f t="shared" si="32"/>
        <v>0</v>
      </c>
      <c r="Q34" s="44">
        <f t="shared" si="32"/>
        <v>0</v>
      </c>
      <c r="R34" s="44">
        <f t="shared" si="32"/>
        <v>0</v>
      </c>
      <c r="S34" s="44">
        <f t="shared" si="32"/>
        <v>0</v>
      </c>
      <c r="T34" s="44">
        <f t="shared" si="32"/>
        <v>0</v>
      </c>
      <c r="U34" s="21">
        <f t="shared" si="32"/>
        <v>0</v>
      </c>
      <c r="V34" s="44">
        <f t="shared" si="32"/>
        <v>0</v>
      </c>
      <c r="W34" s="44">
        <f t="shared" si="32"/>
        <v>0</v>
      </c>
      <c r="X34" s="44">
        <f t="shared" si="32"/>
        <v>0</v>
      </c>
      <c r="Y34" s="44">
        <f t="shared" si="32"/>
        <v>0</v>
      </c>
      <c r="Z34" s="44">
        <f t="shared" si="32"/>
        <v>0</v>
      </c>
      <c r="AA34" s="44">
        <f t="shared" si="32"/>
        <v>0</v>
      </c>
      <c r="AB34" s="44">
        <f t="shared" si="32"/>
        <v>0</v>
      </c>
      <c r="AC34" s="44">
        <f t="shared" si="32"/>
        <v>0</v>
      </c>
      <c r="AD34" s="44">
        <f t="shared" si="32"/>
        <v>0</v>
      </c>
      <c r="AE34" s="21">
        <f t="shared" si="32"/>
        <v>0</v>
      </c>
      <c r="AF34" s="44">
        <f t="shared" si="32"/>
        <v>0</v>
      </c>
      <c r="AG34" s="44">
        <f t="shared" si="32"/>
        <v>0</v>
      </c>
      <c r="AH34" s="44">
        <f t="shared" si="32"/>
        <v>0</v>
      </c>
      <c r="AI34" s="44">
        <f t="shared" si="32"/>
        <v>0</v>
      </c>
      <c r="AJ34" s="44">
        <f t="shared" si="32"/>
        <v>0</v>
      </c>
      <c r="AK34" s="44">
        <f t="shared" si="32"/>
        <v>0</v>
      </c>
      <c r="AL34" s="44">
        <f t="shared" si="32"/>
        <v>0</v>
      </c>
      <c r="AM34" s="44">
        <f t="shared" si="32"/>
        <v>0</v>
      </c>
      <c r="AN34" s="44">
        <f t="shared" si="32"/>
        <v>0</v>
      </c>
      <c r="AO34" s="21">
        <f t="shared" si="32"/>
        <v>0</v>
      </c>
      <c r="AP34" s="44">
        <f t="shared" si="32"/>
        <v>0</v>
      </c>
      <c r="AQ34" s="44">
        <f t="shared" si="32"/>
        <v>0</v>
      </c>
      <c r="AR34" s="44">
        <f t="shared" si="32"/>
        <v>0</v>
      </c>
      <c r="AS34" s="44">
        <f t="shared" si="32"/>
        <v>0</v>
      </c>
      <c r="AT34" s="44">
        <f t="shared" si="32"/>
        <v>0</v>
      </c>
      <c r="AU34" s="44">
        <f t="shared" si="32"/>
        <v>0</v>
      </c>
      <c r="AV34" s="44">
        <f t="shared" si="32"/>
        <v>0</v>
      </c>
      <c r="AW34" s="44">
        <f t="shared" si="32"/>
        <v>0</v>
      </c>
      <c r="AX34" s="44">
        <f t="shared" si="32"/>
        <v>0</v>
      </c>
      <c r="AY34" s="21">
        <f t="shared" si="32"/>
        <v>0</v>
      </c>
      <c r="AZ34" s="44">
        <f t="shared" si="32"/>
        <v>0</v>
      </c>
      <c r="BA34" s="44">
        <f t="shared" si="32"/>
        <v>0</v>
      </c>
      <c r="BB34" s="44">
        <f t="shared" si="32"/>
        <v>0</v>
      </c>
      <c r="BC34" s="44">
        <f t="shared" si="32"/>
        <v>0</v>
      </c>
      <c r="BD34" s="44">
        <f t="shared" si="32"/>
        <v>0</v>
      </c>
      <c r="BE34" s="44">
        <f t="shared" si="32"/>
        <v>0</v>
      </c>
      <c r="BF34" s="44">
        <f t="shared" si="32"/>
        <v>0</v>
      </c>
      <c r="BG34" s="44">
        <f t="shared" si="32"/>
        <v>0</v>
      </c>
      <c r="BH34" s="44">
        <f t="shared" si="32"/>
        <v>0</v>
      </c>
      <c r="BI34" s="21">
        <f t="shared" si="32"/>
        <v>0</v>
      </c>
      <c r="BJ34" s="44">
        <f t="shared" si="32"/>
        <v>0</v>
      </c>
      <c r="BK34" s="44">
        <f t="shared" si="32"/>
        <v>0</v>
      </c>
      <c r="BL34" s="44">
        <f t="shared" si="32"/>
        <v>0</v>
      </c>
      <c r="BM34" s="44">
        <f t="shared" si="32"/>
        <v>0</v>
      </c>
      <c r="BN34" s="44">
        <f t="shared" si="32"/>
        <v>0</v>
      </c>
      <c r="BO34" s="44">
        <f t="shared" si="32"/>
        <v>0</v>
      </c>
      <c r="BP34" s="44">
        <f t="shared" si="32"/>
        <v>0</v>
      </c>
      <c r="BQ34" s="44">
        <f t="shared" si="32"/>
        <v>0</v>
      </c>
      <c r="BR34" s="44">
        <f t="shared" si="32"/>
        <v>0</v>
      </c>
      <c r="BS34" s="21">
        <f t="shared" si="32"/>
        <v>0</v>
      </c>
      <c r="BT34" s="30"/>
      <c r="BU34" s="30"/>
      <c r="BV34" s="30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  <c r="ZQ34" s="39"/>
      <c r="ZR34" s="39"/>
      <c r="ZS34" s="39"/>
      <c r="ZT34" s="39"/>
      <c r="ZU34" s="39"/>
      <c r="ZV34" s="39"/>
      <c r="ZW34" s="39"/>
      <c r="ZX34" s="39"/>
      <c r="ZY34" s="39"/>
      <c r="ZZ34" s="39"/>
      <c r="AAA34" s="39"/>
      <c r="AAB34" s="39"/>
      <c r="AAC34" s="39"/>
      <c r="AAD34" s="39"/>
      <c r="AAE34" s="39"/>
      <c r="AAF34" s="39"/>
      <c r="AAG34" s="39"/>
      <c r="AAH34" s="39"/>
      <c r="AAI34" s="39"/>
      <c r="AAJ34" s="39"/>
      <c r="AAK34" s="39"/>
      <c r="AAL34" s="39"/>
      <c r="AAM34" s="39"/>
      <c r="AAN34" s="39"/>
      <c r="AAO34" s="39"/>
      <c r="AAP34" s="39"/>
      <c r="AAQ34" s="39"/>
      <c r="AAR34" s="39"/>
      <c r="AAS34" s="39"/>
      <c r="AAT34" s="39"/>
      <c r="AAU34" s="39"/>
      <c r="AAV34" s="39"/>
      <c r="AAW34" s="39"/>
      <c r="AAX34" s="39"/>
      <c r="AAY34" s="39"/>
      <c r="AAZ34" s="39"/>
      <c r="ABA34" s="39"/>
      <c r="ABB34" s="39"/>
      <c r="ABC34" s="39"/>
      <c r="ABD34" s="39"/>
      <c r="ABE34" s="39"/>
      <c r="ABF34" s="39"/>
      <c r="ABG34" s="39"/>
      <c r="ABH34" s="39"/>
      <c r="ABI34" s="39"/>
      <c r="ABJ34" s="39"/>
      <c r="ABK34" s="39"/>
      <c r="ABL34" s="39"/>
      <c r="ABM34" s="39"/>
      <c r="ABN34" s="39"/>
      <c r="ABO34" s="39"/>
      <c r="ABP34" s="39"/>
      <c r="ABQ34" s="39"/>
      <c r="ABR34" s="39"/>
      <c r="ABS34" s="39"/>
      <c r="ABT34" s="39"/>
      <c r="ABU34" s="39"/>
      <c r="ABV34" s="39"/>
      <c r="ABW34" s="39"/>
      <c r="ABX34" s="39"/>
      <c r="ABY34" s="39"/>
      <c r="ABZ34" s="39"/>
      <c r="ACA34" s="39"/>
      <c r="ACB34" s="39"/>
      <c r="ACC34" s="39"/>
      <c r="ACD34" s="39"/>
      <c r="ACE34" s="39"/>
      <c r="ACF34" s="39"/>
      <c r="ACG34" s="39"/>
      <c r="ACH34" s="39"/>
      <c r="ACI34" s="39"/>
      <c r="ACJ34" s="39"/>
      <c r="ACK34" s="39"/>
      <c r="ACL34" s="39"/>
      <c r="ACM34" s="39"/>
      <c r="ACN34" s="39"/>
      <c r="ACO34" s="39"/>
      <c r="ACP34" s="39"/>
      <c r="ACQ34" s="39"/>
      <c r="ACR34" s="39"/>
      <c r="ACS34" s="39"/>
      <c r="ACT34" s="39"/>
      <c r="ACU34" s="39"/>
      <c r="ACV34" s="39"/>
      <c r="ACW34" s="39"/>
      <c r="ACX34" s="39"/>
      <c r="ACY34" s="39"/>
      <c r="ACZ34" s="39"/>
      <c r="ADA34" s="39"/>
      <c r="ADB34" s="39"/>
      <c r="ADC34" s="39"/>
      <c r="ADD34" s="39"/>
      <c r="ADE34" s="39"/>
      <c r="ADF34" s="39"/>
      <c r="ADG34" s="39"/>
      <c r="ADH34" s="39"/>
      <c r="ADI34" s="39"/>
      <c r="ADJ34" s="39"/>
      <c r="ADK34" s="39"/>
      <c r="ADL34" s="39"/>
      <c r="ADM34" s="39"/>
      <c r="ADN34" s="39"/>
      <c r="ADO34" s="39"/>
      <c r="ADP34" s="39"/>
      <c r="ADQ34" s="39"/>
      <c r="ADR34" s="39"/>
      <c r="ADS34" s="39"/>
      <c r="ADT34" s="39"/>
      <c r="ADU34" s="39"/>
      <c r="ADV34" s="39"/>
      <c r="ADW34" s="39"/>
      <c r="ADX34" s="39"/>
      <c r="ADY34" s="39"/>
      <c r="ADZ34" s="39"/>
      <c r="AEA34" s="39"/>
      <c r="AEB34" s="39"/>
      <c r="AEC34" s="39"/>
      <c r="AED34" s="39"/>
      <c r="AEE34" s="39"/>
      <c r="AEF34" s="39"/>
      <c r="AEG34" s="39"/>
      <c r="AEH34" s="39"/>
      <c r="AEI34" s="39"/>
      <c r="AEJ34" s="39"/>
      <c r="AEK34" s="39"/>
      <c r="AEL34" s="39"/>
      <c r="AEM34" s="39"/>
      <c r="AEN34" s="39"/>
      <c r="AEO34" s="39"/>
      <c r="AEP34" s="39"/>
      <c r="AEQ34" s="39"/>
      <c r="AER34" s="39"/>
      <c r="AES34" s="39"/>
      <c r="AET34" s="39"/>
      <c r="AEU34" s="39"/>
      <c r="AEV34" s="39"/>
      <c r="AEW34" s="39"/>
      <c r="AEX34" s="39"/>
      <c r="AEY34" s="39"/>
      <c r="AEZ34" s="39"/>
      <c r="AFA34" s="39"/>
      <c r="AFB34" s="39"/>
      <c r="AFC34" s="39"/>
      <c r="AFD34" s="39"/>
      <c r="AFE34" s="39"/>
      <c r="AFF34" s="39"/>
      <c r="AFG34" s="39"/>
      <c r="AFH34" s="39"/>
      <c r="AFI34" s="39"/>
      <c r="AFJ34" s="39"/>
      <c r="AFK34" s="39"/>
      <c r="AFL34" s="39"/>
      <c r="AFM34" s="39"/>
      <c r="AFN34" s="39"/>
      <c r="AFO34" s="39"/>
      <c r="AFP34" s="39"/>
      <c r="AFQ34" s="39"/>
      <c r="AFR34" s="39"/>
      <c r="AFS34" s="39"/>
      <c r="AFT34" s="39"/>
      <c r="AFU34" s="39"/>
      <c r="AFV34" s="39"/>
      <c r="AFW34" s="39"/>
      <c r="AFX34" s="39"/>
      <c r="AFY34" s="39"/>
      <c r="AFZ34" s="39"/>
      <c r="AGA34" s="39"/>
      <c r="AGB34" s="39"/>
      <c r="AGC34" s="39"/>
      <c r="AGD34" s="39"/>
      <c r="AGE34" s="39"/>
      <c r="AGF34" s="39"/>
      <c r="AGG34" s="39"/>
      <c r="AGH34" s="39"/>
      <c r="AGI34" s="39"/>
      <c r="AGJ34" s="39"/>
      <c r="AGK34" s="39"/>
      <c r="AGL34" s="39"/>
      <c r="AGM34" s="39"/>
      <c r="AGN34" s="39"/>
      <c r="AGO34" s="39"/>
      <c r="AGP34" s="39"/>
      <c r="AGQ34" s="39"/>
      <c r="AGR34" s="39"/>
      <c r="AGS34" s="39"/>
      <c r="AGT34" s="39"/>
      <c r="AGU34" s="39"/>
      <c r="AGV34" s="39"/>
      <c r="AGW34" s="39"/>
      <c r="AGX34" s="39"/>
      <c r="AGY34" s="39"/>
      <c r="AGZ34" s="39"/>
      <c r="AHA34" s="39"/>
      <c r="AHB34" s="39"/>
      <c r="AHC34" s="39"/>
      <c r="AHD34" s="39"/>
      <c r="AHE34" s="39"/>
      <c r="AHF34" s="39"/>
      <c r="AHG34" s="39"/>
      <c r="AHH34" s="39"/>
      <c r="AHI34" s="39"/>
      <c r="AHJ34" s="39"/>
      <c r="AHK34" s="39"/>
      <c r="AHL34" s="39"/>
      <c r="AHM34" s="39"/>
      <c r="AHN34" s="39"/>
      <c r="AHO34" s="39"/>
      <c r="AHP34" s="39"/>
      <c r="AHQ34" s="39"/>
      <c r="AHR34" s="39"/>
      <c r="AHS34" s="39"/>
      <c r="AHT34" s="39"/>
      <c r="AHU34" s="39"/>
      <c r="AHV34" s="39"/>
      <c r="AHW34" s="39"/>
      <c r="AHX34" s="39"/>
      <c r="AHY34" s="39"/>
      <c r="AHZ34" s="39"/>
      <c r="AIA34" s="39"/>
      <c r="AIB34" s="39"/>
      <c r="AIC34" s="39"/>
      <c r="AID34" s="39"/>
      <c r="AIE34" s="39"/>
      <c r="AIF34" s="39"/>
      <c r="AIG34" s="39"/>
      <c r="AIH34" s="39"/>
      <c r="AII34" s="39"/>
      <c r="AIJ34" s="39"/>
      <c r="AIK34" s="39"/>
      <c r="AIL34" s="39"/>
      <c r="AIM34" s="39"/>
      <c r="AIN34" s="39"/>
      <c r="AIO34" s="39"/>
      <c r="AIP34" s="39"/>
      <c r="AIQ34" s="39"/>
      <c r="AIR34" s="39"/>
      <c r="AIS34" s="39"/>
      <c r="AIT34" s="39"/>
      <c r="AIU34" s="39"/>
      <c r="AIV34" s="39"/>
      <c r="AIW34" s="39"/>
      <c r="AIX34" s="39"/>
      <c r="AIY34" s="39"/>
      <c r="AIZ34" s="39"/>
      <c r="AJA34" s="39"/>
      <c r="AJB34" s="39"/>
      <c r="AJC34" s="39"/>
      <c r="AJD34" s="39"/>
      <c r="AJE34" s="39"/>
      <c r="AJF34" s="39"/>
      <c r="AJG34" s="39"/>
      <c r="AJH34" s="39"/>
      <c r="AJI34" s="39"/>
      <c r="AJJ34" s="39"/>
      <c r="AJK34" s="39"/>
      <c r="AJL34" s="39"/>
      <c r="AJM34" s="39"/>
      <c r="AJN34" s="39"/>
      <c r="AJO34" s="39"/>
      <c r="AJP34" s="39"/>
      <c r="AJQ34" s="39"/>
      <c r="AJR34" s="39"/>
      <c r="AJS34" s="39"/>
      <c r="AJT34" s="39"/>
      <c r="AJU34" s="39"/>
      <c r="AJV34" s="39"/>
      <c r="AJW34" s="39"/>
      <c r="AJX34" s="39"/>
      <c r="AJY34" s="39"/>
      <c r="AJZ34" s="39"/>
      <c r="AKA34" s="39"/>
      <c r="AKB34" s="39"/>
      <c r="AKC34" s="39"/>
      <c r="AKD34" s="39"/>
      <c r="AKE34" s="39"/>
      <c r="AKF34" s="39"/>
      <c r="AKG34" s="39"/>
      <c r="AKH34" s="39"/>
      <c r="AKI34" s="39"/>
      <c r="AKJ34" s="39"/>
      <c r="AKK34" s="39"/>
      <c r="AKL34" s="39"/>
      <c r="AKM34" s="39"/>
      <c r="AKN34" s="39"/>
      <c r="AKO34" s="39"/>
      <c r="AKP34" s="39"/>
      <c r="AKQ34" s="39"/>
      <c r="AKR34" s="39"/>
      <c r="AKS34" s="39"/>
      <c r="AKT34" s="39"/>
      <c r="AKU34" s="39"/>
      <c r="AKV34" s="39"/>
      <c r="AKW34" s="39"/>
      <c r="AKX34" s="39"/>
      <c r="AKY34" s="39"/>
      <c r="AKZ34" s="39"/>
      <c r="ALA34" s="39"/>
      <c r="ALB34" s="39"/>
      <c r="ALC34" s="39"/>
      <c r="ALD34" s="39"/>
      <c r="ALE34" s="39"/>
      <c r="ALF34" s="39"/>
      <c r="ALG34" s="39"/>
      <c r="ALH34" s="39"/>
      <c r="ALI34" s="39"/>
      <c r="ALJ34" s="39"/>
      <c r="ALK34" s="39"/>
      <c r="ALL34" s="39"/>
      <c r="ALM34" s="39"/>
      <c r="ALN34" s="39"/>
      <c r="ALO34" s="39"/>
      <c r="ALP34" s="39"/>
      <c r="ALQ34" s="39"/>
      <c r="ALR34" s="39"/>
      <c r="ALS34" s="39"/>
      <c r="ALT34" s="39"/>
      <c r="ALU34" s="39"/>
      <c r="ALV34" s="39"/>
      <c r="ALW34" s="39"/>
      <c r="ALX34" s="39"/>
      <c r="ALY34" s="39"/>
      <c r="ALZ34" s="39"/>
      <c r="AMA34" s="39"/>
      <c r="AMB34" s="39"/>
      <c r="AMC34" s="39"/>
      <c r="AMD34" s="39"/>
      <c r="AME34" s="39"/>
      <c r="AMF34" s="39"/>
      <c r="AMG34" s="39"/>
      <c r="AMH34" s="39"/>
      <c r="AMI34" s="39"/>
      <c r="AMJ34" s="39"/>
      <c r="AMK34" s="39"/>
      <c r="AML34" s="39"/>
      <c r="AMM34" s="39"/>
      <c r="AMN34" s="39"/>
      <c r="AMO34" s="39"/>
      <c r="AMP34" s="39"/>
      <c r="AMQ34" s="39"/>
      <c r="AMR34" s="39"/>
      <c r="AMS34" s="39"/>
      <c r="AMT34" s="39"/>
      <c r="AMU34" s="39"/>
      <c r="AMV34" s="39"/>
      <c r="AMW34" s="39"/>
      <c r="AMX34" s="39"/>
      <c r="AMY34" s="39"/>
      <c r="AMZ34" s="39"/>
      <c r="ANA34" s="39"/>
      <c r="ANB34" s="39"/>
      <c r="ANC34" s="39"/>
      <c r="AND34" s="39"/>
      <c r="ANE34" s="39"/>
      <c r="ANF34" s="39"/>
      <c r="ANG34" s="39"/>
      <c r="ANH34" s="39"/>
      <c r="ANI34" s="39"/>
      <c r="ANJ34" s="39"/>
      <c r="ANK34" s="39"/>
      <c r="ANL34" s="39"/>
      <c r="ANM34" s="39"/>
      <c r="ANN34" s="39"/>
      <c r="ANO34" s="39"/>
      <c r="ANP34" s="39"/>
      <c r="ANQ34" s="39"/>
      <c r="ANR34" s="39"/>
      <c r="ANS34" s="39"/>
      <c r="ANT34" s="39"/>
      <c r="ANU34" s="39"/>
      <c r="ANV34" s="39"/>
      <c r="ANW34" s="39"/>
      <c r="ANX34" s="39"/>
      <c r="ANY34" s="39"/>
      <c r="ANZ34" s="39"/>
      <c r="AOA34" s="39"/>
      <c r="AOB34" s="39"/>
      <c r="AOC34" s="39"/>
      <c r="AOD34" s="39"/>
      <c r="AOE34" s="39"/>
      <c r="AOF34" s="39"/>
      <c r="AOG34" s="39"/>
      <c r="AOH34" s="39"/>
      <c r="AOI34" s="39"/>
      <c r="AOJ34" s="39"/>
      <c r="AOK34" s="39"/>
      <c r="AOL34" s="39"/>
      <c r="AOM34" s="39"/>
      <c r="AON34" s="39"/>
      <c r="AOO34" s="39"/>
      <c r="AOP34" s="39"/>
      <c r="AOQ34" s="39"/>
      <c r="AOR34" s="39"/>
      <c r="AOS34" s="39"/>
      <c r="AOT34" s="39"/>
      <c r="AOU34" s="39"/>
      <c r="AOV34" s="39"/>
      <c r="AOW34" s="39"/>
      <c r="AOX34" s="39"/>
      <c r="AOY34" s="39"/>
      <c r="AOZ34" s="39"/>
      <c r="APA34" s="39"/>
      <c r="APB34" s="39"/>
      <c r="APC34" s="39"/>
      <c r="APD34" s="39"/>
      <c r="APE34" s="39"/>
      <c r="APF34" s="39"/>
      <c r="APG34" s="39"/>
      <c r="APH34" s="39"/>
      <c r="API34" s="39"/>
      <c r="APJ34" s="39"/>
      <c r="APK34" s="39"/>
      <c r="APL34" s="39"/>
      <c r="APM34" s="39"/>
      <c r="APN34" s="39"/>
      <c r="APO34" s="39"/>
      <c r="APP34" s="39"/>
      <c r="APQ34" s="39"/>
      <c r="APR34" s="39"/>
      <c r="APS34" s="39"/>
      <c r="APT34" s="39"/>
      <c r="APU34" s="39"/>
      <c r="APV34" s="39"/>
      <c r="APW34" s="39"/>
      <c r="APX34" s="39"/>
      <c r="APY34" s="39"/>
      <c r="APZ34" s="39"/>
      <c r="AQA34" s="39"/>
      <c r="AQB34" s="39"/>
      <c r="AQC34" s="39"/>
      <c r="AQD34" s="39"/>
      <c r="AQE34" s="39"/>
      <c r="AQF34" s="39"/>
      <c r="AQG34" s="39"/>
      <c r="AQH34" s="39"/>
      <c r="AQI34" s="39"/>
      <c r="AQJ34" s="39"/>
      <c r="AQK34" s="39"/>
      <c r="AQL34" s="39"/>
      <c r="AQM34" s="39"/>
      <c r="AQN34" s="39"/>
      <c r="AQO34" s="39"/>
      <c r="AQP34" s="39"/>
      <c r="AQQ34" s="39"/>
      <c r="AQR34" s="39"/>
      <c r="AQS34" s="39"/>
      <c r="AQT34" s="39"/>
      <c r="AQU34" s="39"/>
      <c r="AQV34" s="39"/>
      <c r="AQW34" s="39"/>
      <c r="AQX34" s="39"/>
      <c r="AQY34" s="39"/>
      <c r="AQZ34" s="39"/>
      <c r="ARA34" s="39"/>
      <c r="ARB34" s="39"/>
      <c r="ARC34" s="39"/>
      <c r="ARD34" s="39"/>
      <c r="ARE34" s="39"/>
      <c r="ARF34" s="39"/>
      <c r="ARG34" s="39"/>
      <c r="ARH34" s="39"/>
      <c r="ARI34" s="39"/>
      <c r="ARJ34" s="39"/>
      <c r="ARK34" s="39"/>
      <c r="ARL34" s="39"/>
      <c r="ARM34" s="39"/>
      <c r="ARN34" s="39"/>
      <c r="ARO34" s="39"/>
      <c r="ARP34" s="39"/>
      <c r="ARQ34" s="39"/>
      <c r="ARR34" s="39"/>
      <c r="ARS34" s="39"/>
      <c r="ART34" s="39"/>
      <c r="ARU34" s="39"/>
      <c r="ARV34" s="39"/>
      <c r="ARW34" s="39"/>
      <c r="ARX34" s="39"/>
      <c r="ARY34" s="39"/>
      <c r="ARZ34" s="39"/>
      <c r="ASA34" s="39"/>
      <c r="ASB34" s="39"/>
      <c r="ASC34" s="39"/>
      <c r="ASD34" s="39"/>
      <c r="ASE34" s="39"/>
      <c r="ASF34" s="39"/>
      <c r="ASG34" s="39"/>
      <c r="ASH34" s="39"/>
      <c r="ASI34" s="39"/>
      <c r="ASJ34" s="39"/>
      <c r="ASK34" s="39"/>
      <c r="ASL34" s="39"/>
      <c r="ASM34" s="39"/>
      <c r="ASN34" s="39"/>
      <c r="ASO34" s="39"/>
      <c r="ASP34" s="39"/>
      <c r="ASQ34" s="39"/>
      <c r="ASR34" s="39"/>
      <c r="ASS34" s="39"/>
      <c r="AST34" s="39"/>
      <c r="ASU34" s="39"/>
      <c r="ASV34" s="39"/>
      <c r="ASW34" s="39"/>
      <c r="ASX34" s="39"/>
      <c r="ASY34" s="39"/>
      <c r="ASZ34" s="39"/>
      <c r="ATA34" s="39"/>
      <c r="ATB34" s="39"/>
      <c r="ATC34" s="39"/>
      <c r="ATD34" s="39"/>
      <c r="ATE34" s="39"/>
      <c r="ATF34" s="39"/>
      <c r="ATG34" s="39"/>
      <c r="ATH34" s="39"/>
      <c r="ATI34" s="39"/>
      <c r="ATJ34" s="39"/>
      <c r="ATK34" s="39"/>
      <c r="ATL34" s="39"/>
      <c r="ATM34" s="39"/>
      <c r="ATN34" s="39"/>
      <c r="ATO34" s="39"/>
      <c r="ATP34" s="39"/>
      <c r="ATQ34" s="39"/>
      <c r="ATR34" s="39"/>
      <c r="ATS34" s="39"/>
      <c r="ATT34" s="39"/>
      <c r="ATU34" s="39"/>
      <c r="ATV34" s="39"/>
      <c r="ATW34" s="39"/>
      <c r="ATX34" s="39"/>
      <c r="ATY34" s="39"/>
      <c r="ATZ34" s="39"/>
      <c r="AUA34" s="39"/>
      <c r="AUB34" s="39"/>
      <c r="AUC34" s="39"/>
      <c r="AUD34" s="39"/>
      <c r="AUE34" s="39"/>
      <c r="AUF34" s="39"/>
      <c r="AUG34" s="39"/>
      <c r="AUH34" s="39"/>
      <c r="AUI34" s="39"/>
      <c r="AUJ34" s="39"/>
      <c r="AUK34" s="39"/>
      <c r="AUL34" s="39"/>
      <c r="AUM34" s="39"/>
      <c r="AUN34" s="39"/>
      <c r="AUO34" s="39"/>
      <c r="AUP34" s="39"/>
      <c r="AUQ34" s="39"/>
      <c r="AUR34" s="39"/>
      <c r="AUS34" s="39"/>
      <c r="AUT34" s="39"/>
      <c r="AUU34" s="39"/>
      <c r="AUV34" s="39"/>
      <c r="AUW34" s="39"/>
      <c r="AUX34" s="39"/>
      <c r="AUY34" s="39"/>
      <c r="AUZ34" s="39"/>
      <c r="AVA34" s="39"/>
      <c r="AVB34" s="39"/>
      <c r="AVC34" s="39"/>
      <c r="AVD34" s="39"/>
      <c r="AVE34" s="39"/>
      <c r="AVF34" s="39"/>
      <c r="AVG34" s="39"/>
      <c r="AVH34" s="39"/>
      <c r="AVI34" s="39"/>
      <c r="AVJ34" s="39"/>
      <c r="AVK34" s="39"/>
      <c r="AVL34" s="39"/>
      <c r="AVM34" s="39"/>
      <c r="AVN34" s="39"/>
      <c r="AVO34" s="39"/>
      <c r="AVP34" s="39"/>
      <c r="AVQ34" s="39"/>
      <c r="AVR34" s="39"/>
      <c r="AVS34" s="39"/>
      <c r="AVT34" s="39"/>
      <c r="AVU34" s="39"/>
      <c r="AVV34" s="39"/>
      <c r="AVW34" s="39"/>
      <c r="AVX34" s="39"/>
      <c r="AVY34" s="39"/>
      <c r="AVZ34" s="39"/>
      <c r="AWA34" s="39"/>
      <c r="AWB34" s="39"/>
      <c r="AWC34" s="39"/>
      <c r="AWD34" s="39"/>
      <c r="AWE34" s="39"/>
      <c r="AWF34" s="39"/>
      <c r="AWG34" s="39"/>
      <c r="AWH34" s="39"/>
      <c r="AWI34" s="39"/>
      <c r="AWJ34" s="39"/>
      <c r="AWK34" s="39"/>
      <c r="AWL34" s="39"/>
      <c r="AWM34" s="39"/>
      <c r="AWN34" s="39"/>
      <c r="AWO34" s="39"/>
      <c r="AWP34" s="39"/>
      <c r="AWQ34" s="39"/>
      <c r="AWR34" s="39"/>
      <c r="AWS34" s="39"/>
      <c r="AWT34" s="39"/>
      <c r="AWU34" s="39"/>
      <c r="AWV34" s="39"/>
      <c r="AWW34" s="39"/>
      <c r="AWX34" s="39"/>
      <c r="AWY34" s="39"/>
      <c r="AWZ34" s="39"/>
      <c r="AXA34" s="39"/>
      <c r="AXB34" s="39"/>
      <c r="AXC34" s="39"/>
      <c r="AXD34" s="39"/>
      <c r="AXE34" s="39"/>
      <c r="AXF34" s="39"/>
      <c r="AXG34" s="39"/>
      <c r="AXH34" s="39"/>
      <c r="AXI34" s="39"/>
      <c r="AXJ34" s="39"/>
      <c r="AXK34" s="39"/>
      <c r="AXL34" s="39"/>
      <c r="AXM34" s="39"/>
      <c r="AXN34" s="39"/>
      <c r="AXO34" s="39"/>
      <c r="AXP34" s="39"/>
      <c r="AXQ34" s="39"/>
      <c r="AXR34" s="39"/>
      <c r="AXS34" s="39"/>
      <c r="AXT34" s="39"/>
      <c r="AXU34" s="39"/>
      <c r="AXV34" s="39"/>
      <c r="AXW34" s="39"/>
      <c r="AXX34" s="39"/>
      <c r="AXY34" s="39"/>
      <c r="AXZ34" s="39"/>
      <c r="AYA34" s="39"/>
      <c r="AYB34" s="39"/>
      <c r="AYC34" s="39"/>
      <c r="AYD34" s="39"/>
      <c r="AYE34" s="39"/>
      <c r="AYF34" s="39"/>
      <c r="AYG34" s="39"/>
      <c r="AYH34" s="39"/>
      <c r="AYI34" s="39"/>
      <c r="AYJ34" s="39"/>
      <c r="AYK34" s="39"/>
      <c r="AYL34" s="39"/>
      <c r="AYM34" s="39"/>
      <c r="AYN34" s="39"/>
      <c r="AYO34" s="39"/>
      <c r="AYP34" s="39"/>
      <c r="AYQ34" s="39"/>
      <c r="AYR34" s="39"/>
      <c r="AYS34" s="39"/>
      <c r="AYT34" s="39"/>
      <c r="AYU34" s="39"/>
      <c r="AYV34" s="39"/>
      <c r="AYW34" s="39"/>
      <c r="AYX34" s="39"/>
      <c r="AYY34" s="39"/>
      <c r="AYZ34" s="39"/>
      <c r="AZA34" s="39"/>
      <c r="AZB34" s="39"/>
      <c r="AZC34" s="39"/>
      <c r="AZD34" s="39"/>
      <c r="AZE34" s="39"/>
      <c r="AZF34" s="39"/>
      <c r="AZG34" s="39"/>
      <c r="AZH34" s="39"/>
      <c r="AZI34" s="39"/>
      <c r="AZJ34" s="39"/>
      <c r="AZK34" s="39"/>
      <c r="AZL34" s="39"/>
      <c r="AZM34" s="39"/>
      <c r="AZN34" s="39"/>
      <c r="AZO34" s="39"/>
      <c r="AZP34" s="39"/>
      <c r="AZQ34" s="39"/>
      <c r="AZR34" s="39"/>
      <c r="AZS34" s="39"/>
      <c r="AZT34" s="39"/>
      <c r="AZU34" s="39"/>
      <c r="AZV34" s="39"/>
      <c r="AZW34" s="39"/>
      <c r="AZX34" s="39"/>
      <c r="AZY34" s="39"/>
      <c r="AZZ34" s="39"/>
      <c r="BAA34" s="39"/>
      <c r="BAB34" s="39"/>
      <c r="BAC34" s="39"/>
      <c r="BAD34" s="39"/>
      <c r="BAE34" s="39"/>
      <c r="BAF34" s="39"/>
      <c r="BAG34" s="39"/>
      <c r="BAH34" s="39"/>
      <c r="BAI34" s="39"/>
      <c r="BAJ34" s="39"/>
      <c r="BAK34" s="39"/>
      <c r="BAL34" s="39"/>
      <c r="BAM34" s="39"/>
      <c r="BAN34" s="39"/>
      <c r="BAO34" s="39"/>
      <c r="BAP34" s="39"/>
      <c r="BAQ34" s="39"/>
      <c r="BAR34" s="39"/>
      <c r="BAS34" s="39"/>
      <c r="BAT34" s="39"/>
      <c r="BAU34" s="39"/>
      <c r="BAV34" s="39"/>
      <c r="BAW34" s="39"/>
      <c r="BAX34" s="39"/>
      <c r="BAY34" s="39"/>
      <c r="BAZ34" s="39"/>
      <c r="BBA34" s="39"/>
      <c r="BBB34" s="39"/>
      <c r="BBC34" s="39"/>
      <c r="BBD34" s="39"/>
      <c r="BBE34" s="39"/>
      <c r="BBF34" s="39"/>
      <c r="BBG34" s="39"/>
      <c r="BBH34" s="39"/>
      <c r="BBI34" s="39"/>
      <c r="BBJ34" s="39"/>
      <c r="BBK34" s="39"/>
      <c r="BBL34" s="39"/>
      <c r="BBM34" s="39"/>
      <c r="BBN34" s="39"/>
      <c r="BBO34" s="39"/>
      <c r="BBP34" s="39"/>
      <c r="BBQ34" s="39"/>
      <c r="BBR34" s="39"/>
      <c r="BBS34" s="39"/>
      <c r="BBT34" s="39"/>
      <c r="BBU34" s="39"/>
      <c r="BBV34" s="39"/>
      <c r="BBW34" s="39"/>
      <c r="BBX34" s="39"/>
      <c r="BBY34" s="39"/>
      <c r="BBZ34" s="39"/>
      <c r="BCA34" s="39"/>
      <c r="BCB34" s="39"/>
      <c r="BCC34" s="39"/>
      <c r="BCD34" s="39"/>
      <c r="BCE34" s="39"/>
      <c r="BCF34" s="39"/>
      <c r="BCG34" s="39"/>
      <c r="BCH34" s="39"/>
      <c r="BCI34" s="39"/>
      <c r="BCJ34" s="39"/>
      <c r="BCK34" s="39"/>
      <c r="BCL34" s="39"/>
      <c r="BCM34" s="39"/>
      <c r="BCN34" s="39"/>
      <c r="BCO34" s="39"/>
      <c r="BCP34" s="39"/>
      <c r="BCQ34" s="39"/>
      <c r="BCR34" s="39"/>
      <c r="BCS34" s="39"/>
      <c r="BCT34" s="39"/>
      <c r="BCU34" s="39"/>
      <c r="BCV34" s="39"/>
      <c r="BCW34" s="39"/>
      <c r="BCX34" s="39"/>
      <c r="BCY34" s="39"/>
      <c r="BCZ34" s="39"/>
      <c r="BDA34" s="39"/>
      <c r="BDB34" s="39"/>
      <c r="BDC34" s="39"/>
      <c r="BDD34" s="39"/>
      <c r="BDE34" s="39"/>
      <c r="BDF34" s="39"/>
      <c r="BDG34" s="39"/>
      <c r="BDH34" s="39"/>
      <c r="BDI34" s="39"/>
      <c r="BDJ34" s="39"/>
      <c r="BDK34" s="39"/>
      <c r="BDL34" s="39"/>
      <c r="BDM34" s="39"/>
      <c r="BDN34" s="39"/>
      <c r="BDO34" s="39"/>
      <c r="BDP34" s="39"/>
      <c r="BDQ34" s="39"/>
      <c r="BDR34" s="39"/>
      <c r="BDS34" s="39"/>
      <c r="BDT34" s="39"/>
      <c r="BDU34" s="39"/>
      <c r="BDV34" s="39"/>
      <c r="BDW34" s="39"/>
      <c r="BDX34" s="39"/>
      <c r="BDY34" s="39"/>
      <c r="BDZ34" s="39"/>
      <c r="BEA34" s="39"/>
      <c r="BEB34" s="39"/>
      <c r="BEC34" s="39"/>
      <c r="BED34" s="39"/>
      <c r="BEE34" s="39"/>
      <c r="BEF34" s="39"/>
      <c r="BEG34" s="39"/>
      <c r="BEH34" s="39"/>
      <c r="BEI34" s="39"/>
      <c r="BEJ34" s="39"/>
      <c r="BEK34" s="39"/>
      <c r="BEL34" s="39"/>
      <c r="BEM34" s="39"/>
      <c r="BEN34" s="39"/>
      <c r="BEO34" s="39"/>
      <c r="BEP34" s="39"/>
      <c r="BEQ34" s="39"/>
      <c r="BER34" s="39"/>
      <c r="BES34" s="39"/>
      <c r="BET34" s="39"/>
      <c r="BEU34" s="39"/>
      <c r="BEV34" s="39"/>
      <c r="BEW34" s="39"/>
      <c r="BEX34" s="39"/>
      <c r="BEY34" s="39"/>
      <c r="BEZ34" s="39"/>
      <c r="BFA34" s="39"/>
      <c r="BFB34" s="39"/>
      <c r="BFC34" s="39"/>
      <c r="BFD34" s="39"/>
      <c r="BFE34" s="39"/>
      <c r="BFF34" s="39"/>
      <c r="BFG34" s="39"/>
      <c r="BFH34" s="39"/>
      <c r="BFI34" s="39"/>
      <c r="BFJ34" s="39"/>
      <c r="BFK34" s="39"/>
      <c r="BFL34" s="39"/>
      <c r="BFM34" s="39"/>
      <c r="BFN34" s="39"/>
      <c r="BFO34" s="39"/>
      <c r="BFP34" s="39"/>
      <c r="BFQ34" s="39"/>
      <c r="BFR34" s="39"/>
      <c r="BFS34" s="39"/>
      <c r="BFT34" s="39"/>
      <c r="BFU34" s="39"/>
      <c r="BFV34" s="39"/>
      <c r="BFW34" s="39"/>
      <c r="BFX34" s="39"/>
      <c r="BFY34" s="39"/>
      <c r="BFZ34" s="39"/>
      <c r="BGA34" s="39"/>
      <c r="BGB34" s="39"/>
      <c r="BGC34" s="39"/>
      <c r="BGD34" s="39"/>
      <c r="BGE34" s="39"/>
      <c r="BGF34" s="39"/>
      <c r="BGG34" s="39"/>
      <c r="BGH34" s="39"/>
      <c r="BGI34" s="39"/>
      <c r="BGJ34" s="39"/>
      <c r="BGK34" s="39"/>
      <c r="BGL34" s="39"/>
      <c r="BGM34" s="39"/>
      <c r="BGN34" s="39"/>
      <c r="BGO34" s="39"/>
      <c r="BGP34" s="39"/>
      <c r="BGQ34" s="39"/>
      <c r="BGR34" s="39"/>
      <c r="BGS34" s="39"/>
      <c r="BGT34" s="39"/>
      <c r="BGU34" s="39"/>
      <c r="BGV34" s="39"/>
      <c r="BGW34" s="39"/>
      <c r="BGX34" s="39"/>
      <c r="BGY34" s="39"/>
      <c r="BGZ34" s="39"/>
      <c r="BHA34" s="39"/>
      <c r="BHB34" s="39"/>
      <c r="BHC34" s="39"/>
      <c r="BHD34" s="39"/>
      <c r="BHE34" s="39"/>
      <c r="BHF34" s="39"/>
      <c r="BHG34" s="39"/>
      <c r="BHH34" s="39"/>
      <c r="BHI34" s="39"/>
      <c r="BHJ34" s="39"/>
      <c r="BHK34" s="39"/>
      <c r="BHL34" s="39"/>
      <c r="BHM34" s="39"/>
      <c r="BHN34" s="39"/>
      <c r="BHO34" s="39"/>
      <c r="BHP34" s="39"/>
      <c r="BHQ34" s="39"/>
      <c r="BHR34" s="39"/>
      <c r="BHS34" s="39"/>
      <c r="BHT34" s="39"/>
      <c r="BHU34" s="39"/>
      <c r="BHV34" s="39"/>
      <c r="BHW34" s="39"/>
      <c r="BHX34" s="39"/>
      <c r="BHY34" s="39"/>
      <c r="BHZ34" s="39"/>
      <c r="BIA34" s="39"/>
      <c r="BIB34" s="39"/>
      <c r="BIC34" s="39"/>
      <c r="BID34" s="39"/>
      <c r="BIE34" s="39"/>
      <c r="BIF34" s="39"/>
      <c r="BIG34" s="39"/>
      <c r="BIH34" s="39"/>
      <c r="BII34" s="39"/>
      <c r="BIJ34" s="39"/>
      <c r="BIK34" s="39"/>
      <c r="BIL34" s="39"/>
      <c r="BIM34" s="39"/>
      <c r="BIN34" s="39"/>
      <c r="BIO34" s="39"/>
      <c r="BIP34" s="39"/>
      <c r="BIQ34" s="39"/>
      <c r="BIR34" s="39"/>
      <c r="BIS34" s="39"/>
      <c r="BIT34" s="39"/>
      <c r="BIU34" s="39"/>
      <c r="BIV34" s="39"/>
      <c r="BIW34" s="39"/>
      <c r="BIX34" s="39"/>
      <c r="BIY34" s="39"/>
      <c r="BIZ34" s="39"/>
      <c r="BJA34" s="39"/>
      <c r="BJB34" s="39"/>
      <c r="BJC34" s="39"/>
      <c r="BJD34" s="39"/>
      <c r="BJE34" s="39"/>
      <c r="BJF34" s="39"/>
      <c r="BJG34" s="39"/>
      <c r="BJH34" s="39"/>
      <c r="BJI34" s="39"/>
      <c r="BJJ34" s="39"/>
      <c r="BJK34" s="39"/>
      <c r="BJL34" s="39"/>
      <c r="BJM34" s="39"/>
      <c r="BJN34" s="39"/>
      <c r="BJO34" s="39"/>
      <c r="BJP34" s="39"/>
      <c r="BJQ34" s="39"/>
      <c r="BJR34" s="39"/>
      <c r="BJS34" s="39"/>
      <c r="BJT34" s="39"/>
      <c r="BJU34" s="39"/>
      <c r="BJV34" s="39"/>
      <c r="BJW34" s="39"/>
      <c r="BJX34" s="39"/>
      <c r="BJY34" s="39"/>
      <c r="BJZ34" s="39"/>
      <c r="BKA34" s="39"/>
      <c r="BKB34" s="39"/>
      <c r="BKC34" s="39"/>
      <c r="BKD34" s="39"/>
      <c r="BKE34" s="39"/>
      <c r="BKF34" s="39"/>
      <c r="BKG34" s="39"/>
      <c r="BKH34" s="39"/>
      <c r="BKI34" s="39"/>
      <c r="BKJ34" s="39"/>
      <c r="BKK34" s="39"/>
      <c r="BKL34" s="39"/>
      <c r="BKM34" s="39"/>
      <c r="BKN34" s="39"/>
      <c r="BKO34" s="39"/>
      <c r="BKP34" s="39"/>
      <c r="BKQ34" s="39"/>
      <c r="BKR34" s="39"/>
      <c r="BKS34" s="39"/>
      <c r="BKT34" s="39"/>
      <c r="BKU34" s="39"/>
      <c r="BKV34" s="39"/>
      <c r="BKW34" s="39"/>
      <c r="BKX34" s="39"/>
      <c r="BKY34" s="39"/>
      <c r="BKZ34" s="39"/>
      <c r="BLA34" s="39"/>
      <c r="BLB34" s="39"/>
      <c r="BLC34" s="39"/>
      <c r="BLD34" s="39"/>
      <c r="BLE34" s="39"/>
      <c r="BLF34" s="39"/>
      <c r="BLG34" s="39"/>
      <c r="BLH34" s="39"/>
      <c r="BLI34" s="39"/>
      <c r="BLJ34" s="39"/>
      <c r="BLK34" s="39"/>
      <c r="BLL34" s="39"/>
      <c r="BLM34" s="39"/>
      <c r="BLN34" s="39"/>
      <c r="BLO34" s="39"/>
      <c r="BLP34" s="39"/>
      <c r="BLQ34" s="39"/>
      <c r="BLR34" s="39"/>
      <c r="BLS34" s="39"/>
      <c r="BLT34" s="39"/>
      <c r="BLU34" s="39"/>
      <c r="BLV34" s="39"/>
      <c r="BLW34" s="39"/>
      <c r="BLX34" s="39"/>
      <c r="BLY34" s="39"/>
      <c r="BLZ34" s="39"/>
      <c r="BMA34" s="39"/>
      <c r="BMB34" s="39"/>
      <c r="BMC34" s="39"/>
      <c r="BMD34" s="39"/>
      <c r="BME34" s="39"/>
      <c r="BMF34" s="39"/>
      <c r="BMG34" s="39"/>
      <c r="BMH34" s="39"/>
      <c r="BMI34" s="39"/>
      <c r="BMJ34" s="39"/>
      <c r="BMK34" s="39"/>
      <c r="BML34" s="39"/>
      <c r="BMM34" s="39"/>
      <c r="BMN34" s="39"/>
      <c r="BMO34" s="39"/>
      <c r="BMP34" s="39"/>
      <c r="BMQ34" s="39"/>
      <c r="BMR34" s="39"/>
      <c r="BMS34" s="39"/>
      <c r="BMT34" s="39"/>
      <c r="BMU34" s="39"/>
      <c r="BMV34" s="39"/>
      <c r="BMW34" s="39"/>
      <c r="BMX34" s="39"/>
      <c r="BMY34" s="39"/>
      <c r="BMZ34" s="39"/>
      <c r="BNA34" s="39"/>
      <c r="BNB34" s="39"/>
      <c r="BNC34" s="39"/>
      <c r="BND34" s="39"/>
      <c r="BNE34" s="39"/>
      <c r="BNF34" s="39"/>
      <c r="BNG34" s="39"/>
      <c r="BNH34" s="39"/>
      <c r="BNI34" s="39"/>
      <c r="BNJ34" s="39"/>
      <c r="BNK34" s="39"/>
      <c r="BNL34" s="39"/>
      <c r="BNM34" s="39"/>
      <c r="BNN34" s="39"/>
      <c r="BNO34" s="39"/>
      <c r="BNP34" s="39"/>
      <c r="BNQ34" s="39"/>
      <c r="BNR34" s="39"/>
      <c r="BNS34" s="39"/>
      <c r="BNT34" s="39"/>
      <c r="BNU34" s="39"/>
      <c r="BNV34" s="39"/>
      <c r="BNW34" s="39"/>
      <c r="BNX34" s="39"/>
      <c r="BNY34" s="39"/>
      <c r="BNZ34" s="39"/>
      <c r="BOA34" s="39"/>
      <c r="BOB34" s="39"/>
      <c r="BOC34" s="39"/>
      <c r="BOD34" s="39"/>
      <c r="BOE34" s="39"/>
      <c r="BOF34" s="39"/>
      <c r="BOG34" s="39"/>
      <c r="BOH34" s="39"/>
      <c r="BOI34" s="39"/>
      <c r="BOJ34" s="39"/>
      <c r="BOK34" s="39"/>
      <c r="BOL34" s="39"/>
      <c r="BOM34" s="39"/>
      <c r="BON34" s="39"/>
      <c r="BOO34" s="39"/>
      <c r="BOP34" s="39"/>
      <c r="BOQ34" s="39"/>
      <c r="BOR34" s="39"/>
      <c r="BOS34" s="39"/>
      <c r="BOT34" s="39"/>
      <c r="BOU34" s="39"/>
      <c r="BOV34" s="39"/>
      <c r="BOW34" s="39"/>
      <c r="BOX34" s="39"/>
      <c r="BOY34" s="39"/>
      <c r="BOZ34" s="39"/>
      <c r="BPA34" s="39"/>
      <c r="BPB34" s="39"/>
      <c r="BPC34" s="39"/>
      <c r="BPD34" s="39"/>
      <c r="BPE34" s="39"/>
      <c r="BPF34" s="39"/>
      <c r="BPG34" s="39"/>
      <c r="BPH34" s="39"/>
      <c r="BPI34" s="39"/>
      <c r="BPJ34" s="39"/>
      <c r="BPK34" s="39"/>
      <c r="BPL34" s="39"/>
      <c r="BPM34" s="39"/>
      <c r="BPN34" s="39"/>
      <c r="BPO34" s="39"/>
      <c r="BPP34" s="39"/>
      <c r="BPQ34" s="39"/>
      <c r="BPR34" s="39"/>
      <c r="BPS34" s="39"/>
      <c r="BPT34" s="39"/>
      <c r="BPU34" s="39"/>
      <c r="BPV34" s="39"/>
      <c r="BPW34" s="39"/>
      <c r="BPX34" s="39"/>
      <c r="BPY34" s="39"/>
      <c r="BPZ34" s="39"/>
      <c r="BQA34" s="39"/>
      <c r="BQB34" s="39"/>
      <c r="BQC34" s="39"/>
      <c r="BQD34" s="39"/>
      <c r="BQE34" s="39"/>
      <c r="BQF34" s="39"/>
      <c r="BQG34" s="39"/>
      <c r="BQH34" s="39"/>
      <c r="BQI34" s="39"/>
      <c r="BQJ34" s="39"/>
      <c r="BQK34" s="39"/>
      <c r="BQL34" s="39"/>
      <c r="BQM34" s="39"/>
      <c r="BQN34" s="39"/>
      <c r="BQO34" s="39"/>
      <c r="BQP34" s="39"/>
      <c r="BQQ34" s="39"/>
      <c r="BQR34" s="39"/>
      <c r="BQS34" s="39"/>
      <c r="BQT34" s="39"/>
      <c r="BQU34" s="39"/>
      <c r="BQV34" s="39"/>
      <c r="BQW34" s="39"/>
      <c r="BQX34" s="39"/>
      <c r="BQY34" s="39"/>
      <c r="BQZ34" s="39"/>
      <c r="BRA34" s="39"/>
      <c r="BRB34" s="39"/>
      <c r="BRC34" s="39"/>
      <c r="BRD34" s="39"/>
    </row>
    <row r="35" spans="1:1824" s="46" customFormat="1" x14ac:dyDescent="0.2">
      <c r="A35" s="46" t="s">
        <v>7</v>
      </c>
      <c r="B35" s="47">
        <f t="shared" ref="B35:AG35" si="33">($B$10-$B$11)*(B32)*0.5</f>
        <v>805000</v>
      </c>
      <c r="C35" s="45">
        <f t="shared" si="33"/>
        <v>805000</v>
      </c>
      <c r="D35" s="45">
        <f t="shared" si="33"/>
        <v>805000</v>
      </c>
      <c r="E35" s="45">
        <f t="shared" si="33"/>
        <v>805000</v>
      </c>
      <c r="F35" s="45">
        <f t="shared" si="33"/>
        <v>805000</v>
      </c>
      <c r="G35" s="45">
        <f t="shared" si="33"/>
        <v>805000</v>
      </c>
      <c r="H35" s="45">
        <f t="shared" si="33"/>
        <v>805000</v>
      </c>
      <c r="I35" s="45">
        <f t="shared" si="33"/>
        <v>805000</v>
      </c>
      <c r="J35" s="45">
        <f t="shared" si="33"/>
        <v>805000</v>
      </c>
      <c r="K35" s="15">
        <f t="shared" si="33"/>
        <v>805000</v>
      </c>
      <c r="L35" s="45">
        <f t="shared" si="33"/>
        <v>805000</v>
      </c>
      <c r="M35" s="45">
        <f t="shared" si="33"/>
        <v>805000</v>
      </c>
      <c r="N35" s="45">
        <f t="shared" si="33"/>
        <v>805000</v>
      </c>
      <c r="O35" s="45">
        <f t="shared" si="33"/>
        <v>805000</v>
      </c>
      <c r="P35" s="45">
        <f t="shared" si="33"/>
        <v>805000</v>
      </c>
      <c r="Q35" s="45">
        <f t="shared" si="33"/>
        <v>805000</v>
      </c>
      <c r="R35" s="45">
        <f t="shared" si="33"/>
        <v>805000</v>
      </c>
      <c r="S35" s="45">
        <f t="shared" si="33"/>
        <v>805000</v>
      </c>
      <c r="T35" s="45">
        <f t="shared" si="33"/>
        <v>805000</v>
      </c>
      <c r="U35" s="15">
        <f t="shared" si="33"/>
        <v>805000</v>
      </c>
      <c r="V35" s="45">
        <f t="shared" si="33"/>
        <v>805000</v>
      </c>
      <c r="W35" s="45">
        <f t="shared" si="33"/>
        <v>805000</v>
      </c>
      <c r="X35" s="45">
        <f t="shared" si="33"/>
        <v>805000</v>
      </c>
      <c r="Y35" s="45">
        <f t="shared" si="33"/>
        <v>805000</v>
      </c>
      <c r="Z35" s="45">
        <f t="shared" si="33"/>
        <v>805000</v>
      </c>
      <c r="AA35" s="45">
        <f t="shared" si="33"/>
        <v>805000</v>
      </c>
      <c r="AB35" s="45">
        <f t="shared" si="33"/>
        <v>805000</v>
      </c>
      <c r="AC35" s="45">
        <f t="shared" si="33"/>
        <v>805000</v>
      </c>
      <c r="AD35" s="45">
        <f t="shared" si="33"/>
        <v>805000</v>
      </c>
      <c r="AE35" s="15">
        <f t="shared" si="33"/>
        <v>805000</v>
      </c>
      <c r="AF35" s="45">
        <f t="shared" si="33"/>
        <v>805000</v>
      </c>
      <c r="AG35" s="45">
        <f t="shared" si="33"/>
        <v>805000</v>
      </c>
      <c r="AH35" s="45">
        <f t="shared" ref="AH35:BM35" si="34">($B$10-$B$11)*(AH32)*0.5</f>
        <v>805000</v>
      </c>
      <c r="AI35" s="45">
        <f t="shared" si="34"/>
        <v>805000</v>
      </c>
      <c r="AJ35" s="45">
        <f t="shared" si="34"/>
        <v>805000</v>
      </c>
      <c r="AK35" s="45">
        <f t="shared" si="34"/>
        <v>805000</v>
      </c>
      <c r="AL35" s="45">
        <f t="shared" si="34"/>
        <v>805000</v>
      </c>
      <c r="AM35" s="45">
        <f t="shared" si="34"/>
        <v>805000</v>
      </c>
      <c r="AN35" s="45">
        <f t="shared" si="34"/>
        <v>805000</v>
      </c>
      <c r="AO35" s="15">
        <f t="shared" si="34"/>
        <v>805000</v>
      </c>
      <c r="AP35" s="45">
        <f t="shared" si="34"/>
        <v>805000</v>
      </c>
      <c r="AQ35" s="45">
        <f t="shared" si="34"/>
        <v>805000</v>
      </c>
      <c r="AR35" s="45">
        <f t="shared" si="34"/>
        <v>805000</v>
      </c>
      <c r="AS35" s="45">
        <f t="shared" si="34"/>
        <v>805000</v>
      </c>
      <c r="AT35" s="45">
        <f t="shared" si="34"/>
        <v>805000</v>
      </c>
      <c r="AU35" s="45">
        <f t="shared" si="34"/>
        <v>805000</v>
      </c>
      <c r="AV35" s="45">
        <f t="shared" si="34"/>
        <v>805000</v>
      </c>
      <c r="AW35" s="45">
        <f t="shared" si="34"/>
        <v>805000</v>
      </c>
      <c r="AX35" s="45">
        <f t="shared" si="34"/>
        <v>805000</v>
      </c>
      <c r="AY35" s="15">
        <f t="shared" si="34"/>
        <v>805000</v>
      </c>
      <c r="AZ35" s="45">
        <f t="shared" si="34"/>
        <v>805000</v>
      </c>
      <c r="BA35" s="45">
        <f t="shared" si="34"/>
        <v>805000</v>
      </c>
      <c r="BB35" s="45">
        <f t="shared" si="34"/>
        <v>805000</v>
      </c>
      <c r="BC35" s="45">
        <f t="shared" si="34"/>
        <v>805000</v>
      </c>
      <c r="BD35" s="45">
        <f t="shared" si="34"/>
        <v>805000</v>
      </c>
      <c r="BE35" s="45">
        <f t="shared" si="34"/>
        <v>805000</v>
      </c>
      <c r="BF35" s="45">
        <f t="shared" si="34"/>
        <v>805000</v>
      </c>
      <c r="BG35" s="45">
        <f t="shared" si="34"/>
        <v>805000</v>
      </c>
      <c r="BH35" s="45">
        <f t="shared" si="34"/>
        <v>805000</v>
      </c>
      <c r="BI35" s="15">
        <f t="shared" si="34"/>
        <v>805000</v>
      </c>
      <c r="BJ35" s="45">
        <f t="shared" si="34"/>
        <v>805000</v>
      </c>
      <c r="BK35" s="45">
        <f t="shared" si="34"/>
        <v>805000</v>
      </c>
      <c r="BL35" s="45">
        <f t="shared" si="34"/>
        <v>805000</v>
      </c>
      <c r="BM35" s="45">
        <f t="shared" si="34"/>
        <v>805000</v>
      </c>
      <c r="BN35" s="45">
        <f t="shared" ref="BN35:BS35" si="35">($B$10-$B$11)*(BN32)*0.5</f>
        <v>805000</v>
      </c>
      <c r="BO35" s="45">
        <f t="shared" si="35"/>
        <v>805000</v>
      </c>
      <c r="BP35" s="45">
        <f t="shared" si="35"/>
        <v>805000</v>
      </c>
      <c r="BQ35" s="45">
        <f t="shared" si="35"/>
        <v>805000</v>
      </c>
      <c r="BR35" s="45">
        <f t="shared" si="35"/>
        <v>805000</v>
      </c>
      <c r="BS35" s="15">
        <f t="shared" si="35"/>
        <v>805000</v>
      </c>
      <c r="BT35" s="30"/>
      <c r="BU35" s="30"/>
      <c r="BV35" s="30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  <c r="ZN35" s="27"/>
      <c r="ZO35" s="27"/>
      <c r="ZP35" s="27"/>
      <c r="ZQ35" s="27"/>
      <c r="ZR35" s="27"/>
      <c r="ZS35" s="27"/>
      <c r="ZT35" s="27"/>
      <c r="ZU35" s="27"/>
      <c r="ZV35" s="27"/>
      <c r="ZW35" s="27"/>
      <c r="ZX35" s="27"/>
      <c r="ZY35" s="27"/>
      <c r="ZZ35" s="27"/>
      <c r="AAA35" s="27"/>
      <c r="AAB35" s="27"/>
      <c r="AAC35" s="27"/>
      <c r="AAD35" s="27"/>
      <c r="AAE35" s="27"/>
      <c r="AAF35" s="27"/>
      <c r="AAG35" s="27"/>
      <c r="AAH35" s="27"/>
      <c r="AAI35" s="27"/>
      <c r="AAJ35" s="27"/>
      <c r="AAK35" s="27"/>
      <c r="AAL35" s="27"/>
      <c r="AAM35" s="27"/>
      <c r="AAN35" s="27"/>
      <c r="AAO35" s="27"/>
      <c r="AAP35" s="27"/>
      <c r="AAQ35" s="27"/>
      <c r="AAR35" s="27"/>
      <c r="AAS35" s="27"/>
      <c r="AAT35" s="27"/>
      <c r="AAU35" s="27"/>
      <c r="AAV35" s="27"/>
      <c r="AAW35" s="27"/>
      <c r="AAX35" s="27"/>
      <c r="AAY35" s="27"/>
      <c r="AAZ35" s="27"/>
      <c r="ABA35" s="27"/>
      <c r="ABB35" s="27"/>
      <c r="ABC35" s="27"/>
      <c r="ABD35" s="27"/>
      <c r="ABE35" s="27"/>
      <c r="ABF35" s="27"/>
      <c r="ABG35" s="27"/>
      <c r="ABH35" s="27"/>
      <c r="ABI35" s="27"/>
      <c r="ABJ35" s="27"/>
      <c r="ABK35" s="27"/>
      <c r="ABL35" s="27"/>
      <c r="ABM35" s="27"/>
      <c r="ABN35" s="27"/>
      <c r="ABO35" s="27"/>
      <c r="ABP35" s="27"/>
      <c r="ABQ35" s="27"/>
      <c r="ABR35" s="27"/>
      <c r="ABS35" s="27"/>
      <c r="ABT35" s="27"/>
      <c r="ABU35" s="27"/>
      <c r="ABV35" s="27"/>
      <c r="ABW35" s="27"/>
      <c r="ABX35" s="27"/>
      <c r="ABY35" s="27"/>
      <c r="ABZ35" s="27"/>
      <c r="ACA35" s="27"/>
      <c r="ACB35" s="27"/>
      <c r="ACC35" s="27"/>
      <c r="ACD35" s="27"/>
      <c r="ACE35" s="27"/>
      <c r="ACF35" s="27"/>
      <c r="ACG35" s="27"/>
      <c r="ACH35" s="27"/>
      <c r="ACI35" s="27"/>
      <c r="ACJ35" s="27"/>
      <c r="ACK35" s="27"/>
      <c r="ACL35" s="27"/>
      <c r="ACM35" s="27"/>
      <c r="ACN35" s="27"/>
      <c r="ACO35" s="27"/>
      <c r="ACP35" s="27"/>
      <c r="ACQ35" s="27"/>
      <c r="ACR35" s="27"/>
      <c r="ACS35" s="27"/>
      <c r="ACT35" s="27"/>
      <c r="ACU35" s="27"/>
      <c r="ACV35" s="27"/>
      <c r="ACW35" s="27"/>
      <c r="ACX35" s="27"/>
      <c r="ACY35" s="27"/>
      <c r="ACZ35" s="27"/>
      <c r="ADA35" s="27"/>
      <c r="ADB35" s="27"/>
      <c r="ADC35" s="27"/>
      <c r="ADD35" s="27"/>
      <c r="ADE35" s="27"/>
      <c r="ADF35" s="27"/>
      <c r="ADG35" s="27"/>
      <c r="ADH35" s="27"/>
      <c r="ADI35" s="27"/>
      <c r="ADJ35" s="27"/>
      <c r="ADK35" s="27"/>
      <c r="ADL35" s="27"/>
      <c r="ADM35" s="27"/>
      <c r="ADN35" s="27"/>
      <c r="ADO35" s="27"/>
      <c r="ADP35" s="27"/>
      <c r="ADQ35" s="27"/>
      <c r="ADR35" s="27"/>
      <c r="ADS35" s="27"/>
      <c r="ADT35" s="27"/>
      <c r="ADU35" s="27"/>
      <c r="ADV35" s="27"/>
      <c r="ADW35" s="27"/>
      <c r="ADX35" s="27"/>
      <c r="ADY35" s="27"/>
      <c r="ADZ35" s="27"/>
      <c r="AEA35" s="27"/>
      <c r="AEB35" s="27"/>
      <c r="AEC35" s="27"/>
      <c r="AED35" s="27"/>
      <c r="AEE35" s="27"/>
      <c r="AEF35" s="27"/>
      <c r="AEG35" s="27"/>
      <c r="AEH35" s="27"/>
      <c r="AEI35" s="27"/>
      <c r="AEJ35" s="27"/>
      <c r="AEK35" s="27"/>
      <c r="AEL35" s="27"/>
      <c r="AEM35" s="27"/>
      <c r="AEN35" s="27"/>
      <c r="AEO35" s="27"/>
      <c r="AEP35" s="27"/>
      <c r="AEQ35" s="27"/>
      <c r="AER35" s="27"/>
      <c r="AES35" s="27"/>
      <c r="AET35" s="27"/>
      <c r="AEU35" s="27"/>
      <c r="AEV35" s="27"/>
      <c r="AEW35" s="27"/>
      <c r="AEX35" s="27"/>
      <c r="AEY35" s="27"/>
      <c r="AEZ35" s="27"/>
      <c r="AFA35" s="27"/>
      <c r="AFB35" s="27"/>
      <c r="AFC35" s="27"/>
      <c r="AFD35" s="27"/>
      <c r="AFE35" s="27"/>
      <c r="AFF35" s="27"/>
      <c r="AFG35" s="27"/>
      <c r="AFH35" s="27"/>
      <c r="AFI35" s="27"/>
      <c r="AFJ35" s="27"/>
      <c r="AFK35" s="27"/>
      <c r="AFL35" s="27"/>
      <c r="AFM35" s="27"/>
      <c r="AFN35" s="27"/>
      <c r="AFO35" s="27"/>
      <c r="AFP35" s="27"/>
      <c r="AFQ35" s="27"/>
      <c r="AFR35" s="27"/>
      <c r="AFS35" s="27"/>
      <c r="AFT35" s="27"/>
      <c r="AFU35" s="27"/>
      <c r="AFV35" s="27"/>
      <c r="AFW35" s="27"/>
      <c r="AFX35" s="27"/>
      <c r="AFY35" s="27"/>
      <c r="AFZ35" s="27"/>
      <c r="AGA35" s="27"/>
      <c r="AGB35" s="27"/>
      <c r="AGC35" s="27"/>
      <c r="AGD35" s="27"/>
      <c r="AGE35" s="27"/>
      <c r="AGF35" s="27"/>
      <c r="AGG35" s="27"/>
      <c r="AGH35" s="27"/>
      <c r="AGI35" s="27"/>
      <c r="AGJ35" s="27"/>
      <c r="AGK35" s="27"/>
      <c r="AGL35" s="27"/>
      <c r="AGM35" s="27"/>
      <c r="AGN35" s="27"/>
      <c r="AGO35" s="27"/>
      <c r="AGP35" s="27"/>
      <c r="AGQ35" s="27"/>
      <c r="AGR35" s="27"/>
      <c r="AGS35" s="27"/>
      <c r="AGT35" s="27"/>
      <c r="AGU35" s="27"/>
      <c r="AGV35" s="27"/>
      <c r="AGW35" s="27"/>
      <c r="AGX35" s="27"/>
      <c r="AGY35" s="27"/>
      <c r="AGZ35" s="27"/>
      <c r="AHA35" s="27"/>
      <c r="AHB35" s="27"/>
      <c r="AHC35" s="27"/>
      <c r="AHD35" s="27"/>
      <c r="AHE35" s="27"/>
      <c r="AHF35" s="27"/>
      <c r="AHG35" s="27"/>
      <c r="AHH35" s="27"/>
      <c r="AHI35" s="27"/>
      <c r="AHJ35" s="27"/>
      <c r="AHK35" s="27"/>
      <c r="AHL35" s="27"/>
      <c r="AHM35" s="27"/>
      <c r="AHN35" s="27"/>
      <c r="AHO35" s="27"/>
      <c r="AHP35" s="27"/>
      <c r="AHQ35" s="27"/>
      <c r="AHR35" s="27"/>
      <c r="AHS35" s="27"/>
      <c r="AHT35" s="27"/>
      <c r="AHU35" s="27"/>
      <c r="AHV35" s="27"/>
      <c r="AHW35" s="27"/>
      <c r="AHX35" s="27"/>
      <c r="AHY35" s="27"/>
      <c r="AHZ35" s="27"/>
      <c r="AIA35" s="27"/>
      <c r="AIB35" s="27"/>
      <c r="AIC35" s="27"/>
      <c r="AID35" s="27"/>
      <c r="AIE35" s="27"/>
      <c r="AIF35" s="27"/>
      <c r="AIG35" s="27"/>
      <c r="AIH35" s="27"/>
      <c r="AII35" s="27"/>
      <c r="AIJ35" s="27"/>
      <c r="AIK35" s="27"/>
      <c r="AIL35" s="27"/>
      <c r="AIM35" s="27"/>
      <c r="AIN35" s="27"/>
      <c r="AIO35" s="27"/>
      <c r="AIP35" s="27"/>
      <c r="AIQ35" s="27"/>
      <c r="AIR35" s="27"/>
      <c r="AIS35" s="27"/>
      <c r="AIT35" s="27"/>
      <c r="AIU35" s="27"/>
      <c r="AIV35" s="27"/>
      <c r="AIW35" s="27"/>
      <c r="AIX35" s="27"/>
      <c r="AIY35" s="27"/>
      <c r="AIZ35" s="27"/>
      <c r="AJA35" s="27"/>
      <c r="AJB35" s="27"/>
      <c r="AJC35" s="27"/>
      <c r="AJD35" s="27"/>
      <c r="AJE35" s="27"/>
      <c r="AJF35" s="27"/>
      <c r="AJG35" s="27"/>
      <c r="AJH35" s="27"/>
      <c r="AJI35" s="27"/>
      <c r="AJJ35" s="27"/>
      <c r="AJK35" s="27"/>
      <c r="AJL35" s="27"/>
      <c r="AJM35" s="27"/>
      <c r="AJN35" s="27"/>
      <c r="AJO35" s="27"/>
      <c r="AJP35" s="27"/>
      <c r="AJQ35" s="27"/>
      <c r="AJR35" s="27"/>
      <c r="AJS35" s="27"/>
      <c r="AJT35" s="27"/>
      <c r="AJU35" s="27"/>
      <c r="AJV35" s="27"/>
      <c r="AJW35" s="27"/>
      <c r="AJX35" s="27"/>
      <c r="AJY35" s="27"/>
      <c r="AJZ35" s="27"/>
      <c r="AKA35" s="27"/>
      <c r="AKB35" s="27"/>
      <c r="AKC35" s="27"/>
      <c r="AKD35" s="27"/>
      <c r="AKE35" s="27"/>
      <c r="AKF35" s="27"/>
      <c r="AKG35" s="27"/>
      <c r="AKH35" s="27"/>
      <c r="AKI35" s="27"/>
      <c r="AKJ35" s="27"/>
      <c r="AKK35" s="27"/>
      <c r="AKL35" s="27"/>
      <c r="AKM35" s="27"/>
      <c r="AKN35" s="27"/>
      <c r="AKO35" s="27"/>
      <c r="AKP35" s="27"/>
      <c r="AKQ35" s="27"/>
      <c r="AKR35" s="27"/>
      <c r="AKS35" s="27"/>
      <c r="AKT35" s="27"/>
      <c r="AKU35" s="27"/>
      <c r="AKV35" s="27"/>
      <c r="AKW35" s="27"/>
      <c r="AKX35" s="27"/>
      <c r="AKY35" s="27"/>
      <c r="AKZ35" s="27"/>
      <c r="ALA35" s="27"/>
      <c r="ALB35" s="27"/>
      <c r="ALC35" s="27"/>
      <c r="ALD35" s="27"/>
      <c r="ALE35" s="27"/>
      <c r="ALF35" s="27"/>
      <c r="ALG35" s="27"/>
      <c r="ALH35" s="27"/>
      <c r="ALI35" s="27"/>
      <c r="ALJ35" s="27"/>
      <c r="ALK35" s="27"/>
      <c r="ALL35" s="27"/>
      <c r="ALM35" s="27"/>
      <c r="ALN35" s="27"/>
      <c r="ALO35" s="27"/>
      <c r="ALP35" s="27"/>
      <c r="ALQ35" s="27"/>
      <c r="ALR35" s="27"/>
      <c r="ALS35" s="27"/>
      <c r="ALT35" s="27"/>
      <c r="ALU35" s="27"/>
      <c r="ALV35" s="27"/>
      <c r="ALW35" s="27"/>
      <c r="ALX35" s="27"/>
      <c r="ALY35" s="27"/>
      <c r="ALZ35" s="27"/>
      <c r="AMA35" s="27"/>
      <c r="AMB35" s="27"/>
      <c r="AMC35" s="27"/>
      <c r="AMD35" s="27"/>
      <c r="AME35" s="27"/>
      <c r="AMF35" s="27"/>
      <c r="AMG35" s="27"/>
      <c r="AMH35" s="27"/>
      <c r="AMI35" s="27"/>
      <c r="AMJ35" s="27"/>
      <c r="AMK35" s="27"/>
      <c r="AML35" s="27"/>
      <c r="AMM35" s="27"/>
      <c r="AMN35" s="27"/>
      <c r="AMO35" s="27"/>
      <c r="AMP35" s="27"/>
      <c r="AMQ35" s="27"/>
      <c r="AMR35" s="27"/>
      <c r="AMS35" s="27"/>
      <c r="AMT35" s="27"/>
      <c r="AMU35" s="27"/>
      <c r="AMV35" s="27"/>
      <c r="AMW35" s="27"/>
      <c r="AMX35" s="27"/>
      <c r="AMY35" s="27"/>
      <c r="AMZ35" s="27"/>
      <c r="ANA35" s="27"/>
      <c r="ANB35" s="27"/>
      <c r="ANC35" s="27"/>
      <c r="AND35" s="27"/>
      <c r="ANE35" s="27"/>
      <c r="ANF35" s="27"/>
      <c r="ANG35" s="27"/>
      <c r="ANH35" s="27"/>
      <c r="ANI35" s="27"/>
      <c r="ANJ35" s="27"/>
      <c r="ANK35" s="27"/>
      <c r="ANL35" s="27"/>
      <c r="ANM35" s="27"/>
      <c r="ANN35" s="27"/>
      <c r="ANO35" s="27"/>
      <c r="ANP35" s="27"/>
      <c r="ANQ35" s="27"/>
      <c r="ANR35" s="27"/>
      <c r="ANS35" s="27"/>
      <c r="ANT35" s="27"/>
      <c r="ANU35" s="27"/>
      <c r="ANV35" s="27"/>
      <c r="ANW35" s="27"/>
      <c r="ANX35" s="27"/>
      <c r="ANY35" s="27"/>
      <c r="ANZ35" s="27"/>
      <c r="AOA35" s="27"/>
      <c r="AOB35" s="27"/>
      <c r="AOC35" s="27"/>
      <c r="AOD35" s="27"/>
      <c r="AOE35" s="27"/>
      <c r="AOF35" s="27"/>
      <c r="AOG35" s="27"/>
      <c r="AOH35" s="27"/>
      <c r="AOI35" s="27"/>
      <c r="AOJ35" s="27"/>
      <c r="AOK35" s="27"/>
      <c r="AOL35" s="27"/>
      <c r="AOM35" s="27"/>
      <c r="AON35" s="27"/>
      <c r="AOO35" s="27"/>
      <c r="AOP35" s="27"/>
      <c r="AOQ35" s="27"/>
      <c r="AOR35" s="27"/>
      <c r="AOS35" s="27"/>
      <c r="AOT35" s="27"/>
      <c r="AOU35" s="27"/>
      <c r="AOV35" s="27"/>
      <c r="AOW35" s="27"/>
      <c r="AOX35" s="27"/>
      <c r="AOY35" s="27"/>
      <c r="AOZ35" s="27"/>
      <c r="APA35" s="27"/>
      <c r="APB35" s="27"/>
      <c r="APC35" s="27"/>
      <c r="APD35" s="27"/>
      <c r="APE35" s="27"/>
      <c r="APF35" s="27"/>
      <c r="APG35" s="27"/>
      <c r="APH35" s="27"/>
      <c r="API35" s="27"/>
      <c r="APJ35" s="27"/>
      <c r="APK35" s="27"/>
      <c r="APL35" s="27"/>
      <c r="APM35" s="27"/>
      <c r="APN35" s="27"/>
      <c r="APO35" s="27"/>
      <c r="APP35" s="27"/>
      <c r="APQ35" s="27"/>
      <c r="APR35" s="27"/>
      <c r="APS35" s="27"/>
      <c r="APT35" s="27"/>
      <c r="APU35" s="27"/>
      <c r="APV35" s="27"/>
      <c r="APW35" s="27"/>
      <c r="APX35" s="27"/>
      <c r="APY35" s="27"/>
      <c r="APZ35" s="27"/>
      <c r="AQA35" s="27"/>
      <c r="AQB35" s="27"/>
      <c r="AQC35" s="27"/>
      <c r="AQD35" s="27"/>
      <c r="AQE35" s="27"/>
      <c r="AQF35" s="27"/>
      <c r="AQG35" s="27"/>
      <c r="AQH35" s="27"/>
      <c r="AQI35" s="27"/>
      <c r="AQJ35" s="27"/>
      <c r="AQK35" s="27"/>
      <c r="AQL35" s="27"/>
      <c r="AQM35" s="27"/>
      <c r="AQN35" s="27"/>
      <c r="AQO35" s="27"/>
      <c r="AQP35" s="27"/>
      <c r="AQQ35" s="27"/>
      <c r="AQR35" s="27"/>
      <c r="AQS35" s="27"/>
      <c r="AQT35" s="27"/>
      <c r="AQU35" s="27"/>
      <c r="AQV35" s="27"/>
      <c r="AQW35" s="27"/>
      <c r="AQX35" s="27"/>
      <c r="AQY35" s="27"/>
      <c r="AQZ35" s="27"/>
      <c r="ARA35" s="27"/>
      <c r="ARB35" s="27"/>
      <c r="ARC35" s="27"/>
      <c r="ARD35" s="27"/>
      <c r="ARE35" s="27"/>
      <c r="ARF35" s="27"/>
      <c r="ARG35" s="27"/>
      <c r="ARH35" s="27"/>
      <c r="ARI35" s="27"/>
      <c r="ARJ35" s="27"/>
      <c r="ARK35" s="27"/>
      <c r="ARL35" s="27"/>
      <c r="ARM35" s="27"/>
      <c r="ARN35" s="27"/>
      <c r="ARO35" s="27"/>
      <c r="ARP35" s="27"/>
      <c r="ARQ35" s="27"/>
      <c r="ARR35" s="27"/>
      <c r="ARS35" s="27"/>
      <c r="ART35" s="27"/>
      <c r="ARU35" s="27"/>
      <c r="ARV35" s="27"/>
      <c r="ARW35" s="27"/>
      <c r="ARX35" s="27"/>
      <c r="ARY35" s="27"/>
      <c r="ARZ35" s="27"/>
      <c r="ASA35" s="27"/>
      <c r="ASB35" s="27"/>
      <c r="ASC35" s="27"/>
      <c r="ASD35" s="27"/>
      <c r="ASE35" s="27"/>
      <c r="ASF35" s="27"/>
      <c r="ASG35" s="27"/>
      <c r="ASH35" s="27"/>
      <c r="ASI35" s="27"/>
      <c r="ASJ35" s="27"/>
      <c r="ASK35" s="27"/>
      <c r="ASL35" s="27"/>
      <c r="ASM35" s="27"/>
      <c r="ASN35" s="27"/>
      <c r="ASO35" s="27"/>
      <c r="ASP35" s="27"/>
      <c r="ASQ35" s="27"/>
      <c r="ASR35" s="27"/>
      <c r="ASS35" s="27"/>
      <c r="AST35" s="27"/>
      <c r="ASU35" s="27"/>
      <c r="ASV35" s="27"/>
      <c r="ASW35" s="27"/>
      <c r="ASX35" s="27"/>
      <c r="ASY35" s="27"/>
      <c r="ASZ35" s="27"/>
      <c r="ATA35" s="27"/>
      <c r="ATB35" s="27"/>
      <c r="ATC35" s="27"/>
      <c r="ATD35" s="27"/>
      <c r="ATE35" s="27"/>
      <c r="ATF35" s="27"/>
      <c r="ATG35" s="27"/>
      <c r="ATH35" s="27"/>
      <c r="ATI35" s="27"/>
      <c r="ATJ35" s="27"/>
      <c r="ATK35" s="27"/>
      <c r="ATL35" s="27"/>
      <c r="ATM35" s="27"/>
      <c r="ATN35" s="27"/>
      <c r="ATO35" s="27"/>
      <c r="ATP35" s="27"/>
      <c r="ATQ35" s="27"/>
      <c r="ATR35" s="27"/>
      <c r="ATS35" s="27"/>
      <c r="ATT35" s="27"/>
      <c r="ATU35" s="27"/>
      <c r="ATV35" s="27"/>
      <c r="ATW35" s="27"/>
      <c r="ATX35" s="27"/>
      <c r="ATY35" s="27"/>
      <c r="ATZ35" s="27"/>
      <c r="AUA35" s="27"/>
      <c r="AUB35" s="27"/>
      <c r="AUC35" s="27"/>
      <c r="AUD35" s="27"/>
      <c r="AUE35" s="27"/>
      <c r="AUF35" s="27"/>
      <c r="AUG35" s="27"/>
      <c r="AUH35" s="27"/>
      <c r="AUI35" s="27"/>
      <c r="AUJ35" s="27"/>
      <c r="AUK35" s="27"/>
      <c r="AUL35" s="27"/>
      <c r="AUM35" s="27"/>
      <c r="AUN35" s="27"/>
      <c r="AUO35" s="27"/>
      <c r="AUP35" s="27"/>
      <c r="AUQ35" s="27"/>
      <c r="AUR35" s="27"/>
      <c r="AUS35" s="27"/>
      <c r="AUT35" s="27"/>
      <c r="AUU35" s="27"/>
      <c r="AUV35" s="27"/>
      <c r="AUW35" s="27"/>
      <c r="AUX35" s="27"/>
      <c r="AUY35" s="27"/>
      <c r="AUZ35" s="27"/>
      <c r="AVA35" s="27"/>
      <c r="AVB35" s="27"/>
      <c r="AVC35" s="27"/>
      <c r="AVD35" s="27"/>
      <c r="AVE35" s="27"/>
      <c r="AVF35" s="27"/>
      <c r="AVG35" s="27"/>
      <c r="AVH35" s="27"/>
      <c r="AVI35" s="27"/>
      <c r="AVJ35" s="27"/>
      <c r="AVK35" s="27"/>
      <c r="AVL35" s="27"/>
      <c r="AVM35" s="27"/>
      <c r="AVN35" s="27"/>
      <c r="AVO35" s="27"/>
      <c r="AVP35" s="27"/>
      <c r="AVQ35" s="27"/>
      <c r="AVR35" s="27"/>
      <c r="AVS35" s="27"/>
      <c r="AVT35" s="27"/>
      <c r="AVU35" s="27"/>
      <c r="AVV35" s="27"/>
      <c r="AVW35" s="27"/>
      <c r="AVX35" s="27"/>
      <c r="AVY35" s="27"/>
      <c r="AVZ35" s="27"/>
      <c r="AWA35" s="27"/>
      <c r="AWB35" s="27"/>
      <c r="AWC35" s="27"/>
      <c r="AWD35" s="27"/>
      <c r="AWE35" s="27"/>
      <c r="AWF35" s="27"/>
      <c r="AWG35" s="27"/>
      <c r="AWH35" s="27"/>
      <c r="AWI35" s="27"/>
      <c r="AWJ35" s="27"/>
      <c r="AWK35" s="27"/>
      <c r="AWL35" s="27"/>
      <c r="AWM35" s="27"/>
      <c r="AWN35" s="27"/>
      <c r="AWO35" s="27"/>
      <c r="AWP35" s="27"/>
      <c r="AWQ35" s="27"/>
      <c r="AWR35" s="27"/>
      <c r="AWS35" s="27"/>
      <c r="AWT35" s="27"/>
      <c r="AWU35" s="27"/>
      <c r="AWV35" s="27"/>
      <c r="AWW35" s="27"/>
      <c r="AWX35" s="27"/>
      <c r="AWY35" s="27"/>
      <c r="AWZ35" s="27"/>
      <c r="AXA35" s="27"/>
      <c r="AXB35" s="27"/>
      <c r="AXC35" s="27"/>
      <c r="AXD35" s="27"/>
      <c r="AXE35" s="27"/>
      <c r="AXF35" s="27"/>
      <c r="AXG35" s="27"/>
      <c r="AXH35" s="27"/>
      <c r="AXI35" s="27"/>
      <c r="AXJ35" s="27"/>
      <c r="AXK35" s="27"/>
      <c r="AXL35" s="27"/>
      <c r="AXM35" s="27"/>
      <c r="AXN35" s="27"/>
      <c r="AXO35" s="27"/>
      <c r="AXP35" s="27"/>
      <c r="AXQ35" s="27"/>
      <c r="AXR35" s="27"/>
      <c r="AXS35" s="27"/>
      <c r="AXT35" s="27"/>
      <c r="AXU35" s="27"/>
      <c r="AXV35" s="27"/>
      <c r="AXW35" s="27"/>
      <c r="AXX35" s="27"/>
      <c r="AXY35" s="27"/>
      <c r="AXZ35" s="27"/>
      <c r="AYA35" s="27"/>
      <c r="AYB35" s="27"/>
      <c r="AYC35" s="27"/>
      <c r="AYD35" s="27"/>
      <c r="AYE35" s="27"/>
      <c r="AYF35" s="27"/>
      <c r="AYG35" s="27"/>
      <c r="AYH35" s="27"/>
      <c r="AYI35" s="27"/>
      <c r="AYJ35" s="27"/>
      <c r="AYK35" s="27"/>
      <c r="AYL35" s="27"/>
      <c r="AYM35" s="27"/>
      <c r="AYN35" s="27"/>
      <c r="AYO35" s="27"/>
      <c r="AYP35" s="27"/>
      <c r="AYQ35" s="27"/>
      <c r="AYR35" s="27"/>
      <c r="AYS35" s="27"/>
      <c r="AYT35" s="27"/>
      <c r="AYU35" s="27"/>
      <c r="AYV35" s="27"/>
      <c r="AYW35" s="27"/>
      <c r="AYX35" s="27"/>
      <c r="AYY35" s="27"/>
      <c r="AYZ35" s="27"/>
      <c r="AZA35" s="27"/>
      <c r="AZB35" s="27"/>
      <c r="AZC35" s="27"/>
      <c r="AZD35" s="27"/>
      <c r="AZE35" s="27"/>
      <c r="AZF35" s="27"/>
      <c r="AZG35" s="27"/>
      <c r="AZH35" s="27"/>
      <c r="AZI35" s="27"/>
      <c r="AZJ35" s="27"/>
      <c r="AZK35" s="27"/>
      <c r="AZL35" s="27"/>
      <c r="AZM35" s="27"/>
      <c r="AZN35" s="27"/>
      <c r="AZO35" s="27"/>
      <c r="AZP35" s="27"/>
      <c r="AZQ35" s="27"/>
      <c r="AZR35" s="27"/>
      <c r="AZS35" s="27"/>
      <c r="AZT35" s="27"/>
      <c r="AZU35" s="27"/>
      <c r="AZV35" s="27"/>
      <c r="AZW35" s="27"/>
      <c r="AZX35" s="27"/>
      <c r="AZY35" s="27"/>
      <c r="AZZ35" s="27"/>
      <c r="BAA35" s="27"/>
      <c r="BAB35" s="27"/>
      <c r="BAC35" s="27"/>
      <c r="BAD35" s="27"/>
      <c r="BAE35" s="27"/>
      <c r="BAF35" s="27"/>
      <c r="BAG35" s="27"/>
      <c r="BAH35" s="27"/>
      <c r="BAI35" s="27"/>
      <c r="BAJ35" s="27"/>
      <c r="BAK35" s="27"/>
      <c r="BAL35" s="27"/>
      <c r="BAM35" s="27"/>
      <c r="BAN35" s="27"/>
      <c r="BAO35" s="27"/>
      <c r="BAP35" s="27"/>
      <c r="BAQ35" s="27"/>
      <c r="BAR35" s="27"/>
      <c r="BAS35" s="27"/>
      <c r="BAT35" s="27"/>
      <c r="BAU35" s="27"/>
      <c r="BAV35" s="27"/>
      <c r="BAW35" s="27"/>
      <c r="BAX35" s="27"/>
      <c r="BAY35" s="27"/>
      <c r="BAZ35" s="27"/>
      <c r="BBA35" s="27"/>
      <c r="BBB35" s="27"/>
      <c r="BBC35" s="27"/>
      <c r="BBD35" s="27"/>
      <c r="BBE35" s="27"/>
      <c r="BBF35" s="27"/>
      <c r="BBG35" s="27"/>
      <c r="BBH35" s="27"/>
      <c r="BBI35" s="27"/>
      <c r="BBJ35" s="27"/>
      <c r="BBK35" s="27"/>
      <c r="BBL35" s="27"/>
      <c r="BBM35" s="27"/>
      <c r="BBN35" s="27"/>
      <c r="BBO35" s="27"/>
      <c r="BBP35" s="27"/>
      <c r="BBQ35" s="27"/>
      <c r="BBR35" s="27"/>
      <c r="BBS35" s="27"/>
      <c r="BBT35" s="27"/>
      <c r="BBU35" s="27"/>
      <c r="BBV35" s="27"/>
      <c r="BBW35" s="27"/>
      <c r="BBX35" s="27"/>
      <c r="BBY35" s="27"/>
      <c r="BBZ35" s="27"/>
      <c r="BCA35" s="27"/>
      <c r="BCB35" s="27"/>
      <c r="BCC35" s="27"/>
      <c r="BCD35" s="27"/>
      <c r="BCE35" s="27"/>
      <c r="BCF35" s="27"/>
      <c r="BCG35" s="27"/>
      <c r="BCH35" s="27"/>
      <c r="BCI35" s="27"/>
      <c r="BCJ35" s="27"/>
      <c r="BCK35" s="27"/>
      <c r="BCL35" s="27"/>
      <c r="BCM35" s="27"/>
      <c r="BCN35" s="27"/>
      <c r="BCO35" s="27"/>
      <c r="BCP35" s="27"/>
      <c r="BCQ35" s="27"/>
      <c r="BCR35" s="27"/>
      <c r="BCS35" s="27"/>
      <c r="BCT35" s="27"/>
      <c r="BCU35" s="27"/>
      <c r="BCV35" s="27"/>
      <c r="BCW35" s="27"/>
      <c r="BCX35" s="27"/>
      <c r="BCY35" s="27"/>
      <c r="BCZ35" s="27"/>
      <c r="BDA35" s="27"/>
      <c r="BDB35" s="27"/>
      <c r="BDC35" s="27"/>
      <c r="BDD35" s="27"/>
      <c r="BDE35" s="27"/>
      <c r="BDF35" s="27"/>
      <c r="BDG35" s="27"/>
      <c r="BDH35" s="27"/>
      <c r="BDI35" s="27"/>
      <c r="BDJ35" s="27"/>
      <c r="BDK35" s="27"/>
      <c r="BDL35" s="27"/>
      <c r="BDM35" s="27"/>
      <c r="BDN35" s="27"/>
      <c r="BDO35" s="27"/>
      <c r="BDP35" s="27"/>
      <c r="BDQ35" s="27"/>
      <c r="BDR35" s="27"/>
      <c r="BDS35" s="27"/>
      <c r="BDT35" s="27"/>
      <c r="BDU35" s="27"/>
      <c r="BDV35" s="27"/>
      <c r="BDW35" s="27"/>
      <c r="BDX35" s="27"/>
      <c r="BDY35" s="27"/>
      <c r="BDZ35" s="27"/>
      <c r="BEA35" s="27"/>
      <c r="BEB35" s="27"/>
      <c r="BEC35" s="27"/>
      <c r="BED35" s="27"/>
      <c r="BEE35" s="27"/>
      <c r="BEF35" s="27"/>
      <c r="BEG35" s="27"/>
      <c r="BEH35" s="27"/>
      <c r="BEI35" s="27"/>
      <c r="BEJ35" s="27"/>
      <c r="BEK35" s="27"/>
      <c r="BEL35" s="27"/>
      <c r="BEM35" s="27"/>
      <c r="BEN35" s="27"/>
      <c r="BEO35" s="27"/>
      <c r="BEP35" s="27"/>
      <c r="BEQ35" s="27"/>
      <c r="BER35" s="27"/>
      <c r="BES35" s="27"/>
      <c r="BET35" s="27"/>
      <c r="BEU35" s="27"/>
      <c r="BEV35" s="27"/>
      <c r="BEW35" s="27"/>
      <c r="BEX35" s="27"/>
      <c r="BEY35" s="27"/>
      <c r="BEZ35" s="27"/>
      <c r="BFA35" s="27"/>
      <c r="BFB35" s="27"/>
      <c r="BFC35" s="27"/>
      <c r="BFD35" s="27"/>
      <c r="BFE35" s="27"/>
      <c r="BFF35" s="27"/>
      <c r="BFG35" s="27"/>
      <c r="BFH35" s="27"/>
      <c r="BFI35" s="27"/>
      <c r="BFJ35" s="27"/>
      <c r="BFK35" s="27"/>
      <c r="BFL35" s="27"/>
      <c r="BFM35" s="27"/>
      <c r="BFN35" s="27"/>
      <c r="BFO35" s="27"/>
      <c r="BFP35" s="27"/>
      <c r="BFQ35" s="27"/>
      <c r="BFR35" s="27"/>
      <c r="BFS35" s="27"/>
      <c r="BFT35" s="27"/>
      <c r="BFU35" s="27"/>
      <c r="BFV35" s="27"/>
      <c r="BFW35" s="27"/>
      <c r="BFX35" s="27"/>
      <c r="BFY35" s="27"/>
      <c r="BFZ35" s="27"/>
      <c r="BGA35" s="27"/>
      <c r="BGB35" s="27"/>
      <c r="BGC35" s="27"/>
      <c r="BGD35" s="27"/>
      <c r="BGE35" s="27"/>
      <c r="BGF35" s="27"/>
      <c r="BGG35" s="27"/>
      <c r="BGH35" s="27"/>
      <c r="BGI35" s="27"/>
      <c r="BGJ35" s="27"/>
      <c r="BGK35" s="27"/>
      <c r="BGL35" s="27"/>
      <c r="BGM35" s="27"/>
      <c r="BGN35" s="27"/>
      <c r="BGO35" s="27"/>
      <c r="BGP35" s="27"/>
      <c r="BGQ35" s="27"/>
      <c r="BGR35" s="27"/>
      <c r="BGS35" s="27"/>
      <c r="BGT35" s="27"/>
      <c r="BGU35" s="27"/>
      <c r="BGV35" s="27"/>
      <c r="BGW35" s="27"/>
      <c r="BGX35" s="27"/>
      <c r="BGY35" s="27"/>
      <c r="BGZ35" s="27"/>
      <c r="BHA35" s="27"/>
      <c r="BHB35" s="27"/>
      <c r="BHC35" s="27"/>
      <c r="BHD35" s="27"/>
      <c r="BHE35" s="27"/>
      <c r="BHF35" s="27"/>
      <c r="BHG35" s="27"/>
      <c r="BHH35" s="27"/>
      <c r="BHI35" s="27"/>
      <c r="BHJ35" s="27"/>
      <c r="BHK35" s="27"/>
      <c r="BHL35" s="27"/>
      <c r="BHM35" s="27"/>
      <c r="BHN35" s="27"/>
      <c r="BHO35" s="27"/>
      <c r="BHP35" s="27"/>
      <c r="BHQ35" s="27"/>
      <c r="BHR35" s="27"/>
      <c r="BHS35" s="27"/>
      <c r="BHT35" s="27"/>
      <c r="BHU35" s="27"/>
      <c r="BHV35" s="27"/>
      <c r="BHW35" s="27"/>
      <c r="BHX35" s="27"/>
      <c r="BHY35" s="27"/>
      <c r="BHZ35" s="27"/>
      <c r="BIA35" s="27"/>
      <c r="BIB35" s="27"/>
      <c r="BIC35" s="27"/>
      <c r="BID35" s="27"/>
      <c r="BIE35" s="27"/>
      <c r="BIF35" s="27"/>
      <c r="BIG35" s="27"/>
      <c r="BIH35" s="27"/>
      <c r="BII35" s="27"/>
      <c r="BIJ35" s="27"/>
      <c r="BIK35" s="27"/>
      <c r="BIL35" s="27"/>
      <c r="BIM35" s="27"/>
      <c r="BIN35" s="27"/>
      <c r="BIO35" s="27"/>
      <c r="BIP35" s="27"/>
      <c r="BIQ35" s="27"/>
      <c r="BIR35" s="27"/>
      <c r="BIS35" s="27"/>
      <c r="BIT35" s="27"/>
      <c r="BIU35" s="27"/>
      <c r="BIV35" s="27"/>
      <c r="BIW35" s="27"/>
      <c r="BIX35" s="27"/>
      <c r="BIY35" s="27"/>
      <c r="BIZ35" s="27"/>
      <c r="BJA35" s="27"/>
      <c r="BJB35" s="27"/>
      <c r="BJC35" s="27"/>
      <c r="BJD35" s="27"/>
      <c r="BJE35" s="27"/>
      <c r="BJF35" s="27"/>
      <c r="BJG35" s="27"/>
      <c r="BJH35" s="27"/>
      <c r="BJI35" s="27"/>
      <c r="BJJ35" s="27"/>
      <c r="BJK35" s="27"/>
      <c r="BJL35" s="27"/>
      <c r="BJM35" s="27"/>
      <c r="BJN35" s="27"/>
      <c r="BJO35" s="27"/>
      <c r="BJP35" s="27"/>
      <c r="BJQ35" s="27"/>
      <c r="BJR35" s="27"/>
      <c r="BJS35" s="27"/>
      <c r="BJT35" s="27"/>
      <c r="BJU35" s="27"/>
      <c r="BJV35" s="27"/>
      <c r="BJW35" s="27"/>
      <c r="BJX35" s="27"/>
      <c r="BJY35" s="27"/>
      <c r="BJZ35" s="27"/>
      <c r="BKA35" s="27"/>
      <c r="BKB35" s="27"/>
      <c r="BKC35" s="27"/>
      <c r="BKD35" s="27"/>
      <c r="BKE35" s="27"/>
      <c r="BKF35" s="27"/>
      <c r="BKG35" s="27"/>
      <c r="BKH35" s="27"/>
      <c r="BKI35" s="27"/>
      <c r="BKJ35" s="27"/>
      <c r="BKK35" s="27"/>
      <c r="BKL35" s="27"/>
      <c r="BKM35" s="27"/>
      <c r="BKN35" s="27"/>
      <c r="BKO35" s="27"/>
      <c r="BKP35" s="27"/>
      <c r="BKQ35" s="27"/>
      <c r="BKR35" s="27"/>
      <c r="BKS35" s="27"/>
      <c r="BKT35" s="27"/>
      <c r="BKU35" s="27"/>
      <c r="BKV35" s="27"/>
      <c r="BKW35" s="27"/>
      <c r="BKX35" s="27"/>
      <c r="BKY35" s="27"/>
      <c r="BKZ35" s="27"/>
      <c r="BLA35" s="27"/>
      <c r="BLB35" s="27"/>
      <c r="BLC35" s="27"/>
      <c r="BLD35" s="27"/>
      <c r="BLE35" s="27"/>
      <c r="BLF35" s="27"/>
      <c r="BLG35" s="27"/>
      <c r="BLH35" s="27"/>
      <c r="BLI35" s="27"/>
      <c r="BLJ35" s="27"/>
      <c r="BLK35" s="27"/>
      <c r="BLL35" s="27"/>
      <c r="BLM35" s="27"/>
      <c r="BLN35" s="27"/>
      <c r="BLO35" s="27"/>
      <c r="BLP35" s="27"/>
      <c r="BLQ35" s="27"/>
      <c r="BLR35" s="27"/>
      <c r="BLS35" s="27"/>
      <c r="BLT35" s="27"/>
      <c r="BLU35" s="27"/>
      <c r="BLV35" s="27"/>
      <c r="BLW35" s="27"/>
      <c r="BLX35" s="27"/>
      <c r="BLY35" s="27"/>
      <c r="BLZ35" s="27"/>
      <c r="BMA35" s="27"/>
      <c r="BMB35" s="27"/>
      <c r="BMC35" s="27"/>
      <c r="BMD35" s="27"/>
      <c r="BME35" s="27"/>
      <c r="BMF35" s="27"/>
      <c r="BMG35" s="27"/>
      <c r="BMH35" s="27"/>
      <c r="BMI35" s="27"/>
      <c r="BMJ35" s="27"/>
      <c r="BMK35" s="27"/>
      <c r="BML35" s="27"/>
      <c r="BMM35" s="27"/>
      <c r="BMN35" s="27"/>
      <c r="BMO35" s="27"/>
      <c r="BMP35" s="27"/>
      <c r="BMQ35" s="27"/>
      <c r="BMR35" s="27"/>
      <c r="BMS35" s="27"/>
      <c r="BMT35" s="27"/>
      <c r="BMU35" s="27"/>
      <c r="BMV35" s="27"/>
      <c r="BMW35" s="27"/>
      <c r="BMX35" s="27"/>
      <c r="BMY35" s="27"/>
      <c r="BMZ35" s="27"/>
      <c r="BNA35" s="27"/>
      <c r="BNB35" s="27"/>
      <c r="BNC35" s="27"/>
      <c r="BND35" s="27"/>
      <c r="BNE35" s="27"/>
      <c r="BNF35" s="27"/>
      <c r="BNG35" s="27"/>
      <c r="BNH35" s="27"/>
      <c r="BNI35" s="27"/>
      <c r="BNJ35" s="27"/>
      <c r="BNK35" s="27"/>
      <c r="BNL35" s="27"/>
      <c r="BNM35" s="27"/>
      <c r="BNN35" s="27"/>
      <c r="BNO35" s="27"/>
      <c r="BNP35" s="27"/>
      <c r="BNQ35" s="27"/>
      <c r="BNR35" s="27"/>
      <c r="BNS35" s="27"/>
      <c r="BNT35" s="27"/>
      <c r="BNU35" s="27"/>
      <c r="BNV35" s="27"/>
      <c r="BNW35" s="27"/>
      <c r="BNX35" s="27"/>
      <c r="BNY35" s="27"/>
      <c r="BNZ35" s="27"/>
      <c r="BOA35" s="27"/>
      <c r="BOB35" s="27"/>
      <c r="BOC35" s="27"/>
      <c r="BOD35" s="27"/>
      <c r="BOE35" s="27"/>
      <c r="BOF35" s="27"/>
      <c r="BOG35" s="27"/>
      <c r="BOH35" s="27"/>
      <c r="BOI35" s="27"/>
      <c r="BOJ35" s="27"/>
      <c r="BOK35" s="27"/>
      <c r="BOL35" s="27"/>
      <c r="BOM35" s="27"/>
      <c r="BON35" s="27"/>
      <c r="BOO35" s="27"/>
      <c r="BOP35" s="27"/>
      <c r="BOQ35" s="27"/>
      <c r="BOR35" s="27"/>
      <c r="BOS35" s="27"/>
      <c r="BOT35" s="27"/>
      <c r="BOU35" s="27"/>
      <c r="BOV35" s="27"/>
      <c r="BOW35" s="27"/>
      <c r="BOX35" s="27"/>
      <c r="BOY35" s="27"/>
      <c r="BOZ35" s="27"/>
      <c r="BPA35" s="27"/>
      <c r="BPB35" s="27"/>
      <c r="BPC35" s="27"/>
      <c r="BPD35" s="27"/>
      <c r="BPE35" s="27"/>
      <c r="BPF35" s="27"/>
      <c r="BPG35" s="27"/>
      <c r="BPH35" s="27"/>
      <c r="BPI35" s="27"/>
      <c r="BPJ35" s="27"/>
      <c r="BPK35" s="27"/>
      <c r="BPL35" s="27"/>
      <c r="BPM35" s="27"/>
      <c r="BPN35" s="27"/>
      <c r="BPO35" s="27"/>
      <c r="BPP35" s="27"/>
      <c r="BPQ35" s="27"/>
      <c r="BPR35" s="27"/>
      <c r="BPS35" s="27"/>
      <c r="BPT35" s="27"/>
      <c r="BPU35" s="27"/>
      <c r="BPV35" s="27"/>
      <c r="BPW35" s="27"/>
      <c r="BPX35" s="27"/>
      <c r="BPY35" s="27"/>
      <c r="BPZ35" s="27"/>
      <c r="BQA35" s="27"/>
      <c r="BQB35" s="27"/>
      <c r="BQC35" s="27"/>
      <c r="BQD35" s="27"/>
      <c r="BQE35" s="27"/>
      <c r="BQF35" s="27"/>
      <c r="BQG35" s="27"/>
      <c r="BQH35" s="27"/>
      <c r="BQI35" s="27"/>
      <c r="BQJ35" s="27"/>
      <c r="BQK35" s="27"/>
      <c r="BQL35" s="27"/>
      <c r="BQM35" s="27"/>
      <c r="BQN35" s="27"/>
      <c r="BQO35" s="27"/>
      <c r="BQP35" s="27"/>
      <c r="BQQ35" s="27"/>
      <c r="BQR35" s="27"/>
      <c r="BQS35" s="27"/>
      <c r="BQT35" s="27"/>
      <c r="BQU35" s="27"/>
      <c r="BQV35" s="27"/>
      <c r="BQW35" s="27"/>
      <c r="BQX35" s="27"/>
      <c r="BQY35" s="27"/>
      <c r="BQZ35" s="27"/>
      <c r="BRA35" s="27"/>
      <c r="BRB35" s="27"/>
      <c r="BRC35" s="27"/>
      <c r="BRD35" s="27"/>
    </row>
    <row r="36" spans="1:1824" s="46" customFormat="1" x14ac:dyDescent="0.2">
      <c r="A36" s="48" t="s">
        <v>8</v>
      </c>
      <c r="B36" s="47">
        <f>B35</f>
        <v>805000</v>
      </c>
      <c r="C36" s="45">
        <f>SUM($B35:C35)</f>
        <v>1610000</v>
      </c>
      <c r="D36" s="45">
        <f>SUM($B35:D35)</f>
        <v>2415000</v>
      </c>
      <c r="E36" s="45">
        <f>SUM($B35:E35)</f>
        <v>3220000</v>
      </c>
      <c r="F36" s="45">
        <f>SUM($B35:F35)</f>
        <v>4025000</v>
      </c>
      <c r="G36" s="45">
        <f>SUM($B35:G35)</f>
        <v>4830000</v>
      </c>
      <c r="H36" s="45">
        <f>SUM($B35:H35)</f>
        <v>5635000</v>
      </c>
      <c r="I36" s="45">
        <f>SUM($B35:I35)</f>
        <v>6440000</v>
      </c>
      <c r="J36" s="45">
        <f>SUM($B35:J35)</f>
        <v>7245000</v>
      </c>
      <c r="K36" s="15">
        <f>SUM($B35:K35)</f>
        <v>8050000</v>
      </c>
      <c r="L36" s="45">
        <f>SUM($B35:L35)</f>
        <v>8855000</v>
      </c>
      <c r="M36" s="45">
        <f>SUM($B35:M35)</f>
        <v>9660000</v>
      </c>
      <c r="N36" s="45">
        <f>SUM($B35:N35)</f>
        <v>10465000</v>
      </c>
      <c r="O36" s="45">
        <f>SUM($B35:O35)</f>
        <v>11270000</v>
      </c>
      <c r="P36" s="45">
        <f>SUM($B35:P35)</f>
        <v>12075000</v>
      </c>
      <c r="Q36" s="45">
        <f>SUM($B35:Q35)</f>
        <v>12880000</v>
      </c>
      <c r="R36" s="45">
        <f>SUM($B35:R35)</f>
        <v>13685000</v>
      </c>
      <c r="S36" s="45">
        <f>SUM($B35:S35)</f>
        <v>14490000</v>
      </c>
      <c r="T36" s="45">
        <f>SUM($B35:T35)</f>
        <v>15295000</v>
      </c>
      <c r="U36" s="15">
        <f>SUM($B35:U35)</f>
        <v>16100000</v>
      </c>
      <c r="V36" s="45">
        <f>SUM($B35:V35)</f>
        <v>16905000</v>
      </c>
      <c r="W36" s="45">
        <f>SUM($B35:W35)</f>
        <v>17710000</v>
      </c>
      <c r="X36" s="45">
        <f>SUM($B35:X35)</f>
        <v>18515000</v>
      </c>
      <c r="Y36" s="45">
        <f>SUM($B35:Y35)</f>
        <v>19320000</v>
      </c>
      <c r="Z36" s="45">
        <f>SUM($B35:Z35)</f>
        <v>20125000</v>
      </c>
      <c r="AA36" s="45">
        <f>SUM($B35:AA35)</f>
        <v>20930000</v>
      </c>
      <c r="AB36" s="45">
        <f>SUM($B35:AB35)</f>
        <v>21735000</v>
      </c>
      <c r="AC36" s="45">
        <f>SUM($B35:AC35)</f>
        <v>22540000</v>
      </c>
      <c r="AD36" s="45">
        <f>SUM($B35:AD35)</f>
        <v>23345000</v>
      </c>
      <c r="AE36" s="15">
        <f>SUM($B35:AE35)</f>
        <v>24150000</v>
      </c>
      <c r="AF36" s="45">
        <f>SUM($B35:AF35)</f>
        <v>24955000</v>
      </c>
      <c r="AG36" s="45">
        <f>SUM($B35:AG35)</f>
        <v>25760000</v>
      </c>
      <c r="AH36" s="45">
        <f>SUM($B35:AH35)</f>
        <v>26565000</v>
      </c>
      <c r="AI36" s="45">
        <f>SUM($B35:AI35)</f>
        <v>27370000</v>
      </c>
      <c r="AJ36" s="45">
        <f>SUM($B35:AJ35)</f>
        <v>28175000</v>
      </c>
      <c r="AK36" s="45">
        <f>SUM($B35:AK35)</f>
        <v>28980000</v>
      </c>
      <c r="AL36" s="45">
        <f>SUM($B35:AL35)</f>
        <v>29785000</v>
      </c>
      <c r="AM36" s="45">
        <f>SUM($B35:AM35)</f>
        <v>30590000</v>
      </c>
      <c r="AN36" s="45">
        <f>SUM($B35:AN35)</f>
        <v>31395000</v>
      </c>
      <c r="AO36" s="15">
        <f>SUM($B35:AO35)</f>
        <v>32200000</v>
      </c>
      <c r="AP36" s="45">
        <f>SUM($B35:AP35)</f>
        <v>33005000</v>
      </c>
      <c r="AQ36" s="45">
        <f>SUM($B35:AQ35)</f>
        <v>33810000</v>
      </c>
      <c r="AR36" s="45">
        <f>SUM($B35:AR35)</f>
        <v>34615000</v>
      </c>
      <c r="AS36" s="45">
        <f>SUM($B35:AS35)</f>
        <v>35420000</v>
      </c>
      <c r="AT36" s="45">
        <f>SUM($B35:AT35)</f>
        <v>36225000</v>
      </c>
      <c r="AU36" s="45">
        <f>SUM($B35:AU35)</f>
        <v>37030000</v>
      </c>
      <c r="AV36" s="45">
        <f>SUM($B35:AV35)</f>
        <v>37835000</v>
      </c>
      <c r="AW36" s="45">
        <f>SUM($B35:AW35)</f>
        <v>38640000</v>
      </c>
      <c r="AX36" s="45">
        <f>SUM($B35:AX35)</f>
        <v>39445000</v>
      </c>
      <c r="AY36" s="15">
        <f>SUM($B35:AY35)</f>
        <v>40250000</v>
      </c>
      <c r="AZ36" s="45">
        <f>SUM($B35:AZ35)</f>
        <v>41055000</v>
      </c>
      <c r="BA36" s="45">
        <f>SUM($B35:BA35)</f>
        <v>41860000</v>
      </c>
      <c r="BB36" s="45">
        <f>SUM($B35:BB35)</f>
        <v>42665000</v>
      </c>
      <c r="BC36" s="45">
        <f>SUM($B35:BC35)</f>
        <v>43470000</v>
      </c>
      <c r="BD36" s="45">
        <f>SUM($B35:BD35)</f>
        <v>44275000</v>
      </c>
      <c r="BE36" s="45">
        <f>SUM($B35:BE35)</f>
        <v>45080000</v>
      </c>
      <c r="BF36" s="45">
        <f>SUM($B35:BF35)</f>
        <v>45885000</v>
      </c>
      <c r="BG36" s="45">
        <f>SUM($B35:BG35)</f>
        <v>46690000</v>
      </c>
      <c r="BH36" s="45">
        <f>SUM($B35:BH35)</f>
        <v>47495000</v>
      </c>
      <c r="BI36" s="15">
        <f>SUM($B35:BI35)</f>
        <v>48300000</v>
      </c>
      <c r="BJ36" s="45">
        <f>SUM($B35:BJ35)</f>
        <v>49105000</v>
      </c>
      <c r="BK36" s="45">
        <f>SUM($B35:BK35)</f>
        <v>49910000</v>
      </c>
      <c r="BL36" s="45">
        <f>SUM($B35:BL35)</f>
        <v>50715000</v>
      </c>
      <c r="BM36" s="45">
        <f>SUM($B35:BM35)</f>
        <v>51520000</v>
      </c>
      <c r="BN36" s="45">
        <f>SUM($B35:BN35)</f>
        <v>52325000</v>
      </c>
      <c r="BO36" s="45">
        <f>SUM($B35:BO35)</f>
        <v>53130000</v>
      </c>
      <c r="BP36" s="45">
        <f>SUM($B35:BP35)</f>
        <v>53935000</v>
      </c>
      <c r="BQ36" s="45">
        <f>SUM($B35:BQ35)</f>
        <v>54740000</v>
      </c>
      <c r="BR36" s="45">
        <f>SUM($B35:BR35)</f>
        <v>55545000</v>
      </c>
      <c r="BS36" s="15">
        <f>SUM($B35:BS35)</f>
        <v>56350000</v>
      </c>
      <c r="BT36" s="30"/>
      <c r="BU36" s="30"/>
      <c r="BV36" s="30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  <c r="AAF36" s="27"/>
      <c r="AAG36" s="27"/>
      <c r="AAH36" s="27"/>
      <c r="AAI36" s="27"/>
      <c r="AAJ36" s="27"/>
      <c r="AAK36" s="27"/>
      <c r="AAL36" s="27"/>
      <c r="AAM36" s="27"/>
      <c r="AAN36" s="27"/>
      <c r="AAO36" s="27"/>
      <c r="AAP36" s="27"/>
      <c r="AAQ36" s="27"/>
      <c r="AAR36" s="27"/>
      <c r="AAS36" s="27"/>
      <c r="AAT36" s="27"/>
      <c r="AAU36" s="27"/>
      <c r="AAV36" s="27"/>
      <c r="AAW36" s="27"/>
      <c r="AAX36" s="27"/>
      <c r="AAY36" s="27"/>
      <c r="AAZ36" s="27"/>
      <c r="ABA36" s="27"/>
      <c r="ABB36" s="27"/>
      <c r="ABC36" s="27"/>
      <c r="ABD36" s="27"/>
      <c r="ABE36" s="27"/>
      <c r="ABF36" s="27"/>
      <c r="ABG36" s="27"/>
      <c r="ABH36" s="27"/>
      <c r="ABI36" s="27"/>
      <c r="ABJ36" s="27"/>
      <c r="ABK36" s="27"/>
      <c r="ABL36" s="27"/>
      <c r="ABM36" s="27"/>
      <c r="ABN36" s="27"/>
      <c r="ABO36" s="27"/>
      <c r="ABP36" s="27"/>
      <c r="ABQ36" s="27"/>
      <c r="ABR36" s="27"/>
      <c r="ABS36" s="27"/>
      <c r="ABT36" s="27"/>
      <c r="ABU36" s="27"/>
      <c r="ABV36" s="27"/>
      <c r="ABW36" s="27"/>
      <c r="ABX36" s="27"/>
      <c r="ABY36" s="27"/>
      <c r="ABZ36" s="27"/>
      <c r="ACA36" s="27"/>
      <c r="ACB36" s="27"/>
      <c r="ACC36" s="27"/>
      <c r="ACD36" s="27"/>
      <c r="ACE36" s="27"/>
      <c r="ACF36" s="27"/>
      <c r="ACG36" s="27"/>
      <c r="ACH36" s="27"/>
      <c r="ACI36" s="27"/>
      <c r="ACJ36" s="27"/>
      <c r="ACK36" s="27"/>
      <c r="ACL36" s="27"/>
      <c r="ACM36" s="27"/>
      <c r="ACN36" s="27"/>
      <c r="ACO36" s="27"/>
      <c r="ACP36" s="27"/>
      <c r="ACQ36" s="27"/>
      <c r="ACR36" s="27"/>
      <c r="ACS36" s="27"/>
      <c r="ACT36" s="27"/>
      <c r="ACU36" s="27"/>
      <c r="ACV36" s="27"/>
      <c r="ACW36" s="27"/>
      <c r="ACX36" s="27"/>
      <c r="ACY36" s="27"/>
      <c r="ACZ36" s="27"/>
      <c r="ADA36" s="27"/>
      <c r="ADB36" s="27"/>
      <c r="ADC36" s="27"/>
      <c r="ADD36" s="27"/>
      <c r="ADE36" s="27"/>
      <c r="ADF36" s="27"/>
      <c r="ADG36" s="27"/>
      <c r="ADH36" s="27"/>
      <c r="ADI36" s="27"/>
      <c r="ADJ36" s="27"/>
      <c r="ADK36" s="27"/>
      <c r="ADL36" s="27"/>
      <c r="ADM36" s="27"/>
      <c r="ADN36" s="27"/>
      <c r="ADO36" s="27"/>
      <c r="ADP36" s="27"/>
      <c r="ADQ36" s="27"/>
      <c r="ADR36" s="27"/>
      <c r="ADS36" s="27"/>
      <c r="ADT36" s="27"/>
      <c r="ADU36" s="27"/>
      <c r="ADV36" s="27"/>
      <c r="ADW36" s="27"/>
      <c r="ADX36" s="27"/>
      <c r="ADY36" s="27"/>
      <c r="ADZ36" s="27"/>
      <c r="AEA36" s="27"/>
      <c r="AEB36" s="27"/>
      <c r="AEC36" s="27"/>
      <c r="AED36" s="27"/>
      <c r="AEE36" s="27"/>
      <c r="AEF36" s="27"/>
      <c r="AEG36" s="27"/>
      <c r="AEH36" s="27"/>
      <c r="AEI36" s="27"/>
      <c r="AEJ36" s="27"/>
      <c r="AEK36" s="27"/>
      <c r="AEL36" s="27"/>
      <c r="AEM36" s="27"/>
      <c r="AEN36" s="27"/>
      <c r="AEO36" s="27"/>
      <c r="AEP36" s="27"/>
      <c r="AEQ36" s="27"/>
      <c r="AER36" s="27"/>
      <c r="AES36" s="27"/>
      <c r="AET36" s="27"/>
      <c r="AEU36" s="27"/>
      <c r="AEV36" s="27"/>
      <c r="AEW36" s="27"/>
      <c r="AEX36" s="27"/>
      <c r="AEY36" s="27"/>
      <c r="AEZ36" s="27"/>
      <c r="AFA36" s="27"/>
      <c r="AFB36" s="27"/>
      <c r="AFC36" s="27"/>
      <c r="AFD36" s="27"/>
      <c r="AFE36" s="27"/>
      <c r="AFF36" s="27"/>
      <c r="AFG36" s="27"/>
      <c r="AFH36" s="27"/>
      <c r="AFI36" s="27"/>
      <c r="AFJ36" s="27"/>
      <c r="AFK36" s="27"/>
      <c r="AFL36" s="27"/>
      <c r="AFM36" s="27"/>
      <c r="AFN36" s="27"/>
      <c r="AFO36" s="27"/>
      <c r="AFP36" s="27"/>
      <c r="AFQ36" s="27"/>
      <c r="AFR36" s="27"/>
      <c r="AFS36" s="27"/>
      <c r="AFT36" s="27"/>
      <c r="AFU36" s="27"/>
      <c r="AFV36" s="27"/>
      <c r="AFW36" s="27"/>
      <c r="AFX36" s="27"/>
      <c r="AFY36" s="27"/>
      <c r="AFZ36" s="27"/>
      <c r="AGA36" s="27"/>
      <c r="AGB36" s="27"/>
      <c r="AGC36" s="27"/>
      <c r="AGD36" s="27"/>
      <c r="AGE36" s="27"/>
      <c r="AGF36" s="27"/>
      <c r="AGG36" s="27"/>
      <c r="AGH36" s="27"/>
      <c r="AGI36" s="27"/>
      <c r="AGJ36" s="27"/>
      <c r="AGK36" s="27"/>
      <c r="AGL36" s="27"/>
      <c r="AGM36" s="27"/>
      <c r="AGN36" s="27"/>
      <c r="AGO36" s="27"/>
      <c r="AGP36" s="27"/>
      <c r="AGQ36" s="27"/>
      <c r="AGR36" s="27"/>
      <c r="AGS36" s="27"/>
      <c r="AGT36" s="27"/>
      <c r="AGU36" s="27"/>
      <c r="AGV36" s="27"/>
      <c r="AGW36" s="27"/>
      <c r="AGX36" s="27"/>
      <c r="AGY36" s="27"/>
      <c r="AGZ36" s="27"/>
      <c r="AHA36" s="27"/>
      <c r="AHB36" s="27"/>
      <c r="AHC36" s="27"/>
      <c r="AHD36" s="27"/>
      <c r="AHE36" s="27"/>
      <c r="AHF36" s="27"/>
      <c r="AHG36" s="27"/>
      <c r="AHH36" s="27"/>
      <c r="AHI36" s="27"/>
      <c r="AHJ36" s="27"/>
      <c r="AHK36" s="27"/>
      <c r="AHL36" s="27"/>
      <c r="AHM36" s="27"/>
      <c r="AHN36" s="27"/>
      <c r="AHO36" s="27"/>
      <c r="AHP36" s="27"/>
      <c r="AHQ36" s="27"/>
      <c r="AHR36" s="27"/>
      <c r="AHS36" s="27"/>
      <c r="AHT36" s="27"/>
      <c r="AHU36" s="27"/>
      <c r="AHV36" s="27"/>
      <c r="AHW36" s="27"/>
      <c r="AHX36" s="27"/>
      <c r="AHY36" s="27"/>
      <c r="AHZ36" s="27"/>
      <c r="AIA36" s="27"/>
      <c r="AIB36" s="27"/>
      <c r="AIC36" s="27"/>
      <c r="AID36" s="27"/>
      <c r="AIE36" s="27"/>
      <c r="AIF36" s="27"/>
      <c r="AIG36" s="27"/>
      <c r="AIH36" s="27"/>
      <c r="AII36" s="27"/>
      <c r="AIJ36" s="27"/>
      <c r="AIK36" s="27"/>
      <c r="AIL36" s="27"/>
      <c r="AIM36" s="27"/>
      <c r="AIN36" s="27"/>
      <c r="AIO36" s="27"/>
      <c r="AIP36" s="27"/>
      <c r="AIQ36" s="27"/>
      <c r="AIR36" s="27"/>
      <c r="AIS36" s="27"/>
      <c r="AIT36" s="27"/>
      <c r="AIU36" s="27"/>
      <c r="AIV36" s="27"/>
      <c r="AIW36" s="27"/>
      <c r="AIX36" s="27"/>
      <c r="AIY36" s="27"/>
      <c r="AIZ36" s="27"/>
      <c r="AJA36" s="27"/>
      <c r="AJB36" s="27"/>
      <c r="AJC36" s="27"/>
      <c r="AJD36" s="27"/>
      <c r="AJE36" s="27"/>
      <c r="AJF36" s="27"/>
      <c r="AJG36" s="27"/>
      <c r="AJH36" s="27"/>
      <c r="AJI36" s="27"/>
      <c r="AJJ36" s="27"/>
      <c r="AJK36" s="27"/>
      <c r="AJL36" s="27"/>
      <c r="AJM36" s="27"/>
      <c r="AJN36" s="27"/>
      <c r="AJO36" s="27"/>
      <c r="AJP36" s="27"/>
      <c r="AJQ36" s="27"/>
      <c r="AJR36" s="27"/>
      <c r="AJS36" s="27"/>
      <c r="AJT36" s="27"/>
      <c r="AJU36" s="27"/>
      <c r="AJV36" s="27"/>
      <c r="AJW36" s="27"/>
      <c r="AJX36" s="27"/>
      <c r="AJY36" s="27"/>
      <c r="AJZ36" s="27"/>
      <c r="AKA36" s="27"/>
      <c r="AKB36" s="27"/>
      <c r="AKC36" s="27"/>
      <c r="AKD36" s="27"/>
      <c r="AKE36" s="27"/>
      <c r="AKF36" s="27"/>
      <c r="AKG36" s="27"/>
      <c r="AKH36" s="27"/>
      <c r="AKI36" s="27"/>
      <c r="AKJ36" s="27"/>
      <c r="AKK36" s="27"/>
      <c r="AKL36" s="27"/>
      <c r="AKM36" s="27"/>
      <c r="AKN36" s="27"/>
      <c r="AKO36" s="27"/>
      <c r="AKP36" s="27"/>
      <c r="AKQ36" s="27"/>
      <c r="AKR36" s="27"/>
      <c r="AKS36" s="27"/>
      <c r="AKT36" s="27"/>
      <c r="AKU36" s="27"/>
      <c r="AKV36" s="27"/>
      <c r="AKW36" s="27"/>
      <c r="AKX36" s="27"/>
      <c r="AKY36" s="27"/>
      <c r="AKZ36" s="27"/>
      <c r="ALA36" s="27"/>
      <c r="ALB36" s="27"/>
      <c r="ALC36" s="27"/>
      <c r="ALD36" s="27"/>
      <c r="ALE36" s="27"/>
      <c r="ALF36" s="27"/>
      <c r="ALG36" s="27"/>
      <c r="ALH36" s="27"/>
      <c r="ALI36" s="27"/>
      <c r="ALJ36" s="27"/>
      <c r="ALK36" s="27"/>
      <c r="ALL36" s="27"/>
      <c r="ALM36" s="27"/>
      <c r="ALN36" s="27"/>
      <c r="ALO36" s="27"/>
      <c r="ALP36" s="27"/>
      <c r="ALQ36" s="27"/>
      <c r="ALR36" s="27"/>
      <c r="ALS36" s="27"/>
      <c r="ALT36" s="27"/>
      <c r="ALU36" s="27"/>
      <c r="ALV36" s="27"/>
      <c r="ALW36" s="27"/>
      <c r="ALX36" s="27"/>
      <c r="ALY36" s="27"/>
      <c r="ALZ36" s="27"/>
      <c r="AMA36" s="27"/>
      <c r="AMB36" s="27"/>
      <c r="AMC36" s="27"/>
      <c r="AMD36" s="27"/>
      <c r="AME36" s="27"/>
      <c r="AMF36" s="27"/>
      <c r="AMG36" s="27"/>
      <c r="AMH36" s="27"/>
      <c r="AMI36" s="27"/>
      <c r="AMJ36" s="27"/>
      <c r="AMK36" s="27"/>
      <c r="AML36" s="27"/>
      <c r="AMM36" s="27"/>
      <c r="AMN36" s="27"/>
      <c r="AMO36" s="27"/>
      <c r="AMP36" s="27"/>
      <c r="AMQ36" s="27"/>
      <c r="AMR36" s="27"/>
      <c r="AMS36" s="27"/>
      <c r="AMT36" s="27"/>
      <c r="AMU36" s="27"/>
      <c r="AMV36" s="27"/>
      <c r="AMW36" s="27"/>
      <c r="AMX36" s="27"/>
      <c r="AMY36" s="27"/>
      <c r="AMZ36" s="27"/>
      <c r="ANA36" s="27"/>
      <c r="ANB36" s="27"/>
      <c r="ANC36" s="27"/>
      <c r="AND36" s="27"/>
      <c r="ANE36" s="27"/>
      <c r="ANF36" s="27"/>
      <c r="ANG36" s="27"/>
      <c r="ANH36" s="27"/>
      <c r="ANI36" s="27"/>
      <c r="ANJ36" s="27"/>
      <c r="ANK36" s="27"/>
      <c r="ANL36" s="27"/>
      <c r="ANM36" s="27"/>
      <c r="ANN36" s="27"/>
      <c r="ANO36" s="27"/>
      <c r="ANP36" s="27"/>
      <c r="ANQ36" s="27"/>
      <c r="ANR36" s="27"/>
      <c r="ANS36" s="27"/>
      <c r="ANT36" s="27"/>
      <c r="ANU36" s="27"/>
      <c r="ANV36" s="27"/>
      <c r="ANW36" s="27"/>
      <c r="ANX36" s="27"/>
      <c r="ANY36" s="27"/>
      <c r="ANZ36" s="27"/>
      <c r="AOA36" s="27"/>
      <c r="AOB36" s="27"/>
      <c r="AOC36" s="27"/>
      <c r="AOD36" s="27"/>
      <c r="AOE36" s="27"/>
      <c r="AOF36" s="27"/>
      <c r="AOG36" s="27"/>
      <c r="AOH36" s="27"/>
      <c r="AOI36" s="27"/>
      <c r="AOJ36" s="27"/>
      <c r="AOK36" s="27"/>
      <c r="AOL36" s="27"/>
      <c r="AOM36" s="27"/>
      <c r="AON36" s="27"/>
      <c r="AOO36" s="27"/>
      <c r="AOP36" s="27"/>
      <c r="AOQ36" s="27"/>
      <c r="AOR36" s="27"/>
      <c r="AOS36" s="27"/>
      <c r="AOT36" s="27"/>
      <c r="AOU36" s="27"/>
      <c r="AOV36" s="27"/>
      <c r="AOW36" s="27"/>
      <c r="AOX36" s="27"/>
      <c r="AOY36" s="27"/>
      <c r="AOZ36" s="27"/>
      <c r="APA36" s="27"/>
      <c r="APB36" s="27"/>
      <c r="APC36" s="27"/>
      <c r="APD36" s="27"/>
      <c r="APE36" s="27"/>
      <c r="APF36" s="27"/>
      <c r="APG36" s="27"/>
      <c r="APH36" s="27"/>
      <c r="API36" s="27"/>
      <c r="APJ36" s="27"/>
      <c r="APK36" s="27"/>
      <c r="APL36" s="27"/>
      <c r="APM36" s="27"/>
      <c r="APN36" s="27"/>
      <c r="APO36" s="27"/>
      <c r="APP36" s="27"/>
      <c r="APQ36" s="27"/>
      <c r="APR36" s="27"/>
      <c r="APS36" s="27"/>
      <c r="APT36" s="27"/>
      <c r="APU36" s="27"/>
      <c r="APV36" s="27"/>
      <c r="APW36" s="27"/>
      <c r="APX36" s="27"/>
      <c r="APY36" s="27"/>
      <c r="APZ36" s="27"/>
      <c r="AQA36" s="27"/>
      <c r="AQB36" s="27"/>
      <c r="AQC36" s="27"/>
      <c r="AQD36" s="27"/>
      <c r="AQE36" s="27"/>
      <c r="AQF36" s="27"/>
      <c r="AQG36" s="27"/>
      <c r="AQH36" s="27"/>
      <c r="AQI36" s="27"/>
      <c r="AQJ36" s="27"/>
      <c r="AQK36" s="27"/>
      <c r="AQL36" s="27"/>
      <c r="AQM36" s="27"/>
      <c r="AQN36" s="27"/>
      <c r="AQO36" s="27"/>
      <c r="AQP36" s="27"/>
      <c r="AQQ36" s="27"/>
      <c r="AQR36" s="27"/>
      <c r="AQS36" s="27"/>
      <c r="AQT36" s="27"/>
      <c r="AQU36" s="27"/>
      <c r="AQV36" s="27"/>
      <c r="AQW36" s="27"/>
      <c r="AQX36" s="27"/>
      <c r="AQY36" s="27"/>
      <c r="AQZ36" s="27"/>
      <c r="ARA36" s="27"/>
      <c r="ARB36" s="27"/>
      <c r="ARC36" s="27"/>
      <c r="ARD36" s="27"/>
      <c r="ARE36" s="27"/>
      <c r="ARF36" s="27"/>
      <c r="ARG36" s="27"/>
      <c r="ARH36" s="27"/>
      <c r="ARI36" s="27"/>
      <c r="ARJ36" s="27"/>
      <c r="ARK36" s="27"/>
      <c r="ARL36" s="27"/>
      <c r="ARM36" s="27"/>
      <c r="ARN36" s="27"/>
      <c r="ARO36" s="27"/>
      <c r="ARP36" s="27"/>
      <c r="ARQ36" s="27"/>
      <c r="ARR36" s="27"/>
      <c r="ARS36" s="27"/>
      <c r="ART36" s="27"/>
      <c r="ARU36" s="27"/>
      <c r="ARV36" s="27"/>
      <c r="ARW36" s="27"/>
      <c r="ARX36" s="27"/>
      <c r="ARY36" s="27"/>
      <c r="ARZ36" s="27"/>
      <c r="ASA36" s="27"/>
      <c r="ASB36" s="27"/>
      <c r="ASC36" s="27"/>
      <c r="ASD36" s="27"/>
      <c r="ASE36" s="27"/>
      <c r="ASF36" s="27"/>
      <c r="ASG36" s="27"/>
      <c r="ASH36" s="27"/>
      <c r="ASI36" s="27"/>
      <c r="ASJ36" s="27"/>
      <c r="ASK36" s="27"/>
      <c r="ASL36" s="27"/>
      <c r="ASM36" s="27"/>
      <c r="ASN36" s="27"/>
      <c r="ASO36" s="27"/>
      <c r="ASP36" s="27"/>
      <c r="ASQ36" s="27"/>
      <c r="ASR36" s="27"/>
      <c r="ASS36" s="27"/>
      <c r="AST36" s="27"/>
      <c r="ASU36" s="27"/>
      <c r="ASV36" s="27"/>
      <c r="ASW36" s="27"/>
      <c r="ASX36" s="27"/>
      <c r="ASY36" s="27"/>
      <c r="ASZ36" s="27"/>
      <c r="ATA36" s="27"/>
      <c r="ATB36" s="27"/>
      <c r="ATC36" s="27"/>
      <c r="ATD36" s="27"/>
      <c r="ATE36" s="27"/>
      <c r="ATF36" s="27"/>
      <c r="ATG36" s="27"/>
      <c r="ATH36" s="27"/>
      <c r="ATI36" s="27"/>
      <c r="ATJ36" s="27"/>
      <c r="ATK36" s="27"/>
      <c r="ATL36" s="27"/>
      <c r="ATM36" s="27"/>
      <c r="ATN36" s="27"/>
      <c r="ATO36" s="27"/>
      <c r="ATP36" s="27"/>
      <c r="ATQ36" s="27"/>
      <c r="ATR36" s="27"/>
      <c r="ATS36" s="27"/>
      <c r="ATT36" s="27"/>
      <c r="ATU36" s="27"/>
      <c r="ATV36" s="27"/>
      <c r="ATW36" s="27"/>
      <c r="ATX36" s="27"/>
      <c r="ATY36" s="27"/>
      <c r="ATZ36" s="27"/>
      <c r="AUA36" s="27"/>
      <c r="AUB36" s="27"/>
      <c r="AUC36" s="27"/>
      <c r="AUD36" s="27"/>
      <c r="AUE36" s="27"/>
      <c r="AUF36" s="27"/>
      <c r="AUG36" s="27"/>
      <c r="AUH36" s="27"/>
      <c r="AUI36" s="27"/>
      <c r="AUJ36" s="27"/>
      <c r="AUK36" s="27"/>
      <c r="AUL36" s="27"/>
      <c r="AUM36" s="27"/>
      <c r="AUN36" s="27"/>
      <c r="AUO36" s="27"/>
      <c r="AUP36" s="27"/>
      <c r="AUQ36" s="27"/>
      <c r="AUR36" s="27"/>
      <c r="AUS36" s="27"/>
      <c r="AUT36" s="27"/>
      <c r="AUU36" s="27"/>
      <c r="AUV36" s="27"/>
      <c r="AUW36" s="27"/>
      <c r="AUX36" s="27"/>
      <c r="AUY36" s="27"/>
      <c r="AUZ36" s="27"/>
      <c r="AVA36" s="27"/>
      <c r="AVB36" s="27"/>
      <c r="AVC36" s="27"/>
      <c r="AVD36" s="27"/>
      <c r="AVE36" s="27"/>
      <c r="AVF36" s="27"/>
      <c r="AVG36" s="27"/>
      <c r="AVH36" s="27"/>
      <c r="AVI36" s="27"/>
      <c r="AVJ36" s="27"/>
      <c r="AVK36" s="27"/>
      <c r="AVL36" s="27"/>
      <c r="AVM36" s="27"/>
      <c r="AVN36" s="27"/>
      <c r="AVO36" s="27"/>
      <c r="AVP36" s="27"/>
      <c r="AVQ36" s="27"/>
      <c r="AVR36" s="27"/>
      <c r="AVS36" s="27"/>
      <c r="AVT36" s="27"/>
      <c r="AVU36" s="27"/>
      <c r="AVV36" s="27"/>
      <c r="AVW36" s="27"/>
      <c r="AVX36" s="27"/>
      <c r="AVY36" s="27"/>
      <c r="AVZ36" s="27"/>
      <c r="AWA36" s="27"/>
      <c r="AWB36" s="27"/>
      <c r="AWC36" s="27"/>
      <c r="AWD36" s="27"/>
      <c r="AWE36" s="27"/>
      <c r="AWF36" s="27"/>
      <c r="AWG36" s="27"/>
      <c r="AWH36" s="27"/>
      <c r="AWI36" s="27"/>
      <c r="AWJ36" s="27"/>
      <c r="AWK36" s="27"/>
      <c r="AWL36" s="27"/>
      <c r="AWM36" s="27"/>
      <c r="AWN36" s="27"/>
      <c r="AWO36" s="27"/>
      <c r="AWP36" s="27"/>
      <c r="AWQ36" s="27"/>
      <c r="AWR36" s="27"/>
      <c r="AWS36" s="27"/>
      <c r="AWT36" s="27"/>
      <c r="AWU36" s="27"/>
      <c r="AWV36" s="27"/>
      <c r="AWW36" s="27"/>
      <c r="AWX36" s="27"/>
      <c r="AWY36" s="27"/>
      <c r="AWZ36" s="27"/>
      <c r="AXA36" s="27"/>
      <c r="AXB36" s="27"/>
      <c r="AXC36" s="27"/>
      <c r="AXD36" s="27"/>
      <c r="AXE36" s="27"/>
      <c r="AXF36" s="27"/>
      <c r="AXG36" s="27"/>
      <c r="AXH36" s="27"/>
      <c r="AXI36" s="27"/>
      <c r="AXJ36" s="27"/>
      <c r="AXK36" s="27"/>
      <c r="AXL36" s="27"/>
      <c r="AXM36" s="27"/>
      <c r="AXN36" s="27"/>
      <c r="AXO36" s="27"/>
      <c r="AXP36" s="27"/>
      <c r="AXQ36" s="27"/>
      <c r="AXR36" s="27"/>
      <c r="AXS36" s="27"/>
      <c r="AXT36" s="27"/>
      <c r="AXU36" s="27"/>
      <c r="AXV36" s="27"/>
      <c r="AXW36" s="27"/>
      <c r="AXX36" s="27"/>
      <c r="AXY36" s="27"/>
      <c r="AXZ36" s="27"/>
      <c r="AYA36" s="27"/>
      <c r="AYB36" s="27"/>
      <c r="AYC36" s="27"/>
      <c r="AYD36" s="27"/>
      <c r="AYE36" s="27"/>
      <c r="AYF36" s="27"/>
      <c r="AYG36" s="27"/>
      <c r="AYH36" s="27"/>
      <c r="AYI36" s="27"/>
      <c r="AYJ36" s="27"/>
      <c r="AYK36" s="27"/>
      <c r="AYL36" s="27"/>
      <c r="AYM36" s="27"/>
      <c r="AYN36" s="27"/>
      <c r="AYO36" s="27"/>
      <c r="AYP36" s="27"/>
      <c r="AYQ36" s="27"/>
      <c r="AYR36" s="27"/>
      <c r="AYS36" s="27"/>
      <c r="AYT36" s="27"/>
      <c r="AYU36" s="27"/>
      <c r="AYV36" s="27"/>
      <c r="AYW36" s="27"/>
      <c r="AYX36" s="27"/>
      <c r="AYY36" s="27"/>
      <c r="AYZ36" s="27"/>
      <c r="AZA36" s="27"/>
      <c r="AZB36" s="27"/>
      <c r="AZC36" s="27"/>
      <c r="AZD36" s="27"/>
      <c r="AZE36" s="27"/>
      <c r="AZF36" s="27"/>
      <c r="AZG36" s="27"/>
      <c r="AZH36" s="27"/>
      <c r="AZI36" s="27"/>
      <c r="AZJ36" s="27"/>
      <c r="AZK36" s="27"/>
      <c r="AZL36" s="27"/>
      <c r="AZM36" s="27"/>
      <c r="AZN36" s="27"/>
      <c r="AZO36" s="27"/>
      <c r="AZP36" s="27"/>
      <c r="AZQ36" s="27"/>
      <c r="AZR36" s="27"/>
      <c r="AZS36" s="27"/>
      <c r="AZT36" s="27"/>
      <c r="AZU36" s="27"/>
      <c r="AZV36" s="27"/>
      <c r="AZW36" s="27"/>
      <c r="AZX36" s="27"/>
      <c r="AZY36" s="27"/>
      <c r="AZZ36" s="27"/>
      <c r="BAA36" s="27"/>
      <c r="BAB36" s="27"/>
      <c r="BAC36" s="27"/>
      <c r="BAD36" s="27"/>
      <c r="BAE36" s="27"/>
      <c r="BAF36" s="27"/>
      <c r="BAG36" s="27"/>
      <c r="BAH36" s="27"/>
      <c r="BAI36" s="27"/>
      <c r="BAJ36" s="27"/>
      <c r="BAK36" s="27"/>
      <c r="BAL36" s="27"/>
      <c r="BAM36" s="27"/>
      <c r="BAN36" s="27"/>
      <c r="BAO36" s="27"/>
      <c r="BAP36" s="27"/>
      <c r="BAQ36" s="27"/>
      <c r="BAR36" s="27"/>
      <c r="BAS36" s="27"/>
      <c r="BAT36" s="27"/>
      <c r="BAU36" s="27"/>
      <c r="BAV36" s="27"/>
      <c r="BAW36" s="27"/>
      <c r="BAX36" s="27"/>
      <c r="BAY36" s="27"/>
      <c r="BAZ36" s="27"/>
      <c r="BBA36" s="27"/>
      <c r="BBB36" s="27"/>
      <c r="BBC36" s="27"/>
      <c r="BBD36" s="27"/>
      <c r="BBE36" s="27"/>
      <c r="BBF36" s="27"/>
      <c r="BBG36" s="27"/>
      <c r="BBH36" s="27"/>
      <c r="BBI36" s="27"/>
      <c r="BBJ36" s="27"/>
      <c r="BBK36" s="27"/>
      <c r="BBL36" s="27"/>
      <c r="BBM36" s="27"/>
      <c r="BBN36" s="27"/>
      <c r="BBO36" s="27"/>
      <c r="BBP36" s="27"/>
      <c r="BBQ36" s="27"/>
      <c r="BBR36" s="27"/>
      <c r="BBS36" s="27"/>
      <c r="BBT36" s="27"/>
      <c r="BBU36" s="27"/>
      <c r="BBV36" s="27"/>
      <c r="BBW36" s="27"/>
      <c r="BBX36" s="27"/>
      <c r="BBY36" s="27"/>
      <c r="BBZ36" s="27"/>
      <c r="BCA36" s="27"/>
      <c r="BCB36" s="27"/>
      <c r="BCC36" s="27"/>
      <c r="BCD36" s="27"/>
      <c r="BCE36" s="27"/>
      <c r="BCF36" s="27"/>
      <c r="BCG36" s="27"/>
      <c r="BCH36" s="27"/>
      <c r="BCI36" s="27"/>
      <c r="BCJ36" s="27"/>
      <c r="BCK36" s="27"/>
      <c r="BCL36" s="27"/>
      <c r="BCM36" s="27"/>
      <c r="BCN36" s="27"/>
      <c r="BCO36" s="27"/>
      <c r="BCP36" s="27"/>
      <c r="BCQ36" s="27"/>
      <c r="BCR36" s="27"/>
      <c r="BCS36" s="27"/>
      <c r="BCT36" s="27"/>
      <c r="BCU36" s="27"/>
      <c r="BCV36" s="27"/>
      <c r="BCW36" s="27"/>
      <c r="BCX36" s="27"/>
      <c r="BCY36" s="27"/>
      <c r="BCZ36" s="27"/>
      <c r="BDA36" s="27"/>
      <c r="BDB36" s="27"/>
      <c r="BDC36" s="27"/>
      <c r="BDD36" s="27"/>
      <c r="BDE36" s="27"/>
      <c r="BDF36" s="27"/>
      <c r="BDG36" s="27"/>
      <c r="BDH36" s="27"/>
      <c r="BDI36" s="27"/>
      <c r="BDJ36" s="27"/>
      <c r="BDK36" s="27"/>
      <c r="BDL36" s="27"/>
      <c r="BDM36" s="27"/>
      <c r="BDN36" s="27"/>
      <c r="BDO36" s="27"/>
      <c r="BDP36" s="27"/>
      <c r="BDQ36" s="27"/>
      <c r="BDR36" s="27"/>
      <c r="BDS36" s="27"/>
      <c r="BDT36" s="27"/>
      <c r="BDU36" s="27"/>
      <c r="BDV36" s="27"/>
      <c r="BDW36" s="27"/>
      <c r="BDX36" s="27"/>
      <c r="BDY36" s="27"/>
      <c r="BDZ36" s="27"/>
      <c r="BEA36" s="27"/>
      <c r="BEB36" s="27"/>
      <c r="BEC36" s="27"/>
      <c r="BED36" s="27"/>
      <c r="BEE36" s="27"/>
      <c r="BEF36" s="27"/>
      <c r="BEG36" s="27"/>
      <c r="BEH36" s="27"/>
      <c r="BEI36" s="27"/>
      <c r="BEJ36" s="27"/>
      <c r="BEK36" s="27"/>
      <c r="BEL36" s="27"/>
      <c r="BEM36" s="27"/>
      <c r="BEN36" s="27"/>
      <c r="BEO36" s="27"/>
      <c r="BEP36" s="27"/>
      <c r="BEQ36" s="27"/>
      <c r="BER36" s="27"/>
      <c r="BES36" s="27"/>
      <c r="BET36" s="27"/>
      <c r="BEU36" s="27"/>
      <c r="BEV36" s="27"/>
      <c r="BEW36" s="27"/>
      <c r="BEX36" s="27"/>
      <c r="BEY36" s="27"/>
      <c r="BEZ36" s="27"/>
      <c r="BFA36" s="27"/>
      <c r="BFB36" s="27"/>
      <c r="BFC36" s="27"/>
      <c r="BFD36" s="27"/>
      <c r="BFE36" s="27"/>
      <c r="BFF36" s="27"/>
      <c r="BFG36" s="27"/>
      <c r="BFH36" s="27"/>
      <c r="BFI36" s="27"/>
      <c r="BFJ36" s="27"/>
      <c r="BFK36" s="27"/>
      <c r="BFL36" s="27"/>
      <c r="BFM36" s="27"/>
      <c r="BFN36" s="27"/>
      <c r="BFO36" s="27"/>
      <c r="BFP36" s="27"/>
      <c r="BFQ36" s="27"/>
      <c r="BFR36" s="27"/>
      <c r="BFS36" s="27"/>
      <c r="BFT36" s="27"/>
      <c r="BFU36" s="27"/>
      <c r="BFV36" s="27"/>
      <c r="BFW36" s="27"/>
      <c r="BFX36" s="27"/>
      <c r="BFY36" s="27"/>
      <c r="BFZ36" s="27"/>
      <c r="BGA36" s="27"/>
      <c r="BGB36" s="27"/>
      <c r="BGC36" s="27"/>
      <c r="BGD36" s="27"/>
      <c r="BGE36" s="27"/>
      <c r="BGF36" s="27"/>
      <c r="BGG36" s="27"/>
      <c r="BGH36" s="27"/>
      <c r="BGI36" s="27"/>
      <c r="BGJ36" s="27"/>
      <c r="BGK36" s="27"/>
      <c r="BGL36" s="27"/>
      <c r="BGM36" s="27"/>
      <c r="BGN36" s="27"/>
      <c r="BGO36" s="27"/>
      <c r="BGP36" s="27"/>
      <c r="BGQ36" s="27"/>
      <c r="BGR36" s="27"/>
      <c r="BGS36" s="27"/>
      <c r="BGT36" s="27"/>
      <c r="BGU36" s="27"/>
      <c r="BGV36" s="27"/>
      <c r="BGW36" s="27"/>
      <c r="BGX36" s="27"/>
      <c r="BGY36" s="27"/>
      <c r="BGZ36" s="27"/>
      <c r="BHA36" s="27"/>
      <c r="BHB36" s="27"/>
      <c r="BHC36" s="27"/>
      <c r="BHD36" s="27"/>
      <c r="BHE36" s="27"/>
      <c r="BHF36" s="27"/>
      <c r="BHG36" s="27"/>
      <c r="BHH36" s="27"/>
      <c r="BHI36" s="27"/>
      <c r="BHJ36" s="27"/>
      <c r="BHK36" s="27"/>
      <c r="BHL36" s="27"/>
      <c r="BHM36" s="27"/>
      <c r="BHN36" s="27"/>
      <c r="BHO36" s="27"/>
      <c r="BHP36" s="27"/>
      <c r="BHQ36" s="27"/>
      <c r="BHR36" s="27"/>
      <c r="BHS36" s="27"/>
      <c r="BHT36" s="27"/>
      <c r="BHU36" s="27"/>
      <c r="BHV36" s="27"/>
      <c r="BHW36" s="27"/>
      <c r="BHX36" s="27"/>
      <c r="BHY36" s="27"/>
      <c r="BHZ36" s="27"/>
      <c r="BIA36" s="27"/>
      <c r="BIB36" s="27"/>
      <c r="BIC36" s="27"/>
      <c r="BID36" s="27"/>
      <c r="BIE36" s="27"/>
      <c r="BIF36" s="27"/>
      <c r="BIG36" s="27"/>
      <c r="BIH36" s="27"/>
      <c r="BII36" s="27"/>
      <c r="BIJ36" s="27"/>
      <c r="BIK36" s="27"/>
      <c r="BIL36" s="27"/>
      <c r="BIM36" s="27"/>
      <c r="BIN36" s="27"/>
      <c r="BIO36" s="27"/>
      <c r="BIP36" s="27"/>
      <c r="BIQ36" s="27"/>
      <c r="BIR36" s="27"/>
      <c r="BIS36" s="27"/>
      <c r="BIT36" s="27"/>
      <c r="BIU36" s="27"/>
      <c r="BIV36" s="27"/>
      <c r="BIW36" s="27"/>
      <c r="BIX36" s="27"/>
      <c r="BIY36" s="27"/>
      <c r="BIZ36" s="27"/>
      <c r="BJA36" s="27"/>
      <c r="BJB36" s="27"/>
      <c r="BJC36" s="27"/>
      <c r="BJD36" s="27"/>
      <c r="BJE36" s="27"/>
      <c r="BJF36" s="27"/>
      <c r="BJG36" s="27"/>
      <c r="BJH36" s="27"/>
      <c r="BJI36" s="27"/>
      <c r="BJJ36" s="27"/>
      <c r="BJK36" s="27"/>
      <c r="BJL36" s="27"/>
      <c r="BJM36" s="27"/>
      <c r="BJN36" s="27"/>
      <c r="BJO36" s="27"/>
      <c r="BJP36" s="27"/>
      <c r="BJQ36" s="27"/>
      <c r="BJR36" s="27"/>
      <c r="BJS36" s="27"/>
      <c r="BJT36" s="27"/>
      <c r="BJU36" s="27"/>
      <c r="BJV36" s="27"/>
      <c r="BJW36" s="27"/>
      <c r="BJX36" s="27"/>
      <c r="BJY36" s="27"/>
      <c r="BJZ36" s="27"/>
      <c r="BKA36" s="27"/>
      <c r="BKB36" s="27"/>
      <c r="BKC36" s="27"/>
      <c r="BKD36" s="27"/>
      <c r="BKE36" s="27"/>
      <c r="BKF36" s="27"/>
      <c r="BKG36" s="27"/>
      <c r="BKH36" s="27"/>
      <c r="BKI36" s="27"/>
      <c r="BKJ36" s="27"/>
      <c r="BKK36" s="27"/>
      <c r="BKL36" s="27"/>
      <c r="BKM36" s="27"/>
      <c r="BKN36" s="27"/>
      <c r="BKO36" s="27"/>
      <c r="BKP36" s="27"/>
      <c r="BKQ36" s="27"/>
      <c r="BKR36" s="27"/>
      <c r="BKS36" s="27"/>
      <c r="BKT36" s="27"/>
      <c r="BKU36" s="27"/>
      <c r="BKV36" s="27"/>
      <c r="BKW36" s="27"/>
      <c r="BKX36" s="27"/>
      <c r="BKY36" s="27"/>
      <c r="BKZ36" s="27"/>
      <c r="BLA36" s="27"/>
      <c r="BLB36" s="27"/>
      <c r="BLC36" s="27"/>
      <c r="BLD36" s="27"/>
      <c r="BLE36" s="27"/>
      <c r="BLF36" s="27"/>
      <c r="BLG36" s="27"/>
      <c r="BLH36" s="27"/>
      <c r="BLI36" s="27"/>
      <c r="BLJ36" s="27"/>
      <c r="BLK36" s="27"/>
      <c r="BLL36" s="27"/>
      <c r="BLM36" s="27"/>
      <c r="BLN36" s="27"/>
      <c r="BLO36" s="27"/>
      <c r="BLP36" s="27"/>
      <c r="BLQ36" s="27"/>
      <c r="BLR36" s="27"/>
      <c r="BLS36" s="27"/>
      <c r="BLT36" s="27"/>
      <c r="BLU36" s="27"/>
      <c r="BLV36" s="27"/>
      <c r="BLW36" s="27"/>
      <c r="BLX36" s="27"/>
      <c r="BLY36" s="27"/>
      <c r="BLZ36" s="27"/>
      <c r="BMA36" s="27"/>
      <c r="BMB36" s="27"/>
      <c r="BMC36" s="27"/>
      <c r="BMD36" s="27"/>
      <c r="BME36" s="27"/>
      <c r="BMF36" s="27"/>
      <c r="BMG36" s="27"/>
      <c r="BMH36" s="27"/>
      <c r="BMI36" s="27"/>
      <c r="BMJ36" s="27"/>
      <c r="BMK36" s="27"/>
      <c r="BML36" s="27"/>
      <c r="BMM36" s="27"/>
      <c r="BMN36" s="27"/>
      <c r="BMO36" s="27"/>
      <c r="BMP36" s="27"/>
      <c r="BMQ36" s="27"/>
      <c r="BMR36" s="27"/>
      <c r="BMS36" s="27"/>
      <c r="BMT36" s="27"/>
      <c r="BMU36" s="27"/>
      <c r="BMV36" s="27"/>
      <c r="BMW36" s="27"/>
      <c r="BMX36" s="27"/>
      <c r="BMY36" s="27"/>
      <c r="BMZ36" s="27"/>
      <c r="BNA36" s="27"/>
      <c r="BNB36" s="27"/>
      <c r="BNC36" s="27"/>
      <c r="BND36" s="27"/>
      <c r="BNE36" s="27"/>
      <c r="BNF36" s="27"/>
      <c r="BNG36" s="27"/>
      <c r="BNH36" s="27"/>
      <c r="BNI36" s="27"/>
      <c r="BNJ36" s="27"/>
      <c r="BNK36" s="27"/>
      <c r="BNL36" s="27"/>
      <c r="BNM36" s="27"/>
      <c r="BNN36" s="27"/>
      <c r="BNO36" s="27"/>
      <c r="BNP36" s="27"/>
      <c r="BNQ36" s="27"/>
      <c r="BNR36" s="27"/>
      <c r="BNS36" s="27"/>
      <c r="BNT36" s="27"/>
      <c r="BNU36" s="27"/>
      <c r="BNV36" s="27"/>
      <c r="BNW36" s="27"/>
      <c r="BNX36" s="27"/>
      <c r="BNY36" s="27"/>
      <c r="BNZ36" s="27"/>
      <c r="BOA36" s="27"/>
      <c r="BOB36" s="27"/>
      <c r="BOC36" s="27"/>
      <c r="BOD36" s="27"/>
      <c r="BOE36" s="27"/>
      <c r="BOF36" s="27"/>
      <c r="BOG36" s="27"/>
      <c r="BOH36" s="27"/>
      <c r="BOI36" s="27"/>
      <c r="BOJ36" s="27"/>
      <c r="BOK36" s="27"/>
      <c r="BOL36" s="27"/>
      <c r="BOM36" s="27"/>
      <c r="BON36" s="27"/>
      <c r="BOO36" s="27"/>
      <c r="BOP36" s="27"/>
      <c r="BOQ36" s="27"/>
      <c r="BOR36" s="27"/>
      <c r="BOS36" s="27"/>
      <c r="BOT36" s="27"/>
      <c r="BOU36" s="27"/>
      <c r="BOV36" s="27"/>
      <c r="BOW36" s="27"/>
      <c r="BOX36" s="27"/>
      <c r="BOY36" s="27"/>
      <c r="BOZ36" s="27"/>
      <c r="BPA36" s="27"/>
      <c r="BPB36" s="27"/>
      <c r="BPC36" s="27"/>
      <c r="BPD36" s="27"/>
      <c r="BPE36" s="27"/>
      <c r="BPF36" s="27"/>
      <c r="BPG36" s="27"/>
      <c r="BPH36" s="27"/>
      <c r="BPI36" s="27"/>
      <c r="BPJ36" s="27"/>
      <c r="BPK36" s="27"/>
      <c r="BPL36" s="27"/>
      <c r="BPM36" s="27"/>
      <c r="BPN36" s="27"/>
      <c r="BPO36" s="27"/>
      <c r="BPP36" s="27"/>
      <c r="BPQ36" s="27"/>
      <c r="BPR36" s="27"/>
      <c r="BPS36" s="27"/>
      <c r="BPT36" s="27"/>
      <c r="BPU36" s="27"/>
      <c r="BPV36" s="27"/>
      <c r="BPW36" s="27"/>
      <c r="BPX36" s="27"/>
      <c r="BPY36" s="27"/>
      <c r="BPZ36" s="27"/>
      <c r="BQA36" s="27"/>
      <c r="BQB36" s="27"/>
      <c r="BQC36" s="27"/>
      <c r="BQD36" s="27"/>
      <c r="BQE36" s="27"/>
      <c r="BQF36" s="27"/>
      <c r="BQG36" s="27"/>
      <c r="BQH36" s="27"/>
      <c r="BQI36" s="27"/>
      <c r="BQJ36" s="27"/>
      <c r="BQK36" s="27"/>
      <c r="BQL36" s="27"/>
      <c r="BQM36" s="27"/>
      <c r="BQN36" s="27"/>
      <c r="BQO36" s="27"/>
      <c r="BQP36" s="27"/>
      <c r="BQQ36" s="27"/>
      <c r="BQR36" s="27"/>
      <c r="BQS36" s="27"/>
      <c r="BQT36" s="27"/>
      <c r="BQU36" s="27"/>
      <c r="BQV36" s="27"/>
      <c r="BQW36" s="27"/>
      <c r="BQX36" s="27"/>
      <c r="BQY36" s="27"/>
      <c r="BQZ36" s="27"/>
      <c r="BRA36" s="27"/>
      <c r="BRB36" s="27"/>
      <c r="BRC36" s="27"/>
      <c r="BRD36" s="27"/>
    </row>
    <row r="37" spans="1:1824" s="46" customFormat="1" x14ac:dyDescent="0.2">
      <c r="A37" s="48" t="s">
        <v>98</v>
      </c>
      <c r="B37" s="47">
        <f t="shared" ref="B37:AG37" si="36">IF(B32&gt;B33,(B32-B33)*($B10-$B11)*0.5,0)</f>
        <v>805000</v>
      </c>
      <c r="C37" s="45">
        <f t="shared" si="36"/>
        <v>805000</v>
      </c>
      <c r="D37" s="45">
        <f t="shared" si="36"/>
        <v>805000</v>
      </c>
      <c r="E37" s="45">
        <f t="shared" si="36"/>
        <v>805000</v>
      </c>
      <c r="F37" s="45">
        <f t="shared" si="36"/>
        <v>805000</v>
      </c>
      <c r="G37" s="45">
        <f t="shared" si="36"/>
        <v>805000</v>
      </c>
      <c r="H37" s="45">
        <f t="shared" si="36"/>
        <v>805000</v>
      </c>
      <c r="I37" s="45">
        <f t="shared" si="36"/>
        <v>805000</v>
      </c>
      <c r="J37" s="45">
        <f t="shared" si="36"/>
        <v>805000</v>
      </c>
      <c r="K37" s="15">
        <f t="shared" si="36"/>
        <v>805000</v>
      </c>
      <c r="L37" s="45">
        <f t="shared" si="36"/>
        <v>805000</v>
      </c>
      <c r="M37" s="45">
        <f t="shared" si="36"/>
        <v>805000</v>
      </c>
      <c r="N37" s="45">
        <f t="shared" si="36"/>
        <v>805000</v>
      </c>
      <c r="O37" s="45">
        <f t="shared" si="36"/>
        <v>805000</v>
      </c>
      <c r="P37" s="45">
        <f t="shared" si="36"/>
        <v>805000</v>
      </c>
      <c r="Q37" s="45">
        <f t="shared" si="36"/>
        <v>805000</v>
      </c>
      <c r="R37" s="45">
        <f t="shared" si="36"/>
        <v>805000</v>
      </c>
      <c r="S37" s="45">
        <f t="shared" si="36"/>
        <v>805000</v>
      </c>
      <c r="T37" s="45">
        <f t="shared" si="36"/>
        <v>805000</v>
      </c>
      <c r="U37" s="15">
        <f t="shared" si="36"/>
        <v>805000</v>
      </c>
      <c r="V37" s="45">
        <f t="shared" si="36"/>
        <v>805000</v>
      </c>
      <c r="W37" s="45">
        <f t="shared" si="36"/>
        <v>805000</v>
      </c>
      <c r="X37" s="45">
        <f t="shared" si="36"/>
        <v>805000</v>
      </c>
      <c r="Y37" s="45">
        <f t="shared" si="36"/>
        <v>805000</v>
      </c>
      <c r="Z37" s="45">
        <f t="shared" si="36"/>
        <v>805000</v>
      </c>
      <c r="AA37" s="45">
        <f t="shared" si="36"/>
        <v>805000</v>
      </c>
      <c r="AB37" s="45">
        <f t="shared" si="36"/>
        <v>805000</v>
      </c>
      <c r="AC37" s="45">
        <f t="shared" si="36"/>
        <v>805000</v>
      </c>
      <c r="AD37" s="45">
        <f t="shared" si="36"/>
        <v>805000</v>
      </c>
      <c r="AE37" s="15">
        <f t="shared" si="36"/>
        <v>805000</v>
      </c>
      <c r="AF37" s="45">
        <f t="shared" si="36"/>
        <v>805000</v>
      </c>
      <c r="AG37" s="45">
        <f t="shared" si="36"/>
        <v>805000</v>
      </c>
      <c r="AH37" s="45">
        <f t="shared" ref="AH37:BM37" si="37">IF(AH32&gt;AH33,(AH32-AH33)*($B10-$B11)*0.5,0)</f>
        <v>805000</v>
      </c>
      <c r="AI37" s="45">
        <f t="shared" si="37"/>
        <v>805000</v>
      </c>
      <c r="AJ37" s="45">
        <f t="shared" si="37"/>
        <v>805000</v>
      </c>
      <c r="AK37" s="45">
        <f t="shared" si="37"/>
        <v>805000</v>
      </c>
      <c r="AL37" s="45">
        <f t="shared" si="37"/>
        <v>805000</v>
      </c>
      <c r="AM37" s="45">
        <f t="shared" si="37"/>
        <v>805000</v>
      </c>
      <c r="AN37" s="45">
        <f t="shared" si="37"/>
        <v>805000</v>
      </c>
      <c r="AO37" s="15">
        <f t="shared" si="37"/>
        <v>805000</v>
      </c>
      <c r="AP37" s="45">
        <f t="shared" si="37"/>
        <v>805000</v>
      </c>
      <c r="AQ37" s="45">
        <f t="shared" si="37"/>
        <v>805000</v>
      </c>
      <c r="AR37" s="45">
        <f t="shared" si="37"/>
        <v>805000</v>
      </c>
      <c r="AS37" s="45">
        <f t="shared" si="37"/>
        <v>805000</v>
      </c>
      <c r="AT37" s="45">
        <f t="shared" si="37"/>
        <v>805000</v>
      </c>
      <c r="AU37" s="45">
        <f t="shared" si="37"/>
        <v>805000</v>
      </c>
      <c r="AV37" s="45">
        <f t="shared" si="37"/>
        <v>805000</v>
      </c>
      <c r="AW37" s="45">
        <f t="shared" si="37"/>
        <v>805000</v>
      </c>
      <c r="AX37" s="45">
        <f t="shared" si="37"/>
        <v>805000</v>
      </c>
      <c r="AY37" s="15">
        <f t="shared" si="37"/>
        <v>805000</v>
      </c>
      <c r="AZ37" s="45">
        <f t="shared" si="37"/>
        <v>805000</v>
      </c>
      <c r="BA37" s="45">
        <f t="shared" si="37"/>
        <v>805000</v>
      </c>
      <c r="BB37" s="45">
        <f t="shared" si="37"/>
        <v>805000</v>
      </c>
      <c r="BC37" s="45">
        <f t="shared" si="37"/>
        <v>805000</v>
      </c>
      <c r="BD37" s="45">
        <f t="shared" si="37"/>
        <v>805000</v>
      </c>
      <c r="BE37" s="45">
        <f t="shared" si="37"/>
        <v>805000</v>
      </c>
      <c r="BF37" s="45">
        <f t="shared" si="37"/>
        <v>805000</v>
      </c>
      <c r="BG37" s="45">
        <f t="shared" si="37"/>
        <v>805000</v>
      </c>
      <c r="BH37" s="45">
        <f t="shared" si="37"/>
        <v>805000</v>
      </c>
      <c r="BI37" s="15">
        <f t="shared" si="37"/>
        <v>805000</v>
      </c>
      <c r="BJ37" s="45">
        <f t="shared" si="37"/>
        <v>805000</v>
      </c>
      <c r="BK37" s="45">
        <f t="shared" si="37"/>
        <v>805000</v>
      </c>
      <c r="BL37" s="45">
        <f t="shared" si="37"/>
        <v>805000</v>
      </c>
      <c r="BM37" s="45">
        <f t="shared" si="37"/>
        <v>805000</v>
      </c>
      <c r="BN37" s="45">
        <f t="shared" ref="BN37:BS37" si="38">IF(BN32&gt;BN33,(BN32-BN33)*($B10-$B11)*0.5,0)</f>
        <v>805000</v>
      </c>
      <c r="BO37" s="45">
        <f t="shared" si="38"/>
        <v>805000</v>
      </c>
      <c r="BP37" s="45">
        <f t="shared" si="38"/>
        <v>805000</v>
      </c>
      <c r="BQ37" s="45">
        <f t="shared" si="38"/>
        <v>805000</v>
      </c>
      <c r="BR37" s="45">
        <f t="shared" si="38"/>
        <v>805000</v>
      </c>
      <c r="BS37" s="15">
        <f t="shared" si="38"/>
        <v>805000</v>
      </c>
      <c r="BT37" s="30"/>
      <c r="BU37" s="30"/>
      <c r="BV37" s="30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  <c r="AAF37" s="27"/>
      <c r="AAG37" s="27"/>
      <c r="AAH37" s="27"/>
      <c r="AAI37" s="27"/>
      <c r="AAJ37" s="27"/>
      <c r="AAK37" s="27"/>
      <c r="AAL37" s="27"/>
      <c r="AAM37" s="27"/>
      <c r="AAN37" s="27"/>
      <c r="AAO37" s="27"/>
      <c r="AAP37" s="27"/>
      <c r="AAQ37" s="27"/>
      <c r="AAR37" s="27"/>
      <c r="AAS37" s="27"/>
      <c r="AAT37" s="27"/>
      <c r="AAU37" s="27"/>
      <c r="AAV37" s="27"/>
      <c r="AAW37" s="27"/>
      <c r="AAX37" s="27"/>
      <c r="AAY37" s="27"/>
      <c r="AAZ37" s="27"/>
      <c r="ABA37" s="27"/>
      <c r="ABB37" s="27"/>
      <c r="ABC37" s="27"/>
      <c r="ABD37" s="27"/>
      <c r="ABE37" s="27"/>
      <c r="ABF37" s="27"/>
      <c r="ABG37" s="27"/>
      <c r="ABH37" s="27"/>
      <c r="ABI37" s="27"/>
      <c r="ABJ37" s="27"/>
      <c r="ABK37" s="27"/>
      <c r="ABL37" s="27"/>
      <c r="ABM37" s="27"/>
      <c r="ABN37" s="27"/>
      <c r="ABO37" s="27"/>
      <c r="ABP37" s="27"/>
      <c r="ABQ37" s="27"/>
      <c r="ABR37" s="27"/>
      <c r="ABS37" s="27"/>
      <c r="ABT37" s="27"/>
      <c r="ABU37" s="27"/>
      <c r="ABV37" s="27"/>
      <c r="ABW37" s="27"/>
      <c r="ABX37" s="27"/>
      <c r="ABY37" s="27"/>
      <c r="ABZ37" s="27"/>
      <c r="ACA37" s="27"/>
      <c r="ACB37" s="27"/>
      <c r="ACC37" s="27"/>
      <c r="ACD37" s="27"/>
      <c r="ACE37" s="27"/>
      <c r="ACF37" s="27"/>
      <c r="ACG37" s="27"/>
      <c r="ACH37" s="27"/>
      <c r="ACI37" s="27"/>
      <c r="ACJ37" s="27"/>
      <c r="ACK37" s="27"/>
      <c r="ACL37" s="27"/>
      <c r="ACM37" s="27"/>
      <c r="ACN37" s="27"/>
      <c r="ACO37" s="27"/>
      <c r="ACP37" s="27"/>
      <c r="ACQ37" s="27"/>
      <c r="ACR37" s="27"/>
      <c r="ACS37" s="27"/>
      <c r="ACT37" s="27"/>
      <c r="ACU37" s="27"/>
      <c r="ACV37" s="27"/>
      <c r="ACW37" s="27"/>
      <c r="ACX37" s="27"/>
      <c r="ACY37" s="27"/>
      <c r="ACZ37" s="27"/>
      <c r="ADA37" s="27"/>
      <c r="ADB37" s="27"/>
      <c r="ADC37" s="27"/>
      <c r="ADD37" s="27"/>
      <c r="ADE37" s="27"/>
      <c r="ADF37" s="27"/>
      <c r="ADG37" s="27"/>
      <c r="ADH37" s="27"/>
      <c r="ADI37" s="27"/>
      <c r="ADJ37" s="27"/>
      <c r="ADK37" s="27"/>
      <c r="ADL37" s="27"/>
      <c r="ADM37" s="27"/>
      <c r="ADN37" s="27"/>
      <c r="ADO37" s="27"/>
      <c r="ADP37" s="27"/>
      <c r="ADQ37" s="27"/>
      <c r="ADR37" s="27"/>
      <c r="ADS37" s="27"/>
      <c r="ADT37" s="27"/>
      <c r="ADU37" s="27"/>
      <c r="ADV37" s="27"/>
      <c r="ADW37" s="27"/>
      <c r="ADX37" s="27"/>
      <c r="ADY37" s="27"/>
      <c r="ADZ37" s="27"/>
      <c r="AEA37" s="27"/>
      <c r="AEB37" s="27"/>
      <c r="AEC37" s="27"/>
      <c r="AED37" s="27"/>
      <c r="AEE37" s="27"/>
      <c r="AEF37" s="27"/>
      <c r="AEG37" s="27"/>
      <c r="AEH37" s="27"/>
      <c r="AEI37" s="27"/>
      <c r="AEJ37" s="27"/>
      <c r="AEK37" s="27"/>
      <c r="AEL37" s="27"/>
      <c r="AEM37" s="27"/>
      <c r="AEN37" s="27"/>
      <c r="AEO37" s="27"/>
      <c r="AEP37" s="27"/>
      <c r="AEQ37" s="27"/>
      <c r="AER37" s="27"/>
      <c r="AES37" s="27"/>
      <c r="AET37" s="27"/>
      <c r="AEU37" s="27"/>
      <c r="AEV37" s="27"/>
      <c r="AEW37" s="27"/>
      <c r="AEX37" s="27"/>
      <c r="AEY37" s="27"/>
      <c r="AEZ37" s="27"/>
      <c r="AFA37" s="27"/>
      <c r="AFB37" s="27"/>
      <c r="AFC37" s="27"/>
      <c r="AFD37" s="27"/>
      <c r="AFE37" s="27"/>
      <c r="AFF37" s="27"/>
      <c r="AFG37" s="27"/>
      <c r="AFH37" s="27"/>
      <c r="AFI37" s="27"/>
      <c r="AFJ37" s="27"/>
      <c r="AFK37" s="27"/>
      <c r="AFL37" s="27"/>
      <c r="AFM37" s="27"/>
      <c r="AFN37" s="27"/>
      <c r="AFO37" s="27"/>
      <c r="AFP37" s="27"/>
      <c r="AFQ37" s="27"/>
      <c r="AFR37" s="27"/>
      <c r="AFS37" s="27"/>
      <c r="AFT37" s="27"/>
      <c r="AFU37" s="27"/>
      <c r="AFV37" s="27"/>
      <c r="AFW37" s="27"/>
      <c r="AFX37" s="27"/>
      <c r="AFY37" s="27"/>
      <c r="AFZ37" s="27"/>
      <c r="AGA37" s="27"/>
      <c r="AGB37" s="27"/>
      <c r="AGC37" s="27"/>
      <c r="AGD37" s="27"/>
      <c r="AGE37" s="27"/>
      <c r="AGF37" s="27"/>
      <c r="AGG37" s="27"/>
      <c r="AGH37" s="27"/>
      <c r="AGI37" s="27"/>
      <c r="AGJ37" s="27"/>
      <c r="AGK37" s="27"/>
      <c r="AGL37" s="27"/>
      <c r="AGM37" s="27"/>
      <c r="AGN37" s="27"/>
      <c r="AGO37" s="27"/>
      <c r="AGP37" s="27"/>
      <c r="AGQ37" s="27"/>
      <c r="AGR37" s="27"/>
      <c r="AGS37" s="27"/>
      <c r="AGT37" s="27"/>
      <c r="AGU37" s="27"/>
      <c r="AGV37" s="27"/>
      <c r="AGW37" s="27"/>
      <c r="AGX37" s="27"/>
      <c r="AGY37" s="27"/>
      <c r="AGZ37" s="27"/>
      <c r="AHA37" s="27"/>
      <c r="AHB37" s="27"/>
      <c r="AHC37" s="27"/>
      <c r="AHD37" s="27"/>
      <c r="AHE37" s="27"/>
      <c r="AHF37" s="27"/>
      <c r="AHG37" s="27"/>
      <c r="AHH37" s="27"/>
      <c r="AHI37" s="27"/>
      <c r="AHJ37" s="27"/>
      <c r="AHK37" s="27"/>
      <c r="AHL37" s="27"/>
      <c r="AHM37" s="27"/>
      <c r="AHN37" s="27"/>
      <c r="AHO37" s="27"/>
      <c r="AHP37" s="27"/>
      <c r="AHQ37" s="27"/>
      <c r="AHR37" s="27"/>
      <c r="AHS37" s="27"/>
      <c r="AHT37" s="27"/>
      <c r="AHU37" s="27"/>
      <c r="AHV37" s="27"/>
      <c r="AHW37" s="27"/>
      <c r="AHX37" s="27"/>
      <c r="AHY37" s="27"/>
      <c r="AHZ37" s="27"/>
      <c r="AIA37" s="27"/>
      <c r="AIB37" s="27"/>
      <c r="AIC37" s="27"/>
      <c r="AID37" s="27"/>
      <c r="AIE37" s="27"/>
      <c r="AIF37" s="27"/>
      <c r="AIG37" s="27"/>
      <c r="AIH37" s="27"/>
      <c r="AII37" s="27"/>
      <c r="AIJ37" s="27"/>
      <c r="AIK37" s="27"/>
      <c r="AIL37" s="27"/>
      <c r="AIM37" s="27"/>
      <c r="AIN37" s="27"/>
      <c r="AIO37" s="27"/>
      <c r="AIP37" s="27"/>
      <c r="AIQ37" s="27"/>
      <c r="AIR37" s="27"/>
      <c r="AIS37" s="27"/>
      <c r="AIT37" s="27"/>
      <c r="AIU37" s="27"/>
      <c r="AIV37" s="27"/>
      <c r="AIW37" s="27"/>
      <c r="AIX37" s="27"/>
      <c r="AIY37" s="27"/>
      <c r="AIZ37" s="27"/>
      <c r="AJA37" s="27"/>
      <c r="AJB37" s="27"/>
      <c r="AJC37" s="27"/>
      <c r="AJD37" s="27"/>
      <c r="AJE37" s="27"/>
      <c r="AJF37" s="27"/>
      <c r="AJG37" s="27"/>
      <c r="AJH37" s="27"/>
      <c r="AJI37" s="27"/>
      <c r="AJJ37" s="27"/>
      <c r="AJK37" s="27"/>
      <c r="AJL37" s="27"/>
      <c r="AJM37" s="27"/>
      <c r="AJN37" s="27"/>
      <c r="AJO37" s="27"/>
      <c r="AJP37" s="27"/>
      <c r="AJQ37" s="27"/>
      <c r="AJR37" s="27"/>
      <c r="AJS37" s="27"/>
      <c r="AJT37" s="27"/>
      <c r="AJU37" s="27"/>
      <c r="AJV37" s="27"/>
      <c r="AJW37" s="27"/>
      <c r="AJX37" s="27"/>
      <c r="AJY37" s="27"/>
      <c r="AJZ37" s="27"/>
      <c r="AKA37" s="27"/>
      <c r="AKB37" s="27"/>
      <c r="AKC37" s="27"/>
      <c r="AKD37" s="27"/>
      <c r="AKE37" s="27"/>
      <c r="AKF37" s="27"/>
      <c r="AKG37" s="27"/>
      <c r="AKH37" s="27"/>
      <c r="AKI37" s="27"/>
      <c r="AKJ37" s="27"/>
      <c r="AKK37" s="27"/>
      <c r="AKL37" s="27"/>
      <c r="AKM37" s="27"/>
      <c r="AKN37" s="27"/>
      <c r="AKO37" s="27"/>
      <c r="AKP37" s="27"/>
      <c r="AKQ37" s="27"/>
      <c r="AKR37" s="27"/>
      <c r="AKS37" s="27"/>
      <c r="AKT37" s="27"/>
      <c r="AKU37" s="27"/>
      <c r="AKV37" s="27"/>
      <c r="AKW37" s="27"/>
      <c r="AKX37" s="27"/>
      <c r="AKY37" s="27"/>
      <c r="AKZ37" s="27"/>
      <c r="ALA37" s="27"/>
      <c r="ALB37" s="27"/>
      <c r="ALC37" s="27"/>
      <c r="ALD37" s="27"/>
      <c r="ALE37" s="27"/>
      <c r="ALF37" s="27"/>
      <c r="ALG37" s="27"/>
      <c r="ALH37" s="27"/>
      <c r="ALI37" s="27"/>
      <c r="ALJ37" s="27"/>
      <c r="ALK37" s="27"/>
      <c r="ALL37" s="27"/>
      <c r="ALM37" s="27"/>
      <c r="ALN37" s="27"/>
      <c r="ALO37" s="27"/>
      <c r="ALP37" s="27"/>
      <c r="ALQ37" s="27"/>
      <c r="ALR37" s="27"/>
      <c r="ALS37" s="27"/>
      <c r="ALT37" s="27"/>
      <c r="ALU37" s="27"/>
      <c r="ALV37" s="27"/>
      <c r="ALW37" s="27"/>
      <c r="ALX37" s="27"/>
      <c r="ALY37" s="27"/>
      <c r="ALZ37" s="27"/>
      <c r="AMA37" s="27"/>
      <c r="AMB37" s="27"/>
      <c r="AMC37" s="27"/>
      <c r="AMD37" s="27"/>
      <c r="AME37" s="27"/>
      <c r="AMF37" s="27"/>
      <c r="AMG37" s="27"/>
      <c r="AMH37" s="27"/>
      <c r="AMI37" s="27"/>
      <c r="AMJ37" s="27"/>
      <c r="AMK37" s="27"/>
      <c r="AML37" s="27"/>
      <c r="AMM37" s="27"/>
      <c r="AMN37" s="27"/>
      <c r="AMO37" s="27"/>
      <c r="AMP37" s="27"/>
      <c r="AMQ37" s="27"/>
      <c r="AMR37" s="27"/>
      <c r="AMS37" s="27"/>
      <c r="AMT37" s="27"/>
      <c r="AMU37" s="27"/>
      <c r="AMV37" s="27"/>
      <c r="AMW37" s="27"/>
      <c r="AMX37" s="27"/>
      <c r="AMY37" s="27"/>
      <c r="AMZ37" s="27"/>
      <c r="ANA37" s="27"/>
      <c r="ANB37" s="27"/>
      <c r="ANC37" s="27"/>
      <c r="AND37" s="27"/>
      <c r="ANE37" s="27"/>
      <c r="ANF37" s="27"/>
      <c r="ANG37" s="27"/>
      <c r="ANH37" s="27"/>
      <c r="ANI37" s="27"/>
      <c r="ANJ37" s="27"/>
      <c r="ANK37" s="27"/>
      <c r="ANL37" s="27"/>
      <c r="ANM37" s="27"/>
      <c r="ANN37" s="27"/>
      <c r="ANO37" s="27"/>
      <c r="ANP37" s="27"/>
      <c r="ANQ37" s="27"/>
      <c r="ANR37" s="27"/>
      <c r="ANS37" s="27"/>
      <c r="ANT37" s="27"/>
      <c r="ANU37" s="27"/>
      <c r="ANV37" s="27"/>
      <c r="ANW37" s="27"/>
      <c r="ANX37" s="27"/>
      <c r="ANY37" s="27"/>
      <c r="ANZ37" s="27"/>
      <c r="AOA37" s="27"/>
      <c r="AOB37" s="27"/>
      <c r="AOC37" s="27"/>
      <c r="AOD37" s="27"/>
      <c r="AOE37" s="27"/>
      <c r="AOF37" s="27"/>
      <c r="AOG37" s="27"/>
      <c r="AOH37" s="27"/>
      <c r="AOI37" s="27"/>
      <c r="AOJ37" s="27"/>
      <c r="AOK37" s="27"/>
      <c r="AOL37" s="27"/>
      <c r="AOM37" s="27"/>
      <c r="AON37" s="27"/>
      <c r="AOO37" s="27"/>
      <c r="AOP37" s="27"/>
      <c r="AOQ37" s="27"/>
      <c r="AOR37" s="27"/>
      <c r="AOS37" s="27"/>
      <c r="AOT37" s="27"/>
      <c r="AOU37" s="27"/>
      <c r="AOV37" s="27"/>
      <c r="AOW37" s="27"/>
      <c r="AOX37" s="27"/>
      <c r="AOY37" s="27"/>
      <c r="AOZ37" s="27"/>
      <c r="APA37" s="27"/>
      <c r="APB37" s="27"/>
      <c r="APC37" s="27"/>
      <c r="APD37" s="27"/>
      <c r="APE37" s="27"/>
      <c r="APF37" s="27"/>
      <c r="APG37" s="27"/>
      <c r="APH37" s="27"/>
      <c r="API37" s="27"/>
      <c r="APJ37" s="27"/>
      <c r="APK37" s="27"/>
      <c r="APL37" s="27"/>
      <c r="APM37" s="27"/>
      <c r="APN37" s="27"/>
      <c r="APO37" s="27"/>
      <c r="APP37" s="27"/>
      <c r="APQ37" s="27"/>
      <c r="APR37" s="27"/>
      <c r="APS37" s="27"/>
      <c r="APT37" s="27"/>
      <c r="APU37" s="27"/>
      <c r="APV37" s="27"/>
      <c r="APW37" s="27"/>
      <c r="APX37" s="27"/>
      <c r="APY37" s="27"/>
      <c r="APZ37" s="27"/>
      <c r="AQA37" s="27"/>
      <c r="AQB37" s="27"/>
      <c r="AQC37" s="27"/>
      <c r="AQD37" s="27"/>
      <c r="AQE37" s="27"/>
      <c r="AQF37" s="27"/>
      <c r="AQG37" s="27"/>
      <c r="AQH37" s="27"/>
      <c r="AQI37" s="27"/>
      <c r="AQJ37" s="27"/>
      <c r="AQK37" s="27"/>
      <c r="AQL37" s="27"/>
      <c r="AQM37" s="27"/>
      <c r="AQN37" s="27"/>
      <c r="AQO37" s="27"/>
      <c r="AQP37" s="27"/>
      <c r="AQQ37" s="27"/>
      <c r="AQR37" s="27"/>
      <c r="AQS37" s="27"/>
      <c r="AQT37" s="27"/>
      <c r="AQU37" s="27"/>
      <c r="AQV37" s="27"/>
      <c r="AQW37" s="27"/>
      <c r="AQX37" s="27"/>
      <c r="AQY37" s="27"/>
      <c r="AQZ37" s="27"/>
      <c r="ARA37" s="27"/>
      <c r="ARB37" s="27"/>
      <c r="ARC37" s="27"/>
      <c r="ARD37" s="27"/>
      <c r="ARE37" s="27"/>
      <c r="ARF37" s="27"/>
      <c r="ARG37" s="27"/>
      <c r="ARH37" s="27"/>
      <c r="ARI37" s="27"/>
      <c r="ARJ37" s="27"/>
      <c r="ARK37" s="27"/>
      <c r="ARL37" s="27"/>
      <c r="ARM37" s="27"/>
      <c r="ARN37" s="27"/>
      <c r="ARO37" s="27"/>
      <c r="ARP37" s="27"/>
      <c r="ARQ37" s="27"/>
      <c r="ARR37" s="27"/>
      <c r="ARS37" s="27"/>
      <c r="ART37" s="27"/>
      <c r="ARU37" s="27"/>
      <c r="ARV37" s="27"/>
      <c r="ARW37" s="27"/>
      <c r="ARX37" s="27"/>
      <c r="ARY37" s="27"/>
      <c r="ARZ37" s="27"/>
      <c r="ASA37" s="27"/>
      <c r="ASB37" s="27"/>
      <c r="ASC37" s="27"/>
      <c r="ASD37" s="27"/>
      <c r="ASE37" s="27"/>
      <c r="ASF37" s="27"/>
      <c r="ASG37" s="27"/>
      <c r="ASH37" s="27"/>
      <c r="ASI37" s="27"/>
      <c r="ASJ37" s="27"/>
      <c r="ASK37" s="27"/>
      <c r="ASL37" s="27"/>
      <c r="ASM37" s="27"/>
      <c r="ASN37" s="27"/>
      <c r="ASO37" s="27"/>
      <c r="ASP37" s="27"/>
      <c r="ASQ37" s="27"/>
      <c r="ASR37" s="27"/>
      <c r="ASS37" s="27"/>
      <c r="AST37" s="27"/>
      <c r="ASU37" s="27"/>
      <c r="ASV37" s="27"/>
      <c r="ASW37" s="27"/>
      <c r="ASX37" s="27"/>
      <c r="ASY37" s="27"/>
      <c r="ASZ37" s="27"/>
      <c r="ATA37" s="27"/>
      <c r="ATB37" s="27"/>
      <c r="ATC37" s="27"/>
      <c r="ATD37" s="27"/>
      <c r="ATE37" s="27"/>
      <c r="ATF37" s="27"/>
      <c r="ATG37" s="27"/>
      <c r="ATH37" s="27"/>
      <c r="ATI37" s="27"/>
      <c r="ATJ37" s="27"/>
      <c r="ATK37" s="27"/>
      <c r="ATL37" s="27"/>
      <c r="ATM37" s="27"/>
      <c r="ATN37" s="27"/>
      <c r="ATO37" s="27"/>
      <c r="ATP37" s="27"/>
      <c r="ATQ37" s="27"/>
      <c r="ATR37" s="27"/>
      <c r="ATS37" s="27"/>
      <c r="ATT37" s="27"/>
      <c r="ATU37" s="27"/>
      <c r="ATV37" s="27"/>
      <c r="ATW37" s="27"/>
      <c r="ATX37" s="27"/>
      <c r="ATY37" s="27"/>
      <c r="ATZ37" s="27"/>
      <c r="AUA37" s="27"/>
      <c r="AUB37" s="27"/>
      <c r="AUC37" s="27"/>
      <c r="AUD37" s="27"/>
      <c r="AUE37" s="27"/>
      <c r="AUF37" s="27"/>
      <c r="AUG37" s="27"/>
      <c r="AUH37" s="27"/>
      <c r="AUI37" s="27"/>
      <c r="AUJ37" s="27"/>
      <c r="AUK37" s="27"/>
      <c r="AUL37" s="27"/>
      <c r="AUM37" s="27"/>
      <c r="AUN37" s="27"/>
      <c r="AUO37" s="27"/>
      <c r="AUP37" s="27"/>
      <c r="AUQ37" s="27"/>
      <c r="AUR37" s="27"/>
      <c r="AUS37" s="27"/>
      <c r="AUT37" s="27"/>
      <c r="AUU37" s="27"/>
      <c r="AUV37" s="27"/>
      <c r="AUW37" s="27"/>
      <c r="AUX37" s="27"/>
      <c r="AUY37" s="27"/>
      <c r="AUZ37" s="27"/>
      <c r="AVA37" s="27"/>
      <c r="AVB37" s="27"/>
      <c r="AVC37" s="27"/>
      <c r="AVD37" s="27"/>
      <c r="AVE37" s="27"/>
      <c r="AVF37" s="27"/>
      <c r="AVG37" s="27"/>
      <c r="AVH37" s="27"/>
      <c r="AVI37" s="27"/>
      <c r="AVJ37" s="27"/>
      <c r="AVK37" s="27"/>
      <c r="AVL37" s="27"/>
      <c r="AVM37" s="27"/>
      <c r="AVN37" s="27"/>
      <c r="AVO37" s="27"/>
      <c r="AVP37" s="27"/>
      <c r="AVQ37" s="27"/>
      <c r="AVR37" s="27"/>
      <c r="AVS37" s="27"/>
      <c r="AVT37" s="27"/>
      <c r="AVU37" s="27"/>
      <c r="AVV37" s="27"/>
      <c r="AVW37" s="27"/>
      <c r="AVX37" s="27"/>
      <c r="AVY37" s="27"/>
      <c r="AVZ37" s="27"/>
      <c r="AWA37" s="27"/>
      <c r="AWB37" s="27"/>
      <c r="AWC37" s="27"/>
      <c r="AWD37" s="27"/>
      <c r="AWE37" s="27"/>
      <c r="AWF37" s="27"/>
      <c r="AWG37" s="27"/>
      <c r="AWH37" s="27"/>
      <c r="AWI37" s="27"/>
      <c r="AWJ37" s="27"/>
      <c r="AWK37" s="27"/>
      <c r="AWL37" s="27"/>
      <c r="AWM37" s="27"/>
      <c r="AWN37" s="27"/>
      <c r="AWO37" s="27"/>
      <c r="AWP37" s="27"/>
      <c r="AWQ37" s="27"/>
      <c r="AWR37" s="27"/>
      <c r="AWS37" s="27"/>
      <c r="AWT37" s="27"/>
      <c r="AWU37" s="27"/>
      <c r="AWV37" s="27"/>
      <c r="AWW37" s="27"/>
      <c r="AWX37" s="27"/>
      <c r="AWY37" s="27"/>
      <c r="AWZ37" s="27"/>
      <c r="AXA37" s="27"/>
      <c r="AXB37" s="27"/>
      <c r="AXC37" s="27"/>
      <c r="AXD37" s="27"/>
      <c r="AXE37" s="27"/>
      <c r="AXF37" s="27"/>
      <c r="AXG37" s="27"/>
      <c r="AXH37" s="27"/>
      <c r="AXI37" s="27"/>
      <c r="AXJ37" s="27"/>
      <c r="AXK37" s="27"/>
      <c r="AXL37" s="27"/>
      <c r="AXM37" s="27"/>
      <c r="AXN37" s="27"/>
      <c r="AXO37" s="27"/>
      <c r="AXP37" s="27"/>
      <c r="AXQ37" s="27"/>
      <c r="AXR37" s="27"/>
      <c r="AXS37" s="27"/>
      <c r="AXT37" s="27"/>
      <c r="AXU37" s="27"/>
      <c r="AXV37" s="27"/>
      <c r="AXW37" s="27"/>
      <c r="AXX37" s="27"/>
      <c r="AXY37" s="27"/>
      <c r="AXZ37" s="27"/>
      <c r="AYA37" s="27"/>
      <c r="AYB37" s="27"/>
      <c r="AYC37" s="27"/>
      <c r="AYD37" s="27"/>
      <c r="AYE37" s="27"/>
      <c r="AYF37" s="27"/>
      <c r="AYG37" s="27"/>
      <c r="AYH37" s="27"/>
      <c r="AYI37" s="27"/>
      <c r="AYJ37" s="27"/>
      <c r="AYK37" s="27"/>
      <c r="AYL37" s="27"/>
      <c r="AYM37" s="27"/>
      <c r="AYN37" s="27"/>
      <c r="AYO37" s="27"/>
      <c r="AYP37" s="27"/>
      <c r="AYQ37" s="27"/>
      <c r="AYR37" s="27"/>
      <c r="AYS37" s="27"/>
      <c r="AYT37" s="27"/>
      <c r="AYU37" s="27"/>
      <c r="AYV37" s="27"/>
      <c r="AYW37" s="27"/>
      <c r="AYX37" s="27"/>
      <c r="AYY37" s="27"/>
      <c r="AYZ37" s="27"/>
      <c r="AZA37" s="27"/>
      <c r="AZB37" s="27"/>
      <c r="AZC37" s="27"/>
      <c r="AZD37" s="27"/>
      <c r="AZE37" s="27"/>
      <c r="AZF37" s="27"/>
      <c r="AZG37" s="27"/>
      <c r="AZH37" s="27"/>
      <c r="AZI37" s="27"/>
      <c r="AZJ37" s="27"/>
      <c r="AZK37" s="27"/>
      <c r="AZL37" s="27"/>
      <c r="AZM37" s="27"/>
      <c r="AZN37" s="27"/>
      <c r="AZO37" s="27"/>
      <c r="AZP37" s="27"/>
      <c r="AZQ37" s="27"/>
      <c r="AZR37" s="27"/>
      <c r="AZS37" s="27"/>
      <c r="AZT37" s="27"/>
      <c r="AZU37" s="27"/>
      <c r="AZV37" s="27"/>
      <c r="AZW37" s="27"/>
      <c r="AZX37" s="27"/>
      <c r="AZY37" s="27"/>
      <c r="AZZ37" s="27"/>
      <c r="BAA37" s="27"/>
      <c r="BAB37" s="27"/>
      <c r="BAC37" s="27"/>
      <c r="BAD37" s="27"/>
      <c r="BAE37" s="27"/>
      <c r="BAF37" s="27"/>
      <c r="BAG37" s="27"/>
      <c r="BAH37" s="27"/>
      <c r="BAI37" s="27"/>
      <c r="BAJ37" s="27"/>
      <c r="BAK37" s="27"/>
      <c r="BAL37" s="27"/>
      <c r="BAM37" s="27"/>
      <c r="BAN37" s="27"/>
      <c r="BAO37" s="27"/>
      <c r="BAP37" s="27"/>
      <c r="BAQ37" s="27"/>
      <c r="BAR37" s="27"/>
      <c r="BAS37" s="27"/>
      <c r="BAT37" s="27"/>
      <c r="BAU37" s="27"/>
      <c r="BAV37" s="27"/>
      <c r="BAW37" s="27"/>
      <c r="BAX37" s="27"/>
      <c r="BAY37" s="27"/>
      <c r="BAZ37" s="27"/>
      <c r="BBA37" s="27"/>
      <c r="BBB37" s="27"/>
      <c r="BBC37" s="27"/>
      <c r="BBD37" s="27"/>
      <c r="BBE37" s="27"/>
      <c r="BBF37" s="27"/>
      <c r="BBG37" s="27"/>
      <c r="BBH37" s="27"/>
      <c r="BBI37" s="27"/>
      <c r="BBJ37" s="27"/>
      <c r="BBK37" s="27"/>
      <c r="BBL37" s="27"/>
      <c r="BBM37" s="27"/>
      <c r="BBN37" s="27"/>
      <c r="BBO37" s="27"/>
      <c r="BBP37" s="27"/>
      <c r="BBQ37" s="27"/>
      <c r="BBR37" s="27"/>
      <c r="BBS37" s="27"/>
      <c r="BBT37" s="27"/>
      <c r="BBU37" s="27"/>
      <c r="BBV37" s="27"/>
      <c r="BBW37" s="27"/>
      <c r="BBX37" s="27"/>
      <c r="BBY37" s="27"/>
      <c r="BBZ37" s="27"/>
      <c r="BCA37" s="27"/>
      <c r="BCB37" s="27"/>
      <c r="BCC37" s="27"/>
      <c r="BCD37" s="27"/>
      <c r="BCE37" s="27"/>
      <c r="BCF37" s="27"/>
      <c r="BCG37" s="27"/>
      <c r="BCH37" s="27"/>
      <c r="BCI37" s="27"/>
      <c r="BCJ37" s="27"/>
      <c r="BCK37" s="27"/>
      <c r="BCL37" s="27"/>
      <c r="BCM37" s="27"/>
      <c r="BCN37" s="27"/>
      <c r="BCO37" s="27"/>
      <c r="BCP37" s="27"/>
      <c r="BCQ37" s="27"/>
      <c r="BCR37" s="27"/>
      <c r="BCS37" s="27"/>
      <c r="BCT37" s="27"/>
      <c r="BCU37" s="27"/>
      <c r="BCV37" s="27"/>
      <c r="BCW37" s="27"/>
      <c r="BCX37" s="27"/>
      <c r="BCY37" s="27"/>
      <c r="BCZ37" s="27"/>
      <c r="BDA37" s="27"/>
      <c r="BDB37" s="27"/>
      <c r="BDC37" s="27"/>
      <c r="BDD37" s="27"/>
      <c r="BDE37" s="27"/>
      <c r="BDF37" s="27"/>
      <c r="BDG37" s="27"/>
      <c r="BDH37" s="27"/>
      <c r="BDI37" s="27"/>
      <c r="BDJ37" s="27"/>
      <c r="BDK37" s="27"/>
      <c r="BDL37" s="27"/>
      <c r="BDM37" s="27"/>
      <c r="BDN37" s="27"/>
      <c r="BDO37" s="27"/>
      <c r="BDP37" s="27"/>
      <c r="BDQ37" s="27"/>
      <c r="BDR37" s="27"/>
      <c r="BDS37" s="27"/>
      <c r="BDT37" s="27"/>
      <c r="BDU37" s="27"/>
      <c r="BDV37" s="27"/>
      <c r="BDW37" s="27"/>
      <c r="BDX37" s="27"/>
      <c r="BDY37" s="27"/>
      <c r="BDZ37" s="27"/>
      <c r="BEA37" s="27"/>
      <c r="BEB37" s="27"/>
      <c r="BEC37" s="27"/>
      <c r="BED37" s="27"/>
      <c r="BEE37" s="27"/>
      <c r="BEF37" s="27"/>
      <c r="BEG37" s="27"/>
      <c r="BEH37" s="27"/>
      <c r="BEI37" s="27"/>
      <c r="BEJ37" s="27"/>
      <c r="BEK37" s="27"/>
      <c r="BEL37" s="27"/>
      <c r="BEM37" s="27"/>
      <c r="BEN37" s="27"/>
      <c r="BEO37" s="27"/>
      <c r="BEP37" s="27"/>
      <c r="BEQ37" s="27"/>
      <c r="BER37" s="27"/>
      <c r="BES37" s="27"/>
      <c r="BET37" s="27"/>
      <c r="BEU37" s="27"/>
      <c r="BEV37" s="27"/>
      <c r="BEW37" s="27"/>
      <c r="BEX37" s="27"/>
      <c r="BEY37" s="27"/>
      <c r="BEZ37" s="27"/>
      <c r="BFA37" s="27"/>
      <c r="BFB37" s="27"/>
      <c r="BFC37" s="27"/>
      <c r="BFD37" s="27"/>
      <c r="BFE37" s="27"/>
      <c r="BFF37" s="27"/>
      <c r="BFG37" s="27"/>
      <c r="BFH37" s="27"/>
      <c r="BFI37" s="27"/>
      <c r="BFJ37" s="27"/>
      <c r="BFK37" s="27"/>
      <c r="BFL37" s="27"/>
      <c r="BFM37" s="27"/>
      <c r="BFN37" s="27"/>
      <c r="BFO37" s="27"/>
      <c r="BFP37" s="27"/>
      <c r="BFQ37" s="27"/>
      <c r="BFR37" s="27"/>
      <c r="BFS37" s="27"/>
      <c r="BFT37" s="27"/>
      <c r="BFU37" s="27"/>
      <c r="BFV37" s="27"/>
      <c r="BFW37" s="27"/>
      <c r="BFX37" s="27"/>
      <c r="BFY37" s="27"/>
      <c r="BFZ37" s="27"/>
      <c r="BGA37" s="27"/>
      <c r="BGB37" s="27"/>
      <c r="BGC37" s="27"/>
      <c r="BGD37" s="27"/>
      <c r="BGE37" s="27"/>
      <c r="BGF37" s="27"/>
      <c r="BGG37" s="27"/>
      <c r="BGH37" s="27"/>
      <c r="BGI37" s="27"/>
      <c r="BGJ37" s="27"/>
      <c r="BGK37" s="27"/>
      <c r="BGL37" s="27"/>
      <c r="BGM37" s="27"/>
      <c r="BGN37" s="27"/>
      <c r="BGO37" s="27"/>
      <c r="BGP37" s="27"/>
      <c r="BGQ37" s="27"/>
      <c r="BGR37" s="27"/>
      <c r="BGS37" s="27"/>
      <c r="BGT37" s="27"/>
      <c r="BGU37" s="27"/>
      <c r="BGV37" s="27"/>
      <c r="BGW37" s="27"/>
      <c r="BGX37" s="27"/>
      <c r="BGY37" s="27"/>
      <c r="BGZ37" s="27"/>
      <c r="BHA37" s="27"/>
      <c r="BHB37" s="27"/>
      <c r="BHC37" s="27"/>
      <c r="BHD37" s="27"/>
      <c r="BHE37" s="27"/>
      <c r="BHF37" s="27"/>
      <c r="BHG37" s="27"/>
      <c r="BHH37" s="27"/>
      <c r="BHI37" s="27"/>
      <c r="BHJ37" s="27"/>
      <c r="BHK37" s="27"/>
      <c r="BHL37" s="27"/>
      <c r="BHM37" s="27"/>
      <c r="BHN37" s="27"/>
      <c r="BHO37" s="27"/>
      <c r="BHP37" s="27"/>
      <c r="BHQ37" s="27"/>
      <c r="BHR37" s="27"/>
      <c r="BHS37" s="27"/>
      <c r="BHT37" s="27"/>
      <c r="BHU37" s="27"/>
      <c r="BHV37" s="27"/>
      <c r="BHW37" s="27"/>
      <c r="BHX37" s="27"/>
      <c r="BHY37" s="27"/>
      <c r="BHZ37" s="27"/>
      <c r="BIA37" s="27"/>
      <c r="BIB37" s="27"/>
      <c r="BIC37" s="27"/>
      <c r="BID37" s="27"/>
      <c r="BIE37" s="27"/>
      <c r="BIF37" s="27"/>
      <c r="BIG37" s="27"/>
      <c r="BIH37" s="27"/>
      <c r="BII37" s="27"/>
      <c r="BIJ37" s="27"/>
      <c r="BIK37" s="27"/>
      <c r="BIL37" s="27"/>
      <c r="BIM37" s="27"/>
      <c r="BIN37" s="27"/>
      <c r="BIO37" s="27"/>
      <c r="BIP37" s="27"/>
      <c r="BIQ37" s="27"/>
      <c r="BIR37" s="27"/>
      <c r="BIS37" s="27"/>
      <c r="BIT37" s="27"/>
      <c r="BIU37" s="27"/>
      <c r="BIV37" s="27"/>
      <c r="BIW37" s="27"/>
      <c r="BIX37" s="27"/>
      <c r="BIY37" s="27"/>
      <c r="BIZ37" s="27"/>
      <c r="BJA37" s="27"/>
      <c r="BJB37" s="27"/>
      <c r="BJC37" s="27"/>
      <c r="BJD37" s="27"/>
      <c r="BJE37" s="27"/>
      <c r="BJF37" s="27"/>
      <c r="BJG37" s="27"/>
      <c r="BJH37" s="27"/>
      <c r="BJI37" s="27"/>
      <c r="BJJ37" s="27"/>
      <c r="BJK37" s="27"/>
      <c r="BJL37" s="27"/>
      <c r="BJM37" s="27"/>
      <c r="BJN37" s="27"/>
      <c r="BJO37" s="27"/>
      <c r="BJP37" s="27"/>
      <c r="BJQ37" s="27"/>
      <c r="BJR37" s="27"/>
      <c r="BJS37" s="27"/>
      <c r="BJT37" s="27"/>
      <c r="BJU37" s="27"/>
      <c r="BJV37" s="27"/>
      <c r="BJW37" s="27"/>
      <c r="BJX37" s="27"/>
      <c r="BJY37" s="27"/>
      <c r="BJZ37" s="27"/>
      <c r="BKA37" s="27"/>
      <c r="BKB37" s="27"/>
      <c r="BKC37" s="27"/>
      <c r="BKD37" s="27"/>
      <c r="BKE37" s="27"/>
      <c r="BKF37" s="27"/>
      <c r="BKG37" s="27"/>
      <c r="BKH37" s="27"/>
      <c r="BKI37" s="27"/>
      <c r="BKJ37" s="27"/>
      <c r="BKK37" s="27"/>
      <c r="BKL37" s="27"/>
      <c r="BKM37" s="27"/>
      <c r="BKN37" s="27"/>
      <c r="BKO37" s="27"/>
      <c r="BKP37" s="27"/>
      <c r="BKQ37" s="27"/>
      <c r="BKR37" s="27"/>
      <c r="BKS37" s="27"/>
      <c r="BKT37" s="27"/>
      <c r="BKU37" s="27"/>
      <c r="BKV37" s="27"/>
      <c r="BKW37" s="27"/>
      <c r="BKX37" s="27"/>
      <c r="BKY37" s="27"/>
      <c r="BKZ37" s="27"/>
      <c r="BLA37" s="27"/>
      <c r="BLB37" s="27"/>
      <c r="BLC37" s="27"/>
      <c r="BLD37" s="27"/>
      <c r="BLE37" s="27"/>
      <c r="BLF37" s="27"/>
      <c r="BLG37" s="27"/>
      <c r="BLH37" s="27"/>
      <c r="BLI37" s="27"/>
      <c r="BLJ37" s="27"/>
      <c r="BLK37" s="27"/>
      <c r="BLL37" s="27"/>
      <c r="BLM37" s="27"/>
      <c r="BLN37" s="27"/>
      <c r="BLO37" s="27"/>
      <c r="BLP37" s="27"/>
      <c r="BLQ37" s="27"/>
      <c r="BLR37" s="27"/>
      <c r="BLS37" s="27"/>
      <c r="BLT37" s="27"/>
      <c r="BLU37" s="27"/>
      <c r="BLV37" s="27"/>
      <c r="BLW37" s="27"/>
      <c r="BLX37" s="27"/>
      <c r="BLY37" s="27"/>
      <c r="BLZ37" s="27"/>
      <c r="BMA37" s="27"/>
      <c r="BMB37" s="27"/>
      <c r="BMC37" s="27"/>
      <c r="BMD37" s="27"/>
      <c r="BME37" s="27"/>
      <c r="BMF37" s="27"/>
      <c r="BMG37" s="27"/>
      <c r="BMH37" s="27"/>
      <c r="BMI37" s="27"/>
      <c r="BMJ37" s="27"/>
      <c r="BMK37" s="27"/>
      <c r="BML37" s="27"/>
      <c r="BMM37" s="27"/>
      <c r="BMN37" s="27"/>
      <c r="BMO37" s="27"/>
      <c r="BMP37" s="27"/>
      <c r="BMQ37" s="27"/>
      <c r="BMR37" s="27"/>
      <c r="BMS37" s="27"/>
      <c r="BMT37" s="27"/>
      <c r="BMU37" s="27"/>
      <c r="BMV37" s="27"/>
      <c r="BMW37" s="27"/>
      <c r="BMX37" s="27"/>
      <c r="BMY37" s="27"/>
      <c r="BMZ37" s="27"/>
      <c r="BNA37" s="27"/>
      <c r="BNB37" s="27"/>
      <c r="BNC37" s="27"/>
      <c r="BND37" s="27"/>
      <c r="BNE37" s="27"/>
      <c r="BNF37" s="27"/>
      <c r="BNG37" s="27"/>
      <c r="BNH37" s="27"/>
      <c r="BNI37" s="27"/>
      <c r="BNJ37" s="27"/>
      <c r="BNK37" s="27"/>
      <c r="BNL37" s="27"/>
      <c r="BNM37" s="27"/>
      <c r="BNN37" s="27"/>
      <c r="BNO37" s="27"/>
      <c r="BNP37" s="27"/>
      <c r="BNQ37" s="27"/>
      <c r="BNR37" s="27"/>
      <c r="BNS37" s="27"/>
      <c r="BNT37" s="27"/>
      <c r="BNU37" s="27"/>
      <c r="BNV37" s="27"/>
      <c r="BNW37" s="27"/>
      <c r="BNX37" s="27"/>
      <c r="BNY37" s="27"/>
      <c r="BNZ37" s="27"/>
      <c r="BOA37" s="27"/>
      <c r="BOB37" s="27"/>
      <c r="BOC37" s="27"/>
      <c r="BOD37" s="27"/>
      <c r="BOE37" s="27"/>
      <c r="BOF37" s="27"/>
      <c r="BOG37" s="27"/>
      <c r="BOH37" s="27"/>
      <c r="BOI37" s="27"/>
      <c r="BOJ37" s="27"/>
      <c r="BOK37" s="27"/>
      <c r="BOL37" s="27"/>
      <c r="BOM37" s="27"/>
      <c r="BON37" s="27"/>
      <c r="BOO37" s="27"/>
      <c r="BOP37" s="27"/>
      <c r="BOQ37" s="27"/>
      <c r="BOR37" s="27"/>
      <c r="BOS37" s="27"/>
      <c r="BOT37" s="27"/>
      <c r="BOU37" s="27"/>
      <c r="BOV37" s="27"/>
      <c r="BOW37" s="27"/>
      <c r="BOX37" s="27"/>
      <c r="BOY37" s="27"/>
      <c r="BOZ37" s="27"/>
      <c r="BPA37" s="27"/>
      <c r="BPB37" s="27"/>
      <c r="BPC37" s="27"/>
      <c r="BPD37" s="27"/>
      <c r="BPE37" s="27"/>
      <c r="BPF37" s="27"/>
      <c r="BPG37" s="27"/>
      <c r="BPH37" s="27"/>
      <c r="BPI37" s="27"/>
      <c r="BPJ37" s="27"/>
      <c r="BPK37" s="27"/>
      <c r="BPL37" s="27"/>
      <c r="BPM37" s="27"/>
      <c r="BPN37" s="27"/>
      <c r="BPO37" s="27"/>
      <c r="BPP37" s="27"/>
      <c r="BPQ37" s="27"/>
      <c r="BPR37" s="27"/>
      <c r="BPS37" s="27"/>
      <c r="BPT37" s="27"/>
      <c r="BPU37" s="27"/>
      <c r="BPV37" s="27"/>
      <c r="BPW37" s="27"/>
      <c r="BPX37" s="27"/>
      <c r="BPY37" s="27"/>
      <c r="BPZ37" s="27"/>
      <c r="BQA37" s="27"/>
      <c r="BQB37" s="27"/>
      <c r="BQC37" s="27"/>
      <c r="BQD37" s="27"/>
      <c r="BQE37" s="27"/>
      <c r="BQF37" s="27"/>
      <c r="BQG37" s="27"/>
      <c r="BQH37" s="27"/>
      <c r="BQI37" s="27"/>
      <c r="BQJ37" s="27"/>
      <c r="BQK37" s="27"/>
      <c r="BQL37" s="27"/>
      <c r="BQM37" s="27"/>
      <c r="BQN37" s="27"/>
      <c r="BQO37" s="27"/>
      <c r="BQP37" s="27"/>
      <c r="BQQ37" s="27"/>
      <c r="BQR37" s="27"/>
      <c r="BQS37" s="27"/>
      <c r="BQT37" s="27"/>
      <c r="BQU37" s="27"/>
      <c r="BQV37" s="27"/>
      <c r="BQW37" s="27"/>
      <c r="BQX37" s="27"/>
      <c r="BQY37" s="27"/>
      <c r="BQZ37" s="27"/>
      <c r="BRA37" s="27"/>
      <c r="BRB37" s="27"/>
      <c r="BRC37" s="27"/>
      <c r="BRD37" s="27"/>
    </row>
    <row r="38" spans="1:1824" s="46" customFormat="1" x14ac:dyDescent="0.2">
      <c r="A38" s="48" t="s">
        <v>99</v>
      </c>
      <c r="B38" s="47">
        <f>B37</f>
        <v>805000</v>
      </c>
      <c r="C38" s="45">
        <f>SUM($B37:C37)</f>
        <v>1610000</v>
      </c>
      <c r="D38" s="45">
        <f>SUM($B37:D37)</f>
        <v>2415000</v>
      </c>
      <c r="E38" s="45">
        <f>SUM($B37:E37)</f>
        <v>3220000</v>
      </c>
      <c r="F38" s="45">
        <f>SUM($B37:F37)</f>
        <v>4025000</v>
      </c>
      <c r="G38" s="45">
        <f>SUM($B37:G37)</f>
        <v>4830000</v>
      </c>
      <c r="H38" s="45">
        <f>SUM($B37:H37)</f>
        <v>5635000</v>
      </c>
      <c r="I38" s="45">
        <f>SUM($B37:I37)</f>
        <v>6440000</v>
      </c>
      <c r="J38" s="45">
        <f>SUM($B37:J37)</f>
        <v>7245000</v>
      </c>
      <c r="K38" s="15">
        <f>SUM($B37:K37)</f>
        <v>8050000</v>
      </c>
      <c r="L38" s="45">
        <f>SUM($B37:L37)</f>
        <v>8855000</v>
      </c>
      <c r="M38" s="45">
        <f>SUM($B37:M37)</f>
        <v>9660000</v>
      </c>
      <c r="N38" s="45">
        <f>SUM($B37:N37)</f>
        <v>10465000</v>
      </c>
      <c r="O38" s="45">
        <f>SUM($B37:O37)</f>
        <v>11270000</v>
      </c>
      <c r="P38" s="45">
        <f>SUM($B37:P37)</f>
        <v>12075000</v>
      </c>
      <c r="Q38" s="45">
        <f>SUM($B37:Q37)</f>
        <v>12880000</v>
      </c>
      <c r="R38" s="45">
        <f>SUM($B37:R37)</f>
        <v>13685000</v>
      </c>
      <c r="S38" s="45">
        <f>SUM($B37:S37)</f>
        <v>14490000</v>
      </c>
      <c r="T38" s="45">
        <f>SUM($B37:T37)</f>
        <v>15295000</v>
      </c>
      <c r="U38" s="15">
        <f>SUM($B37:U37)</f>
        <v>16100000</v>
      </c>
      <c r="V38" s="45">
        <f>SUM($B37:V37)</f>
        <v>16905000</v>
      </c>
      <c r="W38" s="45">
        <f>SUM($B37:W37)</f>
        <v>17710000</v>
      </c>
      <c r="X38" s="45">
        <f>SUM($B37:X37)</f>
        <v>18515000</v>
      </c>
      <c r="Y38" s="45">
        <f>SUM($B37:Y37)</f>
        <v>19320000</v>
      </c>
      <c r="Z38" s="45">
        <f>SUM($B37:Z37)</f>
        <v>20125000</v>
      </c>
      <c r="AA38" s="45">
        <f>SUM($B37:AA37)</f>
        <v>20930000</v>
      </c>
      <c r="AB38" s="45">
        <f>SUM($B37:AB37)</f>
        <v>21735000</v>
      </c>
      <c r="AC38" s="45">
        <f>SUM($B37:AC37)</f>
        <v>22540000</v>
      </c>
      <c r="AD38" s="45">
        <f>SUM($B37:AD37)</f>
        <v>23345000</v>
      </c>
      <c r="AE38" s="15">
        <f>SUM($B37:AE37)</f>
        <v>24150000</v>
      </c>
      <c r="AF38" s="45">
        <f>SUM($B37:AF37)</f>
        <v>24955000</v>
      </c>
      <c r="AG38" s="45">
        <f>SUM($B37:AG37)</f>
        <v>25760000</v>
      </c>
      <c r="AH38" s="45">
        <f>SUM($B37:AH37)</f>
        <v>26565000</v>
      </c>
      <c r="AI38" s="45">
        <f>SUM($B37:AI37)</f>
        <v>27370000</v>
      </c>
      <c r="AJ38" s="45">
        <f>SUM($B37:AJ37)</f>
        <v>28175000</v>
      </c>
      <c r="AK38" s="45">
        <f>SUM($B37:AK37)</f>
        <v>28980000</v>
      </c>
      <c r="AL38" s="45">
        <f>SUM($B37:AL37)</f>
        <v>29785000</v>
      </c>
      <c r="AM38" s="45">
        <f>SUM($B37:AM37)</f>
        <v>30590000</v>
      </c>
      <c r="AN38" s="45">
        <f>SUM($B37:AN37)</f>
        <v>31395000</v>
      </c>
      <c r="AO38" s="15">
        <f>SUM($B37:AO37)</f>
        <v>32200000</v>
      </c>
      <c r="AP38" s="45">
        <f>SUM($B37:AP37)</f>
        <v>33005000</v>
      </c>
      <c r="AQ38" s="45">
        <f>SUM($B37:AQ37)</f>
        <v>33810000</v>
      </c>
      <c r="AR38" s="45">
        <f>SUM($B37:AR37)</f>
        <v>34615000</v>
      </c>
      <c r="AS38" s="45">
        <f>SUM($B37:AS37)</f>
        <v>35420000</v>
      </c>
      <c r="AT38" s="45">
        <f>SUM($B37:AT37)</f>
        <v>36225000</v>
      </c>
      <c r="AU38" s="45">
        <f>SUM($B37:AU37)</f>
        <v>37030000</v>
      </c>
      <c r="AV38" s="45">
        <f>SUM($B37:AV37)</f>
        <v>37835000</v>
      </c>
      <c r="AW38" s="45">
        <f>SUM($B37:AW37)</f>
        <v>38640000</v>
      </c>
      <c r="AX38" s="45">
        <f>SUM($B37:AX37)</f>
        <v>39445000</v>
      </c>
      <c r="AY38" s="15">
        <f>SUM($B37:AY37)</f>
        <v>40250000</v>
      </c>
      <c r="AZ38" s="45">
        <f>SUM($B37:AZ37)</f>
        <v>41055000</v>
      </c>
      <c r="BA38" s="45">
        <f>SUM($B37:BA37)</f>
        <v>41860000</v>
      </c>
      <c r="BB38" s="45">
        <f>SUM($B37:BB37)</f>
        <v>42665000</v>
      </c>
      <c r="BC38" s="45">
        <f>SUM($B37:BC37)</f>
        <v>43470000</v>
      </c>
      <c r="BD38" s="45">
        <f>SUM($B37:BD37)</f>
        <v>44275000</v>
      </c>
      <c r="BE38" s="45">
        <f>SUM($B37:BE37)</f>
        <v>45080000</v>
      </c>
      <c r="BF38" s="45">
        <f>SUM($B37:BF37)</f>
        <v>45885000</v>
      </c>
      <c r="BG38" s="45">
        <f>SUM($B37:BG37)</f>
        <v>46690000</v>
      </c>
      <c r="BH38" s="45">
        <f>SUM($B37:BH37)</f>
        <v>47495000</v>
      </c>
      <c r="BI38" s="15">
        <f>SUM($B37:BI37)</f>
        <v>48300000</v>
      </c>
      <c r="BJ38" s="45">
        <f>SUM($B37:BJ37)</f>
        <v>49105000</v>
      </c>
      <c r="BK38" s="45">
        <f>SUM($B37:BK37)</f>
        <v>49910000</v>
      </c>
      <c r="BL38" s="45">
        <f>SUM($B37:BL37)</f>
        <v>50715000</v>
      </c>
      <c r="BM38" s="45">
        <f>SUM($B37:BM37)</f>
        <v>51520000</v>
      </c>
      <c r="BN38" s="45">
        <f>SUM($B37:BN37)</f>
        <v>52325000</v>
      </c>
      <c r="BO38" s="45">
        <f>SUM($B37:BO37)</f>
        <v>53130000</v>
      </c>
      <c r="BP38" s="45">
        <f>SUM($B37:BP37)</f>
        <v>53935000</v>
      </c>
      <c r="BQ38" s="45">
        <f>SUM($B37:BQ37)</f>
        <v>54740000</v>
      </c>
      <c r="BR38" s="45">
        <f>SUM($B37:BR37)</f>
        <v>55545000</v>
      </c>
      <c r="BS38" s="15">
        <f>SUM($B37:BS37)</f>
        <v>56350000</v>
      </c>
      <c r="BT38" s="30"/>
      <c r="BU38" s="30"/>
      <c r="BV38" s="30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  <c r="AAF38" s="27"/>
      <c r="AAG38" s="27"/>
      <c r="AAH38" s="27"/>
      <c r="AAI38" s="27"/>
      <c r="AAJ38" s="27"/>
      <c r="AAK38" s="27"/>
      <c r="AAL38" s="27"/>
      <c r="AAM38" s="27"/>
      <c r="AAN38" s="27"/>
      <c r="AAO38" s="27"/>
      <c r="AAP38" s="27"/>
      <c r="AAQ38" s="27"/>
      <c r="AAR38" s="27"/>
      <c r="AAS38" s="27"/>
      <c r="AAT38" s="27"/>
      <c r="AAU38" s="27"/>
      <c r="AAV38" s="27"/>
      <c r="AAW38" s="27"/>
      <c r="AAX38" s="27"/>
      <c r="AAY38" s="27"/>
      <c r="AAZ38" s="27"/>
      <c r="ABA38" s="27"/>
      <c r="ABB38" s="27"/>
      <c r="ABC38" s="27"/>
      <c r="ABD38" s="27"/>
      <c r="ABE38" s="27"/>
      <c r="ABF38" s="27"/>
      <c r="ABG38" s="27"/>
      <c r="ABH38" s="27"/>
      <c r="ABI38" s="27"/>
      <c r="ABJ38" s="27"/>
      <c r="ABK38" s="27"/>
      <c r="ABL38" s="27"/>
      <c r="ABM38" s="27"/>
      <c r="ABN38" s="27"/>
      <c r="ABO38" s="27"/>
      <c r="ABP38" s="27"/>
      <c r="ABQ38" s="27"/>
      <c r="ABR38" s="27"/>
      <c r="ABS38" s="27"/>
      <c r="ABT38" s="27"/>
      <c r="ABU38" s="27"/>
      <c r="ABV38" s="27"/>
      <c r="ABW38" s="27"/>
      <c r="ABX38" s="27"/>
      <c r="ABY38" s="27"/>
      <c r="ABZ38" s="27"/>
      <c r="ACA38" s="27"/>
      <c r="ACB38" s="27"/>
      <c r="ACC38" s="27"/>
      <c r="ACD38" s="27"/>
      <c r="ACE38" s="27"/>
      <c r="ACF38" s="27"/>
      <c r="ACG38" s="27"/>
      <c r="ACH38" s="27"/>
      <c r="ACI38" s="27"/>
      <c r="ACJ38" s="27"/>
      <c r="ACK38" s="27"/>
      <c r="ACL38" s="27"/>
      <c r="ACM38" s="27"/>
      <c r="ACN38" s="27"/>
      <c r="ACO38" s="27"/>
      <c r="ACP38" s="27"/>
      <c r="ACQ38" s="27"/>
      <c r="ACR38" s="27"/>
      <c r="ACS38" s="27"/>
      <c r="ACT38" s="27"/>
      <c r="ACU38" s="27"/>
      <c r="ACV38" s="27"/>
      <c r="ACW38" s="27"/>
      <c r="ACX38" s="27"/>
      <c r="ACY38" s="27"/>
      <c r="ACZ38" s="27"/>
      <c r="ADA38" s="27"/>
      <c r="ADB38" s="27"/>
      <c r="ADC38" s="27"/>
      <c r="ADD38" s="27"/>
      <c r="ADE38" s="27"/>
      <c r="ADF38" s="27"/>
      <c r="ADG38" s="27"/>
      <c r="ADH38" s="27"/>
      <c r="ADI38" s="27"/>
      <c r="ADJ38" s="27"/>
      <c r="ADK38" s="27"/>
      <c r="ADL38" s="27"/>
      <c r="ADM38" s="27"/>
      <c r="ADN38" s="27"/>
      <c r="ADO38" s="27"/>
      <c r="ADP38" s="27"/>
      <c r="ADQ38" s="27"/>
      <c r="ADR38" s="27"/>
      <c r="ADS38" s="27"/>
      <c r="ADT38" s="27"/>
      <c r="ADU38" s="27"/>
      <c r="ADV38" s="27"/>
      <c r="ADW38" s="27"/>
      <c r="ADX38" s="27"/>
      <c r="ADY38" s="27"/>
      <c r="ADZ38" s="27"/>
      <c r="AEA38" s="27"/>
      <c r="AEB38" s="27"/>
      <c r="AEC38" s="27"/>
      <c r="AED38" s="27"/>
      <c r="AEE38" s="27"/>
      <c r="AEF38" s="27"/>
      <c r="AEG38" s="27"/>
      <c r="AEH38" s="27"/>
      <c r="AEI38" s="27"/>
      <c r="AEJ38" s="27"/>
      <c r="AEK38" s="27"/>
      <c r="AEL38" s="27"/>
      <c r="AEM38" s="27"/>
      <c r="AEN38" s="27"/>
      <c r="AEO38" s="27"/>
      <c r="AEP38" s="27"/>
      <c r="AEQ38" s="27"/>
      <c r="AER38" s="27"/>
      <c r="AES38" s="27"/>
      <c r="AET38" s="27"/>
      <c r="AEU38" s="27"/>
      <c r="AEV38" s="27"/>
      <c r="AEW38" s="27"/>
      <c r="AEX38" s="27"/>
      <c r="AEY38" s="27"/>
      <c r="AEZ38" s="27"/>
      <c r="AFA38" s="27"/>
      <c r="AFB38" s="27"/>
      <c r="AFC38" s="27"/>
      <c r="AFD38" s="27"/>
      <c r="AFE38" s="27"/>
      <c r="AFF38" s="27"/>
      <c r="AFG38" s="27"/>
      <c r="AFH38" s="27"/>
      <c r="AFI38" s="27"/>
      <c r="AFJ38" s="27"/>
      <c r="AFK38" s="27"/>
      <c r="AFL38" s="27"/>
      <c r="AFM38" s="27"/>
      <c r="AFN38" s="27"/>
      <c r="AFO38" s="27"/>
      <c r="AFP38" s="27"/>
      <c r="AFQ38" s="27"/>
      <c r="AFR38" s="27"/>
      <c r="AFS38" s="27"/>
      <c r="AFT38" s="27"/>
      <c r="AFU38" s="27"/>
      <c r="AFV38" s="27"/>
      <c r="AFW38" s="27"/>
      <c r="AFX38" s="27"/>
      <c r="AFY38" s="27"/>
      <c r="AFZ38" s="27"/>
      <c r="AGA38" s="27"/>
      <c r="AGB38" s="27"/>
      <c r="AGC38" s="27"/>
      <c r="AGD38" s="27"/>
      <c r="AGE38" s="27"/>
      <c r="AGF38" s="27"/>
      <c r="AGG38" s="27"/>
      <c r="AGH38" s="27"/>
      <c r="AGI38" s="27"/>
      <c r="AGJ38" s="27"/>
      <c r="AGK38" s="27"/>
      <c r="AGL38" s="27"/>
      <c r="AGM38" s="27"/>
      <c r="AGN38" s="27"/>
      <c r="AGO38" s="27"/>
      <c r="AGP38" s="27"/>
      <c r="AGQ38" s="27"/>
      <c r="AGR38" s="27"/>
      <c r="AGS38" s="27"/>
      <c r="AGT38" s="27"/>
      <c r="AGU38" s="27"/>
      <c r="AGV38" s="27"/>
      <c r="AGW38" s="27"/>
      <c r="AGX38" s="27"/>
      <c r="AGY38" s="27"/>
      <c r="AGZ38" s="27"/>
      <c r="AHA38" s="27"/>
      <c r="AHB38" s="27"/>
      <c r="AHC38" s="27"/>
      <c r="AHD38" s="27"/>
      <c r="AHE38" s="27"/>
      <c r="AHF38" s="27"/>
      <c r="AHG38" s="27"/>
      <c r="AHH38" s="27"/>
      <c r="AHI38" s="27"/>
      <c r="AHJ38" s="27"/>
      <c r="AHK38" s="27"/>
      <c r="AHL38" s="27"/>
      <c r="AHM38" s="27"/>
      <c r="AHN38" s="27"/>
      <c r="AHO38" s="27"/>
      <c r="AHP38" s="27"/>
      <c r="AHQ38" s="27"/>
      <c r="AHR38" s="27"/>
      <c r="AHS38" s="27"/>
      <c r="AHT38" s="27"/>
      <c r="AHU38" s="27"/>
      <c r="AHV38" s="27"/>
      <c r="AHW38" s="27"/>
      <c r="AHX38" s="27"/>
      <c r="AHY38" s="27"/>
      <c r="AHZ38" s="27"/>
      <c r="AIA38" s="27"/>
      <c r="AIB38" s="27"/>
      <c r="AIC38" s="27"/>
      <c r="AID38" s="27"/>
      <c r="AIE38" s="27"/>
      <c r="AIF38" s="27"/>
      <c r="AIG38" s="27"/>
      <c r="AIH38" s="27"/>
      <c r="AII38" s="27"/>
      <c r="AIJ38" s="27"/>
      <c r="AIK38" s="27"/>
      <c r="AIL38" s="27"/>
      <c r="AIM38" s="27"/>
      <c r="AIN38" s="27"/>
      <c r="AIO38" s="27"/>
      <c r="AIP38" s="27"/>
      <c r="AIQ38" s="27"/>
      <c r="AIR38" s="27"/>
      <c r="AIS38" s="27"/>
      <c r="AIT38" s="27"/>
      <c r="AIU38" s="27"/>
      <c r="AIV38" s="27"/>
      <c r="AIW38" s="27"/>
      <c r="AIX38" s="27"/>
      <c r="AIY38" s="27"/>
      <c r="AIZ38" s="27"/>
      <c r="AJA38" s="27"/>
      <c r="AJB38" s="27"/>
      <c r="AJC38" s="27"/>
      <c r="AJD38" s="27"/>
      <c r="AJE38" s="27"/>
      <c r="AJF38" s="27"/>
      <c r="AJG38" s="27"/>
      <c r="AJH38" s="27"/>
      <c r="AJI38" s="27"/>
      <c r="AJJ38" s="27"/>
      <c r="AJK38" s="27"/>
      <c r="AJL38" s="27"/>
      <c r="AJM38" s="27"/>
      <c r="AJN38" s="27"/>
      <c r="AJO38" s="27"/>
      <c r="AJP38" s="27"/>
      <c r="AJQ38" s="27"/>
      <c r="AJR38" s="27"/>
      <c r="AJS38" s="27"/>
      <c r="AJT38" s="27"/>
      <c r="AJU38" s="27"/>
      <c r="AJV38" s="27"/>
      <c r="AJW38" s="27"/>
      <c r="AJX38" s="27"/>
      <c r="AJY38" s="27"/>
      <c r="AJZ38" s="27"/>
      <c r="AKA38" s="27"/>
      <c r="AKB38" s="27"/>
      <c r="AKC38" s="27"/>
      <c r="AKD38" s="27"/>
      <c r="AKE38" s="27"/>
      <c r="AKF38" s="27"/>
      <c r="AKG38" s="27"/>
      <c r="AKH38" s="27"/>
      <c r="AKI38" s="27"/>
      <c r="AKJ38" s="27"/>
      <c r="AKK38" s="27"/>
      <c r="AKL38" s="27"/>
      <c r="AKM38" s="27"/>
      <c r="AKN38" s="27"/>
      <c r="AKO38" s="27"/>
      <c r="AKP38" s="27"/>
      <c r="AKQ38" s="27"/>
      <c r="AKR38" s="27"/>
      <c r="AKS38" s="27"/>
      <c r="AKT38" s="27"/>
      <c r="AKU38" s="27"/>
      <c r="AKV38" s="27"/>
      <c r="AKW38" s="27"/>
      <c r="AKX38" s="27"/>
      <c r="AKY38" s="27"/>
      <c r="AKZ38" s="27"/>
      <c r="ALA38" s="27"/>
      <c r="ALB38" s="27"/>
      <c r="ALC38" s="27"/>
      <c r="ALD38" s="27"/>
      <c r="ALE38" s="27"/>
      <c r="ALF38" s="27"/>
      <c r="ALG38" s="27"/>
      <c r="ALH38" s="27"/>
      <c r="ALI38" s="27"/>
      <c r="ALJ38" s="27"/>
      <c r="ALK38" s="27"/>
      <c r="ALL38" s="27"/>
      <c r="ALM38" s="27"/>
      <c r="ALN38" s="27"/>
      <c r="ALO38" s="27"/>
      <c r="ALP38" s="27"/>
      <c r="ALQ38" s="27"/>
      <c r="ALR38" s="27"/>
      <c r="ALS38" s="27"/>
      <c r="ALT38" s="27"/>
      <c r="ALU38" s="27"/>
      <c r="ALV38" s="27"/>
      <c r="ALW38" s="27"/>
      <c r="ALX38" s="27"/>
      <c r="ALY38" s="27"/>
      <c r="ALZ38" s="27"/>
      <c r="AMA38" s="27"/>
      <c r="AMB38" s="27"/>
      <c r="AMC38" s="27"/>
      <c r="AMD38" s="27"/>
      <c r="AME38" s="27"/>
      <c r="AMF38" s="27"/>
      <c r="AMG38" s="27"/>
      <c r="AMH38" s="27"/>
      <c r="AMI38" s="27"/>
      <c r="AMJ38" s="27"/>
      <c r="AMK38" s="27"/>
      <c r="AML38" s="27"/>
      <c r="AMM38" s="27"/>
      <c r="AMN38" s="27"/>
      <c r="AMO38" s="27"/>
      <c r="AMP38" s="27"/>
      <c r="AMQ38" s="27"/>
      <c r="AMR38" s="27"/>
      <c r="AMS38" s="27"/>
      <c r="AMT38" s="27"/>
      <c r="AMU38" s="27"/>
      <c r="AMV38" s="27"/>
      <c r="AMW38" s="27"/>
      <c r="AMX38" s="27"/>
      <c r="AMY38" s="27"/>
      <c r="AMZ38" s="27"/>
      <c r="ANA38" s="27"/>
      <c r="ANB38" s="27"/>
      <c r="ANC38" s="27"/>
      <c r="AND38" s="27"/>
      <c r="ANE38" s="27"/>
      <c r="ANF38" s="27"/>
      <c r="ANG38" s="27"/>
      <c r="ANH38" s="27"/>
      <c r="ANI38" s="27"/>
      <c r="ANJ38" s="27"/>
      <c r="ANK38" s="27"/>
      <c r="ANL38" s="27"/>
      <c r="ANM38" s="27"/>
      <c r="ANN38" s="27"/>
      <c r="ANO38" s="27"/>
      <c r="ANP38" s="27"/>
      <c r="ANQ38" s="27"/>
      <c r="ANR38" s="27"/>
      <c r="ANS38" s="27"/>
      <c r="ANT38" s="27"/>
      <c r="ANU38" s="27"/>
      <c r="ANV38" s="27"/>
      <c r="ANW38" s="27"/>
      <c r="ANX38" s="27"/>
      <c r="ANY38" s="27"/>
      <c r="ANZ38" s="27"/>
      <c r="AOA38" s="27"/>
      <c r="AOB38" s="27"/>
      <c r="AOC38" s="27"/>
      <c r="AOD38" s="27"/>
      <c r="AOE38" s="27"/>
      <c r="AOF38" s="27"/>
      <c r="AOG38" s="27"/>
      <c r="AOH38" s="27"/>
      <c r="AOI38" s="27"/>
      <c r="AOJ38" s="27"/>
      <c r="AOK38" s="27"/>
      <c r="AOL38" s="27"/>
      <c r="AOM38" s="27"/>
      <c r="AON38" s="27"/>
      <c r="AOO38" s="27"/>
      <c r="AOP38" s="27"/>
      <c r="AOQ38" s="27"/>
      <c r="AOR38" s="27"/>
      <c r="AOS38" s="27"/>
      <c r="AOT38" s="27"/>
      <c r="AOU38" s="27"/>
      <c r="AOV38" s="27"/>
      <c r="AOW38" s="27"/>
      <c r="AOX38" s="27"/>
      <c r="AOY38" s="27"/>
      <c r="AOZ38" s="27"/>
      <c r="APA38" s="27"/>
      <c r="APB38" s="27"/>
      <c r="APC38" s="27"/>
      <c r="APD38" s="27"/>
      <c r="APE38" s="27"/>
      <c r="APF38" s="27"/>
      <c r="APG38" s="27"/>
      <c r="APH38" s="27"/>
      <c r="API38" s="27"/>
      <c r="APJ38" s="27"/>
      <c r="APK38" s="27"/>
      <c r="APL38" s="27"/>
      <c r="APM38" s="27"/>
      <c r="APN38" s="27"/>
      <c r="APO38" s="27"/>
      <c r="APP38" s="27"/>
      <c r="APQ38" s="27"/>
      <c r="APR38" s="27"/>
      <c r="APS38" s="27"/>
      <c r="APT38" s="27"/>
      <c r="APU38" s="27"/>
      <c r="APV38" s="27"/>
      <c r="APW38" s="27"/>
      <c r="APX38" s="27"/>
      <c r="APY38" s="27"/>
      <c r="APZ38" s="27"/>
      <c r="AQA38" s="27"/>
      <c r="AQB38" s="27"/>
      <c r="AQC38" s="27"/>
      <c r="AQD38" s="27"/>
      <c r="AQE38" s="27"/>
      <c r="AQF38" s="27"/>
      <c r="AQG38" s="27"/>
      <c r="AQH38" s="27"/>
      <c r="AQI38" s="27"/>
      <c r="AQJ38" s="27"/>
      <c r="AQK38" s="27"/>
      <c r="AQL38" s="27"/>
      <c r="AQM38" s="27"/>
      <c r="AQN38" s="27"/>
      <c r="AQO38" s="27"/>
      <c r="AQP38" s="27"/>
      <c r="AQQ38" s="27"/>
      <c r="AQR38" s="27"/>
      <c r="AQS38" s="27"/>
      <c r="AQT38" s="27"/>
      <c r="AQU38" s="27"/>
      <c r="AQV38" s="27"/>
      <c r="AQW38" s="27"/>
      <c r="AQX38" s="27"/>
      <c r="AQY38" s="27"/>
      <c r="AQZ38" s="27"/>
      <c r="ARA38" s="27"/>
      <c r="ARB38" s="27"/>
      <c r="ARC38" s="27"/>
      <c r="ARD38" s="27"/>
      <c r="ARE38" s="27"/>
      <c r="ARF38" s="27"/>
      <c r="ARG38" s="27"/>
      <c r="ARH38" s="27"/>
      <c r="ARI38" s="27"/>
      <c r="ARJ38" s="27"/>
      <c r="ARK38" s="27"/>
      <c r="ARL38" s="27"/>
      <c r="ARM38" s="27"/>
      <c r="ARN38" s="27"/>
      <c r="ARO38" s="27"/>
      <c r="ARP38" s="27"/>
      <c r="ARQ38" s="27"/>
      <c r="ARR38" s="27"/>
      <c r="ARS38" s="27"/>
      <c r="ART38" s="27"/>
      <c r="ARU38" s="27"/>
      <c r="ARV38" s="27"/>
      <c r="ARW38" s="27"/>
      <c r="ARX38" s="27"/>
      <c r="ARY38" s="27"/>
      <c r="ARZ38" s="27"/>
      <c r="ASA38" s="27"/>
      <c r="ASB38" s="27"/>
      <c r="ASC38" s="27"/>
      <c r="ASD38" s="27"/>
      <c r="ASE38" s="27"/>
      <c r="ASF38" s="27"/>
      <c r="ASG38" s="27"/>
      <c r="ASH38" s="27"/>
      <c r="ASI38" s="27"/>
      <c r="ASJ38" s="27"/>
      <c r="ASK38" s="27"/>
      <c r="ASL38" s="27"/>
      <c r="ASM38" s="27"/>
      <c r="ASN38" s="27"/>
      <c r="ASO38" s="27"/>
      <c r="ASP38" s="27"/>
      <c r="ASQ38" s="27"/>
      <c r="ASR38" s="27"/>
      <c r="ASS38" s="27"/>
      <c r="AST38" s="27"/>
      <c r="ASU38" s="27"/>
      <c r="ASV38" s="27"/>
      <c r="ASW38" s="27"/>
      <c r="ASX38" s="27"/>
      <c r="ASY38" s="27"/>
      <c r="ASZ38" s="27"/>
      <c r="ATA38" s="27"/>
      <c r="ATB38" s="27"/>
      <c r="ATC38" s="27"/>
      <c r="ATD38" s="27"/>
      <c r="ATE38" s="27"/>
      <c r="ATF38" s="27"/>
      <c r="ATG38" s="27"/>
      <c r="ATH38" s="27"/>
      <c r="ATI38" s="27"/>
      <c r="ATJ38" s="27"/>
      <c r="ATK38" s="27"/>
      <c r="ATL38" s="27"/>
      <c r="ATM38" s="27"/>
      <c r="ATN38" s="27"/>
      <c r="ATO38" s="27"/>
      <c r="ATP38" s="27"/>
      <c r="ATQ38" s="27"/>
      <c r="ATR38" s="27"/>
      <c r="ATS38" s="27"/>
      <c r="ATT38" s="27"/>
      <c r="ATU38" s="27"/>
      <c r="ATV38" s="27"/>
      <c r="ATW38" s="27"/>
      <c r="ATX38" s="27"/>
      <c r="ATY38" s="27"/>
      <c r="ATZ38" s="27"/>
      <c r="AUA38" s="27"/>
      <c r="AUB38" s="27"/>
      <c r="AUC38" s="27"/>
      <c r="AUD38" s="27"/>
      <c r="AUE38" s="27"/>
      <c r="AUF38" s="27"/>
      <c r="AUG38" s="27"/>
      <c r="AUH38" s="27"/>
      <c r="AUI38" s="27"/>
      <c r="AUJ38" s="27"/>
      <c r="AUK38" s="27"/>
      <c r="AUL38" s="27"/>
      <c r="AUM38" s="27"/>
      <c r="AUN38" s="27"/>
      <c r="AUO38" s="27"/>
      <c r="AUP38" s="27"/>
      <c r="AUQ38" s="27"/>
      <c r="AUR38" s="27"/>
      <c r="AUS38" s="27"/>
      <c r="AUT38" s="27"/>
      <c r="AUU38" s="27"/>
      <c r="AUV38" s="27"/>
      <c r="AUW38" s="27"/>
      <c r="AUX38" s="27"/>
      <c r="AUY38" s="27"/>
      <c r="AUZ38" s="27"/>
      <c r="AVA38" s="27"/>
      <c r="AVB38" s="27"/>
      <c r="AVC38" s="27"/>
      <c r="AVD38" s="27"/>
      <c r="AVE38" s="27"/>
      <c r="AVF38" s="27"/>
      <c r="AVG38" s="27"/>
      <c r="AVH38" s="27"/>
      <c r="AVI38" s="27"/>
      <c r="AVJ38" s="27"/>
      <c r="AVK38" s="27"/>
      <c r="AVL38" s="27"/>
      <c r="AVM38" s="27"/>
      <c r="AVN38" s="27"/>
      <c r="AVO38" s="27"/>
      <c r="AVP38" s="27"/>
      <c r="AVQ38" s="27"/>
      <c r="AVR38" s="27"/>
      <c r="AVS38" s="27"/>
      <c r="AVT38" s="27"/>
      <c r="AVU38" s="27"/>
      <c r="AVV38" s="27"/>
      <c r="AVW38" s="27"/>
      <c r="AVX38" s="27"/>
      <c r="AVY38" s="27"/>
      <c r="AVZ38" s="27"/>
      <c r="AWA38" s="27"/>
      <c r="AWB38" s="27"/>
      <c r="AWC38" s="27"/>
      <c r="AWD38" s="27"/>
      <c r="AWE38" s="27"/>
      <c r="AWF38" s="27"/>
      <c r="AWG38" s="27"/>
      <c r="AWH38" s="27"/>
      <c r="AWI38" s="27"/>
      <c r="AWJ38" s="27"/>
      <c r="AWK38" s="27"/>
      <c r="AWL38" s="27"/>
      <c r="AWM38" s="27"/>
      <c r="AWN38" s="27"/>
      <c r="AWO38" s="27"/>
      <c r="AWP38" s="27"/>
      <c r="AWQ38" s="27"/>
      <c r="AWR38" s="27"/>
      <c r="AWS38" s="27"/>
      <c r="AWT38" s="27"/>
      <c r="AWU38" s="27"/>
      <c r="AWV38" s="27"/>
      <c r="AWW38" s="27"/>
      <c r="AWX38" s="27"/>
      <c r="AWY38" s="27"/>
      <c r="AWZ38" s="27"/>
      <c r="AXA38" s="27"/>
      <c r="AXB38" s="27"/>
      <c r="AXC38" s="27"/>
      <c r="AXD38" s="27"/>
      <c r="AXE38" s="27"/>
      <c r="AXF38" s="27"/>
      <c r="AXG38" s="27"/>
      <c r="AXH38" s="27"/>
      <c r="AXI38" s="27"/>
      <c r="AXJ38" s="27"/>
      <c r="AXK38" s="27"/>
      <c r="AXL38" s="27"/>
      <c r="AXM38" s="27"/>
      <c r="AXN38" s="27"/>
      <c r="AXO38" s="27"/>
      <c r="AXP38" s="27"/>
      <c r="AXQ38" s="27"/>
      <c r="AXR38" s="27"/>
      <c r="AXS38" s="27"/>
      <c r="AXT38" s="27"/>
      <c r="AXU38" s="27"/>
      <c r="AXV38" s="27"/>
      <c r="AXW38" s="27"/>
      <c r="AXX38" s="27"/>
      <c r="AXY38" s="27"/>
      <c r="AXZ38" s="27"/>
      <c r="AYA38" s="27"/>
      <c r="AYB38" s="27"/>
      <c r="AYC38" s="27"/>
      <c r="AYD38" s="27"/>
      <c r="AYE38" s="27"/>
      <c r="AYF38" s="27"/>
      <c r="AYG38" s="27"/>
      <c r="AYH38" s="27"/>
      <c r="AYI38" s="27"/>
      <c r="AYJ38" s="27"/>
      <c r="AYK38" s="27"/>
      <c r="AYL38" s="27"/>
      <c r="AYM38" s="27"/>
      <c r="AYN38" s="27"/>
      <c r="AYO38" s="27"/>
      <c r="AYP38" s="27"/>
      <c r="AYQ38" s="27"/>
      <c r="AYR38" s="27"/>
      <c r="AYS38" s="27"/>
      <c r="AYT38" s="27"/>
      <c r="AYU38" s="27"/>
      <c r="AYV38" s="27"/>
      <c r="AYW38" s="27"/>
      <c r="AYX38" s="27"/>
      <c r="AYY38" s="27"/>
      <c r="AYZ38" s="27"/>
      <c r="AZA38" s="27"/>
      <c r="AZB38" s="27"/>
      <c r="AZC38" s="27"/>
      <c r="AZD38" s="27"/>
      <c r="AZE38" s="27"/>
      <c r="AZF38" s="27"/>
      <c r="AZG38" s="27"/>
      <c r="AZH38" s="27"/>
      <c r="AZI38" s="27"/>
      <c r="AZJ38" s="27"/>
      <c r="AZK38" s="27"/>
      <c r="AZL38" s="27"/>
      <c r="AZM38" s="27"/>
      <c r="AZN38" s="27"/>
      <c r="AZO38" s="27"/>
      <c r="AZP38" s="27"/>
      <c r="AZQ38" s="27"/>
      <c r="AZR38" s="27"/>
      <c r="AZS38" s="27"/>
      <c r="AZT38" s="27"/>
      <c r="AZU38" s="27"/>
      <c r="AZV38" s="27"/>
      <c r="AZW38" s="27"/>
      <c r="AZX38" s="27"/>
      <c r="AZY38" s="27"/>
      <c r="AZZ38" s="27"/>
      <c r="BAA38" s="27"/>
      <c r="BAB38" s="27"/>
      <c r="BAC38" s="27"/>
      <c r="BAD38" s="27"/>
      <c r="BAE38" s="27"/>
      <c r="BAF38" s="27"/>
      <c r="BAG38" s="27"/>
      <c r="BAH38" s="27"/>
      <c r="BAI38" s="27"/>
      <c r="BAJ38" s="27"/>
      <c r="BAK38" s="27"/>
      <c r="BAL38" s="27"/>
      <c r="BAM38" s="27"/>
      <c r="BAN38" s="27"/>
      <c r="BAO38" s="27"/>
      <c r="BAP38" s="27"/>
      <c r="BAQ38" s="27"/>
      <c r="BAR38" s="27"/>
      <c r="BAS38" s="27"/>
      <c r="BAT38" s="27"/>
      <c r="BAU38" s="27"/>
      <c r="BAV38" s="27"/>
      <c r="BAW38" s="27"/>
      <c r="BAX38" s="27"/>
      <c r="BAY38" s="27"/>
      <c r="BAZ38" s="27"/>
      <c r="BBA38" s="27"/>
      <c r="BBB38" s="27"/>
      <c r="BBC38" s="27"/>
      <c r="BBD38" s="27"/>
      <c r="BBE38" s="27"/>
      <c r="BBF38" s="27"/>
      <c r="BBG38" s="27"/>
      <c r="BBH38" s="27"/>
      <c r="BBI38" s="27"/>
      <c r="BBJ38" s="27"/>
      <c r="BBK38" s="27"/>
      <c r="BBL38" s="27"/>
      <c r="BBM38" s="27"/>
      <c r="BBN38" s="27"/>
      <c r="BBO38" s="27"/>
      <c r="BBP38" s="27"/>
      <c r="BBQ38" s="27"/>
      <c r="BBR38" s="27"/>
      <c r="BBS38" s="27"/>
      <c r="BBT38" s="27"/>
      <c r="BBU38" s="27"/>
      <c r="BBV38" s="27"/>
      <c r="BBW38" s="27"/>
      <c r="BBX38" s="27"/>
      <c r="BBY38" s="27"/>
      <c r="BBZ38" s="27"/>
      <c r="BCA38" s="27"/>
      <c r="BCB38" s="27"/>
      <c r="BCC38" s="27"/>
      <c r="BCD38" s="27"/>
      <c r="BCE38" s="27"/>
      <c r="BCF38" s="27"/>
      <c r="BCG38" s="27"/>
      <c r="BCH38" s="27"/>
      <c r="BCI38" s="27"/>
      <c r="BCJ38" s="27"/>
      <c r="BCK38" s="27"/>
      <c r="BCL38" s="27"/>
      <c r="BCM38" s="27"/>
      <c r="BCN38" s="27"/>
      <c r="BCO38" s="27"/>
      <c r="BCP38" s="27"/>
      <c r="BCQ38" s="27"/>
      <c r="BCR38" s="27"/>
      <c r="BCS38" s="27"/>
      <c r="BCT38" s="27"/>
      <c r="BCU38" s="27"/>
      <c r="BCV38" s="27"/>
      <c r="BCW38" s="27"/>
      <c r="BCX38" s="27"/>
      <c r="BCY38" s="27"/>
      <c r="BCZ38" s="27"/>
      <c r="BDA38" s="27"/>
      <c r="BDB38" s="27"/>
      <c r="BDC38" s="27"/>
      <c r="BDD38" s="27"/>
      <c r="BDE38" s="27"/>
      <c r="BDF38" s="27"/>
      <c r="BDG38" s="27"/>
      <c r="BDH38" s="27"/>
      <c r="BDI38" s="27"/>
      <c r="BDJ38" s="27"/>
      <c r="BDK38" s="27"/>
      <c r="BDL38" s="27"/>
      <c r="BDM38" s="27"/>
      <c r="BDN38" s="27"/>
      <c r="BDO38" s="27"/>
      <c r="BDP38" s="27"/>
      <c r="BDQ38" s="27"/>
      <c r="BDR38" s="27"/>
      <c r="BDS38" s="27"/>
      <c r="BDT38" s="27"/>
      <c r="BDU38" s="27"/>
      <c r="BDV38" s="27"/>
      <c r="BDW38" s="27"/>
      <c r="BDX38" s="27"/>
      <c r="BDY38" s="27"/>
      <c r="BDZ38" s="27"/>
      <c r="BEA38" s="27"/>
      <c r="BEB38" s="27"/>
      <c r="BEC38" s="27"/>
      <c r="BED38" s="27"/>
      <c r="BEE38" s="27"/>
      <c r="BEF38" s="27"/>
      <c r="BEG38" s="27"/>
      <c r="BEH38" s="27"/>
      <c r="BEI38" s="27"/>
      <c r="BEJ38" s="27"/>
      <c r="BEK38" s="27"/>
      <c r="BEL38" s="27"/>
      <c r="BEM38" s="27"/>
      <c r="BEN38" s="27"/>
      <c r="BEO38" s="27"/>
      <c r="BEP38" s="27"/>
      <c r="BEQ38" s="27"/>
      <c r="BER38" s="27"/>
      <c r="BES38" s="27"/>
      <c r="BET38" s="27"/>
      <c r="BEU38" s="27"/>
      <c r="BEV38" s="27"/>
      <c r="BEW38" s="27"/>
      <c r="BEX38" s="27"/>
      <c r="BEY38" s="27"/>
      <c r="BEZ38" s="27"/>
      <c r="BFA38" s="27"/>
      <c r="BFB38" s="27"/>
      <c r="BFC38" s="27"/>
      <c r="BFD38" s="27"/>
      <c r="BFE38" s="27"/>
      <c r="BFF38" s="27"/>
      <c r="BFG38" s="27"/>
      <c r="BFH38" s="27"/>
      <c r="BFI38" s="27"/>
      <c r="BFJ38" s="27"/>
      <c r="BFK38" s="27"/>
      <c r="BFL38" s="27"/>
      <c r="BFM38" s="27"/>
      <c r="BFN38" s="27"/>
      <c r="BFO38" s="27"/>
      <c r="BFP38" s="27"/>
      <c r="BFQ38" s="27"/>
      <c r="BFR38" s="27"/>
      <c r="BFS38" s="27"/>
      <c r="BFT38" s="27"/>
      <c r="BFU38" s="27"/>
      <c r="BFV38" s="27"/>
      <c r="BFW38" s="27"/>
      <c r="BFX38" s="27"/>
      <c r="BFY38" s="27"/>
      <c r="BFZ38" s="27"/>
      <c r="BGA38" s="27"/>
      <c r="BGB38" s="27"/>
      <c r="BGC38" s="27"/>
      <c r="BGD38" s="27"/>
      <c r="BGE38" s="27"/>
      <c r="BGF38" s="27"/>
      <c r="BGG38" s="27"/>
      <c r="BGH38" s="27"/>
      <c r="BGI38" s="27"/>
      <c r="BGJ38" s="27"/>
      <c r="BGK38" s="27"/>
      <c r="BGL38" s="27"/>
      <c r="BGM38" s="27"/>
      <c r="BGN38" s="27"/>
      <c r="BGO38" s="27"/>
      <c r="BGP38" s="27"/>
      <c r="BGQ38" s="27"/>
      <c r="BGR38" s="27"/>
      <c r="BGS38" s="27"/>
      <c r="BGT38" s="27"/>
      <c r="BGU38" s="27"/>
      <c r="BGV38" s="27"/>
      <c r="BGW38" s="27"/>
      <c r="BGX38" s="27"/>
      <c r="BGY38" s="27"/>
      <c r="BGZ38" s="27"/>
      <c r="BHA38" s="27"/>
      <c r="BHB38" s="27"/>
      <c r="BHC38" s="27"/>
      <c r="BHD38" s="27"/>
      <c r="BHE38" s="27"/>
      <c r="BHF38" s="27"/>
      <c r="BHG38" s="27"/>
      <c r="BHH38" s="27"/>
      <c r="BHI38" s="27"/>
      <c r="BHJ38" s="27"/>
      <c r="BHK38" s="27"/>
      <c r="BHL38" s="27"/>
      <c r="BHM38" s="27"/>
      <c r="BHN38" s="27"/>
      <c r="BHO38" s="27"/>
      <c r="BHP38" s="27"/>
      <c r="BHQ38" s="27"/>
      <c r="BHR38" s="27"/>
      <c r="BHS38" s="27"/>
      <c r="BHT38" s="27"/>
      <c r="BHU38" s="27"/>
      <c r="BHV38" s="27"/>
      <c r="BHW38" s="27"/>
      <c r="BHX38" s="27"/>
      <c r="BHY38" s="27"/>
      <c r="BHZ38" s="27"/>
      <c r="BIA38" s="27"/>
      <c r="BIB38" s="27"/>
      <c r="BIC38" s="27"/>
      <c r="BID38" s="27"/>
      <c r="BIE38" s="27"/>
      <c r="BIF38" s="27"/>
      <c r="BIG38" s="27"/>
      <c r="BIH38" s="27"/>
      <c r="BII38" s="27"/>
      <c r="BIJ38" s="27"/>
      <c r="BIK38" s="27"/>
      <c r="BIL38" s="27"/>
      <c r="BIM38" s="27"/>
      <c r="BIN38" s="27"/>
      <c r="BIO38" s="27"/>
      <c r="BIP38" s="27"/>
      <c r="BIQ38" s="27"/>
      <c r="BIR38" s="27"/>
      <c r="BIS38" s="27"/>
      <c r="BIT38" s="27"/>
      <c r="BIU38" s="27"/>
      <c r="BIV38" s="27"/>
      <c r="BIW38" s="27"/>
      <c r="BIX38" s="27"/>
      <c r="BIY38" s="27"/>
      <c r="BIZ38" s="27"/>
      <c r="BJA38" s="27"/>
      <c r="BJB38" s="27"/>
      <c r="BJC38" s="27"/>
      <c r="BJD38" s="27"/>
      <c r="BJE38" s="27"/>
      <c r="BJF38" s="27"/>
      <c r="BJG38" s="27"/>
      <c r="BJH38" s="27"/>
      <c r="BJI38" s="27"/>
      <c r="BJJ38" s="27"/>
      <c r="BJK38" s="27"/>
      <c r="BJL38" s="27"/>
      <c r="BJM38" s="27"/>
      <c r="BJN38" s="27"/>
      <c r="BJO38" s="27"/>
      <c r="BJP38" s="27"/>
      <c r="BJQ38" s="27"/>
      <c r="BJR38" s="27"/>
      <c r="BJS38" s="27"/>
      <c r="BJT38" s="27"/>
      <c r="BJU38" s="27"/>
      <c r="BJV38" s="27"/>
      <c r="BJW38" s="27"/>
      <c r="BJX38" s="27"/>
      <c r="BJY38" s="27"/>
      <c r="BJZ38" s="27"/>
      <c r="BKA38" s="27"/>
      <c r="BKB38" s="27"/>
      <c r="BKC38" s="27"/>
      <c r="BKD38" s="27"/>
      <c r="BKE38" s="27"/>
      <c r="BKF38" s="27"/>
      <c r="BKG38" s="27"/>
      <c r="BKH38" s="27"/>
      <c r="BKI38" s="27"/>
      <c r="BKJ38" s="27"/>
      <c r="BKK38" s="27"/>
      <c r="BKL38" s="27"/>
      <c r="BKM38" s="27"/>
      <c r="BKN38" s="27"/>
      <c r="BKO38" s="27"/>
      <c r="BKP38" s="27"/>
      <c r="BKQ38" s="27"/>
      <c r="BKR38" s="27"/>
      <c r="BKS38" s="27"/>
      <c r="BKT38" s="27"/>
      <c r="BKU38" s="27"/>
      <c r="BKV38" s="27"/>
      <c r="BKW38" s="27"/>
      <c r="BKX38" s="27"/>
      <c r="BKY38" s="27"/>
      <c r="BKZ38" s="27"/>
      <c r="BLA38" s="27"/>
      <c r="BLB38" s="27"/>
      <c r="BLC38" s="27"/>
      <c r="BLD38" s="27"/>
      <c r="BLE38" s="27"/>
      <c r="BLF38" s="27"/>
      <c r="BLG38" s="27"/>
      <c r="BLH38" s="27"/>
      <c r="BLI38" s="27"/>
      <c r="BLJ38" s="27"/>
      <c r="BLK38" s="27"/>
      <c r="BLL38" s="27"/>
      <c r="BLM38" s="27"/>
      <c r="BLN38" s="27"/>
      <c r="BLO38" s="27"/>
      <c r="BLP38" s="27"/>
      <c r="BLQ38" s="27"/>
      <c r="BLR38" s="27"/>
      <c r="BLS38" s="27"/>
      <c r="BLT38" s="27"/>
      <c r="BLU38" s="27"/>
      <c r="BLV38" s="27"/>
      <c r="BLW38" s="27"/>
      <c r="BLX38" s="27"/>
      <c r="BLY38" s="27"/>
      <c r="BLZ38" s="27"/>
      <c r="BMA38" s="27"/>
      <c r="BMB38" s="27"/>
      <c r="BMC38" s="27"/>
      <c r="BMD38" s="27"/>
      <c r="BME38" s="27"/>
      <c r="BMF38" s="27"/>
      <c r="BMG38" s="27"/>
      <c r="BMH38" s="27"/>
      <c r="BMI38" s="27"/>
      <c r="BMJ38" s="27"/>
      <c r="BMK38" s="27"/>
      <c r="BML38" s="27"/>
      <c r="BMM38" s="27"/>
      <c r="BMN38" s="27"/>
      <c r="BMO38" s="27"/>
      <c r="BMP38" s="27"/>
      <c r="BMQ38" s="27"/>
      <c r="BMR38" s="27"/>
      <c r="BMS38" s="27"/>
      <c r="BMT38" s="27"/>
      <c r="BMU38" s="27"/>
      <c r="BMV38" s="27"/>
      <c r="BMW38" s="27"/>
      <c r="BMX38" s="27"/>
      <c r="BMY38" s="27"/>
      <c r="BMZ38" s="27"/>
      <c r="BNA38" s="27"/>
      <c r="BNB38" s="27"/>
      <c r="BNC38" s="27"/>
      <c r="BND38" s="27"/>
      <c r="BNE38" s="27"/>
      <c r="BNF38" s="27"/>
      <c r="BNG38" s="27"/>
      <c r="BNH38" s="27"/>
      <c r="BNI38" s="27"/>
      <c r="BNJ38" s="27"/>
      <c r="BNK38" s="27"/>
      <c r="BNL38" s="27"/>
      <c r="BNM38" s="27"/>
      <c r="BNN38" s="27"/>
      <c r="BNO38" s="27"/>
      <c r="BNP38" s="27"/>
      <c r="BNQ38" s="27"/>
      <c r="BNR38" s="27"/>
      <c r="BNS38" s="27"/>
      <c r="BNT38" s="27"/>
      <c r="BNU38" s="27"/>
      <c r="BNV38" s="27"/>
      <c r="BNW38" s="27"/>
      <c r="BNX38" s="27"/>
      <c r="BNY38" s="27"/>
      <c r="BNZ38" s="27"/>
      <c r="BOA38" s="27"/>
      <c r="BOB38" s="27"/>
      <c r="BOC38" s="27"/>
      <c r="BOD38" s="27"/>
      <c r="BOE38" s="27"/>
      <c r="BOF38" s="27"/>
      <c r="BOG38" s="27"/>
      <c r="BOH38" s="27"/>
      <c r="BOI38" s="27"/>
      <c r="BOJ38" s="27"/>
      <c r="BOK38" s="27"/>
      <c r="BOL38" s="27"/>
      <c r="BOM38" s="27"/>
      <c r="BON38" s="27"/>
      <c r="BOO38" s="27"/>
      <c r="BOP38" s="27"/>
      <c r="BOQ38" s="27"/>
      <c r="BOR38" s="27"/>
      <c r="BOS38" s="27"/>
      <c r="BOT38" s="27"/>
      <c r="BOU38" s="27"/>
      <c r="BOV38" s="27"/>
      <c r="BOW38" s="27"/>
      <c r="BOX38" s="27"/>
      <c r="BOY38" s="27"/>
      <c r="BOZ38" s="27"/>
      <c r="BPA38" s="27"/>
      <c r="BPB38" s="27"/>
      <c r="BPC38" s="27"/>
      <c r="BPD38" s="27"/>
      <c r="BPE38" s="27"/>
      <c r="BPF38" s="27"/>
      <c r="BPG38" s="27"/>
      <c r="BPH38" s="27"/>
      <c r="BPI38" s="27"/>
      <c r="BPJ38" s="27"/>
      <c r="BPK38" s="27"/>
      <c r="BPL38" s="27"/>
      <c r="BPM38" s="27"/>
      <c r="BPN38" s="27"/>
      <c r="BPO38" s="27"/>
      <c r="BPP38" s="27"/>
      <c r="BPQ38" s="27"/>
      <c r="BPR38" s="27"/>
      <c r="BPS38" s="27"/>
      <c r="BPT38" s="27"/>
      <c r="BPU38" s="27"/>
      <c r="BPV38" s="27"/>
      <c r="BPW38" s="27"/>
      <c r="BPX38" s="27"/>
      <c r="BPY38" s="27"/>
      <c r="BPZ38" s="27"/>
      <c r="BQA38" s="27"/>
      <c r="BQB38" s="27"/>
      <c r="BQC38" s="27"/>
      <c r="BQD38" s="27"/>
      <c r="BQE38" s="27"/>
      <c r="BQF38" s="27"/>
      <c r="BQG38" s="27"/>
      <c r="BQH38" s="27"/>
      <c r="BQI38" s="27"/>
      <c r="BQJ38" s="27"/>
      <c r="BQK38" s="27"/>
      <c r="BQL38" s="27"/>
      <c r="BQM38" s="27"/>
      <c r="BQN38" s="27"/>
      <c r="BQO38" s="27"/>
      <c r="BQP38" s="27"/>
      <c r="BQQ38" s="27"/>
      <c r="BQR38" s="27"/>
      <c r="BQS38" s="27"/>
      <c r="BQT38" s="27"/>
      <c r="BQU38" s="27"/>
      <c r="BQV38" s="27"/>
      <c r="BQW38" s="27"/>
      <c r="BQX38" s="27"/>
      <c r="BQY38" s="27"/>
      <c r="BQZ38" s="27"/>
      <c r="BRA38" s="27"/>
      <c r="BRB38" s="27"/>
      <c r="BRC38" s="27"/>
      <c r="BRD38" s="27"/>
    </row>
    <row r="39" spans="1:1824" s="46" customFormat="1" x14ac:dyDescent="0.2">
      <c r="A39" s="48" t="s">
        <v>100</v>
      </c>
      <c r="B39" s="48">
        <f t="shared" ref="B39:AG39" si="39">IF(B33&gt;B32,0.5*(B33-B32)*$C14,0)</f>
        <v>0</v>
      </c>
      <c r="C39" s="46">
        <f t="shared" si="39"/>
        <v>0</v>
      </c>
      <c r="D39" s="46">
        <f t="shared" si="39"/>
        <v>0</v>
      </c>
      <c r="E39" s="46">
        <f t="shared" si="39"/>
        <v>0</v>
      </c>
      <c r="F39" s="46">
        <f t="shared" si="39"/>
        <v>0</v>
      </c>
      <c r="G39" s="46">
        <f t="shared" si="39"/>
        <v>0</v>
      </c>
      <c r="H39" s="46">
        <f t="shared" si="39"/>
        <v>0</v>
      </c>
      <c r="I39" s="46">
        <f t="shared" si="39"/>
        <v>0</v>
      </c>
      <c r="J39" s="46">
        <f t="shared" si="39"/>
        <v>0</v>
      </c>
      <c r="K39" s="17">
        <f t="shared" si="39"/>
        <v>0</v>
      </c>
      <c r="L39" s="46">
        <f t="shared" si="39"/>
        <v>0</v>
      </c>
      <c r="M39" s="46">
        <f t="shared" si="39"/>
        <v>0</v>
      </c>
      <c r="N39" s="46">
        <f t="shared" si="39"/>
        <v>0</v>
      </c>
      <c r="O39" s="46">
        <f t="shared" si="39"/>
        <v>0</v>
      </c>
      <c r="P39" s="46">
        <f t="shared" si="39"/>
        <v>0</v>
      </c>
      <c r="Q39" s="46">
        <f t="shared" si="39"/>
        <v>0</v>
      </c>
      <c r="R39" s="46">
        <f t="shared" si="39"/>
        <v>0</v>
      </c>
      <c r="S39" s="46">
        <f t="shared" si="39"/>
        <v>0</v>
      </c>
      <c r="T39" s="46">
        <f t="shared" si="39"/>
        <v>0</v>
      </c>
      <c r="U39" s="17">
        <f t="shared" si="39"/>
        <v>0</v>
      </c>
      <c r="V39" s="46">
        <f t="shared" si="39"/>
        <v>0</v>
      </c>
      <c r="W39" s="46">
        <f t="shared" si="39"/>
        <v>0</v>
      </c>
      <c r="X39" s="46">
        <f t="shared" si="39"/>
        <v>0</v>
      </c>
      <c r="Y39" s="46">
        <f t="shared" si="39"/>
        <v>0</v>
      </c>
      <c r="Z39" s="46">
        <f t="shared" si="39"/>
        <v>0</v>
      </c>
      <c r="AA39" s="46">
        <f t="shared" si="39"/>
        <v>0</v>
      </c>
      <c r="AB39" s="46">
        <f t="shared" si="39"/>
        <v>0</v>
      </c>
      <c r="AC39" s="46">
        <f t="shared" si="39"/>
        <v>0</v>
      </c>
      <c r="AD39" s="46">
        <f t="shared" si="39"/>
        <v>0</v>
      </c>
      <c r="AE39" s="17">
        <f t="shared" si="39"/>
        <v>0</v>
      </c>
      <c r="AF39" s="46">
        <f t="shared" si="39"/>
        <v>0</v>
      </c>
      <c r="AG39" s="46">
        <f t="shared" si="39"/>
        <v>0</v>
      </c>
      <c r="AH39" s="46">
        <f t="shared" ref="AH39:BM39" si="40">IF(AH33&gt;AH32,0.5*(AH33-AH32)*$C14,0)</f>
        <v>0</v>
      </c>
      <c r="AI39" s="46">
        <f t="shared" si="40"/>
        <v>0</v>
      </c>
      <c r="AJ39" s="46">
        <f t="shared" si="40"/>
        <v>0</v>
      </c>
      <c r="AK39" s="46">
        <f t="shared" si="40"/>
        <v>0</v>
      </c>
      <c r="AL39" s="46">
        <f t="shared" si="40"/>
        <v>0</v>
      </c>
      <c r="AM39" s="46">
        <f t="shared" si="40"/>
        <v>0</v>
      </c>
      <c r="AN39" s="46">
        <f t="shared" si="40"/>
        <v>0</v>
      </c>
      <c r="AO39" s="17">
        <f t="shared" si="40"/>
        <v>0</v>
      </c>
      <c r="AP39" s="46">
        <f t="shared" si="40"/>
        <v>0</v>
      </c>
      <c r="AQ39" s="46">
        <f t="shared" si="40"/>
        <v>0</v>
      </c>
      <c r="AR39" s="46">
        <f t="shared" si="40"/>
        <v>0</v>
      </c>
      <c r="AS39" s="46">
        <f t="shared" si="40"/>
        <v>0</v>
      </c>
      <c r="AT39" s="46">
        <f t="shared" si="40"/>
        <v>0</v>
      </c>
      <c r="AU39" s="46">
        <f t="shared" si="40"/>
        <v>0</v>
      </c>
      <c r="AV39" s="46">
        <f t="shared" si="40"/>
        <v>0</v>
      </c>
      <c r="AW39" s="46">
        <f t="shared" si="40"/>
        <v>0</v>
      </c>
      <c r="AX39" s="46">
        <f t="shared" si="40"/>
        <v>0</v>
      </c>
      <c r="AY39" s="17">
        <f t="shared" si="40"/>
        <v>0</v>
      </c>
      <c r="AZ39" s="46">
        <f t="shared" si="40"/>
        <v>0</v>
      </c>
      <c r="BA39" s="46">
        <f t="shared" si="40"/>
        <v>0</v>
      </c>
      <c r="BB39" s="46">
        <f t="shared" si="40"/>
        <v>0</v>
      </c>
      <c r="BC39" s="46">
        <f t="shared" si="40"/>
        <v>0</v>
      </c>
      <c r="BD39" s="46">
        <f t="shared" si="40"/>
        <v>0</v>
      </c>
      <c r="BE39" s="46">
        <f t="shared" si="40"/>
        <v>0</v>
      </c>
      <c r="BF39" s="46">
        <f t="shared" si="40"/>
        <v>0</v>
      </c>
      <c r="BG39" s="46">
        <f t="shared" si="40"/>
        <v>0</v>
      </c>
      <c r="BH39" s="46">
        <f t="shared" si="40"/>
        <v>0</v>
      </c>
      <c r="BI39" s="17">
        <f t="shared" si="40"/>
        <v>0</v>
      </c>
      <c r="BJ39" s="46">
        <f t="shared" si="40"/>
        <v>0</v>
      </c>
      <c r="BK39" s="46">
        <f t="shared" si="40"/>
        <v>0</v>
      </c>
      <c r="BL39" s="46">
        <f t="shared" si="40"/>
        <v>0</v>
      </c>
      <c r="BM39" s="46">
        <f t="shared" si="40"/>
        <v>0</v>
      </c>
      <c r="BN39" s="46">
        <f t="shared" ref="BN39:BS39" si="41">IF(BN33&gt;BN32,0.5*(BN33-BN32)*$C14,0)</f>
        <v>0</v>
      </c>
      <c r="BO39" s="46">
        <f t="shared" si="41"/>
        <v>0</v>
      </c>
      <c r="BP39" s="46">
        <f t="shared" si="41"/>
        <v>0</v>
      </c>
      <c r="BQ39" s="46">
        <f t="shared" si="41"/>
        <v>0</v>
      </c>
      <c r="BR39" s="46">
        <f t="shared" si="41"/>
        <v>0</v>
      </c>
      <c r="BS39" s="17">
        <f t="shared" si="41"/>
        <v>0</v>
      </c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  <c r="VS39" s="27"/>
      <c r="VT39" s="27"/>
      <c r="VU39" s="27"/>
      <c r="VV39" s="27"/>
      <c r="VW39" s="27"/>
      <c r="VX39" s="27"/>
      <c r="VY39" s="27"/>
      <c r="VZ39" s="27"/>
      <c r="WA39" s="27"/>
      <c r="WB39" s="27"/>
      <c r="WC39" s="27"/>
      <c r="WD39" s="27"/>
      <c r="WE39" s="27"/>
      <c r="WF39" s="27"/>
      <c r="WG39" s="27"/>
      <c r="WH39" s="27"/>
      <c r="WI39" s="27"/>
      <c r="WJ39" s="27"/>
      <c r="WK39" s="27"/>
      <c r="WL39" s="27"/>
      <c r="WM39" s="27"/>
      <c r="WN39" s="27"/>
      <c r="WO39" s="27"/>
      <c r="WP39" s="27"/>
      <c r="WQ39" s="27"/>
      <c r="WR39" s="27"/>
      <c r="WS39" s="27"/>
      <c r="WT39" s="27"/>
      <c r="WU39" s="27"/>
      <c r="WV39" s="27"/>
      <c r="WW39" s="27"/>
      <c r="WX39" s="27"/>
      <c r="WY39" s="27"/>
      <c r="WZ39" s="27"/>
      <c r="XA39" s="27"/>
      <c r="XB39" s="27"/>
      <c r="XC39" s="27"/>
      <c r="XD39" s="27"/>
      <c r="XE39" s="27"/>
      <c r="XF39" s="27"/>
      <c r="XG39" s="27"/>
      <c r="XH39" s="27"/>
      <c r="XI39" s="27"/>
      <c r="XJ39" s="27"/>
      <c r="XK39" s="27"/>
      <c r="XL39" s="27"/>
      <c r="XM39" s="27"/>
      <c r="XN39" s="27"/>
      <c r="XO39" s="27"/>
      <c r="XP39" s="27"/>
      <c r="XQ39" s="27"/>
      <c r="XR39" s="27"/>
      <c r="XS39" s="27"/>
      <c r="XT39" s="27"/>
      <c r="XU39" s="27"/>
      <c r="XV39" s="27"/>
      <c r="XW39" s="27"/>
      <c r="XX39" s="27"/>
      <c r="XY39" s="27"/>
      <c r="XZ39" s="27"/>
      <c r="YA39" s="27"/>
      <c r="YB39" s="27"/>
      <c r="YC39" s="27"/>
      <c r="YD39" s="27"/>
      <c r="YE39" s="27"/>
      <c r="YF39" s="27"/>
      <c r="YG39" s="27"/>
      <c r="YH39" s="27"/>
      <c r="YI39" s="27"/>
      <c r="YJ39" s="27"/>
      <c r="YK39" s="27"/>
      <c r="YL39" s="27"/>
      <c r="YM39" s="27"/>
      <c r="YN39" s="27"/>
      <c r="YO39" s="27"/>
      <c r="YP39" s="27"/>
      <c r="YQ39" s="27"/>
      <c r="YR39" s="27"/>
      <c r="YS39" s="27"/>
      <c r="YT39" s="27"/>
      <c r="YU39" s="27"/>
      <c r="YV39" s="27"/>
      <c r="YW39" s="27"/>
      <c r="YX39" s="27"/>
      <c r="YY39" s="27"/>
      <c r="YZ39" s="27"/>
      <c r="ZA39" s="27"/>
      <c r="ZB39" s="27"/>
      <c r="ZC39" s="27"/>
      <c r="ZD39" s="27"/>
      <c r="ZE39" s="27"/>
      <c r="ZF39" s="27"/>
      <c r="ZG39" s="27"/>
      <c r="ZH39" s="27"/>
      <c r="ZI39" s="27"/>
      <c r="ZJ39" s="27"/>
      <c r="ZK39" s="27"/>
      <c r="ZL39" s="27"/>
      <c r="ZM39" s="27"/>
      <c r="ZN39" s="27"/>
      <c r="ZO39" s="27"/>
      <c r="ZP39" s="27"/>
      <c r="ZQ39" s="27"/>
      <c r="ZR39" s="27"/>
      <c r="ZS39" s="27"/>
      <c r="ZT39" s="27"/>
      <c r="ZU39" s="27"/>
      <c r="ZV39" s="27"/>
      <c r="ZW39" s="27"/>
      <c r="ZX39" s="27"/>
      <c r="ZY39" s="27"/>
      <c r="ZZ39" s="27"/>
      <c r="AAA39" s="27"/>
      <c r="AAB39" s="27"/>
      <c r="AAC39" s="27"/>
      <c r="AAD39" s="27"/>
      <c r="AAE39" s="27"/>
      <c r="AAF39" s="27"/>
      <c r="AAG39" s="27"/>
      <c r="AAH39" s="27"/>
      <c r="AAI39" s="27"/>
      <c r="AAJ39" s="27"/>
      <c r="AAK39" s="27"/>
      <c r="AAL39" s="27"/>
      <c r="AAM39" s="27"/>
      <c r="AAN39" s="27"/>
      <c r="AAO39" s="27"/>
      <c r="AAP39" s="27"/>
      <c r="AAQ39" s="27"/>
      <c r="AAR39" s="27"/>
      <c r="AAS39" s="27"/>
      <c r="AAT39" s="27"/>
      <c r="AAU39" s="27"/>
      <c r="AAV39" s="27"/>
      <c r="AAW39" s="27"/>
      <c r="AAX39" s="27"/>
      <c r="AAY39" s="27"/>
      <c r="AAZ39" s="27"/>
      <c r="ABA39" s="27"/>
      <c r="ABB39" s="27"/>
      <c r="ABC39" s="27"/>
      <c r="ABD39" s="27"/>
      <c r="ABE39" s="27"/>
      <c r="ABF39" s="27"/>
      <c r="ABG39" s="27"/>
      <c r="ABH39" s="27"/>
      <c r="ABI39" s="27"/>
      <c r="ABJ39" s="27"/>
      <c r="ABK39" s="27"/>
      <c r="ABL39" s="27"/>
      <c r="ABM39" s="27"/>
      <c r="ABN39" s="27"/>
      <c r="ABO39" s="27"/>
      <c r="ABP39" s="27"/>
      <c r="ABQ39" s="27"/>
      <c r="ABR39" s="27"/>
      <c r="ABS39" s="27"/>
      <c r="ABT39" s="27"/>
      <c r="ABU39" s="27"/>
      <c r="ABV39" s="27"/>
      <c r="ABW39" s="27"/>
      <c r="ABX39" s="27"/>
      <c r="ABY39" s="27"/>
      <c r="ABZ39" s="27"/>
      <c r="ACA39" s="27"/>
      <c r="ACB39" s="27"/>
      <c r="ACC39" s="27"/>
      <c r="ACD39" s="27"/>
      <c r="ACE39" s="27"/>
      <c r="ACF39" s="27"/>
      <c r="ACG39" s="27"/>
      <c r="ACH39" s="27"/>
      <c r="ACI39" s="27"/>
      <c r="ACJ39" s="27"/>
      <c r="ACK39" s="27"/>
      <c r="ACL39" s="27"/>
      <c r="ACM39" s="27"/>
      <c r="ACN39" s="27"/>
      <c r="ACO39" s="27"/>
      <c r="ACP39" s="27"/>
      <c r="ACQ39" s="27"/>
      <c r="ACR39" s="27"/>
      <c r="ACS39" s="27"/>
      <c r="ACT39" s="27"/>
      <c r="ACU39" s="27"/>
      <c r="ACV39" s="27"/>
      <c r="ACW39" s="27"/>
      <c r="ACX39" s="27"/>
      <c r="ACY39" s="27"/>
      <c r="ACZ39" s="27"/>
      <c r="ADA39" s="27"/>
      <c r="ADB39" s="27"/>
      <c r="ADC39" s="27"/>
      <c r="ADD39" s="27"/>
      <c r="ADE39" s="27"/>
      <c r="ADF39" s="27"/>
      <c r="ADG39" s="27"/>
      <c r="ADH39" s="27"/>
      <c r="ADI39" s="27"/>
      <c r="ADJ39" s="27"/>
      <c r="ADK39" s="27"/>
      <c r="ADL39" s="27"/>
      <c r="ADM39" s="27"/>
      <c r="ADN39" s="27"/>
      <c r="ADO39" s="27"/>
      <c r="ADP39" s="27"/>
      <c r="ADQ39" s="27"/>
      <c r="ADR39" s="27"/>
      <c r="ADS39" s="27"/>
      <c r="ADT39" s="27"/>
      <c r="ADU39" s="27"/>
      <c r="ADV39" s="27"/>
      <c r="ADW39" s="27"/>
      <c r="ADX39" s="27"/>
      <c r="ADY39" s="27"/>
      <c r="ADZ39" s="27"/>
      <c r="AEA39" s="27"/>
      <c r="AEB39" s="27"/>
      <c r="AEC39" s="27"/>
      <c r="AED39" s="27"/>
      <c r="AEE39" s="27"/>
      <c r="AEF39" s="27"/>
      <c r="AEG39" s="27"/>
      <c r="AEH39" s="27"/>
      <c r="AEI39" s="27"/>
      <c r="AEJ39" s="27"/>
      <c r="AEK39" s="27"/>
      <c r="AEL39" s="27"/>
      <c r="AEM39" s="27"/>
      <c r="AEN39" s="27"/>
      <c r="AEO39" s="27"/>
      <c r="AEP39" s="27"/>
      <c r="AEQ39" s="27"/>
      <c r="AER39" s="27"/>
      <c r="AES39" s="27"/>
      <c r="AET39" s="27"/>
      <c r="AEU39" s="27"/>
      <c r="AEV39" s="27"/>
      <c r="AEW39" s="27"/>
      <c r="AEX39" s="27"/>
      <c r="AEY39" s="27"/>
      <c r="AEZ39" s="27"/>
      <c r="AFA39" s="27"/>
      <c r="AFB39" s="27"/>
      <c r="AFC39" s="27"/>
      <c r="AFD39" s="27"/>
      <c r="AFE39" s="27"/>
      <c r="AFF39" s="27"/>
      <c r="AFG39" s="27"/>
      <c r="AFH39" s="27"/>
      <c r="AFI39" s="27"/>
      <c r="AFJ39" s="27"/>
      <c r="AFK39" s="27"/>
      <c r="AFL39" s="27"/>
      <c r="AFM39" s="27"/>
      <c r="AFN39" s="27"/>
      <c r="AFO39" s="27"/>
      <c r="AFP39" s="27"/>
      <c r="AFQ39" s="27"/>
      <c r="AFR39" s="27"/>
      <c r="AFS39" s="27"/>
      <c r="AFT39" s="27"/>
      <c r="AFU39" s="27"/>
      <c r="AFV39" s="27"/>
      <c r="AFW39" s="27"/>
      <c r="AFX39" s="27"/>
      <c r="AFY39" s="27"/>
      <c r="AFZ39" s="27"/>
      <c r="AGA39" s="27"/>
      <c r="AGB39" s="27"/>
      <c r="AGC39" s="27"/>
      <c r="AGD39" s="27"/>
      <c r="AGE39" s="27"/>
      <c r="AGF39" s="27"/>
      <c r="AGG39" s="27"/>
      <c r="AGH39" s="27"/>
      <c r="AGI39" s="27"/>
      <c r="AGJ39" s="27"/>
      <c r="AGK39" s="27"/>
      <c r="AGL39" s="27"/>
      <c r="AGM39" s="27"/>
      <c r="AGN39" s="27"/>
      <c r="AGO39" s="27"/>
      <c r="AGP39" s="27"/>
      <c r="AGQ39" s="27"/>
      <c r="AGR39" s="27"/>
      <c r="AGS39" s="27"/>
      <c r="AGT39" s="27"/>
      <c r="AGU39" s="27"/>
      <c r="AGV39" s="27"/>
      <c r="AGW39" s="27"/>
      <c r="AGX39" s="27"/>
      <c r="AGY39" s="27"/>
      <c r="AGZ39" s="27"/>
      <c r="AHA39" s="27"/>
      <c r="AHB39" s="27"/>
      <c r="AHC39" s="27"/>
      <c r="AHD39" s="27"/>
      <c r="AHE39" s="27"/>
      <c r="AHF39" s="27"/>
      <c r="AHG39" s="27"/>
      <c r="AHH39" s="27"/>
      <c r="AHI39" s="27"/>
      <c r="AHJ39" s="27"/>
      <c r="AHK39" s="27"/>
      <c r="AHL39" s="27"/>
      <c r="AHM39" s="27"/>
      <c r="AHN39" s="27"/>
      <c r="AHO39" s="27"/>
      <c r="AHP39" s="27"/>
      <c r="AHQ39" s="27"/>
      <c r="AHR39" s="27"/>
      <c r="AHS39" s="27"/>
      <c r="AHT39" s="27"/>
      <c r="AHU39" s="27"/>
      <c r="AHV39" s="27"/>
      <c r="AHW39" s="27"/>
      <c r="AHX39" s="27"/>
      <c r="AHY39" s="27"/>
      <c r="AHZ39" s="27"/>
      <c r="AIA39" s="27"/>
      <c r="AIB39" s="27"/>
      <c r="AIC39" s="27"/>
      <c r="AID39" s="27"/>
      <c r="AIE39" s="27"/>
      <c r="AIF39" s="27"/>
      <c r="AIG39" s="27"/>
      <c r="AIH39" s="27"/>
      <c r="AII39" s="27"/>
      <c r="AIJ39" s="27"/>
      <c r="AIK39" s="27"/>
      <c r="AIL39" s="27"/>
      <c r="AIM39" s="27"/>
      <c r="AIN39" s="27"/>
      <c r="AIO39" s="27"/>
      <c r="AIP39" s="27"/>
      <c r="AIQ39" s="27"/>
      <c r="AIR39" s="27"/>
      <c r="AIS39" s="27"/>
      <c r="AIT39" s="27"/>
      <c r="AIU39" s="27"/>
      <c r="AIV39" s="27"/>
      <c r="AIW39" s="27"/>
      <c r="AIX39" s="27"/>
      <c r="AIY39" s="27"/>
      <c r="AIZ39" s="27"/>
      <c r="AJA39" s="27"/>
      <c r="AJB39" s="27"/>
      <c r="AJC39" s="27"/>
      <c r="AJD39" s="27"/>
      <c r="AJE39" s="27"/>
      <c r="AJF39" s="27"/>
      <c r="AJG39" s="27"/>
      <c r="AJH39" s="27"/>
      <c r="AJI39" s="27"/>
      <c r="AJJ39" s="27"/>
      <c r="AJK39" s="27"/>
      <c r="AJL39" s="27"/>
      <c r="AJM39" s="27"/>
      <c r="AJN39" s="27"/>
      <c r="AJO39" s="27"/>
      <c r="AJP39" s="27"/>
      <c r="AJQ39" s="27"/>
      <c r="AJR39" s="27"/>
      <c r="AJS39" s="27"/>
      <c r="AJT39" s="27"/>
      <c r="AJU39" s="27"/>
      <c r="AJV39" s="27"/>
      <c r="AJW39" s="27"/>
      <c r="AJX39" s="27"/>
      <c r="AJY39" s="27"/>
      <c r="AJZ39" s="27"/>
      <c r="AKA39" s="27"/>
      <c r="AKB39" s="27"/>
      <c r="AKC39" s="27"/>
      <c r="AKD39" s="27"/>
      <c r="AKE39" s="27"/>
      <c r="AKF39" s="27"/>
      <c r="AKG39" s="27"/>
      <c r="AKH39" s="27"/>
      <c r="AKI39" s="27"/>
      <c r="AKJ39" s="27"/>
      <c r="AKK39" s="27"/>
      <c r="AKL39" s="27"/>
      <c r="AKM39" s="27"/>
      <c r="AKN39" s="27"/>
      <c r="AKO39" s="27"/>
      <c r="AKP39" s="27"/>
      <c r="AKQ39" s="27"/>
      <c r="AKR39" s="27"/>
      <c r="AKS39" s="27"/>
      <c r="AKT39" s="27"/>
      <c r="AKU39" s="27"/>
      <c r="AKV39" s="27"/>
      <c r="AKW39" s="27"/>
      <c r="AKX39" s="27"/>
      <c r="AKY39" s="27"/>
      <c r="AKZ39" s="27"/>
      <c r="ALA39" s="27"/>
      <c r="ALB39" s="27"/>
      <c r="ALC39" s="27"/>
      <c r="ALD39" s="27"/>
      <c r="ALE39" s="27"/>
      <c r="ALF39" s="27"/>
      <c r="ALG39" s="27"/>
      <c r="ALH39" s="27"/>
      <c r="ALI39" s="27"/>
      <c r="ALJ39" s="27"/>
      <c r="ALK39" s="27"/>
      <c r="ALL39" s="27"/>
      <c r="ALM39" s="27"/>
      <c r="ALN39" s="27"/>
      <c r="ALO39" s="27"/>
      <c r="ALP39" s="27"/>
      <c r="ALQ39" s="27"/>
      <c r="ALR39" s="27"/>
      <c r="ALS39" s="27"/>
      <c r="ALT39" s="27"/>
      <c r="ALU39" s="27"/>
      <c r="ALV39" s="27"/>
      <c r="ALW39" s="27"/>
      <c r="ALX39" s="27"/>
      <c r="ALY39" s="27"/>
      <c r="ALZ39" s="27"/>
      <c r="AMA39" s="27"/>
      <c r="AMB39" s="27"/>
      <c r="AMC39" s="27"/>
      <c r="AMD39" s="27"/>
      <c r="AME39" s="27"/>
      <c r="AMF39" s="27"/>
      <c r="AMG39" s="27"/>
      <c r="AMH39" s="27"/>
      <c r="AMI39" s="27"/>
      <c r="AMJ39" s="27"/>
      <c r="AMK39" s="27"/>
      <c r="AML39" s="27"/>
      <c r="AMM39" s="27"/>
      <c r="AMN39" s="27"/>
      <c r="AMO39" s="27"/>
      <c r="AMP39" s="27"/>
      <c r="AMQ39" s="27"/>
      <c r="AMR39" s="27"/>
      <c r="AMS39" s="27"/>
      <c r="AMT39" s="27"/>
      <c r="AMU39" s="27"/>
      <c r="AMV39" s="27"/>
      <c r="AMW39" s="27"/>
      <c r="AMX39" s="27"/>
      <c r="AMY39" s="27"/>
      <c r="AMZ39" s="27"/>
      <c r="ANA39" s="27"/>
      <c r="ANB39" s="27"/>
      <c r="ANC39" s="27"/>
      <c r="AND39" s="27"/>
      <c r="ANE39" s="27"/>
      <c r="ANF39" s="27"/>
      <c r="ANG39" s="27"/>
      <c r="ANH39" s="27"/>
      <c r="ANI39" s="27"/>
      <c r="ANJ39" s="27"/>
      <c r="ANK39" s="27"/>
      <c r="ANL39" s="27"/>
      <c r="ANM39" s="27"/>
      <c r="ANN39" s="27"/>
      <c r="ANO39" s="27"/>
      <c r="ANP39" s="27"/>
      <c r="ANQ39" s="27"/>
      <c r="ANR39" s="27"/>
      <c r="ANS39" s="27"/>
      <c r="ANT39" s="27"/>
      <c r="ANU39" s="27"/>
      <c r="ANV39" s="27"/>
      <c r="ANW39" s="27"/>
      <c r="ANX39" s="27"/>
      <c r="ANY39" s="27"/>
      <c r="ANZ39" s="27"/>
      <c r="AOA39" s="27"/>
      <c r="AOB39" s="27"/>
      <c r="AOC39" s="27"/>
      <c r="AOD39" s="27"/>
      <c r="AOE39" s="27"/>
      <c r="AOF39" s="27"/>
      <c r="AOG39" s="27"/>
      <c r="AOH39" s="27"/>
      <c r="AOI39" s="27"/>
      <c r="AOJ39" s="27"/>
      <c r="AOK39" s="27"/>
      <c r="AOL39" s="27"/>
      <c r="AOM39" s="27"/>
      <c r="AON39" s="27"/>
      <c r="AOO39" s="27"/>
      <c r="AOP39" s="27"/>
      <c r="AOQ39" s="27"/>
      <c r="AOR39" s="27"/>
      <c r="AOS39" s="27"/>
      <c r="AOT39" s="27"/>
      <c r="AOU39" s="27"/>
      <c r="AOV39" s="27"/>
      <c r="AOW39" s="27"/>
      <c r="AOX39" s="27"/>
      <c r="AOY39" s="27"/>
      <c r="AOZ39" s="27"/>
      <c r="APA39" s="27"/>
      <c r="APB39" s="27"/>
      <c r="APC39" s="27"/>
      <c r="APD39" s="27"/>
      <c r="APE39" s="27"/>
      <c r="APF39" s="27"/>
      <c r="APG39" s="27"/>
      <c r="APH39" s="27"/>
      <c r="API39" s="27"/>
      <c r="APJ39" s="27"/>
      <c r="APK39" s="27"/>
      <c r="APL39" s="27"/>
      <c r="APM39" s="27"/>
      <c r="APN39" s="27"/>
      <c r="APO39" s="27"/>
      <c r="APP39" s="27"/>
      <c r="APQ39" s="27"/>
      <c r="APR39" s="27"/>
      <c r="APS39" s="27"/>
      <c r="APT39" s="27"/>
      <c r="APU39" s="27"/>
      <c r="APV39" s="27"/>
      <c r="APW39" s="27"/>
      <c r="APX39" s="27"/>
      <c r="APY39" s="27"/>
      <c r="APZ39" s="27"/>
      <c r="AQA39" s="27"/>
      <c r="AQB39" s="27"/>
      <c r="AQC39" s="27"/>
      <c r="AQD39" s="27"/>
      <c r="AQE39" s="27"/>
      <c r="AQF39" s="27"/>
      <c r="AQG39" s="27"/>
      <c r="AQH39" s="27"/>
      <c r="AQI39" s="27"/>
      <c r="AQJ39" s="27"/>
      <c r="AQK39" s="27"/>
      <c r="AQL39" s="27"/>
      <c r="AQM39" s="27"/>
      <c r="AQN39" s="27"/>
      <c r="AQO39" s="27"/>
      <c r="AQP39" s="27"/>
      <c r="AQQ39" s="27"/>
      <c r="AQR39" s="27"/>
      <c r="AQS39" s="27"/>
      <c r="AQT39" s="27"/>
      <c r="AQU39" s="27"/>
      <c r="AQV39" s="27"/>
      <c r="AQW39" s="27"/>
      <c r="AQX39" s="27"/>
      <c r="AQY39" s="27"/>
      <c r="AQZ39" s="27"/>
      <c r="ARA39" s="27"/>
      <c r="ARB39" s="27"/>
      <c r="ARC39" s="27"/>
      <c r="ARD39" s="27"/>
      <c r="ARE39" s="27"/>
      <c r="ARF39" s="27"/>
      <c r="ARG39" s="27"/>
      <c r="ARH39" s="27"/>
      <c r="ARI39" s="27"/>
      <c r="ARJ39" s="27"/>
      <c r="ARK39" s="27"/>
      <c r="ARL39" s="27"/>
      <c r="ARM39" s="27"/>
      <c r="ARN39" s="27"/>
      <c r="ARO39" s="27"/>
      <c r="ARP39" s="27"/>
      <c r="ARQ39" s="27"/>
      <c r="ARR39" s="27"/>
      <c r="ARS39" s="27"/>
      <c r="ART39" s="27"/>
      <c r="ARU39" s="27"/>
      <c r="ARV39" s="27"/>
      <c r="ARW39" s="27"/>
      <c r="ARX39" s="27"/>
      <c r="ARY39" s="27"/>
      <c r="ARZ39" s="27"/>
      <c r="ASA39" s="27"/>
      <c r="ASB39" s="27"/>
      <c r="ASC39" s="27"/>
      <c r="ASD39" s="27"/>
      <c r="ASE39" s="27"/>
      <c r="ASF39" s="27"/>
      <c r="ASG39" s="27"/>
      <c r="ASH39" s="27"/>
      <c r="ASI39" s="27"/>
      <c r="ASJ39" s="27"/>
      <c r="ASK39" s="27"/>
      <c r="ASL39" s="27"/>
      <c r="ASM39" s="27"/>
      <c r="ASN39" s="27"/>
      <c r="ASO39" s="27"/>
      <c r="ASP39" s="27"/>
      <c r="ASQ39" s="27"/>
      <c r="ASR39" s="27"/>
      <c r="ASS39" s="27"/>
      <c r="AST39" s="27"/>
      <c r="ASU39" s="27"/>
      <c r="ASV39" s="27"/>
      <c r="ASW39" s="27"/>
      <c r="ASX39" s="27"/>
      <c r="ASY39" s="27"/>
      <c r="ASZ39" s="27"/>
      <c r="ATA39" s="27"/>
      <c r="ATB39" s="27"/>
      <c r="ATC39" s="27"/>
      <c r="ATD39" s="27"/>
      <c r="ATE39" s="27"/>
      <c r="ATF39" s="27"/>
      <c r="ATG39" s="27"/>
      <c r="ATH39" s="27"/>
      <c r="ATI39" s="27"/>
      <c r="ATJ39" s="27"/>
      <c r="ATK39" s="27"/>
      <c r="ATL39" s="27"/>
      <c r="ATM39" s="27"/>
      <c r="ATN39" s="27"/>
      <c r="ATO39" s="27"/>
      <c r="ATP39" s="27"/>
      <c r="ATQ39" s="27"/>
      <c r="ATR39" s="27"/>
      <c r="ATS39" s="27"/>
      <c r="ATT39" s="27"/>
      <c r="ATU39" s="27"/>
      <c r="ATV39" s="27"/>
      <c r="ATW39" s="27"/>
      <c r="ATX39" s="27"/>
      <c r="ATY39" s="27"/>
      <c r="ATZ39" s="27"/>
      <c r="AUA39" s="27"/>
      <c r="AUB39" s="27"/>
      <c r="AUC39" s="27"/>
      <c r="AUD39" s="27"/>
      <c r="AUE39" s="27"/>
      <c r="AUF39" s="27"/>
      <c r="AUG39" s="27"/>
      <c r="AUH39" s="27"/>
      <c r="AUI39" s="27"/>
      <c r="AUJ39" s="27"/>
      <c r="AUK39" s="27"/>
      <c r="AUL39" s="27"/>
      <c r="AUM39" s="27"/>
      <c r="AUN39" s="27"/>
      <c r="AUO39" s="27"/>
      <c r="AUP39" s="27"/>
      <c r="AUQ39" s="27"/>
      <c r="AUR39" s="27"/>
      <c r="AUS39" s="27"/>
      <c r="AUT39" s="27"/>
      <c r="AUU39" s="27"/>
      <c r="AUV39" s="27"/>
      <c r="AUW39" s="27"/>
      <c r="AUX39" s="27"/>
      <c r="AUY39" s="27"/>
      <c r="AUZ39" s="27"/>
      <c r="AVA39" s="27"/>
      <c r="AVB39" s="27"/>
      <c r="AVC39" s="27"/>
      <c r="AVD39" s="27"/>
      <c r="AVE39" s="27"/>
      <c r="AVF39" s="27"/>
      <c r="AVG39" s="27"/>
      <c r="AVH39" s="27"/>
      <c r="AVI39" s="27"/>
      <c r="AVJ39" s="27"/>
      <c r="AVK39" s="27"/>
      <c r="AVL39" s="27"/>
      <c r="AVM39" s="27"/>
      <c r="AVN39" s="27"/>
      <c r="AVO39" s="27"/>
      <c r="AVP39" s="27"/>
      <c r="AVQ39" s="27"/>
      <c r="AVR39" s="27"/>
      <c r="AVS39" s="27"/>
      <c r="AVT39" s="27"/>
      <c r="AVU39" s="27"/>
      <c r="AVV39" s="27"/>
      <c r="AVW39" s="27"/>
      <c r="AVX39" s="27"/>
      <c r="AVY39" s="27"/>
      <c r="AVZ39" s="27"/>
      <c r="AWA39" s="27"/>
      <c r="AWB39" s="27"/>
      <c r="AWC39" s="27"/>
      <c r="AWD39" s="27"/>
      <c r="AWE39" s="27"/>
      <c r="AWF39" s="27"/>
      <c r="AWG39" s="27"/>
      <c r="AWH39" s="27"/>
      <c r="AWI39" s="27"/>
      <c r="AWJ39" s="27"/>
      <c r="AWK39" s="27"/>
      <c r="AWL39" s="27"/>
      <c r="AWM39" s="27"/>
      <c r="AWN39" s="27"/>
      <c r="AWO39" s="27"/>
      <c r="AWP39" s="27"/>
      <c r="AWQ39" s="27"/>
      <c r="AWR39" s="27"/>
      <c r="AWS39" s="27"/>
      <c r="AWT39" s="27"/>
      <c r="AWU39" s="27"/>
      <c r="AWV39" s="27"/>
      <c r="AWW39" s="27"/>
      <c r="AWX39" s="27"/>
      <c r="AWY39" s="27"/>
      <c r="AWZ39" s="27"/>
      <c r="AXA39" s="27"/>
      <c r="AXB39" s="27"/>
      <c r="AXC39" s="27"/>
      <c r="AXD39" s="27"/>
      <c r="AXE39" s="27"/>
      <c r="AXF39" s="27"/>
      <c r="AXG39" s="27"/>
      <c r="AXH39" s="27"/>
      <c r="AXI39" s="27"/>
      <c r="AXJ39" s="27"/>
      <c r="AXK39" s="27"/>
      <c r="AXL39" s="27"/>
      <c r="AXM39" s="27"/>
      <c r="AXN39" s="27"/>
      <c r="AXO39" s="27"/>
      <c r="AXP39" s="27"/>
      <c r="AXQ39" s="27"/>
      <c r="AXR39" s="27"/>
      <c r="AXS39" s="27"/>
      <c r="AXT39" s="27"/>
      <c r="AXU39" s="27"/>
      <c r="AXV39" s="27"/>
      <c r="AXW39" s="27"/>
      <c r="AXX39" s="27"/>
      <c r="AXY39" s="27"/>
      <c r="AXZ39" s="27"/>
      <c r="AYA39" s="27"/>
      <c r="AYB39" s="27"/>
      <c r="AYC39" s="27"/>
      <c r="AYD39" s="27"/>
      <c r="AYE39" s="27"/>
      <c r="AYF39" s="27"/>
      <c r="AYG39" s="27"/>
      <c r="AYH39" s="27"/>
      <c r="AYI39" s="27"/>
      <c r="AYJ39" s="27"/>
      <c r="AYK39" s="27"/>
      <c r="AYL39" s="27"/>
      <c r="AYM39" s="27"/>
      <c r="AYN39" s="27"/>
      <c r="AYO39" s="27"/>
      <c r="AYP39" s="27"/>
      <c r="AYQ39" s="27"/>
      <c r="AYR39" s="27"/>
      <c r="AYS39" s="27"/>
      <c r="AYT39" s="27"/>
      <c r="AYU39" s="27"/>
      <c r="AYV39" s="27"/>
      <c r="AYW39" s="27"/>
      <c r="AYX39" s="27"/>
      <c r="AYY39" s="27"/>
      <c r="AYZ39" s="27"/>
      <c r="AZA39" s="27"/>
      <c r="AZB39" s="27"/>
      <c r="AZC39" s="27"/>
      <c r="AZD39" s="27"/>
      <c r="AZE39" s="27"/>
      <c r="AZF39" s="27"/>
      <c r="AZG39" s="27"/>
      <c r="AZH39" s="27"/>
      <c r="AZI39" s="27"/>
      <c r="AZJ39" s="27"/>
      <c r="AZK39" s="27"/>
      <c r="AZL39" s="27"/>
      <c r="AZM39" s="27"/>
      <c r="AZN39" s="27"/>
      <c r="AZO39" s="27"/>
      <c r="AZP39" s="27"/>
      <c r="AZQ39" s="27"/>
      <c r="AZR39" s="27"/>
      <c r="AZS39" s="27"/>
      <c r="AZT39" s="27"/>
      <c r="AZU39" s="27"/>
      <c r="AZV39" s="27"/>
      <c r="AZW39" s="27"/>
      <c r="AZX39" s="27"/>
      <c r="AZY39" s="27"/>
      <c r="AZZ39" s="27"/>
      <c r="BAA39" s="27"/>
      <c r="BAB39" s="27"/>
      <c r="BAC39" s="27"/>
      <c r="BAD39" s="27"/>
      <c r="BAE39" s="27"/>
      <c r="BAF39" s="27"/>
      <c r="BAG39" s="27"/>
      <c r="BAH39" s="27"/>
      <c r="BAI39" s="27"/>
      <c r="BAJ39" s="27"/>
      <c r="BAK39" s="27"/>
      <c r="BAL39" s="27"/>
      <c r="BAM39" s="27"/>
      <c r="BAN39" s="27"/>
      <c r="BAO39" s="27"/>
      <c r="BAP39" s="27"/>
      <c r="BAQ39" s="27"/>
      <c r="BAR39" s="27"/>
      <c r="BAS39" s="27"/>
      <c r="BAT39" s="27"/>
      <c r="BAU39" s="27"/>
      <c r="BAV39" s="27"/>
      <c r="BAW39" s="27"/>
      <c r="BAX39" s="27"/>
      <c r="BAY39" s="27"/>
      <c r="BAZ39" s="27"/>
      <c r="BBA39" s="27"/>
      <c r="BBB39" s="27"/>
      <c r="BBC39" s="27"/>
      <c r="BBD39" s="27"/>
      <c r="BBE39" s="27"/>
      <c r="BBF39" s="27"/>
      <c r="BBG39" s="27"/>
      <c r="BBH39" s="27"/>
      <c r="BBI39" s="27"/>
      <c r="BBJ39" s="27"/>
      <c r="BBK39" s="27"/>
      <c r="BBL39" s="27"/>
      <c r="BBM39" s="27"/>
      <c r="BBN39" s="27"/>
      <c r="BBO39" s="27"/>
      <c r="BBP39" s="27"/>
      <c r="BBQ39" s="27"/>
      <c r="BBR39" s="27"/>
      <c r="BBS39" s="27"/>
      <c r="BBT39" s="27"/>
      <c r="BBU39" s="27"/>
      <c r="BBV39" s="27"/>
      <c r="BBW39" s="27"/>
      <c r="BBX39" s="27"/>
      <c r="BBY39" s="27"/>
      <c r="BBZ39" s="27"/>
      <c r="BCA39" s="27"/>
      <c r="BCB39" s="27"/>
      <c r="BCC39" s="27"/>
      <c r="BCD39" s="27"/>
      <c r="BCE39" s="27"/>
      <c r="BCF39" s="27"/>
      <c r="BCG39" s="27"/>
      <c r="BCH39" s="27"/>
      <c r="BCI39" s="27"/>
      <c r="BCJ39" s="27"/>
      <c r="BCK39" s="27"/>
      <c r="BCL39" s="27"/>
      <c r="BCM39" s="27"/>
      <c r="BCN39" s="27"/>
      <c r="BCO39" s="27"/>
      <c r="BCP39" s="27"/>
      <c r="BCQ39" s="27"/>
      <c r="BCR39" s="27"/>
      <c r="BCS39" s="27"/>
      <c r="BCT39" s="27"/>
      <c r="BCU39" s="27"/>
      <c r="BCV39" s="27"/>
      <c r="BCW39" s="27"/>
      <c r="BCX39" s="27"/>
      <c r="BCY39" s="27"/>
      <c r="BCZ39" s="27"/>
      <c r="BDA39" s="27"/>
      <c r="BDB39" s="27"/>
      <c r="BDC39" s="27"/>
      <c r="BDD39" s="27"/>
      <c r="BDE39" s="27"/>
      <c r="BDF39" s="27"/>
      <c r="BDG39" s="27"/>
      <c r="BDH39" s="27"/>
      <c r="BDI39" s="27"/>
      <c r="BDJ39" s="27"/>
      <c r="BDK39" s="27"/>
      <c r="BDL39" s="27"/>
      <c r="BDM39" s="27"/>
      <c r="BDN39" s="27"/>
      <c r="BDO39" s="27"/>
      <c r="BDP39" s="27"/>
      <c r="BDQ39" s="27"/>
      <c r="BDR39" s="27"/>
      <c r="BDS39" s="27"/>
      <c r="BDT39" s="27"/>
      <c r="BDU39" s="27"/>
      <c r="BDV39" s="27"/>
      <c r="BDW39" s="27"/>
      <c r="BDX39" s="27"/>
      <c r="BDY39" s="27"/>
      <c r="BDZ39" s="27"/>
      <c r="BEA39" s="27"/>
      <c r="BEB39" s="27"/>
      <c r="BEC39" s="27"/>
      <c r="BED39" s="27"/>
      <c r="BEE39" s="27"/>
      <c r="BEF39" s="27"/>
      <c r="BEG39" s="27"/>
      <c r="BEH39" s="27"/>
      <c r="BEI39" s="27"/>
      <c r="BEJ39" s="27"/>
      <c r="BEK39" s="27"/>
      <c r="BEL39" s="27"/>
      <c r="BEM39" s="27"/>
      <c r="BEN39" s="27"/>
      <c r="BEO39" s="27"/>
      <c r="BEP39" s="27"/>
      <c r="BEQ39" s="27"/>
      <c r="BER39" s="27"/>
      <c r="BES39" s="27"/>
      <c r="BET39" s="27"/>
      <c r="BEU39" s="27"/>
      <c r="BEV39" s="27"/>
      <c r="BEW39" s="27"/>
      <c r="BEX39" s="27"/>
      <c r="BEY39" s="27"/>
      <c r="BEZ39" s="27"/>
      <c r="BFA39" s="27"/>
      <c r="BFB39" s="27"/>
      <c r="BFC39" s="27"/>
      <c r="BFD39" s="27"/>
      <c r="BFE39" s="27"/>
      <c r="BFF39" s="27"/>
      <c r="BFG39" s="27"/>
      <c r="BFH39" s="27"/>
      <c r="BFI39" s="27"/>
      <c r="BFJ39" s="27"/>
      <c r="BFK39" s="27"/>
      <c r="BFL39" s="27"/>
      <c r="BFM39" s="27"/>
      <c r="BFN39" s="27"/>
      <c r="BFO39" s="27"/>
      <c r="BFP39" s="27"/>
      <c r="BFQ39" s="27"/>
      <c r="BFR39" s="27"/>
      <c r="BFS39" s="27"/>
      <c r="BFT39" s="27"/>
      <c r="BFU39" s="27"/>
      <c r="BFV39" s="27"/>
      <c r="BFW39" s="27"/>
      <c r="BFX39" s="27"/>
      <c r="BFY39" s="27"/>
      <c r="BFZ39" s="27"/>
      <c r="BGA39" s="27"/>
      <c r="BGB39" s="27"/>
      <c r="BGC39" s="27"/>
      <c r="BGD39" s="27"/>
      <c r="BGE39" s="27"/>
      <c r="BGF39" s="27"/>
      <c r="BGG39" s="27"/>
      <c r="BGH39" s="27"/>
      <c r="BGI39" s="27"/>
      <c r="BGJ39" s="27"/>
      <c r="BGK39" s="27"/>
      <c r="BGL39" s="27"/>
      <c r="BGM39" s="27"/>
      <c r="BGN39" s="27"/>
      <c r="BGO39" s="27"/>
      <c r="BGP39" s="27"/>
      <c r="BGQ39" s="27"/>
      <c r="BGR39" s="27"/>
      <c r="BGS39" s="27"/>
      <c r="BGT39" s="27"/>
      <c r="BGU39" s="27"/>
      <c r="BGV39" s="27"/>
      <c r="BGW39" s="27"/>
      <c r="BGX39" s="27"/>
      <c r="BGY39" s="27"/>
      <c r="BGZ39" s="27"/>
      <c r="BHA39" s="27"/>
      <c r="BHB39" s="27"/>
      <c r="BHC39" s="27"/>
      <c r="BHD39" s="27"/>
      <c r="BHE39" s="27"/>
      <c r="BHF39" s="27"/>
      <c r="BHG39" s="27"/>
      <c r="BHH39" s="27"/>
      <c r="BHI39" s="27"/>
      <c r="BHJ39" s="27"/>
      <c r="BHK39" s="27"/>
      <c r="BHL39" s="27"/>
      <c r="BHM39" s="27"/>
      <c r="BHN39" s="27"/>
      <c r="BHO39" s="27"/>
      <c r="BHP39" s="27"/>
      <c r="BHQ39" s="27"/>
      <c r="BHR39" s="27"/>
      <c r="BHS39" s="27"/>
      <c r="BHT39" s="27"/>
      <c r="BHU39" s="27"/>
      <c r="BHV39" s="27"/>
      <c r="BHW39" s="27"/>
      <c r="BHX39" s="27"/>
      <c r="BHY39" s="27"/>
      <c r="BHZ39" s="27"/>
      <c r="BIA39" s="27"/>
      <c r="BIB39" s="27"/>
      <c r="BIC39" s="27"/>
      <c r="BID39" s="27"/>
      <c r="BIE39" s="27"/>
      <c r="BIF39" s="27"/>
      <c r="BIG39" s="27"/>
      <c r="BIH39" s="27"/>
      <c r="BII39" s="27"/>
      <c r="BIJ39" s="27"/>
      <c r="BIK39" s="27"/>
      <c r="BIL39" s="27"/>
      <c r="BIM39" s="27"/>
      <c r="BIN39" s="27"/>
      <c r="BIO39" s="27"/>
      <c r="BIP39" s="27"/>
      <c r="BIQ39" s="27"/>
      <c r="BIR39" s="27"/>
      <c r="BIS39" s="27"/>
      <c r="BIT39" s="27"/>
      <c r="BIU39" s="27"/>
      <c r="BIV39" s="27"/>
      <c r="BIW39" s="27"/>
      <c r="BIX39" s="27"/>
      <c r="BIY39" s="27"/>
      <c r="BIZ39" s="27"/>
      <c r="BJA39" s="27"/>
      <c r="BJB39" s="27"/>
      <c r="BJC39" s="27"/>
      <c r="BJD39" s="27"/>
      <c r="BJE39" s="27"/>
      <c r="BJF39" s="27"/>
      <c r="BJG39" s="27"/>
      <c r="BJH39" s="27"/>
      <c r="BJI39" s="27"/>
      <c r="BJJ39" s="27"/>
      <c r="BJK39" s="27"/>
      <c r="BJL39" s="27"/>
      <c r="BJM39" s="27"/>
      <c r="BJN39" s="27"/>
      <c r="BJO39" s="27"/>
      <c r="BJP39" s="27"/>
      <c r="BJQ39" s="27"/>
      <c r="BJR39" s="27"/>
      <c r="BJS39" s="27"/>
      <c r="BJT39" s="27"/>
      <c r="BJU39" s="27"/>
      <c r="BJV39" s="27"/>
      <c r="BJW39" s="27"/>
      <c r="BJX39" s="27"/>
      <c r="BJY39" s="27"/>
      <c r="BJZ39" s="27"/>
      <c r="BKA39" s="27"/>
      <c r="BKB39" s="27"/>
      <c r="BKC39" s="27"/>
      <c r="BKD39" s="27"/>
      <c r="BKE39" s="27"/>
      <c r="BKF39" s="27"/>
      <c r="BKG39" s="27"/>
      <c r="BKH39" s="27"/>
      <c r="BKI39" s="27"/>
      <c r="BKJ39" s="27"/>
      <c r="BKK39" s="27"/>
      <c r="BKL39" s="27"/>
      <c r="BKM39" s="27"/>
      <c r="BKN39" s="27"/>
      <c r="BKO39" s="27"/>
      <c r="BKP39" s="27"/>
      <c r="BKQ39" s="27"/>
      <c r="BKR39" s="27"/>
      <c r="BKS39" s="27"/>
      <c r="BKT39" s="27"/>
      <c r="BKU39" s="27"/>
      <c r="BKV39" s="27"/>
      <c r="BKW39" s="27"/>
      <c r="BKX39" s="27"/>
      <c r="BKY39" s="27"/>
      <c r="BKZ39" s="27"/>
      <c r="BLA39" s="27"/>
      <c r="BLB39" s="27"/>
      <c r="BLC39" s="27"/>
      <c r="BLD39" s="27"/>
      <c r="BLE39" s="27"/>
      <c r="BLF39" s="27"/>
      <c r="BLG39" s="27"/>
      <c r="BLH39" s="27"/>
      <c r="BLI39" s="27"/>
      <c r="BLJ39" s="27"/>
      <c r="BLK39" s="27"/>
      <c r="BLL39" s="27"/>
      <c r="BLM39" s="27"/>
      <c r="BLN39" s="27"/>
      <c r="BLO39" s="27"/>
      <c r="BLP39" s="27"/>
      <c r="BLQ39" s="27"/>
      <c r="BLR39" s="27"/>
      <c r="BLS39" s="27"/>
      <c r="BLT39" s="27"/>
      <c r="BLU39" s="27"/>
      <c r="BLV39" s="27"/>
      <c r="BLW39" s="27"/>
      <c r="BLX39" s="27"/>
      <c r="BLY39" s="27"/>
      <c r="BLZ39" s="27"/>
      <c r="BMA39" s="27"/>
      <c r="BMB39" s="27"/>
      <c r="BMC39" s="27"/>
      <c r="BMD39" s="27"/>
      <c r="BME39" s="27"/>
      <c r="BMF39" s="27"/>
      <c r="BMG39" s="27"/>
      <c r="BMH39" s="27"/>
      <c r="BMI39" s="27"/>
      <c r="BMJ39" s="27"/>
      <c r="BMK39" s="27"/>
      <c r="BML39" s="27"/>
      <c r="BMM39" s="27"/>
      <c r="BMN39" s="27"/>
      <c r="BMO39" s="27"/>
      <c r="BMP39" s="27"/>
      <c r="BMQ39" s="27"/>
      <c r="BMR39" s="27"/>
      <c r="BMS39" s="27"/>
      <c r="BMT39" s="27"/>
      <c r="BMU39" s="27"/>
      <c r="BMV39" s="27"/>
      <c r="BMW39" s="27"/>
      <c r="BMX39" s="27"/>
      <c r="BMY39" s="27"/>
      <c r="BMZ39" s="27"/>
      <c r="BNA39" s="27"/>
      <c r="BNB39" s="27"/>
      <c r="BNC39" s="27"/>
      <c r="BND39" s="27"/>
      <c r="BNE39" s="27"/>
      <c r="BNF39" s="27"/>
      <c r="BNG39" s="27"/>
      <c r="BNH39" s="27"/>
      <c r="BNI39" s="27"/>
      <c r="BNJ39" s="27"/>
      <c r="BNK39" s="27"/>
      <c r="BNL39" s="27"/>
      <c r="BNM39" s="27"/>
      <c r="BNN39" s="27"/>
      <c r="BNO39" s="27"/>
      <c r="BNP39" s="27"/>
      <c r="BNQ39" s="27"/>
      <c r="BNR39" s="27"/>
      <c r="BNS39" s="27"/>
      <c r="BNT39" s="27"/>
      <c r="BNU39" s="27"/>
      <c r="BNV39" s="27"/>
      <c r="BNW39" s="27"/>
      <c r="BNX39" s="27"/>
      <c r="BNY39" s="27"/>
      <c r="BNZ39" s="27"/>
      <c r="BOA39" s="27"/>
      <c r="BOB39" s="27"/>
      <c r="BOC39" s="27"/>
      <c r="BOD39" s="27"/>
      <c r="BOE39" s="27"/>
      <c r="BOF39" s="27"/>
      <c r="BOG39" s="27"/>
      <c r="BOH39" s="27"/>
      <c r="BOI39" s="27"/>
      <c r="BOJ39" s="27"/>
      <c r="BOK39" s="27"/>
      <c r="BOL39" s="27"/>
      <c r="BOM39" s="27"/>
      <c r="BON39" s="27"/>
      <c r="BOO39" s="27"/>
      <c r="BOP39" s="27"/>
      <c r="BOQ39" s="27"/>
      <c r="BOR39" s="27"/>
      <c r="BOS39" s="27"/>
      <c r="BOT39" s="27"/>
      <c r="BOU39" s="27"/>
      <c r="BOV39" s="27"/>
      <c r="BOW39" s="27"/>
      <c r="BOX39" s="27"/>
      <c r="BOY39" s="27"/>
      <c r="BOZ39" s="27"/>
      <c r="BPA39" s="27"/>
      <c r="BPB39" s="27"/>
      <c r="BPC39" s="27"/>
      <c r="BPD39" s="27"/>
      <c r="BPE39" s="27"/>
      <c r="BPF39" s="27"/>
      <c r="BPG39" s="27"/>
      <c r="BPH39" s="27"/>
      <c r="BPI39" s="27"/>
      <c r="BPJ39" s="27"/>
      <c r="BPK39" s="27"/>
      <c r="BPL39" s="27"/>
      <c r="BPM39" s="27"/>
      <c r="BPN39" s="27"/>
      <c r="BPO39" s="27"/>
      <c r="BPP39" s="27"/>
      <c r="BPQ39" s="27"/>
      <c r="BPR39" s="27"/>
      <c r="BPS39" s="27"/>
      <c r="BPT39" s="27"/>
      <c r="BPU39" s="27"/>
      <c r="BPV39" s="27"/>
      <c r="BPW39" s="27"/>
      <c r="BPX39" s="27"/>
      <c r="BPY39" s="27"/>
      <c r="BPZ39" s="27"/>
      <c r="BQA39" s="27"/>
      <c r="BQB39" s="27"/>
      <c r="BQC39" s="27"/>
      <c r="BQD39" s="27"/>
      <c r="BQE39" s="27"/>
      <c r="BQF39" s="27"/>
      <c r="BQG39" s="27"/>
      <c r="BQH39" s="27"/>
      <c r="BQI39" s="27"/>
      <c r="BQJ39" s="27"/>
      <c r="BQK39" s="27"/>
      <c r="BQL39" s="27"/>
      <c r="BQM39" s="27"/>
      <c r="BQN39" s="27"/>
      <c r="BQO39" s="27"/>
      <c r="BQP39" s="27"/>
      <c r="BQQ39" s="27"/>
      <c r="BQR39" s="27"/>
      <c r="BQS39" s="27"/>
      <c r="BQT39" s="27"/>
      <c r="BQU39" s="27"/>
      <c r="BQV39" s="27"/>
      <c r="BQW39" s="27"/>
      <c r="BQX39" s="27"/>
      <c r="BQY39" s="27"/>
      <c r="BQZ39" s="27"/>
      <c r="BRA39" s="27"/>
      <c r="BRB39" s="27"/>
      <c r="BRC39" s="27"/>
      <c r="BRD39" s="27"/>
    </row>
    <row r="40" spans="1:1824" s="46" customFormat="1" x14ac:dyDescent="0.2">
      <c r="A40" s="48" t="s">
        <v>101</v>
      </c>
      <c r="B40" s="47">
        <f>B39</f>
        <v>0</v>
      </c>
      <c r="C40" s="45">
        <f>SUM($B39:C39)</f>
        <v>0</v>
      </c>
      <c r="D40" s="45">
        <f>SUM($B39:D39)</f>
        <v>0</v>
      </c>
      <c r="E40" s="45">
        <f>SUM($B39:E39)</f>
        <v>0</v>
      </c>
      <c r="F40" s="45">
        <f>SUM($B39:F39)</f>
        <v>0</v>
      </c>
      <c r="G40" s="45">
        <f>SUM($B39:G39)</f>
        <v>0</v>
      </c>
      <c r="H40" s="45">
        <f>SUM($B39:H39)</f>
        <v>0</v>
      </c>
      <c r="I40" s="45">
        <f>SUM($B39:I39)</f>
        <v>0</v>
      </c>
      <c r="J40" s="45">
        <f>SUM($B39:J39)</f>
        <v>0</v>
      </c>
      <c r="K40" s="15">
        <f>SUM($B39:K39)</f>
        <v>0</v>
      </c>
      <c r="L40" s="45">
        <f>SUM($B39:L39)</f>
        <v>0</v>
      </c>
      <c r="M40" s="45">
        <f>SUM($B39:M39)</f>
        <v>0</v>
      </c>
      <c r="N40" s="45">
        <f>SUM($B39:N39)</f>
        <v>0</v>
      </c>
      <c r="O40" s="45">
        <f>SUM($B39:O39)</f>
        <v>0</v>
      </c>
      <c r="P40" s="45">
        <f>SUM($B39:P39)</f>
        <v>0</v>
      </c>
      <c r="Q40" s="45">
        <f>SUM($B39:Q39)</f>
        <v>0</v>
      </c>
      <c r="R40" s="45">
        <f>SUM($B39:R39)</f>
        <v>0</v>
      </c>
      <c r="S40" s="45">
        <f>SUM($B39:S39)</f>
        <v>0</v>
      </c>
      <c r="T40" s="45">
        <f>SUM($B39:T39)</f>
        <v>0</v>
      </c>
      <c r="U40" s="15">
        <f>SUM($B39:U39)</f>
        <v>0</v>
      </c>
      <c r="V40" s="45">
        <f>SUM($B39:V39)</f>
        <v>0</v>
      </c>
      <c r="W40" s="45">
        <f>SUM($B39:W39)</f>
        <v>0</v>
      </c>
      <c r="X40" s="45">
        <f>SUM($B39:X39)</f>
        <v>0</v>
      </c>
      <c r="Y40" s="45">
        <f>SUM($B39:Y39)</f>
        <v>0</v>
      </c>
      <c r="Z40" s="45">
        <f>SUM($B39:Z39)</f>
        <v>0</v>
      </c>
      <c r="AA40" s="45">
        <f>SUM($B39:AA39)</f>
        <v>0</v>
      </c>
      <c r="AB40" s="45">
        <f>SUM($B39:AB39)</f>
        <v>0</v>
      </c>
      <c r="AC40" s="45">
        <f>SUM($B39:AC39)</f>
        <v>0</v>
      </c>
      <c r="AD40" s="45">
        <f>SUM($B39:AD39)</f>
        <v>0</v>
      </c>
      <c r="AE40" s="15">
        <f>SUM($B39:AE39)</f>
        <v>0</v>
      </c>
      <c r="AF40" s="45">
        <f>SUM($B39:AF39)</f>
        <v>0</v>
      </c>
      <c r="AG40" s="45">
        <f>SUM($B39:AG39)</f>
        <v>0</v>
      </c>
      <c r="AH40" s="45">
        <f>SUM($B39:AH39)</f>
        <v>0</v>
      </c>
      <c r="AI40" s="45">
        <f>SUM($B39:AI39)</f>
        <v>0</v>
      </c>
      <c r="AJ40" s="45">
        <f>SUM($B39:AJ39)</f>
        <v>0</v>
      </c>
      <c r="AK40" s="45">
        <f>SUM($B39:AK39)</f>
        <v>0</v>
      </c>
      <c r="AL40" s="45">
        <f>SUM($B39:AL39)</f>
        <v>0</v>
      </c>
      <c r="AM40" s="45">
        <f>SUM($B39:AM39)</f>
        <v>0</v>
      </c>
      <c r="AN40" s="45">
        <f>SUM($B39:AN39)</f>
        <v>0</v>
      </c>
      <c r="AO40" s="15">
        <f>SUM($B39:AO39)</f>
        <v>0</v>
      </c>
      <c r="AP40" s="45">
        <f>SUM($B39:AP39)</f>
        <v>0</v>
      </c>
      <c r="AQ40" s="45">
        <f>SUM($B39:AQ39)</f>
        <v>0</v>
      </c>
      <c r="AR40" s="45">
        <f>SUM($B39:AR39)</f>
        <v>0</v>
      </c>
      <c r="AS40" s="45">
        <f>SUM($B39:AS39)</f>
        <v>0</v>
      </c>
      <c r="AT40" s="45">
        <f>SUM($B39:AT39)</f>
        <v>0</v>
      </c>
      <c r="AU40" s="45">
        <f>SUM($B39:AU39)</f>
        <v>0</v>
      </c>
      <c r="AV40" s="45">
        <f>SUM($B39:AV39)</f>
        <v>0</v>
      </c>
      <c r="AW40" s="45">
        <f>SUM($B39:AW39)</f>
        <v>0</v>
      </c>
      <c r="AX40" s="45">
        <f>SUM($B39:AX39)</f>
        <v>0</v>
      </c>
      <c r="AY40" s="15">
        <f>SUM($B39:AY39)</f>
        <v>0</v>
      </c>
      <c r="AZ40" s="45">
        <f>SUM($B39:AZ39)</f>
        <v>0</v>
      </c>
      <c r="BA40" s="45">
        <f>SUM($B39:BA39)</f>
        <v>0</v>
      </c>
      <c r="BB40" s="45">
        <f>SUM($B39:BB39)</f>
        <v>0</v>
      </c>
      <c r="BC40" s="45">
        <f>SUM($B39:BC39)</f>
        <v>0</v>
      </c>
      <c r="BD40" s="45">
        <f>SUM($B39:BD39)</f>
        <v>0</v>
      </c>
      <c r="BE40" s="45">
        <f>SUM($B39:BE39)</f>
        <v>0</v>
      </c>
      <c r="BF40" s="45">
        <f>SUM($B39:BF39)</f>
        <v>0</v>
      </c>
      <c r="BG40" s="45">
        <f>SUM($B39:BG39)</f>
        <v>0</v>
      </c>
      <c r="BH40" s="45">
        <f>SUM($B39:BH39)</f>
        <v>0</v>
      </c>
      <c r="BI40" s="15">
        <f>SUM($B39:BI39)</f>
        <v>0</v>
      </c>
      <c r="BJ40" s="45">
        <f>SUM($B39:BJ39)</f>
        <v>0</v>
      </c>
      <c r="BK40" s="45">
        <f>SUM($B39:BK39)</f>
        <v>0</v>
      </c>
      <c r="BL40" s="45">
        <f>SUM($B39:BL39)</f>
        <v>0</v>
      </c>
      <c r="BM40" s="45">
        <f>SUM($B39:BM39)</f>
        <v>0</v>
      </c>
      <c r="BN40" s="45">
        <f>SUM($B39:BN39)</f>
        <v>0</v>
      </c>
      <c r="BO40" s="45">
        <f>SUM($B39:BO39)</f>
        <v>0</v>
      </c>
      <c r="BP40" s="45">
        <f>SUM($B39:BP39)</f>
        <v>0</v>
      </c>
      <c r="BQ40" s="45">
        <f>SUM($B39:BQ39)</f>
        <v>0</v>
      </c>
      <c r="BR40" s="45">
        <f>SUM($B39:BR39)</f>
        <v>0</v>
      </c>
      <c r="BS40" s="15">
        <f>SUM($B39:BS39)</f>
        <v>0</v>
      </c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  <c r="VS40" s="27"/>
      <c r="VT40" s="27"/>
      <c r="VU40" s="27"/>
      <c r="VV40" s="27"/>
      <c r="VW40" s="27"/>
      <c r="VX40" s="27"/>
      <c r="VY40" s="27"/>
      <c r="VZ40" s="27"/>
      <c r="WA40" s="27"/>
      <c r="WB40" s="27"/>
      <c r="WC40" s="27"/>
      <c r="WD40" s="27"/>
      <c r="WE40" s="27"/>
      <c r="WF40" s="27"/>
      <c r="WG40" s="27"/>
      <c r="WH40" s="27"/>
      <c r="WI40" s="27"/>
      <c r="WJ40" s="27"/>
      <c r="WK40" s="27"/>
      <c r="WL40" s="27"/>
      <c r="WM40" s="27"/>
      <c r="WN40" s="27"/>
      <c r="WO40" s="27"/>
      <c r="WP40" s="27"/>
      <c r="WQ40" s="27"/>
      <c r="WR40" s="27"/>
      <c r="WS40" s="27"/>
      <c r="WT40" s="27"/>
      <c r="WU40" s="27"/>
      <c r="WV40" s="27"/>
      <c r="WW40" s="27"/>
      <c r="WX40" s="27"/>
      <c r="WY40" s="27"/>
      <c r="WZ40" s="27"/>
      <c r="XA40" s="27"/>
      <c r="XB40" s="27"/>
      <c r="XC40" s="27"/>
      <c r="XD40" s="27"/>
      <c r="XE40" s="27"/>
      <c r="XF40" s="27"/>
      <c r="XG40" s="27"/>
      <c r="XH40" s="27"/>
      <c r="XI40" s="27"/>
      <c r="XJ40" s="27"/>
      <c r="XK40" s="27"/>
      <c r="XL40" s="27"/>
      <c r="XM40" s="27"/>
      <c r="XN40" s="27"/>
      <c r="XO40" s="27"/>
      <c r="XP40" s="27"/>
      <c r="XQ40" s="27"/>
      <c r="XR40" s="27"/>
      <c r="XS40" s="27"/>
      <c r="XT40" s="27"/>
      <c r="XU40" s="27"/>
      <c r="XV40" s="27"/>
      <c r="XW40" s="27"/>
      <c r="XX40" s="27"/>
      <c r="XY40" s="27"/>
      <c r="XZ40" s="27"/>
      <c r="YA40" s="27"/>
      <c r="YB40" s="27"/>
      <c r="YC40" s="27"/>
      <c r="YD40" s="27"/>
      <c r="YE40" s="27"/>
      <c r="YF40" s="27"/>
      <c r="YG40" s="27"/>
      <c r="YH40" s="27"/>
      <c r="YI40" s="27"/>
      <c r="YJ40" s="27"/>
      <c r="YK40" s="27"/>
      <c r="YL40" s="27"/>
      <c r="YM40" s="27"/>
      <c r="YN40" s="27"/>
      <c r="YO40" s="27"/>
      <c r="YP40" s="27"/>
      <c r="YQ40" s="27"/>
      <c r="YR40" s="27"/>
      <c r="YS40" s="27"/>
      <c r="YT40" s="27"/>
      <c r="YU40" s="27"/>
      <c r="YV40" s="27"/>
      <c r="YW40" s="27"/>
      <c r="YX40" s="27"/>
      <c r="YY40" s="27"/>
      <c r="YZ40" s="27"/>
      <c r="ZA40" s="27"/>
      <c r="ZB40" s="27"/>
      <c r="ZC40" s="27"/>
      <c r="ZD40" s="27"/>
      <c r="ZE40" s="27"/>
      <c r="ZF40" s="27"/>
      <c r="ZG40" s="27"/>
      <c r="ZH40" s="27"/>
      <c r="ZI40" s="27"/>
      <c r="ZJ40" s="27"/>
      <c r="ZK40" s="27"/>
      <c r="ZL40" s="27"/>
      <c r="ZM40" s="27"/>
      <c r="ZN40" s="27"/>
      <c r="ZO40" s="27"/>
      <c r="ZP40" s="27"/>
      <c r="ZQ40" s="27"/>
      <c r="ZR40" s="27"/>
      <c r="ZS40" s="27"/>
      <c r="ZT40" s="27"/>
      <c r="ZU40" s="27"/>
      <c r="ZV40" s="27"/>
      <c r="ZW40" s="27"/>
      <c r="ZX40" s="27"/>
      <c r="ZY40" s="27"/>
      <c r="ZZ40" s="27"/>
      <c r="AAA40" s="27"/>
      <c r="AAB40" s="27"/>
      <c r="AAC40" s="27"/>
      <c r="AAD40" s="27"/>
      <c r="AAE40" s="27"/>
      <c r="AAF40" s="27"/>
      <c r="AAG40" s="27"/>
      <c r="AAH40" s="27"/>
      <c r="AAI40" s="27"/>
      <c r="AAJ40" s="27"/>
      <c r="AAK40" s="27"/>
      <c r="AAL40" s="27"/>
      <c r="AAM40" s="27"/>
      <c r="AAN40" s="27"/>
      <c r="AAO40" s="27"/>
      <c r="AAP40" s="27"/>
      <c r="AAQ40" s="27"/>
      <c r="AAR40" s="27"/>
      <c r="AAS40" s="27"/>
      <c r="AAT40" s="27"/>
      <c r="AAU40" s="27"/>
      <c r="AAV40" s="27"/>
      <c r="AAW40" s="27"/>
      <c r="AAX40" s="27"/>
      <c r="AAY40" s="27"/>
      <c r="AAZ40" s="27"/>
      <c r="ABA40" s="27"/>
      <c r="ABB40" s="27"/>
      <c r="ABC40" s="27"/>
      <c r="ABD40" s="27"/>
      <c r="ABE40" s="27"/>
      <c r="ABF40" s="27"/>
      <c r="ABG40" s="27"/>
      <c r="ABH40" s="27"/>
      <c r="ABI40" s="27"/>
      <c r="ABJ40" s="27"/>
      <c r="ABK40" s="27"/>
      <c r="ABL40" s="27"/>
      <c r="ABM40" s="27"/>
      <c r="ABN40" s="27"/>
      <c r="ABO40" s="27"/>
      <c r="ABP40" s="27"/>
      <c r="ABQ40" s="27"/>
      <c r="ABR40" s="27"/>
      <c r="ABS40" s="27"/>
      <c r="ABT40" s="27"/>
      <c r="ABU40" s="27"/>
      <c r="ABV40" s="27"/>
      <c r="ABW40" s="27"/>
      <c r="ABX40" s="27"/>
      <c r="ABY40" s="27"/>
      <c r="ABZ40" s="27"/>
      <c r="ACA40" s="27"/>
      <c r="ACB40" s="27"/>
      <c r="ACC40" s="27"/>
      <c r="ACD40" s="27"/>
      <c r="ACE40" s="27"/>
      <c r="ACF40" s="27"/>
      <c r="ACG40" s="27"/>
      <c r="ACH40" s="27"/>
      <c r="ACI40" s="27"/>
      <c r="ACJ40" s="27"/>
      <c r="ACK40" s="27"/>
      <c r="ACL40" s="27"/>
      <c r="ACM40" s="27"/>
      <c r="ACN40" s="27"/>
      <c r="ACO40" s="27"/>
      <c r="ACP40" s="27"/>
      <c r="ACQ40" s="27"/>
      <c r="ACR40" s="27"/>
      <c r="ACS40" s="27"/>
      <c r="ACT40" s="27"/>
      <c r="ACU40" s="27"/>
      <c r="ACV40" s="27"/>
      <c r="ACW40" s="27"/>
      <c r="ACX40" s="27"/>
      <c r="ACY40" s="27"/>
      <c r="ACZ40" s="27"/>
      <c r="ADA40" s="27"/>
      <c r="ADB40" s="27"/>
      <c r="ADC40" s="27"/>
      <c r="ADD40" s="27"/>
      <c r="ADE40" s="27"/>
      <c r="ADF40" s="27"/>
      <c r="ADG40" s="27"/>
      <c r="ADH40" s="27"/>
      <c r="ADI40" s="27"/>
      <c r="ADJ40" s="27"/>
      <c r="ADK40" s="27"/>
      <c r="ADL40" s="27"/>
      <c r="ADM40" s="27"/>
      <c r="ADN40" s="27"/>
      <c r="ADO40" s="27"/>
      <c r="ADP40" s="27"/>
      <c r="ADQ40" s="27"/>
      <c r="ADR40" s="27"/>
      <c r="ADS40" s="27"/>
      <c r="ADT40" s="27"/>
      <c r="ADU40" s="27"/>
      <c r="ADV40" s="27"/>
      <c r="ADW40" s="27"/>
      <c r="ADX40" s="27"/>
      <c r="ADY40" s="27"/>
      <c r="ADZ40" s="27"/>
      <c r="AEA40" s="27"/>
      <c r="AEB40" s="27"/>
      <c r="AEC40" s="27"/>
      <c r="AED40" s="27"/>
      <c r="AEE40" s="27"/>
      <c r="AEF40" s="27"/>
      <c r="AEG40" s="27"/>
      <c r="AEH40" s="27"/>
      <c r="AEI40" s="27"/>
      <c r="AEJ40" s="27"/>
      <c r="AEK40" s="27"/>
      <c r="AEL40" s="27"/>
      <c r="AEM40" s="27"/>
      <c r="AEN40" s="27"/>
      <c r="AEO40" s="27"/>
      <c r="AEP40" s="27"/>
      <c r="AEQ40" s="27"/>
      <c r="AER40" s="27"/>
      <c r="AES40" s="27"/>
      <c r="AET40" s="27"/>
      <c r="AEU40" s="27"/>
      <c r="AEV40" s="27"/>
      <c r="AEW40" s="27"/>
      <c r="AEX40" s="27"/>
      <c r="AEY40" s="27"/>
      <c r="AEZ40" s="27"/>
      <c r="AFA40" s="27"/>
      <c r="AFB40" s="27"/>
      <c r="AFC40" s="27"/>
      <c r="AFD40" s="27"/>
      <c r="AFE40" s="27"/>
      <c r="AFF40" s="27"/>
      <c r="AFG40" s="27"/>
      <c r="AFH40" s="27"/>
      <c r="AFI40" s="27"/>
      <c r="AFJ40" s="27"/>
      <c r="AFK40" s="27"/>
      <c r="AFL40" s="27"/>
      <c r="AFM40" s="27"/>
      <c r="AFN40" s="27"/>
      <c r="AFO40" s="27"/>
      <c r="AFP40" s="27"/>
      <c r="AFQ40" s="27"/>
      <c r="AFR40" s="27"/>
      <c r="AFS40" s="27"/>
      <c r="AFT40" s="27"/>
      <c r="AFU40" s="27"/>
      <c r="AFV40" s="27"/>
      <c r="AFW40" s="27"/>
      <c r="AFX40" s="27"/>
      <c r="AFY40" s="27"/>
      <c r="AFZ40" s="27"/>
      <c r="AGA40" s="27"/>
      <c r="AGB40" s="27"/>
      <c r="AGC40" s="27"/>
      <c r="AGD40" s="27"/>
      <c r="AGE40" s="27"/>
      <c r="AGF40" s="27"/>
      <c r="AGG40" s="27"/>
      <c r="AGH40" s="27"/>
      <c r="AGI40" s="27"/>
      <c r="AGJ40" s="27"/>
      <c r="AGK40" s="27"/>
      <c r="AGL40" s="27"/>
      <c r="AGM40" s="27"/>
      <c r="AGN40" s="27"/>
      <c r="AGO40" s="27"/>
      <c r="AGP40" s="27"/>
      <c r="AGQ40" s="27"/>
      <c r="AGR40" s="27"/>
      <c r="AGS40" s="27"/>
      <c r="AGT40" s="27"/>
      <c r="AGU40" s="27"/>
      <c r="AGV40" s="27"/>
      <c r="AGW40" s="27"/>
      <c r="AGX40" s="27"/>
      <c r="AGY40" s="27"/>
      <c r="AGZ40" s="27"/>
      <c r="AHA40" s="27"/>
      <c r="AHB40" s="27"/>
      <c r="AHC40" s="27"/>
      <c r="AHD40" s="27"/>
      <c r="AHE40" s="27"/>
      <c r="AHF40" s="27"/>
      <c r="AHG40" s="27"/>
      <c r="AHH40" s="27"/>
      <c r="AHI40" s="27"/>
      <c r="AHJ40" s="27"/>
      <c r="AHK40" s="27"/>
      <c r="AHL40" s="27"/>
      <c r="AHM40" s="27"/>
      <c r="AHN40" s="27"/>
      <c r="AHO40" s="27"/>
      <c r="AHP40" s="27"/>
      <c r="AHQ40" s="27"/>
      <c r="AHR40" s="27"/>
      <c r="AHS40" s="27"/>
      <c r="AHT40" s="27"/>
      <c r="AHU40" s="27"/>
      <c r="AHV40" s="27"/>
      <c r="AHW40" s="27"/>
      <c r="AHX40" s="27"/>
      <c r="AHY40" s="27"/>
      <c r="AHZ40" s="27"/>
      <c r="AIA40" s="27"/>
      <c r="AIB40" s="27"/>
      <c r="AIC40" s="27"/>
      <c r="AID40" s="27"/>
      <c r="AIE40" s="27"/>
      <c r="AIF40" s="27"/>
      <c r="AIG40" s="27"/>
      <c r="AIH40" s="27"/>
      <c r="AII40" s="27"/>
      <c r="AIJ40" s="27"/>
      <c r="AIK40" s="27"/>
      <c r="AIL40" s="27"/>
      <c r="AIM40" s="27"/>
      <c r="AIN40" s="27"/>
      <c r="AIO40" s="27"/>
      <c r="AIP40" s="27"/>
      <c r="AIQ40" s="27"/>
      <c r="AIR40" s="27"/>
      <c r="AIS40" s="27"/>
      <c r="AIT40" s="27"/>
      <c r="AIU40" s="27"/>
      <c r="AIV40" s="27"/>
      <c r="AIW40" s="27"/>
      <c r="AIX40" s="27"/>
      <c r="AIY40" s="27"/>
      <c r="AIZ40" s="27"/>
      <c r="AJA40" s="27"/>
      <c r="AJB40" s="27"/>
      <c r="AJC40" s="27"/>
      <c r="AJD40" s="27"/>
      <c r="AJE40" s="27"/>
      <c r="AJF40" s="27"/>
      <c r="AJG40" s="27"/>
      <c r="AJH40" s="27"/>
      <c r="AJI40" s="27"/>
      <c r="AJJ40" s="27"/>
      <c r="AJK40" s="27"/>
      <c r="AJL40" s="27"/>
      <c r="AJM40" s="27"/>
      <c r="AJN40" s="27"/>
      <c r="AJO40" s="27"/>
      <c r="AJP40" s="27"/>
      <c r="AJQ40" s="27"/>
      <c r="AJR40" s="27"/>
      <c r="AJS40" s="27"/>
      <c r="AJT40" s="27"/>
      <c r="AJU40" s="27"/>
      <c r="AJV40" s="27"/>
      <c r="AJW40" s="27"/>
      <c r="AJX40" s="27"/>
      <c r="AJY40" s="27"/>
      <c r="AJZ40" s="27"/>
      <c r="AKA40" s="27"/>
      <c r="AKB40" s="27"/>
      <c r="AKC40" s="27"/>
      <c r="AKD40" s="27"/>
      <c r="AKE40" s="27"/>
      <c r="AKF40" s="27"/>
      <c r="AKG40" s="27"/>
      <c r="AKH40" s="27"/>
      <c r="AKI40" s="27"/>
      <c r="AKJ40" s="27"/>
      <c r="AKK40" s="27"/>
      <c r="AKL40" s="27"/>
      <c r="AKM40" s="27"/>
      <c r="AKN40" s="27"/>
      <c r="AKO40" s="27"/>
      <c r="AKP40" s="27"/>
      <c r="AKQ40" s="27"/>
      <c r="AKR40" s="27"/>
      <c r="AKS40" s="27"/>
      <c r="AKT40" s="27"/>
      <c r="AKU40" s="27"/>
      <c r="AKV40" s="27"/>
      <c r="AKW40" s="27"/>
      <c r="AKX40" s="27"/>
      <c r="AKY40" s="27"/>
      <c r="AKZ40" s="27"/>
      <c r="ALA40" s="27"/>
      <c r="ALB40" s="27"/>
      <c r="ALC40" s="27"/>
      <c r="ALD40" s="27"/>
      <c r="ALE40" s="27"/>
      <c r="ALF40" s="27"/>
      <c r="ALG40" s="27"/>
      <c r="ALH40" s="27"/>
      <c r="ALI40" s="27"/>
      <c r="ALJ40" s="27"/>
      <c r="ALK40" s="27"/>
      <c r="ALL40" s="27"/>
      <c r="ALM40" s="27"/>
      <c r="ALN40" s="27"/>
      <c r="ALO40" s="27"/>
      <c r="ALP40" s="27"/>
      <c r="ALQ40" s="27"/>
      <c r="ALR40" s="27"/>
      <c r="ALS40" s="27"/>
      <c r="ALT40" s="27"/>
      <c r="ALU40" s="27"/>
      <c r="ALV40" s="27"/>
      <c r="ALW40" s="27"/>
      <c r="ALX40" s="27"/>
      <c r="ALY40" s="27"/>
      <c r="ALZ40" s="27"/>
      <c r="AMA40" s="27"/>
      <c r="AMB40" s="27"/>
      <c r="AMC40" s="27"/>
      <c r="AMD40" s="27"/>
      <c r="AME40" s="27"/>
      <c r="AMF40" s="27"/>
      <c r="AMG40" s="27"/>
      <c r="AMH40" s="27"/>
      <c r="AMI40" s="27"/>
      <c r="AMJ40" s="27"/>
      <c r="AMK40" s="27"/>
      <c r="AML40" s="27"/>
      <c r="AMM40" s="27"/>
      <c r="AMN40" s="27"/>
      <c r="AMO40" s="27"/>
      <c r="AMP40" s="27"/>
      <c r="AMQ40" s="27"/>
      <c r="AMR40" s="27"/>
      <c r="AMS40" s="27"/>
      <c r="AMT40" s="27"/>
      <c r="AMU40" s="27"/>
      <c r="AMV40" s="27"/>
      <c r="AMW40" s="27"/>
      <c r="AMX40" s="27"/>
      <c r="AMY40" s="27"/>
      <c r="AMZ40" s="27"/>
      <c r="ANA40" s="27"/>
      <c r="ANB40" s="27"/>
      <c r="ANC40" s="27"/>
      <c r="AND40" s="27"/>
      <c r="ANE40" s="27"/>
      <c r="ANF40" s="27"/>
      <c r="ANG40" s="27"/>
      <c r="ANH40" s="27"/>
      <c r="ANI40" s="27"/>
      <c r="ANJ40" s="27"/>
      <c r="ANK40" s="27"/>
      <c r="ANL40" s="27"/>
      <c r="ANM40" s="27"/>
      <c r="ANN40" s="27"/>
      <c r="ANO40" s="27"/>
      <c r="ANP40" s="27"/>
      <c r="ANQ40" s="27"/>
      <c r="ANR40" s="27"/>
      <c r="ANS40" s="27"/>
      <c r="ANT40" s="27"/>
      <c r="ANU40" s="27"/>
      <c r="ANV40" s="27"/>
      <c r="ANW40" s="27"/>
      <c r="ANX40" s="27"/>
      <c r="ANY40" s="27"/>
      <c r="ANZ40" s="27"/>
      <c r="AOA40" s="27"/>
      <c r="AOB40" s="27"/>
      <c r="AOC40" s="27"/>
      <c r="AOD40" s="27"/>
      <c r="AOE40" s="27"/>
      <c r="AOF40" s="27"/>
      <c r="AOG40" s="27"/>
      <c r="AOH40" s="27"/>
      <c r="AOI40" s="27"/>
      <c r="AOJ40" s="27"/>
      <c r="AOK40" s="27"/>
      <c r="AOL40" s="27"/>
      <c r="AOM40" s="27"/>
      <c r="AON40" s="27"/>
      <c r="AOO40" s="27"/>
      <c r="AOP40" s="27"/>
      <c r="AOQ40" s="27"/>
      <c r="AOR40" s="27"/>
      <c r="AOS40" s="27"/>
      <c r="AOT40" s="27"/>
      <c r="AOU40" s="27"/>
      <c r="AOV40" s="27"/>
      <c r="AOW40" s="27"/>
      <c r="AOX40" s="27"/>
      <c r="AOY40" s="27"/>
      <c r="AOZ40" s="27"/>
      <c r="APA40" s="27"/>
      <c r="APB40" s="27"/>
      <c r="APC40" s="27"/>
      <c r="APD40" s="27"/>
      <c r="APE40" s="27"/>
      <c r="APF40" s="27"/>
      <c r="APG40" s="27"/>
      <c r="APH40" s="27"/>
      <c r="API40" s="27"/>
      <c r="APJ40" s="27"/>
      <c r="APK40" s="27"/>
      <c r="APL40" s="27"/>
      <c r="APM40" s="27"/>
      <c r="APN40" s="27"/>
      <c r="APO40" s="27"/>
      <c r="APP40" s="27"/>
      <c r="APQ40" s="27"/>
      <c r="APR40" s="27"/>
      <c r="APS40" s="27"/>
      <c r="APT40" s="27"/>
      <c r="APU40" s="27"/>
      <c r="APV40" s="27"/>
      <c r="APW40" s="27"/>
      <c r="APX40" s="27"/>
      <c r="APY40" s="27"/>
      <c r="APZ40" s="27"/>
      <c r="AQA40" s="27"/>
      <c r="AQB40" s="27"/>
      <c r="AQC40" s="27"/>
      <c r="AQD40" s="27"/>
      <c r="AQE40" s="27"/>
      <c r="AQF40" s="27"/>
      <c r="AQG40" s="27"/>
      <c r="AQH40" s="27"/>
      <c r="AQI40" s="27"/>
      <c r="AQJ40" s="27"/>
      <c r="AQK40" s="27"/>
      <c r="AQL40" s="27"/>
      <c r="AQM40" s="27"/>
      <c r="AQN40" s="27"/>
      <c r="AQO40" s="27"/>
      <c r="AQP40" s="27"/>
      <c r="AQQ40" s="27"/>
      <c r="AQR40" s="27"/>
      <c r="AQS40" s="27"/>
      <c r="AQT40" s="27"/>
      <c r="AQU40" s="27"/>
      <c r="AQV40" s="27"/>
      <c r="AQW40" s="27"/>
      <c r="AQX40" s="27"/>
      <c r="AQY40" s="27"/>
      <c r="AQZ40" s="27"/>
      <c r="ARA40" s="27"/>
      <c r="ARB40" s="27"/>
      <c r="ARC40" s="27"/>
      <c r="ARD40" s="27"/>
      <c r="ARE40" s="27"/>
      <c r="ARF40" s="27"/>
      <c r="ARG40" s="27"/>
      <c r="ARH40" s="27"/>
      <c r="ARI40" s="27"/>
      <c r="ARJ40" s="27"/>
      <c r="ARK40" s="27"/>
      <c r="ARL40" s="27"/>
      <c r="ARM40" s="27"/>
      <c r="ARN40" s="27"/>
      <c r="ARO40" s="27"/>
      <c r="ARP40" s="27"/>
      <c r="ARQ40" s="27"/>
      <c r="ARR40" s="27"/>
      <c r="ARS40" s="27"/>
      <c r="ART40" s="27"/>
      <c r="ARU40" s="27"/>
      <c r="ARV40" s="27"/>
      <c r="ARW40" s="27"/>
      <c r="ARX40" s="27"/>
      <c r="ARY40" s="27"/>
      <c r="ARZ40" s="27"/>
      <c r="ASA40" s="27"/>
      <c r="ASB40" s="27"/>
      <c r="ASC40" s="27"/>
      <c r="ASD40" s="27"/>
      <c r="ASE40" s="27"/>
      <c r="ASF40" s="27"/>
      <c r="ASG40" s="27"/>
      <c r="ASH40" s="27"/>
      <c r="ASI40" s="27"/>
      <c r="ASJ40" s="27"/>
      <c r="ASK40" s="27"/>
      <c r="ASL40" s="27"/>
      <c r="ASM40" s="27"/>
      <c r="ASN40" s="27"/>
      <c r="ASO40" s="27"/>
      <c r="ASP40" s="27"/>
      <c r="ASQ40" s="27"/>
      <c r="ASR40" s="27"/>
      <c r="ASS40" s="27"/>
      <c r="AST40" s="27"/>
      <c r="ASU40" s="27"/>
      <c r="ASV40" s="27"/>
      <c r="ASW40" s="27"/>
      <c r="ASX40" s="27"/>
      <c r="ASY40" s="27"/>
      <c r="ASZ40" s="27"/>
      <c r="ATA40" s="27"/>
      <c r="ATB40" s="27"/>
      <c r="ATC40" s="27"/>
      <c r="ATD40" s="27"/>
      <c r="ATE40" s="27"/>
      <c r="ATF40" s="27"/>
      <c r="ATG40" s="27"/>
      <c r="ATH40" s="27"/>
      <c r="ATI40" s="27"/>
      <c r="ATJ40" s="27"/>
      <c r="ATK40" s="27"/>
      <c r="ATL40" s="27"/>
      <c r="ATM40" s="27"/>
      <c r="ATN40" s="27"/>
      <c r="ATO40" s="27"/>
      <c r="ATP40" s="27"/>
      <c r="ATQ40" s="27"/>
      <c r="ATR40" s="27"/>
      <c r="ATS40" s="27"/>
      <c r="ATT40" s="27"/>
      <c r="ATU40" s="27"/>
      <c r="ATV40" s="27"/>
      <c r="ATW40" s="27"/>
      <c r="ATX40" s="27"/>
      <c r="ATY40" s="27"/>
      <c r="ATZ40" s="27"/>
      <c r="AUA40" s="27"/>
      <c r="AUB40" s="27"/>
      <c r="AUC40" s="27"/>
      <c r="AUD40" s="27"/>
      <c r="AUE40" s="27"/>
      <c r="AUF40" s="27"/>
      <c r="AUG40" s="27"/>
      <c r="AUH40" s="27"/>
      <c r="AUI40" s="27"/>
      <c r="AUJ40" s="27"/>
      <c r="AUK40" s="27"/>
      <c r="AUL40" s="27"/>
      <c r="AUM40" s="27"/>
      <c r="AUN40" s="27"/>
      <c r="AUO40" s="27"/>
      <c r="AUP40" s="27"/>
      <c r="AUQ40" s="27"/>
      <c r="AUR40" s="27"/>
      <c r="AUS40" s="27"/>
      <c r="AUT40" s="27"/>
      <c r="AUU40" s="27"/>
      <c r="AUV40" s="27"/>
      <c r="AUW40" s="27"/>
      <c r="AUX40" s="27"/>
      <c r="AUY40" s="27"/>
      <c r="AUZ40" s="27"/>
      <c r="AVA40" s="27"/>
      <c r="AVB40" s="27"/>
      <c r="AVC40" s="27"/>
      <c r="AVD40" s="27"/>
      <c r="AVE40" s="27"/>
      <c r="AVF40" s="27"/>
      <c r="AVG40" s="27"/>
      <c r="AVH40" s="27"/>
      <c r="AVI40" s="27"/>
      <c r="AVJ40" s="27"/>
      <c r="AVK40" s="27"/>
      <c r="AVL40" s="27"/>
      <c r="AVM40" s="27"/>
      <c r="AVN40" s="27"/>
      <c r="AVO40" s="27"/>
      <c r="AVP40" s="27"/>
      <c r="AVQ40" s="27"/>
      <c r="AVR40" s="27"/>
      <c r="AVS40" s="27"/>
      <c r="AVT40" s="27"/>
      <c r="AVU40" s="27"/>
      <c r="AVV40" s="27"/>
      <c r="AVW40" s="27"/>
      <c r="AVX40" s="27"/>
      <c r="AVY40" s="27"/>
      <c r="AVZ40" s="27"/>
      <c r="AWA40" s="27"/>
      <c r="AWB40" s="27"/>
      <c r="AWC40" s="27"/>
      <c r="AWD40" s="27"/>
      <c r="AWE40" s="27"/>
      <c r="AWF40" s="27"/>
      <c r="AWG40" s="27"/>
      <c r="AWH40" s="27"/>
      <c r="AWI40" s="27"/>
      <c r="AWJ40" s="27"/>
      <c r="AWK40" s="27"/>
      <c r="AWL40" s="27"/>
      <c r="AWM40" s="27"/>
      <c r="AWN40" s="27"/>
      <c r="AWO40" s="27"/>
      <c r="AWP40" s="27"/>
      <c r="AWQ40" s="27"/>
      <c r="AWR40" s="27"/>
      <c r="AWS40" s="27"/>
      <c r="AWT40" s="27"/>
      <c r="AWU40" s="27"/>
      <c r="AWV40" s="27"/>
      <c r="AWW40" s="27"/>
      <c r="AWX40" s="27"/>
      <c r="AWY40" s="27"/>
      <c r="AWZ40" s="27"/>
      <c r="AXA40" s="27"/>
      <c r="AXB40" s="27"/>
      <c r="AXC40" s="27"/>
      <c r="AXD40" s="27"/>
      <c r="AXE40" s="27"/>
      <c r="AXF40" s="27"/>
      <c r="AXG40" s="27"/>
      <c r="AXH40" s="27"/>
      <c r="AXI40" s="27"/>
      <c r="AXJ40" s="27"/>
      <c r="AXK40" s="27"/>
      <c r="AXL40" s="27"/>
      <c r="AXM40" s="27"/>
      <c r="AXN40" s="27"/>
      <c r="AXO40" s="27"/>
      <c r="AXP40" s="27"/>
      <c r="AXQ40" s="27"/>
      <c r="AXR40" s="27"/>
      <c r="AXS40" s="27"/>
      <c r="AXT40" s="27"/>
      <c r="AXU40" s="27"/>
      <c r="AXV40" s="27"/>
      <c r="AXW40" s="27"/>
      <c r="AXX40" s="27"/>
      <c r="AXY40" s="27"/>
      <c r="AXZ40" s="27"/>
      <c r="AYA40" s="27"/>
      <c r="AYB40" s="27"/>
      <c r="AYC40" s="27"/>
      <c r="AYD40" s="27"/>
      <c r="AYE40" s="27"/>
      <c r="AYF40" s="27"/>
      <c r="AYG40" s="27"/>
      <c r="AYH40" s="27"/>
      <c r="AYI40" s="27"/>
      <c r="AYJ40" s="27"/>
      <c r="AYK40" s="27"/>
      <c r="AYL40" s="27"/>
      <c r="AYM40" s="27"/>
      <c r="AYN40" s="27"/>
      <c r="AYO40" s="27"/>
      <c r="AYP40" s="27"/>
      <c r="AYQ40" s="27"/>
      <c r="AYR40" s="27"/>
      <c r="AYS40" s="27"/>
      <c r="AYT40" s="27"/>
      <c r="AYU40" s="27"/>
      <c r="AYV40" s="27"/>
      <c r="AYW40" s="27"/>
      <c r="AYX40" s="27"/>
      <c r="AYY40" s="27"/>
      <c r="AYZ40" s="27"/>
      <c r="AZA40" s="27"/>
      <c r="AZB40" s="27"/>
      <c r="AZC40" s="27"/>
      <c r="AZD40" s="27"/>
      <c r="AZE40" s="27"/>
      <c r="AZF40" s="27"/>
      <c r="AZG40" s="27"/>
      <c r="AZH40" s="27"/>
      <c r="AZI40" s="27"/>
      <c r="AZJ40" s="27"/>
      <c r="AZK40" s="27"/>
      <c r="AZL40" s="27"/>
      <c r="AZM40" s="27"/>
      <c r="AZN40" s="27"/>
      <c r="AZO40" s="27"/>
      <c r="AZP40" s="27"/>
      <c r="AZQ40" s="27"/>
      <c r="AZR40" s="27"/>
      <c r="AZS40" s="27"/>
      <c r="AZT40" s="27"/>
      <c r="AZU40" s="27"/>
      <c r="AZV40" s="27"/>
      <c r="AZW40" s="27"/>
      <c r="AZX40" s="27"/>
      <c r="AZY40" s="27"/>
      <c r="AZZ40" s="27"/>
      <c r="BAA40" s="27"/>
      <c r="BAB40" s="27"/>
      <c r="BAC40" s="27"/>
      <c r="BAD40" s="27"/>
      <c r="BAE40" s="27"/>
      <c r="BAF40" s="27"/>
      <c r="BAG40" s="27"/>
      <c r="BAH40" s="27"/>
      <c r="BAI40" s="27"/>
      <c r="BAJ40" s="27"/>
      <c r="BAK40" s="27"/>
      <c r="BAL40" s="27"/>
      <c r="BAM40" s="27"/>
      <c r="BAN40" s="27"/>
      <c r="BAO40" s="27"/>
      <c r="BAP40" s="27"/>
      <c r="BAQ40" s="27"/>
      <c r="BAR40" s="27"/>
      <c r="BAS40" s="27"/>
      <c r="BAT40" s="27"/>
      <c r="BAU40" s="27"/>
      <c r="BAV40" s="27"/>
      <c r="BAW40" s="27"/>
      <c r="BAX40" s="27"/>
      <c r="BAY40" s="27"/>
      <c r="BAZ40" s="27"/>
      <c r="BBA40" s="27"/>
      <c r="BBB40" s="27"/>
      <c r="BBC40" s="27"/>
      <c r="BBD40" s="27"/>
      <c r="BBE40" s="27"/>
      <c r="BBF40" s="27"/>
      <c r="BBG40" s="27"/>
      <c r="BBH40" s="27"/>
      <c r="BBI40" s="27"/>
      <c r="BBJ40" s="27"/>
      <c r="BBK40" s="27"/>
      <c r="BBL40" s="27"/>
      <c r="BBM40" s="27"/>
      <c r="BBN40" s="27"/>
      <c r="BBO40" s="27"/>
      <c r="BBP40" s="27"/>
      <c r="BBQ40" s="27"/>
      <c r="BBR40" s="27"/>
      <c r="BBS40" s="27"/>
      <c r="BBT40" s="27"/>
      <c r="BBU40" s="27"/>
      <c r="BBV40" s="27"/>
      <c r="BBW40" s="27"/>
      <c r="BBX40" s="27"/>
      <c r="BBY40" s="27"/>
      <c r="BBZ40" s="27"/>
      <c r="BCA40" s="27"/>
      <c r="BCB40" s="27"/>
      <c r="BCC40" s="27"/>
      <c r="BCD40" s="27"/>
      <c r="BCE40" s="27"/>
      <c r="BCF40" s="27"/>
      <c r="BCG40" s="27"/>
      <c r="BCH40" s="27"/>
      <c r="BCI40" s="27"/>
      <c r="BCJ40" s="27"/>
      <c r="BCK40" s="27"/>
      <c r="BCL40" s="27"/>
      <c r="BCM40" s="27"/>
      <c r="BCN40" s="27"/>
      <c r="BCO40" s="27"/>
      <c r="BCP40" s="27"/>
      <c r="BCQ40" s="27"/>
      <c r="BCR40" s="27"/>
      <c r="BCS40" s="27"/>
      <c r="BCT40" s="27"/>
      <c r="BCU40" s="27"/>
      <c r="BCV40" s="27"/>
      <c r="BCW40" s="27"/>
      <c r="BCX40" s="27"/>
      <c r="BCY40" s="27"/>
      <c r="BCZ40" s="27"/>
      <c r="BDA40" s="27"/>
      <c r="BDB40" s="27"/>
      <c r="BDC40" s="27"/>
      <c r="BDD40" s="27"/>
      <c r="BDE40" s="27"/>
      <c r="BDF40" s="27"/>
      <c r="BDG40" s="27"/>
      <c r="BDH40" s="27"/>
      <c r="BDI40" s="27"/>
      <c r="BDJ40" s="27"/>
      <c r="BDK40" s="27"/>
      <c r="BDL40" s="27"/>
      <c r="BDM40" s="27"/>
      <c r="BDN40" s="27"/>
      <c r="BDO40" s="27"/>
      <c r="BDP40" s="27"/>
      <c r="BDQ40" s="27"/>
      <c r="BDR40" s="27"/>
      <c r="BDS40" s="27"/>
      <c r="BDT40" s="27"/>
      <c r="BDU40" s="27"/>
      <c r="BDV40" s="27"/>
      <c r="BDW40" s="27"/>
      <c r="BDX40" s="27"/>
      <c r="BDY40" s="27"/>
      <c r="BDZ40" s="27"/>
      <c r="BEA40" s="27"/>
      <c r="BEB40" s="27"/>
      <c r="BEC40" s="27"/>
      <c r="BED40" s="27"/>
      <c r="BEE40" s="27"/>
      <c r="BEF40" s="27"/>
      <c r="BEG40" s="27"/>
      <c r="BEH40" s="27"/>
      <c r="BEI40" s="27"/>
      <c r="BEJ40" s="27"/>
      <c r="BEK40" s="27"/>
      <c r="BEL40" s="27"/>
      <c r="BEM40" s="27"/>
      <c r="BEN40" s="27"/>
      <c r="BEO40" s="27"/>
      <c r="BEP40" s="27"/>
      <c r="BEQ40" s="27"/>
      <c r="BER40" s="27"/>
      <c r="BES40" s="27"/>
      <c r="BET40" s="27"/>
      <c r="BEU40" s="27"/>
      <c r="BEV40" s="27"/>
      <c r="BEW40" s="27"/>
      <c r="BEX40" s="27"/>
      <c r="BEY40" s="27"/>
      <c r="BEZ40" s="27"/>
      <c r="BFA40" s="27"/>
      <c r="BFB40" s="27"/>
      <c r="BFC40" s="27"/>
      <c r="BFD40" s="27"/>
      <c r="BFE40" s="27"/>
      <c r="BFF40" s="27"/>
      <c r="BFG40" s="27"/>
      <c r="BFH40" s="27"/>
      <c r="BFI40" s="27"/>
      <c r="BFJ40" s="27"/>
      <c r="BFK40" s="27"/>
      <c r="BFL40" s="27"/>
      <c r="BFM40" s="27"/>
      <c r="BFN40" s="27"/>
      <c r="BFO40" s="27"/>
      <c r="BFP40" s="27"/>
      <c r="BFQ40" s="27"/>
      <c r="BFR40" s="27"/>
      <c r="BFS40" s="27"/>
      <c r="BFT40" s="27"/>
      <c r="BFU40" s="27"/>
      <c r="BFV40" s="27"/>
      <c r="BFW40" s="27"/>
      <c r="BFX40" s="27"/>
      <c r="BFY40" s="27"/>
      <c r="BFZ40" s="27"/>
      <c r="BGA40" s="27"/>
      <c r="BGB40" s="27"/>
      <c r="BGC40" s="27"/>
      <c r="BGD40" s="27"/>
      <c r="BGE40" s="27"/>
      <c r="BGF40" s="27"/>
      <c r="BGG40" s="27"/>
      <c r="BGH40" s="27"/>
      <c r="BGI40" s="27"/>
      <c r="BGJ40" s="27"/>
      <c r="BGK40" s="27"/>
      <c r="BGL40" s="27"/>
      <c r="BGM40" s="27"/>
      <c r="BGN40" s="27"/>
      <c r="BGO40" s="27"/>
      <c r="BGP40" s="27"/>
      <c r="BGQ40" s="27"/>
      <c r="BGR40" s="27"/>
      <c r="BGS40" s="27"/>
      <c r="BGT40" s="27"/>
      <c r="BGU40" s="27"/>
      <c r="BGV40" s="27"/>
      <c r="BGW40" s="27"/>
      <c r="BGX40" s="27"/>
      <c r="BGY40" s="27"/>
      <c r="BGZ40" s="27"/>
      <c r="BHA40" s="27"/>
      <c r="BHB40" s="27"/>
      <c r="BHC40" s="27"/>
      <c r="BHD40" s="27"/>
      <c r="BHE40" s="27"/>
      <c r="BHF40" s="27"/>
      <c r="BHG40" s="27"/>
      <c r="BHH40" s="27"/>
      <c r="BHI40" s="27"/>
      <c r="BHJ40" s="27"/>
      <c r="BHK40" s="27"/>
      <c r="BHL40" s="27"/>
      <c r="BHM40" s="27"/>
      <c r="BHN40" s="27"/>
      <c r="BHO40" s="27"/>
      <c r="BHP40" s="27"/>
      <c r="BHQ40" s="27"/>
      <c r="BHR40" s="27"/>
      <c r="BHS40" s="27"/>
      <c r="BHT40" s="27"/>
      <c r="BHU40" s="27"/>
      <c r="BHV40" s="27"/>
      <c r="BHW40" s="27"/>
      <c r="BHX40" s="27"/>
      <c r="BHY40" s="27"/>
      <c r="BHZ40" s="27"/>
      <c r="BIA40" s="27"/>
      <c r="BIB40" s="27"/>
      <c r="BIC40" s="27"/>
      <c r="BID40" s="27"/>
      <c r="BIE40" s="27"/>
      <c r="BIF40" s="27"/>
      <c r="BIG40" s="27"/>
      <c r="BIH40" s="27"/>
      <c r="BII40" s="27"/>
      <c r="BIJ40" s="27"/>
      <c r="BIK40" s="27"/>
      <c r="BIL40" s="27"/>
      <c r="BIM40" s="27"/>
      <c r="BIN40" s="27"/>
      <c r="BIO40" s="27"/>
      <c r="BIP40" s="27"/>
      <c r="BIQ40" s="27"/>
      <c r="BIR40" s="27"/>
      <c r="BIS40" s="27"/>
      <c r="BIT40" s="27"/>
      <c r="BIU40" s="27"/>
      <c r="BIV40" s="27"/>
      <c r="BIW40" s="27"/>
      <c r="BIX40" s="27"/>
      <c r="BIY40" s="27"/>
      <c r="BIZ40" s="27"/>
      <c r="BJA40" s="27"/>
      <c r="BJB40" s="27"/>
      <c r="BJC40" s="27"/>
      <c r="BJD40" s="27"/>
      <c r="BJE40" s="27"/>
      <c r="BJF40" s="27"/>
      <c r="BJG40" s="27"/>
      <c r="BJH40" s="27"/>
      <c r="BJI40" s="27"/>
      <c r="BJJ40" s="27"/>
      <c r="BJK40" s="27"/>
      <c r="BJL40" s="27"/>
      <c r="BJM40" s="27"/>
      <c r="BJN40" s="27"/>
      <c r="BJO40" s="27"/>
      <c r="BJP40" s="27"/>
      <c r="BJQ40" s="27"/>
      <c r="BJR40" s="27"/>
      <c r="BJS40" s="27"/>
      <c r="BJT40" s="27"/>
      <c r="BJU40" s="27"/>
      <c r="BJV40" s="27"/>
      <c r="BJW40" s="27"/>
      <c r="BJX40" s="27"/>
      <c r="BJY40" s="27"/>
      <c r="BJZ40" s="27"/>
      <c r="BKA40" s="27"/>
      <c r="BKB40" s="27"/>
      <c r="BKC40" s="27"/>
      <c r="BKD40" s="27"/>
      <c r="BKE40" s="27"/>
      <c r="BKF40" s="27"/>
      <c r="BKG40" s="27"/>
      <c r="BKH40" s="27"/>
      <c r="BKI40" s="27"/>
      <c r="BKJ40" s="27"/>
      <c r="BKK40" s="27"/>
      <c r="BKL40" s="27"/>
      <c r="BKM40" s="27"/>
      <c r="BKN40" s="27"/>
      <c r="BKO40" s="27"/>
      <c r="BKP40" s="27"/>
      <c r="BKQ40" s="27"/>
      <c r="BKR40" s="27"/>
      <c r="BKS40" s="27"/>
      <c r="BKT40" s="27"/>
      <c r="BKU40" s="27"/>
      <c r="BKV40" s="27"/>
      <c r="BKW40" s="27"/>
      <c r="BKX40" s="27"/>
      <c r="BKY40" s="27"/>
      <c r="BKZ40" s="27"/>
      <c r="BLA40" s="27"/>
      <c r="BLB40" s="27"/>
      <c r="BLC40" s="27"/>
      <c r="BLD40" s="27"/>
      <c r="BLE40" s="27"/>
      <c r="BLF40" s="27"/>
      <c r="BLG40" s="27"/>
      <c r="BLH40" s="27"/>
      <c r="BLI40" s="27"/>
      <c r="BLJ40" s="27"/>
      <c r="BLK40" s="27"/>
      <c r="BLL40" s="27"/>
      <c r="BLM40" s="27"/>
      <c r="BLN40" s="27"/>
      <c r="BLO40" s="27"/>
      <c r="BLP40" s="27"/>
      <c r="BLQ40" s="27"/>
      <c r="BLR40" s="27"/>
      <c r="BLS40" s="27"/>
      <c r="BLT40" s="27"/>
      <c r="BLU40" s="27"/>
      <c r="BLV40" s="27"/>
      <c r="BLW40" s="27"/>
      <c r="BLX40" s="27"/>
      <c r="BLY40" s="27"/>
      <c r="BLZ40" s="27"/>
      <c r="BMA40" s="27"/>
      <c r="BMB40" s="27"/>
      <c r="BMC40" s="27"/>
      <c r="BMD40" s="27"/>
      <c r="BME40" s="27"/>
      <c r="BMF40" s="27"/>
      <c r="BMG40" s="27"/>
      <c r="BMH40" s="27"/>
      <c r="BMI40" s="27"/>
      <c r="BMJ40" s="27"/>
      <c r="BMK40" s="27"/>
      <c r="BML40" s="27"/>
      <c r="BMM40" s="27"/>
      <c r="BMN40" s="27"/>
      <c r="BMO40" s="27"/>
      <c r="BMP40" s="27"/>
      <c r="BMQ40" s="27"/>
      <c r="BMR40" s="27"/>
      <c r="BMS40" s="27"/>
      <c r="BMT40" s="27"/>
      <c r="BMU40" s="27"/>
      <c r="BMV40" s="27"/>
      <c r="BMW40" s="27"/>
      <c r="BMX40" s="27"/>
      <c r="BMY40" s="27"/>
      <c r="BMZ40" s="27"/>
      <c r="BNA40" s="27"/>
      <c r="BNB40" s="27"/>
      <c r="BNC40" s="27"/>
      <c r="BND40" s="27"/>
      <c r="BNE40" s="27"/>
      <c r="BNF40" s="27"/>
      <c r="BNG40" s="27"/>
      <c r="BNH40" s="27"/>
      <c r="BNI40" s="27"/>
      <c r="BNJ40" s="27"/>
      <c r="BNK40" s="27"/>
      <c r="BNL40" s="27"/>
      <c r="BNM40" s="27"/>
      <c r="BNN40" s="27"/>
      <c r="BNO40" s="27"/>
      <c r="BNP40" s="27"/>
      <c r="BNQ40" s="27"/>
      <c r="BNR40" s="27"/>
      <c r="BNS40" s="27"/>
      <c r="BNT40" s="27"/>
      <c r="BNU40" s="27"/>
      <c r="BNV40" s="27"/>
      <c r="BNW40" s="27"/>
      <c r="BNX40" s="27"/>
      <c r="BNY40" s="27"/>
      <c r="BNZ40" s="27"/>
      <c r="BOA40" s="27"/>
      <c r="BOB40" s="27"/>
      <c r="BOC40" s="27"/>
      <c r="BOD40" s="27"/>
      <c r="BOE40" s="27"/>
      <c r="BOF40" s="27"/>
      <c r="BOG40" s="27"/>
      <c r="BOH40" s="27"/>
      <c r="BOI40" s="27"/>
      <c r="BOJ40" s="27"/>
      <c r="BOK40" s="27"/>
      <c r="BOL40" s="27"/>
      <c r="BOM40" s="27"/>
      <c r="BON40" s="27"/>
      <c r="BOO40" s="27"/>
      <c r="BOP40" s="27"/>
      <c r="BOQ40" s="27"/>
      <c r="BOR40" s="27"/>
      <c r="BOS40" s="27"/>
      <c r="BOT40" s="27"/>
      <c r="BOU40" s="27"/>
      <c r="BOV40" s="27"/>
      <c r="BOW40" s="27"/>
      <c r="BOX40" s="27"/>
      <c r="BOY40" s="27"/>
      <c r="BOZ40" s="27"/>
      <c r="BPA40" s="27"/>
      <c r="BPB40" s="27"/>
      <c r="BPC40" s="27"/>
      <c r="BPD40" s="27"/>
      <c r="BPE40" s="27"/>
      <c r="BPF40" s="27"/>
      <c r="BPG40" s="27"/>
      <c r="BPH40" s="27"/>
      <c r="BPI40" s="27"/>
      <c r="BPJ40" s="27"/>
      <c r="BPK40" s="27"/>
      <c r="BPL40" s="27"/>
      <c r="BPM40" s="27"/>
      <c r="BPN40" s="27"/>
      <c r="BPO40" s="27"/>
      <c r="BPP40" s="27"/>
      <c r="BPQ40" s="27"/>
      <c r="BPR40" s="27"/>
      <c r="BPS40" s="27"/>
      <c r="BPT40" s="27"/>
      <c r="BPU40" s="27"/>
      <c r="BPV40" s="27"/>
      <c r="BPW40" s="27"/>
      <c r="BPX40" s="27"/>
      <c r="BPY40" s="27"/>
      <c r="BPZ40" s="27"/>
      <c r="BQA40" s="27"/>
      <c r="BQB40" s="27"/>
      <c r="BQC40" s="27"/>
      <c r="BQD40" s="27"/>
      <c r="BQE40" s="27"/>
      <c r="BQF40" s="27"/>
      <c r="BQG40" s="27"/>
      <c r="BQH40" s="27"/>
      <c r="BQI40" s="27"/>
      <c r="BQJ40" s="27"/>
      <c r="BQK40" s="27"/>
      <c r="BQL40" s="27"/>
      <c r="BQM40" s="27"/>
      <c r="BQN40" s="27"/>
      <c r="BQO40" s="27"/>
      <c r="BQP40" s="27"/>
      <c r="BQQ40" s="27"/>
      <c r="BQR40" s="27"/>
      <c r="BQS40" s="27"/>
      <c r="BQT40" s="27"/>
      <c r="BQU40" s="27"/>
      <c r="BQV40" s="27"/>
      <c r="BQW40" s="27"/>
      <c r="BQX40" s="27"/>
      <c r="BQY40" s="27"/>
      <c r="BQZ40" s="27"/>
      <c r="BRA40" s="27"/>
      <c r="BRB40" s="27"/>
      <c r="BRC40" s="27"/>
      <c r="BRD40" s="27"/>
    </row>
    <row r="41" spans="1:1824" s="46" customFormat="1" x14ac:dyDescent="0.2">
      <c r="A41" s="48" t="s">
        <v>102</v>
      </c>
      <c r="B41" s="47">
        <f>(C6*C7)*C13</f>
        <v>18862760</v>
      </c>
      <c r="C41" s="45">
        <f>B41</f>
        <v>18862760</v>
      </c>
      <c r="D41" s="45">
        <f t="shared" ref="D41:K41" si="42">C41</f>
        <v>18862760</v>
      </c>
      <c r="E41" s="45">
        <f t="shared" si="42"/>
        <v>18862760</v>
      </c>
      <c r="F41" s="45">
        <f t="shared" si="42"/>
        <v>18862760</v>
      </c>
      <c r="G41" s="45">
        <f t="shared" si="42"/>
        <v>18862760</v>
      </c>
      <c r="H41" s="45">
        <f t="shared" si="42"/>
        <v>18862760</v>
      </c>
      <c r="I41" s="45">
        <f t="shared" si="42"/>
        <v>18862760</v>
      </c>
      <c r="J41" s="45">
        <f t="shared" si="42"/>
        <v>18862760</v>
      </c>
      <c r="K41" s="15">
        <f t="shared" si="42"/>
        <v>18862760</v>
      </c>
      <c r="L41" s="45">
        <f>$B41+K40</f>
        <v>18862760</v>
      </c>
      <c r="M41" s="45">
        <f>L41</f>
        <v>18862760</v>
      </c>
      <c r="N41" s="45">
        <f t="shared" ref="N41:U41" si="43">M41</f>
        <v>18862760</v>
      </c>
      <c r="O41" s="45">
        <f t="shared" si="43"/>
        <v>18862760</v>
      </c>
      <c r="P41" s="45">
        <f t="shared" si="43"/>
        <v>18862760</v>
      </c>
      <c r="Q41" s="45">
        <f t="shared" si="43"/>
        <v>18862760</v>
      </c>
      <c r="R41" s="45">
        <f t="shared" si="43"/>
        <v>18862760</v>
      </c>
      <c r="S41" s="45">
        <f t="shared" si="43"/>
        <v>18862760</v>
      </c>
      <c r="T41" s="45">
        <f t="shared" si="43"/>
        <v>18862760</v>
      </c>
      <c r="U41" s="15">
        <f t="shared" si="43"/>
        <v>18862760</v>
      </c>
      <c r="V41" s="45">
        <f>$B41+U40</f>
        <v>18862760</v>
      </c>
      <c r="W41" s="45">
        <f>V41</f>
        <v>18862760</v>
      </c>
      <c r="X41" s="45">
        <f t="shared" ref="X41:AE41" si="44">W41</f>
        <v>18862760</v>
      </c>
      <c r="Y41" s="45">
        <f t="shared" si="44"/>
        <v>18862760</v>
      </c>
      <c r="Z41" s="45">
        <f t="shared" si="44"/>
        <v>18862760</v>
      </c>
      <c r="AA41" s="45">
        <f t="shared" si="44"/>
        <v>18862760</v>
      </c>
      <c r="AB41" s="45">
        <f t="shared" si="44"/>
        <v>18862760</v>
      </c>
      <c r="AC41" s="45">
        <f t="shared" si="44"/>
        <v>18862760</v>
      </c>
      <c r="AD41" s="45">
        <f t="shared" si="44"/>
        <v>18862760</v>
      </c>
      <c r="AE41" s="15">
        <f t="shared" si="44"/>
        <v>18862760</v>
      </c>
      <c r="AF41" s="45">
        <f>$B41+AE40</f>
        <v>18862760</v>
      </c>
      <c r="AG41" s="45">
        <f>AF41</f>
        <v>18862760</v>
      </c>
      <c r="AH41" s="45">
        <f t="shared" ref="AH41:AO41" si="45">AG41</f>
        <v>18862760</v>
      </c>
      <c r="AI41" s="45">
        <f t="shared" si="45"/>
        <v>18862760</v>
      </c>
      <c r="AJ41" s="45">
        <f t="shared" si="45"/>
        <v>18862760</v>
      </c>
      <c r="AK41" s="45">
        <f t="shared" si="45"/>
        <v>18862760</v>
      </c>
      <c r="AL41" s="45">
        <f t="shared" si="45"/>
        <v>18862760</v>
      </c>
      <c r="AM41" s="45">
        <f t="shared" si="45"/>
        <v>18862760</v>
      </c>
      <c r="AN41" s="45">
        <f t="shared" si="45"/>
        <v>18862760</v>
      </c>
      <c r="AO41" s="15">
        <f t="shared" si="45"/>
        <v>18862760</v>
      </c>
      <c r="AP41" s="45">
        <f>$B41+AO40</f>
        <v>18862760</v>
      </c>
      <c r="AQ41" s="45">
        <f>AP41</f>
        <v>18862760</v>
      </c>
      <c r="AR41" s="45">
        <f t="shared" ref="AR41:AY41" si="46">AQ41</f>
        <v>18862760</v>
      </c>
      <c r="AS41" s="45">
        <f t="shared" si="46"/>
        <v>18862760</v>
      </c>
      <c r="AT41" s="45">
        <f t="shared" si="46"/>
        <v>18862760</v>
      </c>
      <c r="AU41" s="45">
        <f t="shared" si="46"/>
        <v>18862760</v>
      </c>
      <c r="AV41" s="45">
        <f t="shared" si="46"/>
        <v>18862760</v>
      </c>
      <c r="AW41" s="45">
        <f t="shared" si="46"/>
        <v>18862760</v>
      </c>
      <c r="AX41" s="45">
        <f t="shared" si="46"/>
        <v>18862760</v>
      </c>
      <c r="AY41" s="15">
        <f t="shared" si="46"/>
        <v>18862760</v>
      </c>
      <c r="AZ41" s="45">
        <f>$B41+AY40</f>
        <v>18862760</v>
      </c>
      <c r="BA41" s="45">
        <f>AZ41</f>
        <v>18862760</v>
      </c>
      <c r="BB41" s="45">
        <f t="shared" ref="BB41:BI41" si="47">BA41</f>
        <v>18862760</v>
      </c>
      <c r="BC41" s="45">
        <f t="shared" si="47"/>
        <v>18862760</v>
      </c>
      <c r="BD41" s="45">
        <f t="shared" si="47"/>
        <v>18862760</v>
      </c>
      <c r="BE41" s="45">
        <f t="shared" si="47"/>
        <v>18862760</v>
      </c>
      <c r="BF41" s="45">
        <f t="shared" si="47"/>
        <v>18862760</v>
      </c>
      <c r="BG41" s="45">
        <f t="shared" si="47"/>
        <v>18862760</v>
      </c>
      <c r="BH41" s="45">
        <f t="shared" si="47"/>
        <v>18862760</v>
      </c>
      <c r="BI41" s="15">
        <f t="shared" si="47"/>
        <v>18862760</v>
      </c>
      <c r="BJ41" s="45">
        <f>$B41+BI40</f>
        <v>18862760</v>
      </c>
      <c r="BK41" s="45">
        <f>BJ41</f>
        <v>18862760</v>
      </c>
      <c r="BL41" s="45">
        <f t="shared" ref="BL41:BS41" si="48">BK41</f>
        <v>18862760</v>
      </c>
      <c r="BM41" s="45">
        <f t="shared" si="48"/>
        <v>18862760</v>
      </c>
      <c r="BN41" s="45">
        <f t="shared" si="48"/>
        <v>18862760</v>
      </c>
      <c r="BO41" s="45">
        <f t="shared" si="48"/>
        <v>18862760</v>
      </c>
      <c r="BP41" s="45">
        <f t="shared" si="48"/>
        <v>18862760</v>
      </c>
      <c r="BQ41" s="45">
        <f t="shared" si="48"/>
        <v>18862760</v>
      </c>
      <c r="BR41" s="45">
        <f t="shared" si="48"/>
        <v>18862760</v>
      </c>
      <c r="BS41" s="15">
        <f t="shared" si="48"/>
        <v>18862760</v>
      </c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27"/>
      <c r="SA41" s="27"/>
      <c r="SB41" s="27"/>
      <c r="SC41" s="27"/>
      <c r="SD41" s="27"/>
      <c r="SE41" s="27"/>
      <c r="SF41" s="27"/>
      <c r="SG41" s="27"/>
      <c r="SH41" s="27"/>
      <c r="SI41" s="27"/>
      <c r="SJ41" s="27"/>
      <c r="SK41" s="27"/>
      <c r="SL41" s="27"/>
      <c r="SM41" s="27"/>
      <c r="SN41" s="27"/>
      <c r="SO41" s="27"/>
      <c r="SP41" s="27"/>
      <c r="SQ41" s="27"/>
      <c r="SR41" s="27"/>
      <c r="SS41" s="27"/>
      <c r="ST41" s="27"/>
      <c r="SU41" s="27"/>
      <c r="SV41" s="27"/>
      <c r="SW41" s="27"/>
      <c r="SX41" s="27"/>
      <c r="SY41" s="27"/>
      <c r="SZ41" s="27"/>
      <c r="TA41" s="27"/>
      <c r="TB41" s="27"/>
      <c r="TC41" s="27"/>
      <c r="TD41" s="27"/>
      <c r="TE41" s="27"/>
      <c r="TF41" s="27"/>
      <c r="TG41" s="27"/>
      <c r="TH41" s="27"/>
      <c r="TI41" s="27"/>
      <c r="TJ41" s="27"/>
      <c r="TK41" s="27"/>
      <c r="TL41" s="27"/>
      <c r="TM41" s="27"/>
      <c r="TN41" s="27"/>
      <c r="TO41" s="27"/>
      <c r="TP41" s="27"/>
      <c r="TQ41" s="27"/>
      <c r="TR41" s="27"/>
      <c r="TS41" s="27"/>
      <c r="TT41" s="27"/>
      <c r="TU41" s="27"/>
      <c r="TV41" s="27"/>
      <c r="TW41" s="27"/>
      <c r="TX41" s="27"/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27"/>
      <c r="VU41" s="27"/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27"/>
      <c r="XR41" s="27"/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27"/>
      <c r="ZO41" s="27"/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27"/>
      <c r="ABL41" s="27"/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27"/>
      <c r="ADI41" s="27"/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27"/>
      <c r="AFF41" s="27"/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27"/>
      <c r="AHC41" s="27"/>
      <c r="AHD41" s="27"/>
      <c r="AHE41" s="27"/>
      <c r="AHF41" s="27"/>
      <c r="AHG41" s="27"/>
      <c r="AHH41" s="27"/>
      <c r="AHI41" s="27"/>
      <c r="AHJ41" s="27"/>
      <c r="AHK41" s="27"/>
      <c r="AHL41" s="27"/>
      <c r="AHM41" s="27"/>
      <c r="AHN41" s="27"/>
      <c r="AHO41" s="27"/>
      <c r="AHP41" s="27"/>
      <c r="AHQ41" s="27"/>
      <c r="AHR41" s="27"/>
      <c r="AHS41" s="27"/>
      <c r="AHT41" s="27"/>
      <c r="AHU41" s="27"/>
      <c r="AHV41" s="27"/>
      <c r="AHW41" s="27"/>
      <c r="AHX41" s="27"/>
      <c r="AHY41" s="27"/>
      <c r="AHZ41" s="27"/>
      <c r="AIA41" s="27"/>
      <c r="AIB41" s="27"/>
      <c r="AIC41" s="27"/>
      <c r="AID41" s="27"/>
      <c r="AIE41" s="27"/>
      <c r="AIF41" s="27"/>
      <c r="AIG41" s="27"/>
      <c r="AIH41" s="27"/>
      <c r="AII41" s="27"/>
      <c r="AIJ41" s="27"/>
      <c r="AIK41" s="27"/>
      <c r="AIL41" s="27"/>
      <c r="AIM41" s="27"/>
      <c r="AIN41" s="27"/>
      <c r="AIO41" s="27"/>
      <c r="AIP41" s="27"/>
      <c r="AIQ41" s="27"/>
      <c r="AIR41" s="27"/>
      <c r="AIS41" s="27"/>
      <c r="AIT41" s="27"/>
      <c r="AIU41" s="27"/>
      <c r="AIV41" s="27"/>
      <c r="AIW41" s="27"/>
      <c r="AIX41" s="27"/>
      <c r="AIY41" s="27"/>
      <c r="AIZ41" s="27"/>
      <c r="AJA41" s="27"/>
      <c r="AJB41" s="27"/>
      <c r="AJC41" s="27"/>
      <c r="AJD41" s="27"/>
      <c r="AJE41" s="27"/>
      <c r="AJF41" s="27"/>
      <c r="AJG41" s="27"/>
      <c r="AJH41" s="27"/>
      <c r="AJI41" s="27"/>
      <c r="AJJ41" s="27"/>
      <c r="AJK41" s="27"/>
      <c r="AJL41" s="27"/>
      <c r="AJM41" s="27"/>
      <c r="AJN41" s="27"/>
      <c r="AJO41" s="27"/>
      <c r="AJP41" s="27"/>
      <c r="AJQ41" s="27"/>
      <c r="AJR41" s="27"/>
      <c r="AJS41" s="27"/>
      <c r="AJT41" s="27"/>
      <c r="AJU41" s="27"/>
      <c r="AJV41" s="27"/>
      <c r="AJW41" s="27"/>
      <c r="AJX41" s="27"/>
      <c r="AJY41" s="27"/>
      <c r="AJZ41" s="27"/>
      <c r="AKA41" s="27"/>
      <c r="AKB41" s="27"/>
      <c r="AKC41" s="27"/>
      <c r="AKD41" s="27"/>
      <c r="AKE41" s="27"/>
      <c r="AKF41" s="27"/>
      <c r="AKG41" s="27"/>
      <c r="AKH41" s="27"/>
      <c r="AKI41" s="27"/>
      <c r="AKJ41" s="27"/>
      <c r="AKK41" s="27"/>
      <c r="AKL41" s="27"/>
      <c r="AKM41" s="27"/>
      <c r="AKN41" s="27"/>
      <c r="AKO41" s="27"/>
      <c r="AKP41" s="27"/>
      <c r="AKQ41" s="27"/>
      <c r="AKR41" s="27"/>
      <c r="AKS41" s="27"/>
      <c r="AKT41" s="27"/>
      <c r="AKU41" s="27"/>
      <c r="AKV41" s="27"/>
      <c r="AKW41" s="27"/>
      <c r="AKX41" s="27"/>
      <c r="AKY41" s="27"/>
      <c r="AKZ41" s="27"/>
      <c r="ALA41" s="27"/>
      <c r="ALB41" s="27"/>
      <c r="ALC41" s="27"/>
      <c r="ALD41" s="27"/>
      <c r="ALE41" s="27"/>
      <c r="ALF41" s="27"/>
      <c r="ALG41" s="27"/>
      <c r="ALH41" s="27"/>
      <c r="ALI41" s="27"/>
      <c r="ALJ41" s="27"/>
      <c r="ALK41" s="27"/>
      <c r="ALL41" s="27"/>
      <c r="ALM41" s="27"/>
      <c r="ALN41" s="27"/>
      <c r="ALO41" s="27"/>
      <c r="ALP41" s="27"/>
      <c r="ALQ41" s="27"/>
      <c r="ALR41" s="27"/>
      <c r="ALS41" s="27"/>
      <c r="ALT41" s="27"/>
      <c r="ALU41" s="27"/>
      <c r="ALV41" s="27"/>
      <c r="ALW41" s="27"/>
      <c r="ALX41" s="27"/>
      <c r="ALY41" s="27"/>
      <c r="ALZ41" s="27"/>
      <c r="AMA41" s="27"/>
      <c r="AMB41" s="27"/>
      <c r="AMC41" s="27"/>
      <c r="AMD41" s="27"/>
      <c r="AME41" s="27"/>
      <c r="AMF41" s="27"/>
      <c r="AMG41" s="27"/>
      <c r="AMH41" s="27"/>
      <c r="AMI41" s="27"/>
      <c r="AMJ41" s="27"/>
      <c r="AMK41" s="27"/>
      <c r="AML41" s="27"/>
      <c r="AMM41" s="27"/>
      <c r="AMN41" s="27"/>
      <c r="AMO41" s="27"/>
      <c r="AMP41" s="27"/>
      <c r="AMQ41" s="27"/>
      <c r="AMR41" s="27"/>
      <c r="AMS41" s="27"/>
      <c r="AMT41" s="27"/>
      <c r="AMU41" s="27"/>
      <c r="AMV41" s="27"/>
      <c r="AMW41" s="27"/>
      <c r="AMX41" s="27"/>
      <c r="AMY41" s="27"/>
      <c r="AMZ41" s="27"/>
      <c r="ANA41" s="27"/>
      <c r="ANB41" s="27"/>
      <c r="ANC41" s="27"/>
      <c r="AND41" s="27"/>
      <c r="ANE41" s="27"/>
      <c r="ANF41" s="27"/>
      <c r="ANG41" s="27"/>
      <c r="ANH41" s="27"/>
      <c r="ANI41" s="27"/>
      <c r="ANJ41" s="27"/>
      <c r="ANK41" s="27"/>
      <c r="ANL41" s="27"/>
      <c r="ANM41" s="27"/>
      <c r="ANN41" s="27"/>
      <c r="ANO41" s="27"/>
      <c r="ANP41" s="27"/>
      <c r="ANQ41" s="27"/>
      <c r="ANR41" s="27"/>
      <c r="ANS41" s="27"/>
      <c r="ANT41" s="27"/>
      <c r="ANU41" s="27"/>
      <c r="ANV41" s="27"/>
      <c r="ANW41" s="27"/>
      <c r="ANX41" s="27"/>
      <c r="ANY41" s="27"/>
      <c r="ANZ41" s="27"/>
      <c r="AOA41" s="27"/>
      <c r="AOB41" s="27"/>
      <c r="AOC41" s="27"/>
      <c r="AOD41" s="27"/>
      <c r="AOE41" s="27"/>
      <c r="AOF41" s="27"/>
      <c r="AOG41" s="27"/>
      <c r="AOH41" s="27"/>
      <c r="AOI41" s="27"/>
      <c r="AOJ41" s="27"/>
      <c r="AOK41" s="27"/>
      <c r="AOL41" s="27"/>
      <c r="AOM41" s="27"/>
      <c r="AON41" s="27"/>
      <c r="AOO41" s="27"/>
      <c r="AOP41" s="27"/>
      <c r="AOQ41" s="27"/>
      <c r="AOR41" s="27"/>
      <c r="AOS41" s="27"/>
      <c r="AOT41" s="27"/>
      <c r="AOU41" s="27"/>
      <c r="AOV41" s="27"/>
      <c r="AOW41" s="27"/>
      <c r="AOX41" s="27"/>
      <c r="AOY41" s="27"/>
      <c r="AOZ41" s="27"/>
      <c r="APA41" s="27"/>
      <c r="APB41" s="27"/>
      <c r="APC41" s="27"/>
      <c r="APD41" s="27"/>
      <c r="APE41" s="27"/>
      <c r="APF41" s="27"/>
      <c r="APG41" s="27"/>
      <c r="APH41" s="27"/>
      <c r="API41" s="27"/>
      <c r="APJ41" s="27"/>
      <c r="APK41" s="27"/>
      <c r="APL41" s="27"/>
      <c r="APM41" s="27"/>
      <c r="APN41" s="27"/>
      <c r="APO41" s="27"/>
      <c r="APP41" s="27"/>
      <c r="APQ41" s="27"/>
      <c r="APR41" s="27"/>
      <c r="APS41" s="27"/>
      <c r="APT41" s="27"/>
      <c r="APU41" s="27"/>
      <c r="APV41" s="27"/>
      <c r="APW41" s="27"/>
      <c r="APX41" s="27"/>
      <c r="APY41" s="27"/>
      <c r="APZ41" s="27"/>
      <c r="AQA41" s="27"/>
      <c r="AQB41" s="27"/>
      <c r="AQC41" s="27"/>
      <c r="AQD41" s="27"/>
      <c r="AQE41" s="27"/>
      <c r="AQF41" s="27"/>
      <c r="AQG41" s="27"/>
      <c r="AQH41" s="27"/>
      <c r="AQI41" s="27"/>
      <c r="AQJ41" s="27"/>
      <c r="AQK41" s="27"/>
      <c r="AQL41" s="27"/>
      <c r="AQM41" s="27"/>
      <c r="AQN41" s="27"/>
      <c r="AQO41" s="27"/>
      <c r="AQP41" s="27"/>
      <c r="AQQ41" s="27"/>
      <c r="AQR41" s="27"/>
      <c r="AQS41" s="27"/>
      <c r="AQT41" s="27"/>
      <c r="AQU41" s="27"/>
      <c r="AQV41" s="27"/>
      <c r="AQW41" s="27"/>
      <c r="AQX41" s="27"/>
      <c r="AQY41" s="27"/>
      <c r="AQZ41" s="27"/>
      <c r="ARA41" s="27"/>
      <c r="ARB41" s="27"/>
      <c r="ARC41" s="27"/>
      <c r="ARD41" s="27"/>
      <c r="ARE41" s="27"/>
      <c r="ARF41" s="27"/>
      <c r="ARG41" s="27"/>
      <c r="ARH41" s="27"/>
      <c r="ARI41" s="27"/>
      <c r="ARJ41" s="27"/>
      <c r="ARK41" s="27"/>
      <c r="ARL41" s="27"/>
      <c r="ARM41" s="27"/>
      <c r="ARN41" s="27"/>
      <c r="ARO41" s="27"/>
      <c r="ARP41" s="27"/>
      <c r="ARQ41" s="27"/>
      <c r="ARR41" s="27"/>
      <c r="ARS41" s="27"/>
      <c r="ART41" s="27"/>
      <c r="ARU41" s="27"/>
      <c r="ARV41" s="27"/>
      <c r="ARW41" s="27"/>
      <c r="ARX41" s="27"/>
      <c r="ARY41" s="27"/>
      <c r="ARZ41" s="27"/>
      <c r="ASA41" s="27"/>
      <c r="ASB41" s="27"/>
      <c r="ASC41" s="27"/>
      <c r="ASD41" s="27"/>
      <c r="ASE41" s="27"/>
      <c r="ASF41" s="27"/>
      <c r="ASG41" s="27"/>
      <c r="ASH41" s="27"/>
      <c r="ASI41" s="27"/>
      <c r="ASJ41" s="27"/>
      <c r="ASK41" s="27"/>
      <c r="ASL41" s="27"/>
      <c r="ASM41" s="27"/>
      <c r="ASN41" s="27"/>
      <c r="ASO41" s="27"/>
      <c r="ASP41" s="27"/>
      <c r="ASQ41" s="27"/>
      <c r="ASR41" s="27"/>
      <c r="ASS41" s="27"/>
      <c r="AST41" s="27"/>
      <c r="ASU41" s="27"/>
      <c r="ASV41" s="27"/>
      <c r="ASW41" s="27"/>
      <c r="ASX41" s="27"/>
      <c r="ASY41" s="27"/>
      <c r="ASZ41" s="27"/>
      <c r="ATA41" s="27"/>
      <c r="ATB41" s="27"/>
      <c r="ATC41" s="27"/>
      <c r="ATD41" s="27"/>
      <c r="ATE41" s="27"/>
      <c r="ATF41" s="27"/>
      <c r="ATG41" s="27"/>
      <c r="ATH41" s="27"/>
      <c r="ATI41" s="27"/>
      <c r="ATJ41" s="27"/>
      <c r="ATK41" s="27"/>
      <c r="ATL41" s="27"/>
      <c r="ATM41" s="27"/>
      <c r="ATN41" s="27"/>
      <c r="ATO41" s="27"/>
      <c r="ATP41" s="27"/>
      <c r="ATQ41" s="27"/>
      <c r="ATR41" s="27"/>
      <c r="ATS41" s="27"/>
      <c r="ATT41" s="27"/>
      <c r="ATU41" s="27"/>
      <c r="ATV41" s="27"/>
      <c r="ATW41" s="27"/>
      <c r="ATX41" s="27"/>
      <c r="ATY41" s="27"/>
      <c r="ATZ41" s="27"/>
      <c r="AUA41" s="27"/>
      <c r="AUB41" s="27"/>
      <c r="AUC41" s="27"/>
      <c r="AUD41" s="27"/>
      <c r="AUE41" s="27"/>
      <c r="AUF41" s="27"/>
      <c r="AUG41" s="27"/>
      <c r="AUH41" s="27"/>
      <c r="AUI41" s="27"/>
      <c r="AUJ41" s="27"/>
      <c r="AUK41" s="27"/>
      <c r="AUL41" s="27"/>
      <c r="AUM41" s="27"/>
      <c r="AUN41" s="27"/>
      <c r="AUO41" s="27"/>
      <c r="AUP41" s="27"/>
      <c r="AUQ41" s="27"/>
      <c r="AUR41" s="27"/>
      <c r="AUS41" s="27"/>
      <c r="AUT41" s="27"/>
      <c r="AUU41" s="27"/>
      <c r="AUV41" s="27"/>
      <c r="AUW41" s="27"/>
      <c r="AUX41" s="27"/>
      <c r="AUY41" s="27"/>
      <c r="AUZ41" s="27"/>
      <c r="AVA41" s="27"/>
      <c r="AVB41" s="27"/>
      <c r="AVC41" s="27"/>
      <c r="AVD41" s="27"/>
      <c r="AVE41" s="27"/>
      <c r="AVF41" s="27"/>
      <c r="AVG41" s="27"/>
      <c r="AVH41" s="27"/>
      <c r="AVI41" s="27"/>
      <c r="AVJ41" s="27"/>
      <c r="AVK41" s="27"/>
      <c r="AVL41" s="27"/>
      <c r="AVM41" s="27"/>
      <c r="AVN41" s="27"/>
      <c r="AVO41" s="27"/>
      <c r="AVP41" s="27"/>
      <c r="AVQ41" s="27"/>
      <c r="AVR41" s="27"/>
      <c r="AVS41" s="27"/>
      <c r="AVT41" s="27"/>
      <c r="AVU41" s="27"/>
      <c r="AVV41" s="27"/>
      <c r="AVW41" s="27"/>
      <c r="AVX41" s="27"/>
      <c r="AVY41" s="27"/>
      <c r="AVZ41" s="27"/>
      <c r="AWA41" s="27"/>
      <c r="AWB41" s="27"/>
      <c r="AWC41" s="27"/>
      <c r="AWD41" s="27"/>
      <c r="AWE41" s="27"/>
      <c r="AWF41" s="27"/>
      <c r="AWG41" s="27"/>
      <c r="AWH41" s="27"/>
      <c r="AWI41" s="27"/>
      <c r="AWJ41" s="27"/>
      <c r="AWK41" s="27"/>
      <c r="AWL41" s="27"/>
      <c r="AWM41" s="27"/>
      <c r="AWN41" s="27"/>
      <c r="AWO41" s="27"/>
      <c r="AWP41" s="27"/>
      <c r="AWQ41" s="27"/>
      <c r="AWR41" s="27"/>
      <c r="AWS41" s="27"/>
      <c r="AWT41" s="27"/>
      <c r="AWU41" s="27"/>
      <c r="AWV41" s="27"/>
      <c r="AWW41" s="27"/>
      <c r="AWX41" s="27"/>
      <c r="AWY41" s="27"/>
      <c r="AWZ41" s="27"/>
      <c r="AXA41" s="27"/>
      <c r="AXB41" s="27"/>
      <c r="AXC41" s="27"/>
      <c r="AXD41" s="27"/>
      <c r="AXE41" s="27"/>
      <c r="AXF41" s="27"/>
      <c r="AXG41" s="27"/>
      <c r="AXH41" s="27"/>
      <c r="AXI41" s="27"/>
      <c r="AXJ41" s="27"/>
      <c r="AXK41" s="27"/>
      <c r="AXL41" s="27"/>
      <c r="AXM41" s="27"/>
      <c r="AXN41" s="27"/>
      <c r="AXO41" s="27"/>
      <c r="AXP41" s="27"/>
      <c r="AXQ41" s="27"/>
      <c r="AXR41" s="27"/>
      <c r="AXS41" s="27"/>
      <c r="AXT41" s="27"/>
      <c r="AXU41" s="27"/>
      <c r="AXV41" s="27"/>
      <c r="AXW41" s="27"/>
      <c r="AXX41" s="27"/>
      <c r="AXY41" s="27"/>
      <c r="AXZ41" s="27"/>
      <c r="AYA41" s="27"/>
      <c r="AYB41" s="27"/>
      <c r="AYC41" s="27"/>
      <c r="AYD41" s="27"/>
      <c r="AYE41" s="27"/>
      <c r="AYF41" s="27"/>
      <c r="AYG41" s="27"/>
      <c r="AYH41" s="27"/>
      <c r="AYI41" s="27"/>
      <c r="AYJ41" s="27"/>
      <c r="AYK41" s="27"/>
      <c r="AYL41" s="27"/>
      <c r="AYM41" s="27"/>
      <c r="AYN41" s="27"/>
      <c r="AYO41" s="27"/>
      <c r="AYP41" s="27"/>
      <c r="AYQ41" s="27"/>
      <c r="AYR41" s="27"/>
      <c r="AYS41" s="27"/>
      <c r="AYT41" s="27"/>
      <c r="AYU41" s="27"/>
      <c r="AYV41" s="27"/>
      <c r="AYW41" s="27"/>
      <c r="AYX41" s="27"/>
      <c r="AYY41" s="27"/>
      <c r="AYZ41" s="27"/>
      <c r="AZA41" s="27"/>
      <c r="AZB41" s="27"/>
      <c r="AZC41" s="27"/>
      <c r="AZD41" s="27"/>
      <c r="AZE41" s="27"/>
      <c r="AZF41" s="27"/>
      <c r="AZG41" s="27"/>
      <c r="AZH41" s="27"/>
      <c r="AZI41" s="27"/>
      <c r="AZJ41" s="27"/>
      <c r="AZK41" s="27"/>
      <c r="AZL41" s="27"/>
      <c r="AZM41" s="27"/>
      <c r="AZN41" s="27"/>
      <c r="AZO41" s="27"/>
      <c r="AZP41" s="27"/>
      <c r="AZQ41" s="27"/>
      <c r="AZR41" s="27"/>
      <c r="AZS41" s="27"/>
      <c r="AZT41" s="27"/>
      <c r="AZU41" s="27"/>
      <c r="AZV41" s="27"/>
      <c r="AZW41" s="27"/>
      <c r="AZX41" s="27"/>
      <c r="AZY41" s="27"/>
      <c r="AZZ41" s="27"/>
      <c r="BAA41" s="27"/>
      <c r="BAB41" s="27"/>
      <c r="BAC41" s="27"/>
      <c r="BAD41" s="27"/>
      <c r="BAE41" s="27"/>
      <c r="BAF41" s="27"/>
      <c r="BAG41" s="27"/>
      <c r="BAH41" s="27"/>
      <c r="BAI41" s="27"/>
      <c r="BAJ41" s="27"/>
      <c r="BAK41" s="27"/>
      <c r="BAL41" s="27"/>
      <c r="BAM41" s="27"/>
      <c r="BAN41" s="27"/>
      <c r="BAO41" s="27"/>
      <c r="BAP41" s="27"/>
      <c r="BAQ41" s="27"/>
      <c r="BAR41" s="27"/>
      <c r="BAS41" s="27"/>
      <c r="BAT41" s="27"/>
      <c r="BAU41" s="27"/>
      <c r="BAV41" s="27"/>
      <c r="BAW41" s="27"/>
      <c r="BAX41" s="27"/>
      <c r="BAY41" s="27"/>
      <c r="BAZ41" s="27"/>
      <c r="BBA41" s="27"/>
      <c r="BBB41" s="27"/>
      <c r="BBC41" s="27"/>
      <c r="BBD41" s="27"/>
      <c r="BBE41" s="27"/>
      <c r="BBF41" s="27"/>
      <c r="BBG41" s="27"/>
      <c r="BBH41" s="27"/>
      <c r="BBI41" s="27"/>
      <c r="BBJ41" s="27"/>
      <c r="BBK41" s="27"/>
      <c r="BBL41" s="27"/>
      <c r="BBM41" s="27"/>
      <c r="BBN41" s="27"/>
      <c r="BBO41" s="27"/>
      <c r="BBP41" s="27"/>
      <c r="BBQ41" s="27"/>
      <c r="BBR41" s="27"/>
      <c r="BBS41" s="27"/>
      <c r="BBT41" s="27"/>
      <c r="BBU41" s="27"/>
      <c r="BBV41" s="27"/>
      <c r="BBW41" s="27"/>
      <c r="BBX41" s="27"/>
      <c r="BBY41" s="27"/>
      <c r="BBZ41" s="27"/>
      <c r="BCA41" s="27"/>
      <c r="BCB41" s="27"/>
      <c r="BCC41" s="27"/>
      <c r="BCD41" s="27"/>
      <c r="BCE41" s="27"/>
      <c r="BCF41" s="27"/>
      <c r="BCG41" s="27"/>
      <c r="BCH41" s="27"/>
      <c r="BCI41" s="27"/>
      <c r="BCJ41" s="27"/>
      <c r="BCK41" s="27"/>
      <c r="BCL41" s="27"/>
      <c r="BCM41" s="27"/>
      <c r="BCN41" s="27"/>
      <c r="BCO41" s="27"/>
      <c r="BCP41" s="27"/>
      <c r="BCQ41" s="27"/>
      <c r="BCR41" s="27"/>
      <c r="BCS41" s="27"/>
      <c r="BCT41" s="27"/>
      <c r="BCU41" s="27"/>
      <c r="BCV41" s="27"/>
      <c r="BCW41" s="27"/>
      <c r="BCX41" s="27"/>
      <c r="BCY41" s="27"/>
      <c r="BCZ41" s="27"/>
      <c r="BDA41" s="27"/>
      <c r="BDB41" s="27"/>
      <c r="BDC41" s="27"/>
      <c r="BDD41" s="27"/>
      <c r="BDE41" s="27"/>
      <c r="BDF41" s="27"/>
      <c r="BDG41" s="27"/>
      <c r="BDH41" s="27"/>
      <c r="BDI41" s="27"/>
      <c r="BDJ41" s="27"/>
      <c r="BDK41" s="27"/>
      <c r="BDL41" s="27"/>
      <c r="BDM41" s="27"/>
      <c r="BDN41" s="27"/>
      <c r="BDO41" s="27"/>
      <c r="BDP41" s="27"/>
      <c r="BDQ41" s="27"/>
      <c r="BDR41" s="27"/>
      <c r="BDS41" s="27"/>
      <c r="BDT41" s="27"/>
      <c r="BDU41" s="27"/>
      <c r="BDV41" s="27"/>
      <c r="BDW41" s="27"/>
      <c r="BDX41" s="27"/>
      <c r="BDY41" s="27"/>
      <c r="BDZ41" s="27"/>
      <c r="BEA41" s="27"/>
      <c r="BEB41" s="27"/>
      <c r="BEC41" s="27"/>
      <c r="BED41" s="27"/>
      <c r="BEE41" s="27"/>
      <c r="BEF41" s="27"/>
      <c r="BEG41" s="27"/>
      <c r="BEH41" s="27"/>
      <c r="BEI41" s="27"/>
      <c r="BEJ41" s="27"/>
      <c r="BEK41" s="27"/>
      <c r="BEL41" s="27"/>
      <c r="BEM41" s="27"/>
      <c r="BEN41" s="27"/>
      <c r="BEO41" s="27"/>
      <c r="BEP41" s="27"/>
      <c r="BEQ41" s="27"/>
      <c r="BER41" s="27"/>
      <c r="BES41" s="27"/>
      <c r="BET41" s="27"/>
      <c r="BEU41" s="27"/>
      <c r="BEV41" s="27"/>
      <c r="BEW41" s="27"/>
      <c r="BEX41" s="27"/>
      <c r="BEY41" s="27"/>
      <c r="BEZ41" s="27"/>
      <c r="BFA41" s="27"/>
      <c r="BFB41" s="27"/>
      <c r="BFC41" s="27"/>
      <c r="BFD41" s="27"/>
      <c r="BFE41" s="27"/>
      <c r="BFF41" s="27"/>
      <c r="BFG41" s="27"/>
      <c r="BFH41" s="27"/>
      <c r="BFI41" s="27"/>
      <c r="BFJ41" s="27"/>
      <c r="BFK41" s="27"/>
      <c r="BFL41" s="27"/>
      <c r="BFM41" s="27"/>
      <c r="BFN41" s="27"/>
      <c r="BFO41" s="27"/>
      <c r="BFP41" s="27"/>
      <c r="BFQ41" s="27"/>
      <c r="BFR41" s="27"/>
      <c r="BFS41" s="27"/>
      <c r="BFT41" s="27"/>
      <c r="BFU41" s="27"/>
      <c r="BFV41" s="27"/>
      <c r="BFW41" s="27"/>
      <c r="BFX41" s="27"/>
      <c r="BFY41" s="27"/>
      <c r="BFZ41" s="27"/>
      <c r="BGA41" s="27"/>
      <c r="BGB41" s="27"/>
      <c r="BGC41" s="27"/>
      <c r="BGD41" s="27"/>
      <c r="BGE41" s="27"/>
      <c r="BGF41" s="27"/>
      <c r="BGG41" s="27"/>
      <c r="BGH41" s="27"/>
      <c r="BGI41" s="27"/>
      <c r="BGJ41" s="27"/>
      <c r="BGK41" s="27"/>
      <c r="BGL41" s="27"/>
      <c r="BGM41" s="27"/>
      <c r="BGN41" s="27"/>
      <c r="BGO41" s="27"/>
      <c r="BGP41" s="27"/>
      <c r="BGQ41" s="27"/>
      <c r="BGR41" s="27"/>
      <c r="BGS41" s="27"/>
      <c r="BGT41" s="27"/>
      <c r="BGU41" s="27"/>
      <c r="BGV41" s="27"/>
      <c r="BGW41" s="27"/>
      <c r="BGX41" s="27"/>
      <c r="BGY41" s="27"/>
      <c r="BGZ41" s="27"/>
      <c r="BHA41" s="27"/>
      <c r="BHB41" s="27"/>
      <c r="BHC41" s="27"/>
      <c r="BHD41" s="27"/>
      <c r="BHE41" s="27"/>
      <c r="BHF41" s="27"/>
      <c r="BHG41" s="27"/>
      <c r="BHH41" s="27"/>
      <c r="BHI41" s="27"/>
      <c r="BHJ41" s="27"/>
      <c r="BHK41" s="27"/>
      <c r="BHL41" s="27"/>
      <c r="BHM41" s="27"/>
      <c r="BHN41" s="27"/>
      <c r="BHO41" s="27"/>
      <c r="BHP41" s="27"/>
      <c r="BHQ41" s="27"/>
      <c r="BHR41" s="27"/>
      <c r="BHS41" s="27"/>
      <c r="BHT41" s="27"/>
      <c r="BHU41" s="27"/>
      <c r="BHV41" s="27"/>
      <c r="BHW41" s="27"/>
      <c r="BHX41" s="27"/>
      <c r="BHY41" s="27"/>
      <c r="BHZ41" s="27"/>
      <c r="BIA41" s="27"/>
      <c r="BIB41" s="27"/>
      <c r="BIC41" s="27"/>
      <c r="BID41" s="27"/>
      <c r="BIE41" s="27"/>
      <c r="BIF41" s="27"/>
      <c r="BIG41" s="27"/>
      <c r="BIH41" s="27"/>
      <c r="BII41" s="27"/>
      <c r="BIJ41" s="27"/>
      <c r="BIK41" s="27"/>
      <c r="BIL41" s="27"/>
      <c r="BIM41" s="27"/>
      <c r="BIN41" s="27"/>
      <c r="BIO41" s="27"/>
      <c r="BIP41" s="27"/>
      <c r="BIQ41" s="27"/>
      <c r="BIR41" s="27"/>
      <c r="BIS41" s="27"/>
      <c r="BIT41" s="27"/>
      <c r="BIU41" s="27"/>
      <c r="BIV41" s="27"/>
      <c r="BIW41" s="27"/>
      <c r="BIX41" s="27"/>
      <c r="BIY41" s="27"/>
      <c r="BIZ41" s="27"/>
      <c r="BJA41" s="27"/>
      <c r="BJB41" s="27"/>
      <c r="BJC41" s="27"/>
      <c r="BJD41" s="27"/>
      <c r="BJE41" s="27"/>
      <c r="BJF41" s="27"/>
      <c r="BJG41" s="27"/>
      <c r="BJH41" s="27"/>
      <c r="BJI41" s="27"/>
      <c r="BJJ41" s="27"/>
      <c r="BJK41" s="27"/>
      <c r="BJL41" s="27"/>
      <c r="BJM41" s="27"/>
      <c r="BJN41" s="27"/>
      <c r="BJO41" s="27"/>
      <c r="BJP41" s="27"/>
      <c r="BJQ41" s="27"/>
      <c r="BJR41" s="27"/>
      <c r="BJS41" s="27"/>
      <c r="BJT41" s="27"/>
      <c r="BJU41" s="27"/>
      <c r="BJV41" s="27"/>
      <c r="BJW41" s="27"/>
      <c r="BJX41" s="27"/>
      <c r="BJY41" s="27"/>
      <c r="BJZ41" s="27"/>
      <c r="BKA41" s="27"/>
      <c r="BKB41" s="27"/>
      <c r="BKC41" s="27"/>
      <c r="BKD41" s="27"/>
      <c r="BKE41" s="27"/>
      <c r="BKF41" s="27"/>
      <c r="BKG41" s="27"/>
      <c r="BKH41" s="27"/>
      <c r="BKI41" s="27"/>
      <c r="BKJ41" s="27"/>
      <c r="BKK41" s="27"/>
      <c r="BKL41" s="27"/>
      <c r="BKM41" s="27"/>
      <c r="BKN41" s="27"/>
      <c r="BKO41" s="27"/>
      <c r="BKP41" s="27"/>
      <c r="BKQ41" s="27"/>
      <c r="BKR41" s="27"/>
      <c r="BKS41" s="27"/>
      <c r="BKT41" s="27"/>
      <c r="BKU41" s="27"/>
      <c r="BKV41" s="27"/>
      <c r="BKW41" s="27"/>
      <c r="BKX41" s="27"/>
      <c r="BKY41" s="27"/>
      <c r="BKZ41" s="27"/>
      <c r="BLA41" s="27"/>
      <c r="BLB41" s="27"/>
      <c r="BLC41" s="27"/>
      <c r="BLD41" s="27"/>
      <c r="BLE41" s="27"/>
      <c r="BLF41" s="27"/>
      <c r="BLG41" s="27"/>
      <c r="BLH41" s="27"/>
      <c r="BLI41" s="27"/>
      <c r="BLJ41" s="27"/>
      <c r="BLK41" s="27"/>
      <c r="BLL41" s="27"/>
      <c r="BLM41" s="27"/>
      <c r="BLN41" s="27"/>
      <c r="BLO41" s="27"/>
      <c r="BLP41" s="27"/>
      <c r="BLQ41" s="27"/>
      <c r="BLR41" s="27"/>
      <c r="BLS41" s="27"/>
      <c r="BLT41" s="27"/>
      <c r="BLU41" s="27"/>
      <c r="BLV41" s="27"/>
      <c r="BLW41" s="27"/>
      <c r="BLX41" s="27"/>
      <c r="BLY41" s="27"/>
      <c r="BLZ41" s="27"/>
      <c r="BMA41" s="27"/>
      <c r="BMB41" s="27"/>
      <c r="BMC41" s="27"/>
      <c r="BMD41" s="27"/>
      <c r="BME41" s="27"/>
      <c r="BMF41" s="27"/>
      <c r="BMG41" s="27"/>
      <c r="BMH41" s="27"/>
      <c r="BMI41" s="27"/>
      <c r="BMJ41" s="27"/>
      <c r="BMK41" s="27"/>
      <c r="BML41" s="27"/>
      <c r="BMM41" s="27"/>
      <c r="BMN41" s="27"/>
      <c r="BMO41" s="27"/>
      <c r="BMP41" s="27"/>
      <c r="BMQ41" s="27"/>
      <c r="BMR41" s="27"/>
      <c r="BMS41" s="27"/>
      <c r="BMT41" s="27"/>
      <c r="BMU41" s="27"/>
      <c r="BMV41" s="27"/>
      <c r="BMW41" s="27"/>
      <c r="BMX41" s="27"/>
      <c r="BMY41" s="27"/>
      <c r="BMZ41" s="27"/>
      <c r="BNA41" s="27"/>
      <c r="BNB41" s="27"/>
      <c r="BNC41" s="27"/>
      <c r="BND41" s="27"/>
      <c r="BNE41" s="27"/>
      <c r="BNF41" s="27"/>
      <c r="BNG41" s="27"/>
      <c r="BNH41" s="27"/>
      <c r="BNI41" s="27"/>
      <c r="BNJ41" s="27"/>
      <c r="BNK41" s="27"/>
      <c r="BNL41" s="27"/>
      <c r="BNM41" s="27"/>
      <c r="BNN41" s="27"/>
      <c r="BNO41" s="27"/>
      <c r="BNP41" s="27"/>
      <c r="BNQ41" s="27"/>
      <c r="BNR41" s="27"/>
      <c r="BNS41" s="27"/>
      <c r="BNT41" s="27"/>
      <c r="BNU41" s="27"/>
      <c r="BNV41" s="27"/>
      <c r="BNW41" s="27"/>
      <c r="BNX41" s="27"/>
      <c r="BNY41" s="27"/>
      <c r="BNZ41" s="27"/>
      <c r="BOA41" s="27"/>
      <c r="BOB41" s="27"/>
      <c r="BOC41" s="27"/>
      <c r="BOD41" s="27"/>
      <c r="BOE41" s="27"/>
      <c r="BOF41" s="27"/>
      <c r="BOG41" s="27"/>
      <c r="BOH41" s="27"/>
      <c r="BOI41" s="27"/>
      <c r="BOJ41" s="27"/>
      <c r="BOK41" s="27"/>
      <c r="BOL41" s="27"/>
      <c r="BOM41" s="27"/>
      <c r="BON41" s="27"/>
      <c r="BOO41" s="27"/>
      <c r="BOP41" s="27"/>
      <c r="BOQ41" s="27"/>
      <c r="BOR41" s="27"/>
      <c r="BOS41" s="27"/>
      <c r="BOT41" s="27"/>
      <c r="BOU41" s="27"/>
      <c r="BOV41" s="27"/>
      <c r="BOW41" s="27"/>
      <c r="BOX41" s="27"/>
      <c r="BOY41" s="27"/>
      <c r="BOZ41" s="27"/>
      <c r="BPA41" s="27"/>
      <c r="BPB41" s="27"/>
      <c r="BPC41" s="27"/>
      <c r="BPD41" s="27"/>
      <c r="BPE41" s="27"/>
      <c r="BPF41" s="27"/>
      <c r="BPG41" s="27"/>
      <c r="BPH41" s="27"/>
      <c r="BPI41" s="27"/>
      <c r="BPJ41" s="27"/>
      <c r="BPK41" s="27"/>
      <c r="BPL41" s="27"/>
      <c r="BPM41" s="27"/>
      <c r="BPN41" s="27"/>
      <c r="BPO41" s="27"/>
      <c r="BPP41" s="27"/>
      <c r="BPQ41" s="27"/>
      <c r="BPR41" s="27"/>
      <c r="BPS41" s="27"/>
      <c r="BPT41" s="27"/>
      <c r="BPU41" s="27"/>
      <c r="BPV41" s="27"/>
      <c r="BPW41" s="27"/>
      <c r="BPX41" s="27"/>
      <c r="BPY41" s="27"/>
      <c r="BPZ41" s="27"/>
      <c r="BQA41" s="27"/>
      <c r="BQB41" s="27"/>
      <c r="BQC41" s="27"/>
      <c r="BQD41" s="27"/>
      <c r="BQE41" s="27"/>
      <c r="BQF41" s="27"/>
      <c r="BQG41" s="27"/>
      <c r="BQH41" s="27"/>
      <c r="BQI41" s="27"/>
      <c r="BQJ41" s="27"/>
      <c r="BQK41" s="27"/>
      <c r="BQL41" s="27"/>
      <c r="BQM41" s="27"/>
      <c r="BQN41" s="27"/>
      <c r="BQO41" s="27"/>
      <c r="BQP41" s="27"/>
      <c r="BQQ41" s="27"/>
      <c r="BQR41" s="27"/>
      <c r="BQS41" s="27"/>
      <c r="BQT41" s="27"/>
      <c r="BQU41" s="27"/>
      <c r="BQV41" s="27"/>
      <c r="BQW41" s="27"/>
      <c r="BQX41" s="27"/>
      <c r="BQY41" s="27"/>
      <c r="BQZ41" s="27"/>
      <c r="BRA41" s="27"/>
      <c r="BRB41" s="27"/>
      <c r="BRC41" s="27"/>
      <c r="BRD41" s="27"/>
    </row>
    <row r="42" spans="1:1824" s="45" customFormat="1" ht="13.5" thickBot="1" x14ac:dyDescent="0.25">
      <c r="A42" s="45" t="s">
        <v>103</v>
      </c>
      <c r="B42" s="47">
        <f t="shared" ref="B42:AG42" si="49">(B38/B36)*MIN(B36,B41)</f>
        <v>805000</v>
      </c>
      <c r="C42" s="45">
        <f t="shared" si="49"/>
        <v>1610000</v>
      </c>
      <c r="D42" s="45">
        <f t="shared" si="49"/>
        <v>2415000</v>
      </c>
      <c r="E42" s="45">
        <f t="shared" si="49"/>
        <v>3220000</v>
      </c>
      <c r="F42" s="45">
        <f t="shared" si="49"/>
        <v>4025000</v>
      </c>
      <c r="G42" s="45">
        <f t="shared" si="49"/>
        <v>4830000</v>
      </c>
      <c r="H42" s="45">
        <f t="shared" si="49"/>
        <v>5635000</v>
      </c>
      <c r="I42" s="45">
        <f t="shared" si="49"/>
        <v>6440000</v>
      </c>
      <c r="J42" s="45">
        <f t="shared" si="49"/>
        <v>7245000</v>
      </c>
      <c r="K42" s="15">
        <f t="shared" si="49"/>
        <v>8050000</v>
      </c>
      <c r="L42" s="45">
        <f t="shared" si="49"/>
        <v>8855000</v>
      </c>
      <c r="M42" s="45">
        <f t="shared" si="49"/>
        <v>9660000</v>
      </c>
      <c r="N42" s="45">
        <f t="shared" si="49"/>
        <v>10465000</v>
      </c>
      <c r="O42" s="45">
        <f t="shared" si="49"/>
        <v>11270000</v>
      </c>
      <c r="P42" s="45">
        <f t="shared" si="49"/>
        <v>12075000</v>
      </c>
      <c r="Q42" s="45">
        <f t="shared" si="49"/>
        <v>12880000</v>
      </c>
      <c r="R42" s="45">
        <f t="shared" si="49"/>
        <v>13685000</v>
      </c>
      <c r="S42" s="45">
        <f t="shared" si="49"/>
        <v>14490000</v>
      </c>
      <c r="T42" s="45">
        <f t="shared" si="49"/>
        <v>15295000</v>
      </c>
      <c r="U42" s="15">
        <f t="shared" si="49"/>
        <v>16100000</v>
      </c>
      <c r="V42" s="45">
        <f t="shared" si="49"/>
        <v>16905000</v>
      </c>
      <c r="W42" s="45">
        <f t="shared" si="49"/>
        <v>17710000</v>
      </c>
      <c r="X42" s="45">
        <f t="shared" si="49"/>
        <v>18515000</v>
      </c>
      <c r="Y42" s="45">
        <f t="shared" si="49"/>
        <v>18862760</v>
      </c>
      <c r="Z42" s="45">
        <f t="shared" si="49"/>
        <v>18862760</v>
      </c>
      <c r="AA42" s="45">
        <f t="shared" si="49"/>
        <v>18862760</v>
      </c>
      <c r="AB42" s="45">
        <f t="shared" si="49"/>
        <v>18862760</v>
      </c>
      <c r="AC42" s="45">
        <f t="shared" si="49"/>
        <v>18862760</v>
      </c>
      <c r="AD42" s="45">
        <f t="shared" si="49"/>
        <v>18862760</v>
      </c>
      <c r="AE42" s="15">
        <f t="shared" si="49"/>
        <v>18862760</v>
      </c>
      <c r="AF42" s="45">
        <f t="shared" si="49"/>
        <v>18862760</v>
      </c>
      <c r="AG42" s="45">
        <f t="shared" si="49"/>
        <v>18862760</v>
      </c>
      <c r="AH42" s="45">
        <f t="shared" ref="AH42:BM42" si="50">(AH38/AH36)*MIN(AH36,AH41)</f>
        <v>18862760</v>
      </c>
      <c r="AI42" s="45">
        <f t="shared" si="50"/>
        <v>18862760</v>
      </c>
      <c r="AJ42" s="45">
        <f t="shared" si="50"/>
        <v>18862760</v>
      </c>
      <c r="AK42" s="45">
        <f t="shared" si="50"/>
        <v>18862760</v>
      </c>
      <c r="AL42" s="45">
        <f t="shared" si="50"/>
        <v>18862760</v>
      </c>
      <c r="AM42" s="45">
        <f t="shared" si="50"/>
        <v>18862760</v>
      </c>
      <c r="AN42" s="45">
        <f t="shared" si="50"/>
        <v>18862760</v>
      </c>
      <c r="AO42" s="15">
        <f t="shared" si="50"/>
        <v>18862760</v>
      </c>
      <c r="AP42" s="45">
        <f t="shared" si="50"/>
        <v>18862760</v>
      </c>
      <c r="AQ42" s="45">
        <f t="shared" si="50"/>
        <v>18862760</v>
      </c>
      <c r="AR42" s="45">
        <f t="shared" si="50"/>
        <v>18862760</v>
      </c>
      <c r="AS42" s="45">
        <f t="shared" si="50"/>
        <v>18862760</v>
      </c>
      <c r="AT42" s="45">
        <f t="shared" si="50"/>
        <v>18862760</v>
      </c>
      <c r="AU42" s="45">
        <f t="shared" si="50"/>
        <v>18862760</v>
      </c>
      <c r="AV42" s="45">
        <f t="shared" si="50"/>
        <v>18862760</v>
      </c>
      <c r="AW42" s="45">
        <f t="shared" si="50"/>
        <v>18862760</v>
      </c>
      <c r="AX42" s="45">
        <f t="shared" si="50"/>
        <v>18862760</v>
      </c>
      <c r="AY42" s="15">
        <f t="shared" si="50"/>
        <v>18862760</v>
      </c>
      <c r="AZ42" s="45">
        <f t="shared" si="50"/>
        <v>18862760</v>
      </c>
      <c r="BA42" s="45">
        <f t="shared" si="50"/>
        <v>18862760</v>
      </c>
      <c r="BB42" s="45">
        <f t="shared" si="50"/>
        <v>18862760</v>
      </c>
      <c r="BC42" s="45">
        <f t="shared" si="50"/>
        <v>18862760</v>
      </c>
      <c r="BD42" s="45">
        <f t="shared" si="50"/>
        <v>18862760</v>
      </c>
      <c r="BE42" s="45">
        <f t="shared" si="50"/>
        <v>18862760</v>
      </c>
      <c r="BF42" s="45">
        <f t="shared" si="50"/>
        <v>18862760</v>
      </c>
      <c r="BG42" s="45">
        <f t="shared" si="50"/>
        <v>18862760</v>
      </c>
      <c r="BH42" s="45">
        <f t="shared" si="50"/>
        <v>18862760</v>
      </c>
      <c r="BI42" s="15">
        <f t="shared" si="50"/>
        <v>18862760</v>
      </c>
      <c r="BJ42" s="45">
        <f t="shared" si="50"/>
        <v>18862760</v>
      </c>
      <c r="BK42" s="45">
        <f t="shared" si="50"/>
        <v>18862760</v>
      </c>
      <c r="BL42" s="45">
        <f t="shared" si="50"/>
        <v>18862760</v>
      </c>
      <c r="BM42" s="45">
        <f t="shared" si="50"/>
        <v>18862760</v>
      </c>
      <c r="BN42" s="45">
        <f t="shared" ref="BN42:BS42" si="51">(BN38/BN36)*MIN(BN36,BN41)</f>
        <v>18862760</v>
      </c>
      <c r="BO42" s="45">
        <f t="shared" si="51"/>
        <v>18862760</v>
      </c>
      <c r="BP42" s="45">
        <f t="shared" si="51"/>
        <v>18862760</v>
      </c>
      <c r="BQ42" s="45">
        <f t="shared" si="51"/>
        <v>18862760</v>
      </c>
      <c r="BR42" s="45">
        <f t="shared" si="51"/>
        <v>18862760</v>
      </c>
      <c r="BS42" s="15">
        <f t="shared" si="51"/>
        <v>18862760</v>
      </c>
      <c r="BT42" s="28"/>
      <c r="BU42" s="29"/>
      <c r="BV42" s="31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  <c r="ALO42" s="30"/>
      <c r="ALP42" s="30"/>
      <c r="ALQ42" s="30"/>
      <c r="ALR42" s="30"/>
      <c r="ALS42" s="30"/>
      <c r="ALT42" s="30"/>
      <c r="ALU42" s="30"/>
      <c r="ALV42" s="30"/>
      <c r="ALW42" s="30"/>
      <c r="ALX42" s="30"/>
      <c r="ALY42" s="30"/>
      <c r="ALZ42" s="30"/>
      <c r="AMA42" s="30"/>
      <c r="AMB42" s="30"/>
      <c r="AMC42" s="30"/>
      <c r="AMD42" s="30"/>
      <c r="AME42" s="30"/>
      <c r="AMF42" s="30"/>
      <c r="AMG42" s="30"/>
      <c r="AMH42" s="30"/>
      <c r="AMI42" s="30"/>
      <c r="AMJ42" s="30"/>
      <c r="AMK42" s="30"/>
      <c r="AML42" s="30"/>
      <c r="AMM42" s="30"/>
      <c r="AMN42" s="30"/>
      <c r="AMO42" s="30"/>
      <c r="AMP42" s="30"/>
      <c r="AMQ42" s="30"/>
      <c r="AMR42" s="30"/>
      <c r="AMS42" s="30"/>
      <c r="AMT42" s="30"/>
      <c r="AMU42" s="30"/>
      <c r="AMV42" s="30"/>
      <c r="AMW42" s="30"/>
      <c r="AMX42" s="30"/>
      <c r="AMY42" s="30"/>
      <c r="AMZ42" s="30"/>
      <c r="ANA42" s="30"/>
      <c r="ANB42" s="30"/>
      <c r="ANC42" s="30"/>
      <c r="AND42" s="30"/>
      <c r="ANE42" s="30"/>
      <c r="ANF42" s="30"/>
      <c r="ANG42" s="30"/>
      <c r="ANH42" s="30"/>
      <c r="ANI42" s="30"/>
      <c r="ANJ42" s="30"/>
      <c r="ANK42" s="30"/>
      <c r="ANL42" s="30"/>
      <c r="ANM42" s="30"/>
      <c r="ANN42" s="30"/>
      <c r="ANO42" s="30"/>
      <c r="ANP42" s="30"/>
      <c r="ANQ42" s="30"/>
      <c r="ANR42" s="30"/>
      <c r="ANS42" s="30"/>
      <c r="ANT42" s="30"/>
      <c r="ANU42" s="30"/>
      <c r="ANV42" s="30"/>
      <c r="ANW42" s="30"/>
      <c r="ANX42" s="30"/>
      <c r="ANY42" s="30"/>
      <c r="ANZ42" s="30"/>
      <c r="AOA42" s="30"/>
      <c r="AOB42" s="30"/>
      <c r="AOC42" s="30"/>
      <c r="AOD42" s="30"/>
      <c r="AOE42" s="30"/>
      <c r="AOF42" s="30"/>
      <c r="AOG42" s="30"/>
      <c r="AOH42" s="30"/>
      <c r="AOI42" s="30"/>
      <c r="AOJ42" s="30"/>
      <c r="AOK42" s="30"/>
      <c r="AOL42" s="30"/>
      <c r="AOM42" s="30"/>
      <c r="AON42" s="30"/>
      <c r="AOO42" s="30"/>
      <c r="AOP42" s="30"/>
      <c r="AOQ42" s="30"/>
      <c r="AOR42" s="30"/>
      <c r="AOS42" s="30"/>
      <c r="AOT42" s="30"/>
      <c r="AOU42" s="30"/>
      <c r="AOV42" s="30"/>
      <c r="AOW42" s="30"/>
      <c r="AOX42" s="30"/>
      <c r="AOY42" s="30"/>
      <c r="AOZ42" s="30"/>
      <c r="APA42" s="30"/>
      <c r="APB42" s="30"/>
      <c r="APC42" s="30"/>
      <c r="APD42" s="30"/>
      <c r="APE42" s="30"/>
      <c r="APF42" s="30"/>
      <c r="APG42" s="30"/>
      <c r="APH42" s="30"/>
      <c r="API42" s="30"/>
      <c r="APJ42" s="30"/>
      <c r="APK42" s="30"/>
      <c r="APL42" s="30"/>
      <c r="APM42" s="30"/>
      <c r="APN42" s="30"/>
      <c r="APO42" s="30"/>
      <c r="APP42" s="30"/>
      <c r="APQ42" s="30"/>
      <c r="APR42" s="30"/>
      <c r="APS42" s="30"/>
      <c r="APT42" s="30"/>
      <c r="APU42" s="30"/>
      <c r="APV42" s="30"/>
      <c r="APW42" s="30"/>
      <c r="APX42" s="30"/>
      <c r="APY42" s="30"/>
      <c r="APZ42" s="30"/>
      <c r="AQA42" s="30"/>
      <c r="AQB42" s="30"/>
      <c r="AQC42" s="30"/>
      <c r="AQD42" s="30"/>
      <c r="AQE42" s="30"/>
      <c r="AQF42" s="30"/>
      <c r="AQG42" s="30"/>
      <c r="AQH42" s="30"/>
      <c r="AQI42" s="30"/>
      <c r="AQJ42" s="30"/>
      <c r="AQK42" s="30"/>
      <c r="AQL42" s="30"/>
      <c r="AQM42" s="30"/>
      <c r="AQN42" s="30"/>
      <c r="AQO42" s="30"/>
      <c r="AQP42" s="30"/>
      <c r="AQQ42" s="30"/>
      <c r="AQR42" s="30"/>
      <c r="AQS42" s="30"/>
      <c r="AQT42" s="30"/>
      <c r="AQU42" s="30"/>
      <c r="AQV42" s="30"/>
      <c r="AQW42" s="30"/>
      <c r="AQX42" s="30"/>
      <c r="AQY42" s="30"/>
      <c r="AQZ42" s="30"/>
      <c r="ARA42" s="30"/>
      <c r="ARB42" s="30"/>
      <c r="ARC42" s="30"/>
      <c r="ARD42" s="30"/>
      <c r="ARE42" s="30"/>
      <c r="ARF42" s="30"/>
      <c r="ARG42" s="30"/>
      <c r="ARH42" s="30"/>
      <c r="ARI42" s="30"/>
      <c r="ARJ42" s="30"/>
      <c r="ARK42" s="30"/>
      <c r="ARL42" s="30"/>
      <c r="ARM42" s="30"/>
      <c r="ARN42" s="30"/>
      <c r="ARO42" s="30"/>
      <c r="ARP42" s="30"/>
      <c r="ARQ42" s="30"/>
      <c r="ARR42" s="30"/>
      <c r="ARS42" s="30"/>
      <c r="ART42" s="30"/>
      <c r="ARU42" s="30"/>
      <c r="ARV42" s="30"/>
      <c r="ARW42" s="30"/>
      <c r="ARX42" s="30"/>
      <c r="ARY42" s="30"/>
      <c r="ARZ42" s="30"/>
      <c r="ASA42" s="30"/>
      <c r="ASB42" s="30"/>
      <c r="ASC42" s="30"/>
      <c r="ASD42" s="30"/>
      <c r="ASE42" s="30"/>
      <c r="ASF42" s="30"/>
      <c r="ASG42" s="30"/>
      <c r="ASH42" s="30"/>
      <c r="ASI42" s="30"/>
      <c r="ASJ42" s="30"/>
      <c r="ASK42" s="30"/>
      <c r="ASL42" s="30"/>
      <c r="ASM42" s="30"/>
      <c r="ASN42" s="30"/>
      <c r="ASO42" s="30"/>
      <c r="ASP42" s="30"/>
      <c r="ASQ42" s="30"/>
      <c r="ASR42" s="30"/>
      <c r="ASS42" s="30"/>
      <c r="AST42" s="30"/>
      <c r="ASU42" s="30"/>
      <c r="ASV42" s="30"/>
      <c r="ASW42" s="30"/>
      <c r="ASX42" s="30"/>
      <c r="ASY42" s="30"/>
      <c r="ASZ42" s="30"/>
      <c r="ATA42" s="30"/>
      <c r="ATB42" s="30"/>
      <c r="ATC42" s="30"/>
      <c r="ATD42" s="30"/>
      <c r="ATE42" s="30"/>
      <c r="ATF42" s="30"/>
      <c r="ATG42" s="30"/>
      <c r="ATH42" s="30"/>
      <c r="ATI42" s="30"/>
      <c r="ATJ42" s="30"/>
      <c r="ATK42" s="30"/>
      <c r="ATL42" s="30"/>
      <c r="ATM42" s="30"/>
      <c r="ATN42" s="30"/>
      <c r="ATO42" s="30"/>
      <c r="ATP42" s="30"/>
      <c r="ATQ42" s="30"/>
      <c r="ATR42" s="30"/>
      <c r="ATS42" s="30"/>
      <c r="ATT42" s="30"/>
      <c r="ATU42" s="30"/>
      <c r="ATV42" s="30"/>
      <c r="ATW42" s="30"/>
      <c r="ATX42" s="30"/>
      <c r="ATY42" s="30"/>
      <c r="ATZ42" s="30"/>
      <c r="AUA42" s="30"/>
      <c r="AUB42" s="30"/>
      <c r="AUC42" s="30"/>
      <c r="AUD42" s="30"/>
      <c r="AUE42" s="30"/>
      <c r="AUF42" s="30"/>
      <c r="AUG42" s="30"/>
      <c r="AUH42" s="30"/>
      <c r="AUI42" s="30"/>
      <c r="AUJ42" s="30"/>
      <c r="AUK42" s="30"/>
      <c r="AUL42" s="30"/>
      <c r="AUM42" s="30"/>
      <c r="AUN42" s="30"/>
      <c r="AUO42" s="30"/>
      <c r="AUP42" s="30"/>
      <c r="AUQ42" s="30"/>
      <c r="AUR42" s="30"/>
      <c r="AUS42" s="30"/>
      <c r="AUT42" s="30"/>
      <c r="AUU42" s="30"/>
      <c r="AUV42" s="30"/>
      <c r="AUW42" s="30"/>
      <c r="AUX42" s="30"/>
      <c r="AUY42" s="30"/>
      <c r="AUZ42" s="30"/>
      <c r="AVA42" s="30"/>
      <c r="AVB42" s="30"/>
      <c r="AVC42" s="30"/>
      <c r="AVD42" s="30"/>
      <c r="AVE42" s="30"/>
      <c r="AVF42" s="30"/>
      <c r="AVG42" s="30"/>
      <c r="AVH42" s="30"/>
      <c r="AVI42" s="30"/>
      <c r="AVJ42" s="30"/>
      <c r="AVK42" s="30"/>
      <c r="AVL42" s="30"/>
      <c r="AVM42" s="30"/>
      <c r="AVN42" s="30"/>
      <c r="AVO42" s="30"/>
      <c r="AVP42" s="30"/>
      <c r="AVQ42" s="30"/>
      <c r="AVR42" s="30"/>
      <c r="AVS42" s="30"/>
      <c r="AVT42" s="30"/>
      <c r="AVU42" s="30"/>
      <c r="AVV42" s="30"/>
      <c r="AVW42" s="30"/>
      <c r="AVX42" s="30"/>
      <c r="AVY42" s="30"/>
      <c r="AVZ42" s="30"/>
      <c r="AWA42" s="30"/>
      <c r="AWB42" s="30"/>
      <c r="AWC42" s="30"/>
      <c r="AWD42" s="30"/>
      <c r="AWE42" s="30"/>
      <c r="AWF42" s="30"/>
      <c r="AWG42" s="30"/>
      <c r="AWH42" s="30"/>
      <c r="AWI42" s="30"/>
      <c r="AWJ42" s="30"/>
      <c r="AWK42" s="30"/>
      <c r="AWL42" s="30"/>
      <c r="AWM42" s="30"/>
      <c r="AWN42" s="30"/>
      <c r="AWO42" s="30"/>
      <c r="AWP42" s="30"/>
      <c r="AWQ42" s="30"/>
      <c r="AWR42" s="30"/>
      <c r="AWS42" s="30"/>
      <c r="AWT42" s="30"/>
      <c r="AWU42" s="30"/>
      <c r="AWV42" s="30"/>
      <c r="AWW42" s="30"/>
      <c r="AWX42" s="30"/>
      <c r="AWY42" s="30"/>
      <c r="AWZ42" s="30"/>
      <c r="AXA42" s="30"/>
      <c r="AXB42" s="30"/>
      <c r="AXC42" s="30"/>
      <c r="AXD42" s="30"/>
      <c r="AXE42" s="30"/>
      <c r="AXF42" s="30"/>
      <c r="AXG42" s="30"/>
      <c r="AXH42" s="30"/>
      <c r="AXI42" s="30"/>
      <c r="AXJ42" s="30"/>
      <c r="AXK42" s="30"/>
      <c r="AXL42" s="30"/>
      <c r="AXM42" s="30"/>
      <c r="AXN42" s="30"/>
      <c r="AXO42" s="30"/>
      <c r="AXP42" s="30"/>
      <c r="AXQ42" s="30"/>
      <c r="AXR42" s="30"/>
      <c r="AXS42" s="30"/>
      <c r="AXT42" s="30"/>
      <c r="AXU42" s="30"/>
      <c r="AXV42" s="30"/>
      <c r="AXW42" s="30"/>
      <c r="AXX42" s="30"/>
      <c r="AXY42" s="30"/>
      <c r="AXZ42" s="30"/>
      <c r="AYA42" s="30"/>
      <c r="AYB42" s="30"/>
      <c r="AYC42" s="30"/>
      <c r="AYD42" s="30"/>
      <c r="AYE42" s="30"/>
      <c r="AYF42" s="30"/>
      <c r="AYG42" s="30"/>
      <c r="AYH42" s="30"/>
      <c r="AYI42" s="30"/>
      <c r="AYJ42" s="30"/>
      <c r="AYK42" s="30"/>
      <c r="AYL42" s="30"/>
      <c r="AYM42" s="30"/>
      <c r="AYN42" s="30"/>
      <c r="AYO42" s="30"/>
      <c r="AYP42" s="30"/>
      <c r="AYQ42" s="30"/>
      <c r="AYR42" s="30"/>
      <c r="AYS42" s="30"/>
      <c r="AYT42" s="30"/>
      <c r="AYU42" s="30"/>
      <c r="AYV42" s="30"/>
      <c r="AYW42" s="30"/>
      <c r="AYX42" s="30"/>
      <c r="AYY42" s="30"/>
      <c r="AYZ42" s="30"/>
      <c r="AZA42" s="30"/>
      <c r="AZB42" s="30"/>
      <c r="AZC42" s="30"/>
      <c r="AZD42" s="30"/>
      <c r="AZE42" s="30"/>
      <c r="AZF42" s="30"/>
      <c r="AZG42" s="30"/>
      <c r="AZH42" s="30"/>
      <c r="AZI42" s="30"/>
      <c r="AZJ42" s="30"/>
      <c r="AZK42" s="30"/>
      <c r="AZL42" s="30"/>
      <c r="AZM42" s="30"/>
      <c r="AZN42" s="30"/>
      <c r="AZO42" s="30"/>
      <c r="AZP42" s="30"/>
      <c r="AZQ42" s="30"/>
      <c r="AZR42" s="30"/>
      <c r="AZS42" s="30"/>
      <c r="AZT42" s="30"/>
      <c r="AZU42" s="30"/>
      <c r="AZV42" s="30"/>
      <c r="AZW42" s="30"/>
      <c r="AZX42" s="30"/>
      <c r="AZY42" s="30"/>
      <c r="AZZ42" s="30"/>
      <c r="BAA42" s="30"/>
      <c r="BAB42" s="30"/>
      <c r="BAC42" s="30"/>
      <c r="BAD42" s="30"/>
      <c r="BAE42" s="30"/>
      <c r="BAF42" s="30"/>
      <c r="BAG42" s="30"/>
      <c r="BAH42" s="30"/>
      <c r="BAI42" s="30"/>
      <c r="BAJ42" s="30"/>
      <c r="BAK42" s="30"/>
      <c r="BAL42" s="30"/>
      <c r="BAM42" s="30"/>
      <c r="BAN42" s="30"/>
      <c r="BAO42" s="30"/>
      <c r="BAP42" s="30"/>
      <c r="BAQ42" s="30"/>
      <c r="BAR42" s="30"/>
      <c r="BAS42" s="30"/>
      <c r="BAT42" s="30"/>
      <c r="BAU42" s="30"/>
      <c r="BAV42" s="30"/>
      <c r="BAW42" s="30"/>
      <c r="BAX42" s="30"/>
      <c r="BAY42" s="30"/>
      <c r="BAZ42" s="30"/>
      <c r="BBA42" s="30"/>
      <c r="BBB42" s="30"/>
      <c r="BBC42" s="30"/>
      <c r="BBD42" s="30"/>
      <c r="BBE42" s="30"/>
      <c r="BBF42" s="30"/>
      <c r="BBG42" s="30"/>
      <c r="BBH42" s="30"/>
      <c r="BBI42" s="30"/>
      <c r="BBJ42" s="30"/>
      <c r="BBK42" s="30"/>
      <c r="BBL42" s="30"/>
      <c r="BBM42" s="30"/>
      <c r="BBN42" s="30"/>
      <c r="BBO42" s="30"/>
      <c r="BBP42" s="30"/>
      <c r="BBQ42" s="30"/>
      <c r="BBR42" s="30"/>
      <c r="BBS42" s="30"/>
      <c r="BBT42" s="30"/>
      <c r="BBU42" s="30"/>
      <c r="BBV42" s="30"/>
      <c r="BBW42" s="30"/>
      <c r="BBX42" s="30"/>
      <c r="BBY42" s="30"/>
      <c r="BBZ42" s="30"/>
      <c r="BCA42" s="30"/>
      <c r="BCB42" s="30"/>
      <c r="BCC42" s="30"/>
      <c r="BCD42" s="30"/>
      <c r="BCE42" s="30"/>
      <c r="BCF42" s="30"/>
      <c r="BCG42" s="30"/>
      <c r="BCH42" s="30"/>
      <c r="BCI42" s="30"/>
      <c r="BCJ42" s="30"/>
      <c r="BCK42" s="30"/>
      <c r="BCL42" s="30"/>
      <c r="BCM42" s="30"/>
      <c r="BCN42" s="30"/>
      <c r="BCO42" s="30"/>
      <c r="BCP42" s="30"/>
      <c r="BCQ42" s="30"/>
      <c r="BCR42" s="30"/>
      <c r="BCS42" s="30"/>
      <c r="BCT42" s="30"/>
      <c r="BCU42" s="30"/>
      <c r="BCV42" s="30"/>
      <c r="BCW42" s="30"/>
      <c r="BCX42" s="30"/>
      <c r="BCY42" s="30"/>
      <c r="BCZ42" s="30"/>
      <c r="BDA42" s="30"/>
      <c r="BDB42" s="30"/>
      <c r="BDC42" s="30"/>
      <c r="BDD42" s="30"/>
      <c r="BDE42" s="30"/>
      <c r="BDF42" s="30"/>
      <c r="BDG42" s="30"/>
      <c r="BDH42" s="30"/>
      <c r="BDI42" s="30"/>
      <c r="BDJ42" s="30"/>
      <c r="BDK42" s="30"/>
      <c r="BDL42" s="30"/>
      <c r="BDM42" s="30"/>
      <c r="BDN42" s="30"/>
      <c r="BDO42" s="30"/>
      <c r="BDP42" s="30"/>
      <c r="BDQ42" s="30"/>
      <c r="BDR42" s="30"/>
      <c r="BDS42" s="30"/>
      <c r="BDT42" s="30"/>
      <c r="BDU42" s="30"/>
      <c r="BDV42" s="30"/>
      <c r="BDW42" s="30"/>
      <c r="BDX42" s="30"/>
      <c r="BDY42" s="30"/>
      <c r="BDZ42" s="30"/>
      <c r="BEA42" s="30"/>
      <c r="BEB42" s="30"/>
      <c r="BEC42" s="30"/>
      <c r="BED42" s="30"/>
      <c r="BEE42" s="30"/>
      <c r="BEF42" s="30"/>
      <c r="BEG42" s="30"/>
      <c r="BEH42" s="30"/>
      <c r="BEI42" s="30"/>
      <c r="BEJ42" s="30"/>
      <c r="BEK42" s="30"/>
      <c r="BEL42" s="30"/>
      <c r="BEM42" s="30"/>
      <c r="BEN42" s="30"/>
      <c r="BEO42" s="30"/>
      <c r="BEP42" s="30"/>
      <c r="BEQ42" s="30"/>
      <c r="BER42" s="30"/>
      <c r="BES42" s="30"/>
      <c r="BET42" s="30"/>
      <c r="BEU42" s="30"/>
      <c r="BEV42" s="30"/>
      <c r="BEW42" s="30"/>
      <c r="BEX42" s="30"/>
      <c r="BEY42" s="30"/>
      <c r="BEZ42" s="30"/>
      <c r="BFA42" s="30"/>
      <c r="BFB42" s="30"/>
      <c r="BFC42" s="30"/>
      <c r="BFD42" s="30"/>
      <c r="BFE42" s="30"/>
      <c r="BFF42" s="30"/>
      <c r="BFG42" s="30"/>
      <c r="BFH42" s="30"/>
      <c r="BFI42" s="30"/>
      <c r="BFJ42" s="30"/>
      <c r="BFK42" s="30"/>
      <c r="BFL42" s="30"/>
      <c r="BFM42" s="30"/>
      <c r="BFN42" s="30"/>
      <c r="BFO42" s="30"/>
      <c r="BFP42" s="30"/>
      <c r="BFQ42" s="30"/>
      <c r="BFR42" s="30"/>
      <c r="BFS42" s="30"/>
      <c r="BFT42" s="30"/>
      <c r="BFU42" s="30"/>
      <c r="BFV42" s="30"/>
      <c r="BFW42" s="30"/>
      <c r="BFX42" s="30"/>
      <c r="BFY42" s="30"/>
      <c r="BFZ42" s="30"/>
      <c r="BGA42" s="30"/>
      <c r="BGB42" s="30"/>
      <c r="BGC42" s="30"/>
      <c r="BGD42" s="30"/>
      <c r="BGE42" s="30"/>
      <c r="BGF42" s="30"/>
      <c r="BGG42" s="30"/>
      <c r="BGH42" s="30"/>
      <c r="BGI42" s="30"/>
      <c r="BGJ42" s="30"/>
      <c r="BGK42" s="30"/>
      <c r="BGL42" s="30"/>
      <c r="BGM42" s="30"/>
      <c r="BGN42" s="30"/>
      <c r="BGO42" s="30"/>
      <c r="BGP42" s="30"/>
      <c r="BGQ42" s="30"/>
      <c r="BGR42" s="30"/>
      <c r="BGS42" s="30"/>
      <c r="BGT42" s="30"/>
      <c r="BGU42" s="30"/>
      <c r="BGV42" s="30"/>
      <c r="BGW42" s="30"/>
      <c r="BGX42" s="30"/>
      <c r="BGY42" s="30"/>
      <c r="BGZ42" s="30"/>
      <c r="BHA42" s="30"/>
      <c r="BHB42" s="30"/>
      <c r="BHC42" s="30"/>
      <c r="BHD42" s="30"/>
      <c r="BHE42" s="30"/>
      <c r="BHF42" s="30"/>
      <c r="BHG42" s="30"/>
      <c r="BHH42" s="30"/>
      <c r="BHI42" s="30"/>
      <c r="BHJ42" s="30"/>
      <c r="BHK42" s="30"/>
      <c r="BHL42" s="30"/>
      <c r="BHM42" s="30"/>
      <c r="BHN42" s="30"/>
      <c r="BHO42" s="30"/>
      <c r="BHP42" s="30"/>
      <c r="BHQ42" s="30"/>
      <c r="BHR42" s="30"/>
      <c r="BHS42" s="30"/>
      <c r="BHT42" s="30"/>
      <c r="BHU42" s="30"/>
      <c r="BHV42" s="30"/>
      <c r="BHW42" s="30"/>
      <c r="BHX42" s="30"/>
      <c r="BHY42" s="30"/>
      <c r="BHZ42" s="30"/>
      <c r="BIA42" s="30"/>
      <c r="BIB42" s="30"/>
      <c r="BIC42" s="30"/>
      <c r="BID42" s="30"/>
      <c r="BIE42" s="30"/>
      <c r="BIF42" s="30"/>
      <c r="BIG42" s="30"/>
      <c r="BIH42" s="30"/>
      <c r="BII42" s="30"/>
      <c r="BIJ42" s="30"/>
      <c r="BIK42" s="30"/>
      <c r="BIL42" s="30"/>
      <c r="BIM42" s="30"/>
      <c r="BIN42" s="30"/>
      <c r="BIO42" s="30"/>
      <c r="BIP42" s="30"/>
      <c r="BIQ42" s="30"/>
      <c r="BIR42" s="30"/>
      <c r="BIS42" s="30"/>
      <c r="BIT42" s="30"/>
      <c r="BIU42" s="30"/>
      <c r="BIV42" s="30"/>
      <c r="BIW42" s="30"/>
      <c r="BIX42" s="30"/>
      <c r="BIY42" s="30"/>
      <c r="BIZ42" s="30"/>
      <c r="BJA42" s="30"/>
      <c r="BJB42" s="30"/>
      <c r="BJC42" s="30"/>
      <c r="BJD42" s="30"/>
      <c r="BJE42" s="30"/>
      <c r="BJF42" s="30"/>
      <c r="BJG42" s="30"/>
      <c r="BJH42" s="30"/>
      <c r="BJI42" s="30"/>
      <c r="BJJ42" s="30"/>
      <c r="BJK42" s="30"/>
      <c r="BJL42" s="30"/>
      <c r="BJM42" s="30"/>
      <c r="BJN42" s="30"/>
      <c r="BJO42" s="30"/>
      <c r="BJP42" s="30"/>
      <c r="BJQ42" s="30"/>
      <c r="BJR42" s="30"/>
      <c r="BJS42" s="30"/>
      <c r="BJT42" s="30"/>
      <c r="BJU42" s="30"/>
      <c r="BJV42" s="30"/>
      <c r="BJW42" s="30"/>
      <c r="BJX42" s="30"/>
      <c r="BJY42" s="30"/>
      <c r="BJZ42" s="30"/>
      <c r="BKA42" s="30"/>
      <c r="BKB42" s="30"/>
      <c r="BKC42" s="30"/>
      <c r="BKD42" s="30"/>
      <c r="BKE42" s="30"/>
      <c r="BKF42" s="30"/>
      <c r="BKG42" s="30"/>
      <c r="BKH42" s="30"/>
      <c r="BKI42" s="30"/>
      <c r="BKJ42" s="30"/>
      <c r="BKK42" s="30"/>
      <c r="BKL42" s="30"/>
      <c r="BKM42" s="30"/>
      <c r="BKN42" s="30"/>
      <c r="BKO42" s="30"/>
      <c r="BKP42" s="30"/>
      <c r="BKQ42" s="30"/>
      <c r="BKR42" s="30"/>
      <c r="BKS42" s="30"/>
      <c r="BKT42" s="30"/>
      <c r="BKU42" s="30"/>
      <c r="BKV42" s="30"/>
      <c r="BKW42" s="30"/>
      <c r="BKX42" s="30"/>
      <c r="BKY42" s="30"/>
      <c r="BKZ42" s="30"/>
      <c r="BLA42" s="30"/>
      <c r="BLB42" s="30"/>
      <c r="BLC42" s="30"/>
      <c r="BLD42" s="30"/>
      <c r="BLE42" s="30"/>
      <c r="BLF42" s="30"/>
      <c r="BLG42" s="30"/>
      <c r="BLH42" s="30"/>
      <c r="BLI42" s="30"/>
      <c r="BLJ42" s="30"/>
      <c r="BLK42" s="30"/>
      <c r="BLL42" s="30"/>
      <c r="BLM42" s="30"/>
      <c r="BLN42" s="30"/>
      <c r="BLO42" s="30"/>
      <c r="BLP42" s="30"/>
      <c r="BLQ42" s="30"/>
      <c r="BLR42" s="30"/>
      <c r="BLS42" s="30"/>
      <c r="BLT42" s="30"/>
      <c r="BLU42" s="30"/>
      <c r="BLV42" s="30"/>
      <c r="BLW42" s="30"/>
      <c r="BLX42" s="30"/>
      <c r="BLY42" s="30"/>
      <c r="BLZ42" s="30"/>
      <c r="BMA42" s="30"/>
      <c r="BMB42" s="30"/>
      <c r="BMC42" s="30"/>
      <c r="BMD42" s="30"/>
      <c r="BME42" s="30"/>
      <c r="BMF42" s="30"/>
      <c r="BMG42" s="30"/>
      <c r="BMH42" s="30"/>
      <c r="BMI42" s="30"/>
      <c r="BMJ42" s="30"/>
      <c r="BMK42" s="30"/>
      <c r="BML42" s="30"/>
      <c r="BMM42" s="30"/>
      <c r="BMN42" s="30"/>
      <c r="BMO42" s="30"/>
      <c r="BMP42" s="30"/>
      <c r="BMQ42" s="30"/>
      <c r="BMR42" s="30"/>
      <c r="BMS42" s="30"/>
      <c r="BMT42" s="30"/>
      <c r="BMU42" s="30"/>
      <c r="BMV42" s="30"/>
      <c r="BMW42" s="30"/>
      <c r="BMX42" s="30"/>
      <c r="BMY42" s="30"/>
      <c r="BMZ42" s="30"/>
      <c r="BNA42" s="30"/>
      <c r="BNB42" s="30"/>
      <c r="BNC42" s="30"/>
      <c r="BND42" s="30"/>
      <c r="BNE42" s="30"/>
      <c r="BNF42" s="30"/>
      <c r="BNG42" s="30"/>
      <c r="BNH42" s="30"/>
      <c r="BNI42" s="30"/>
      <c r="BNJ42" s="30"/>
      <c r="BNK42" s="30"/>
      <c r="BNL42" s="30"/>
      <c r="BNM42" s="30"/>
      <c r="BNN42" s="30"/>
      <c r="BNO42" s="30"/>
      <c r="BNP42" s="30"/>
      <c r="BNQ42" s="30"/>
      <c r="BNR42" s="30"/>
      <c r="BNS42" s="30"/>
      <c r="BNT42" s="30"/>
      <c r="BNU42" s="30"/>
      <c r="BNV42" s="30"/>
      <c r="BNW42" s="30"/>
      <c r="BNX42" s="30"/>
      <c r="BNY42" s="30"/>
      <c r="BNZ42" s="30"/>
      <c r="BOA42" s="30"/>
      <c r="BOB42" s="30"/>
      <c r="BOC42" s="30"/>
      <c r="BOD42" s="30"/>
      <c r="BOE42" s="30"/>
      <c r="BOF42" s="30"/>
      <c r="BOG42" s="30"/>
      <c r="BOH42" s="30"/>
      <c r="BOI42" s="30"/>
      <c r="BOJ42" s="30"/>
      <c r="BOK42" s="30"/>
      <c r="BOL42" s="30"/>
      <c r="BOM42" s="30"/>
      <c r="BON42" s="30"/>
      <c r="BOO42" s="30"/>
      <c r="BOP42" s="30"/>
      <c r="BOQ42" s="30"/>
      <c r="BOR42" s="30"/>
      <c r="BOS42" s="30"/>
      <c r="BOT42" s="30"/>
      <c r="BOU42" s="30"/>
      <c r="BOV42" s="30"/>
      <c r="BOW42" s="30"/>
      <c r="BOX42" s="30"/>
      <c r="BOY42" s="30"/>
      <c r="BOZ42" s="30"/>
      <c r="BPA42" s="30"/>
      <c r="BPB42" s="30"/>
      <c r="BPC42" s="30"/>
      <c r="BPD42" s="30"/>
      <c r="BPE42" s="30"/>
      <c r="BPF42" s="30"/>
      <c r="BPG42" s="30"/>
      <c r="BPH42" s="30"/>
      <c r="BPI42" s="30"/>
      <c r="BPJ42" s="30"/>
      <c r="BPK42" s="30"/>
      <c r="BPL42" s="30"/>
      <c r="BPM42" s="30"/>
      <c r="BPN42" s="30"/>
      <c r="BPO42" s="30"/>
      <c r="BPP42" s="30"/>
      <c r="BPQ42" s="30"/>
      <c r="BPR42" s="30"/>
      <c r="BPS42" s="30"/>
      <c r="BPT42" s="30"/>
      <c r="BPU42" s="30"/>
      <c r="BPV42" s="30"/>
      <c r="BPW42" s="30"/>
      <c r="BPX42" s="30"/>
      <c r="BPY42" s="30"/>
      <c r="BPZ42" s="30"/>
      <c r="BQA42" s="30"/>
      <c r="BQB42" s="30"/>
      <c r="BQC42" s="30"/>
      <c r="BQD42" s="30"/>
      <c r="BQE42" s="30"/>
      <c r="BQF42" s="30"/>
      <c r="BQG42" s="30"/>
      <c r="BQH42" s="30"/>
      <c r="BQI42" s="30"/>
      <c r="BQJ42" s="30"/>
      <c r="BQK42" s="30"/>
      <c r="BQL42" s="30"/>
      <c r="BQM42" s="30"/>
      <c r="BQN42" s="30"/>
      <c r="BQO42" s="30"/>
      <c r="BQP42" s="30"/>
      <c r="BQQ42" s="30"/>
      <c r="BQR42" s="30"/>
      <c r="BQS42" s="30"/>
      <c r="BQT42" s="30"/>
      <c r="BQU42" s="30"/>
      <c r="BQV42" s="30"/>
      <c r="BQW42" s="30"/>
      <c r="BQX42" s="30"/>
      <c r="BQY42" s="30"/>
      <c r="BQZ42" s="30"/>
      <c r="BRA42" s="30"/>
      <c r="BRB42" s="30"/>
      <c r="BRC42" s="30"/>
      <c r="BRD42" s="30"/>
    </row>
    <row r="43" spans="1:1824" s="17" customFormat="1" ht="13.5" thickBot="1" x14ac:dyDescent="0.25">
      <c r="A43" s="17" t="s">
        <v>104</v>
      </c>
      <c r="B43" s="33">
        <v>0</v>
      </c>
      <c r="C43" s="33">
        <f>B43</f>
        <v>0</v>
      </c>
      <c r="D43" s="33">
        <f t="shared" ref="D43:J43" si="52">C43</f>
        <v>0</v>
      </c>
      <c r="E43" s="33">
        <f t="shared" si="52"/>
        <v>0</v>
      </c>
      <c r="F43" s="33">
        <f t="shared" si="52"/>
        <v>0</v>
      </c>
      <c r="G43" s="33">
        <f t="shared" si="52"/>
        <v>0</v>
      </c>
      <c r="H43" s="33">
        <f t="shared" si="52"/>
        <v>0</v>
      </c>
      <c r="I43" s="33">
        <f t="shared" si="52"/>
        <v>0</v>
      </c>
      <c r="J43" s="33">
        <f t="shared" si="52"/>
        <v>0</v>
      </c>
      <c r="K43" s="32">
        <f>K42</f>
        <v>8050000</v>
      </c>
      <c r="L43" s="33">
        <v>0</v>
      </c>
      <c r="M43" s="33">
        <f>L43</f>
        <v>0</v>
      </c>
      <c r="N43" s="33">
        <f t="shared" ref="N43:T43" si="53">M43</f>
        <v>0</v>
      </c>
      <c r="O43" s="33">
        <f t="shared" si="53"/>
        <v>0</v>
      </c>
      <c r="P43" s="33">
        <f t="shared" si="53"/>
        <v>0</v>
      </c>
      <c r="Q43" s="33">
        <f t="shared" si="53"/>
        <v>0</v>
      </c>
      <c r="R43" s="33">
        <f t="shared" si="53"/>
        <v>0</v>
      </c>
      <c r="S43" s="33">
        <f t="shared" si="53"/>
        <v>0</v>
      </c>
      <c r="T43" s="33">
        <f t="shared" si="53"/>
        <v>0</v>
      </c>
      <c r="U43" s="32">
        <f>U42-K43-K40</f>
        <v>8050000</v>
      </c>
      <c r="V43" s="33">
        <v>0</v>
      </c>
      <c r="W43" s="33">
        <f>V43</f>
        <v>0</v>
      </c>
      <c r="X43" s="33">
        <f t="shared" ref="X43:AD43" si="54">W43</f>
        <v>0</v>
      </c>
      <c r="Y43" s="33">
        <f t="shared" si="54"/>
        <v>0</v>
      </c>
      <c r="Z43" s="33">
        <f t="shared" si="54"/>
        <v>0</v>
      </c>
      <c r="AA43" s="33">
        <f t="shared" si="54"/>
        <v>0</v>
      </c>
      <c r="AB43" s="33">
        <f t="shared" si="54"/>
        <v>0</v>
      </c>
      <c r="AC43" s="33">
        <f t="shared" si="54"/>
        <v>0</v>
      </c>
      <c r="AD43" s="33">
        <f t="shared" si="54"/>
        <v>0</v>
      </c>
      <c r="AE43" s="32">
        <f>AE42-U43-K43-U40</f>
        <v>2762760</v>
      </c>
      <c r="AF43" s="33">
        <v>0</v>
      </c>
      <c r="AG43" s="33">
        <f>AF43</f>
        <v>0</v>
      </c>
      <c r="AH43" s="33">
        <f t="shared" ref="AH43:AN43" si="55">AG43</f>
        <v>0</v>
      </c>
      <c r="AI43" s="33">
        <f t="shared" si="55"/>
        <v>0</v>
      </c>
      <c r="AJ43" s="33">
        <f t="shared" si="55"/>
        <v>0</v>
      </c>
      <c r="AK43" s="33">
        <f t="shared" si="55"/>
        <v>0</v>
      </c>
      <c r="AL43" s="33">
        <f t="shared" si="55"/>
        <v>0</v>
      </c>
      <c r="AM43" s="33">
        <f t="shared" si="55"/>
        <v>0</v>
      </c>
      <c r="AN43" s="33">
        <f t="shared" si="55"/>
        <v>0</v>
      </c>
      <c r="AO43" s="32">
        <f>AO42-AE43-U43-AE40-K43</f>
        <v>0</v>
      </c>
      <c r="AP43" s="33">
        <v>0</v>
      </c>
      <c r="AQ43" s="33">
        <f>AP43</f>
        <v>0</v>
      </c>
      <c r="AR43" s="33">
        <f t="shared" ref="AR43:AX43" si="56">AQ43</f>
        <v>0</v>
      </c>
      <c r="AS43" s="33">
        <f t="shared" si="56"/>
        <v>0</v>
      </c>
      <c r="AT43" s="33">
        <f t="shared" si="56"/>
        <v>0</v>
      </c>
      <c r="AU43" s="33">
        <f t="shared" si="56"/>
        <v>0</v>
      </c>
      <c r="AV43" s="33">
        <f t="shared" si="56"/>
        <v>0</v>
      </c>
      <c r="AW43" s="33">
        <f t="shared" si="56"/>
        <v>0</v>
      </c>
      <c r="AX43" s="33">
        <f t="shared" si="56"/>
        <v>0</v>
      </c>
      <c r="AY43" s="32">
        <f>AY42-AO43-AE43-AO40-U43-K43</f>
        <v>0</v>
      </c>
      <c r="AZ43" s="33">
        <v>0</v>
      </c>
      <c r="BA43" s="33">
        <f>AZ43</f>
        <v>0</v>
      </c>
      <c r="BB43" s="33">
        <f t="shared" ref="BB43:BH43" si="57">BA43</f>
        <v>0</v>
      </c>
      <c r="BC43" s="33">
        <f t="shared" si="57"/>
        <v>0</v>
      </c>
      <c r="BD43" s="33">
        <f t="shared" si="57"/>
        <v>0</v>
      </c>
      <c r="BE43" s="33">
        <f t="shared" si="57"/>
        <v>0</v>
      </c>
      <c r="BF43" s="33">
        <f t="shared" si="57"/>
        <v>0</v>
      </c>
      <c r="BG43" s="33">
        <f t="shared" si="57"/>
        <v>0</v>
      </c>
      <c r="BH43" s="33">
        <f t="shared" si="57"/>
        <v>0</v>
      </c>
      <c r="BI43" s="32">
        <f>BI42-AY43-AO43-AY40-AE43-U43-K43</f>
        <v>0</v>
      </c>
      <c r="BJ43" s="33">
        <v>0</v>
      </c>
      <c r="BK43" s="33">
        <f>BJ43</f>
        <v>0</v>
      </c>
      <c r="BL43" s="33">
        <f t="shared" ref="BL43:BR43" si="58">BK43</f>
        <v>0</v>
      </c>
      <c r="BM43" s="33">
        <f t="shared" si="58"/>
        <v>0</v>
      </c>
      <c r="BN43" s="33">
        <f t="shared" si="58"/>
        <v>0</v>
      </c>
      <c r="BO43" s="33">
        <f t="shared" si="58"/>
        <v>0</v>
      </c>
      <c r="BP43" s="33">
        <f t="shared" si="58"/>
        <v>0</v>
      </c>
      <c r="BQ43" s="33">
        <f t="shared" si="58"/>
        <v>0</v>
      </c>
      <c r="BR43" s="33">
        <f t="shared" si="58"/>
        <v>0</v>
      </c>
      <c r="BS43" s="32">
        <f>BS42-BI43-AY43-BI40-AO43-AE43-U43-K43</f>
        <v>0</v>
      </c>
      <c r="BT43" s="30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7"/>
      <c r="RA43" s="27"/>
      <c r="RB43" s="27"/>
      <c r="RC43" s="27"/>
      <c r="RD43" s="27"/>
      <c r="RE43" s="27"/>
      <c r="RF43" s="27"/>
      <c r="RG43" s="27"/>
      <c r="RH43" s="27"/>
      <c r="RI43" s="27"/>
      <c r="RJ43" s="27"/>
      <c r="RK43" s="27"/>
      <c r="RL43" s="27"/>
      <c r="RM43" s="27"/>
      <c r="RN43" s="27"/>
      <c r="RO43" s="27"/>
      <c r="RP43" s="27"/>
      <c r="RQ43" s="27"/>
      <c r="RR43" s="27"/>
      <c r="RS43" s="27"/>
      <c r="RT43" s="27"/>
      <c r="RU43" s="27"/>
      <c r="RV43" s="27"/>
      <c r="RW43" s="27"/>
      <c r="RX43" s="27"/>
      <c r="RY43" s="27"/>
      <c r="RZ43" s="27"/>
      <c r="SA43" s="27"/>
      <c r="SB43" s="27"/>
      <c r="SC43" s="27"/>
      <c r="SD43" s="27"/>
      <c r="SE43" s="27"/>
      <c r="SF43" s="27"/>
      <c r="SG43" s="27"/>
      <c r="SH43" s="27"/>
      <c r="SI43" s="27"/>
      <c r="SJ43" s="27"/>
      <c r="SK43" s="27"/>
      <c r="SL43" s="27"/>
      <c r="SM43" s="27"/>
      <c r="SN43" s="27"/>
      <c r="SO43" s="27"/>
      <c r="SP43" s="27"/>
      <c r="SQ43" s="27"/>
      <c r="SR43" s="27"/>
      <c r="SS43" s="27"/>
      <c r="ST43" s="27"/>
      <c r="SU43" s="27"/>
      <c r="SV43" s="27"/>
      <c r="SW43" s="27"/>
      <c r="SX43" s="27"/>
      <c r="SY43" s="27"/>
      <c r="SZ43" s="27"/>
      <c r="TA43" s="27"/>
      <c r="TB43" s="27"/>
      <c r="TC43" s="27"/>
      <c r="TD43" s="27"/>
      <c r="TE43" s="27"/>
      <c r="TF43" s="27"/>
      <c r="TG43" s="27"/>
      <c r="TH43" s="27"/>
      <c r="TI43" s="27"/>
      <c r="TJ43" s="27"/>
      <c r="TK43" s="27"/>
      <c r="TL43" s="27"/>
      <c r="TM43" s="27"/>
      <c r="TN43" s="27"/>
      <c r="TO43" s="27"/>
      <c r="TP43" s="27"/>
      <c r="TQ43" s="27"/>
      <c r="TR43" s="27"/>
      <c r="TS43" s="27"/>
      <c r="TT43" s="27"/>
      <c r="TU43" s="27"/>
      <c r="TV43" s="27"/>
      <c r="TW43" s="27"/>
      <c r="TX43" s="27"/>
      <c r="TY43" s="27"/>
      <c r="TZ43" s="27"/>
      <c r="UA43" s="27"/>
      <c r="UB43" s="27"/>
      <c r="UC43" s="27"/>
      <c r="UD43" s="27"/>
      <c r="UE43" s="27"/>
      <c r="UF43" s="27"/>
      <c r="UG43" s="27"/>
      <c r="UH43" s="27"/>
      <c r="UI43" s="27"/>
      <c r="UJ43" s="27"/>
      <c r="UK43" s="27"/>
      <c r="UL43" s="27"/>
      <c r="UM43" s="27"/>
      <c r="UN43" s="27"/>
      <c r="UO43" s="27"/>
      <c r="UP43" s="27"/>
      <c r="UQ43" s="27"/>
      <c r="UR43" s="27"/>
      <c r="US43" s="27"/>
      <c r="UT43" s="27"/>
      <c r="UU43" s="27"/>
      <c r="UV43" s="27"/>
      <c r="UW43" s="27"/>
      <c r="UX43" s="27"/>
      <c r="UY43" s="27"/>
      <c r="UZ43" s="27"/>
      <c r="VA43" s="27"/>
      <c r="VB43" s="27"/>
      <c r="VC43" s="27"/>
      <c r="VD43" s="27"/>
      <c r="VE43" s="27"/>
      <c r="VF43" s="27"/>
      <c r="VG43" s="27"/>
      <c r="VH43" s="27"/>
      <c r="VI43" s="27"/>
      <c r="VJ43" s="27"/>
      <c r="VK43" s="27"/>
      <c r="VL43" s="27"/>
      <c r="VM43" s="27"/>
      <c r="VN43" s="27"/>
      <c r="VO43" s="27"/>
      <c r="VP43" s="27"/>
      <c r="VQ43" s="27"/>
      <c r="VR43" s="27"/>
      <c r="VS43" s="27"/>
      <c r="VT43" s="27"/>
      <c r="VU43" s="27"/>
      <c r="VV43" s="27"/>
      <c r="VW43" s="27"/>
      <c r="VX43" s="27"/>
      <c r="VY43" s="27"/>
      <c r="VZ43" s="27"/>
      <c r="WA43" s="27"/>
      <c r="WB43" s="27"/>
      <c r="WC43" s="27"/>
      <c r="WD43" s="27"/>
      <c r="WE43" s="27"/>
      <c r="WF43" s="27"/>
      <c r="WG43" s="27"/>
      <c r="WH43" s="27"/>
      <c r="WI43" s="27"/>
      <c r="WJ43" s="27"/>
      <c r="WK43" s="27"/>
      <c r="WL43" s="27"/>
      <c r="WM43" s="27"/>
      <c r="WN43" s="27"/>
      <c r="WO43" s="27"/>
      <c r="WP43" s="27"/>
      <c r="WQ43" s="27"/>
      <c r="WR43" s="27"/>
      <c r="WS43" s="27"/>
      <c r="WT43" s="27"/>
      <c r="WU43" s="27"/>
      <c r="WV43" s="27"/>
      <c r="WW43" s="27"/>
      <c r="WX43" s="27"/>
      <c r="WY43" s="27"/>
      <c r="WZ43" s="27"/>
      <c r="XA43" s="27"/>
      <c r="XB43" s="27"/>
      <c r="XC43" s="27"/>
      <c r="XD43" s="27"/>
      <c r="XE43" s="27"/>
      <c r="XF43" s="27"/>
      <c r="XG43" s="27"/>
      <c r="XH43" s="27"/>
      <c r="XI43" s="27"/>
      <c r="XJ43" s="27"/>
      <c r="XK43" s="27"/>
      <c r="XL43" s="27"/>
      <c r="XM43" s="27"/>
      <c r="XN43" s="27"/>
      <c r="XO43" s="27"/>
      <c r="XP43" s="27"/>
      <c r="XQ43" s="27"/>
      <c r="XR43" s="27"/>
      <c r="XS43" s="27"/>
      <c r="XT43" s="27"/>
      <c r="XU43" s="27"/>
      <c r="XV43" s="27"/>
      <c r="XW43" s="27"/>
      <c r="XX43" s="27"/>
      <c r="XY43" s="27"/>
      <c r="XZ43" s="27"/>
      <c r="YA43" s="27"/>
      <c r="YB43" s="27"/>
      <c r="YC43" s="27"/>
      <c r="YD43" s="27"/>
      <c r="YE43" s="27"/>
      <c r="YF43" s="27"/>
      <c r="YG43" s="27"/>
      <c r="YH43" s="27"/>
      <c r="YI43" s="27"/>
      <c r="YJ43" s="27"/>
      <c r="YK43" s="27"/>
      <c r="YL43" s="27"/>
      <c r="YM43" s="27"/>
      <c r="YN43" s="27"/>
      <c r="YO43" s="27"/>
      <c r="YP43" s="27"/>
      <c r="YQ43" s="27"/>
      <c r="YR43" s="27"/>
      <c r="YS43" s="27"/>
      <c r="YT43" s="27"/>
      <c r="YU43" s="27"/>
      <c r="YV43" s="27"/>
      <c r="YW43" s="27"/>
      <c r="YX43" s="27"/>
      <c r="YY43" s="27"/>
      <c r="YZ43" s="27"/>
      <c r="ZA43" s="27"/>
      <c r="ZB43" s="27"/>
      <c r="ZC43" s="27"/>
      <c r="ZD43" s="27"/>
      <c r="ZE43" s="27"/>
      <c r="ZF43" s="27"/>
      <c r="ZG43" s="27"/>
      <c r="ZH43" s="27"/>
      <c r="ZI43" s="27"/>
      <c r="ZJ43" s="27"/>
      <c r="ZK43" s="27"/>
      <c r="ZL43" s="27"/>
      <c r="ZM43" s="27"/>
      <c r="ZN43" s="27"/>
      <c r="ZO43" s="27"/>
      <c r="ZP43" s="27"/>
      <c r="ZQ43" s="27"/>
      <c r="ZR43" s="27"/>
      <c r="ZS43" s="27"/>
      <c r="ZT43" s="27"/>
      <c r="ZU43" s="27"/>
      <c r="ZV43" s="27"/>
      <c r="ZW43" s="27"/>
      <c r="ZX43" s="27"/>
      <c r="ZY43" s="27"/>
      <c r="ZZ43" s="27"/>
      <c r="AAA43" s="27"/>
      <c r="AAB43" s="27"/>
      <c r="AAC43" s="27"/>
      <c r="AAD43" s="27"/>
      <c r="AAE43" s="27"/>
      <c r="AAF43" s="27"/>
      <c r="AAG43" s="27"/>
      <c r="AAH43" s="27"/>
      <c r="AAI43" s="27"/>
      <c r="AAJ43" s="27"/>
      <c r="AAK43" s="27"/>
      <c r="AAL43" s="27"/>
      <c r="AAM43" s="27"/>
      <c r="AAN43" s="27"/>
      <c r="AAO43" s="27"/>
      <c r="AAP43" s="27"/>
      <c r="AAQ43" s="27"/>
      <c r="AAR43" s="27"/>
      <c r="AAS43" s="27"/>
      <c r="AAT43" s="27"/>
      <c r="AAU43" s="27"/>
      <c r="AAV43" s="27"/>
      <c r="AAW43" s="27"/>
      <c r="AAX43" s="27"/>
      <c r="AAY43" s="27"/>
      <c r="AAZ43" s="27"/>
      <c r="ABA43" s="27"/>
      <c r="ABB43" s="27"/>
      <c r="ABC43" s="27"/>
      <c r="ABD43" s="27"/>
      <c r="ABE43" s="27"/>
      <c r="ABF43" s="27"/>
      <c r="ABG43" s="27"/>
      <c r="ABH43" s="27"/>
      <c r="ABI43" s="27"/>
      <c r="ABJ43" s="27"/>
      <c r="ABK43" s="27"/>
      <c r="ABL43" s="27"/>
      <c r="ABM43" s="27"/>
      <c r="ABN43" s="27"/>
      <c r="ABO43" s="27"/>
      <c r="ABP43" s="27"/>
      <c r="ABQ43" s="27"/>
      <c r="ABR43" s="27"/>
      <c r="ABS43" s="27"/>
      <c r="ABT43" s="27"/>
      <c r="ABU43" s="27"/>
      <c r="ABV43" s="27"/>
      <c r="ABW43" s="27"/>
      <c r="ABX43" s="27"/>
      <c r="ABY43" s="27"/>
      <c r="ABZ43" s="27"/>
      <c r="ACA43" s="27"/>
      <c r="ACB43" s="27"/>
      <c r="ACC43" s="27"/>
      <c r="ACD43" s="27"/>
      <c r="ACE43" s="27"/>
      <c r="ACF43" s="27"/>
      <c r="ACG43" s="27"/>
      <c r="ACH43" s="27"/>
      <c r="ACI43" s="27"/>
      <c r="ACJ43" s="27"/>
      <c r="ACK43" s="27"/>
      <c r="ACL43" s="27"/>
      <c r="ACM43" s="27"/>
      <c r="ACN43" s="27"/>
      <c r="ACO43" s="27"/>
      <c r="ACP43" s="27"/>
      <c r="ACQ43" s="27"/>
      <c r="ACR43" s="27"/>
      <c r="ACS43" s="27"/>
      <c r="ACT43" s="27"/>
      <c r="ACU43" s="27"/>
      <c r="ACV43" s="27"/>
      <c r="ACW43" s="27"/>
      <c r="ACX43" s="27"/>
      <c r="ACY43" s="27"/>
      <c r="ACZ43" s="27"/>
      <c r="ADA43" s="27"/>
      <c r="ADB43" s="27"/>
      <c r="ADC43" s="27"/>
      <c r="ADD43" s="27"/>
      <c r="ADE43" s="27"/>
      <c r="ADF43" s="27"/>
      <c r="ADG43" s="27"/>
      <c r="ADH43" s="27"/>
      <c r="ADI43" s="27"/>
      <c r="ADJ43" s="27"/>
      <c r="ADK43" s="27"/>
      <c r="ADL43" s="27"/>
      <c r="ADM43" s="27"/>
      <c r="ADN43" s="27"/>
      <c r="ADO43" s="27"/>
      <c r="ADP43" s="27"/>
      <c r="ADQ43" s="27"/>
      <c r="ADR43" s="27"/>
      <c r="ADS43" s="27"/>
      <c r="ADT43" s="27"/>
      <c r="ADU43" s="27"/>
      <c r="ADV43" s="27"/>
      <c r="ADW43" s="27"/>
      <c r="ADX43" s="27"/>
      <c r="ADY43" s="27"/>
      <c r="ADZ43" s="27"/>
      <c r="AEA43" s="27"/>
      <c r="AEB43" s="27"/>
      <c r="AEC43" s="27"/>
      <c r="AED43" s="27"/>
      <c r="AEE43" s="27"/>
      <c r="AEF43" s="27"/>
      <c r="AEG43" s="27"/>
      <c r="AEH43" s="27"/>
      <c r="AEI43" s="27"/>
      <c r="AEJ43" s="27"/>
      <c r="AEK43" s="27"/>
      <c r="AEL43" s="27"/>
      <c r="AEM43" s="27"/>
      <c r="AEN43" s="27"/>
      <c r="AEO43" s="27"/>
      <c r="AEP43" s="27"/>
      <c r="AEQ43" s="27"/>
      <c r="AER43" s="27"/>
      <c r="AES43" s="27"/>
      <c r="AET43" s="27"/>
      <c r="AEU43" s="27"/>
      <c r="AEV43" s="27"/>
      <c r="AEW43" s="27"/>
      <c r="AEX43" s="27"/>
      <c r="AEY43" s="27"/>
      <c r="AEZ43" s="27"/>
      <c r="AFA43" s="27"/>
      <c r="AFB43" s="27"/>
      <c r="AFC43" s="27"/>
      <c r="AFD43" s="27"/>
      <c r="AFE43" s="27"/>
      <c r="AFF43" s="27"/>
      <c r="AFG43" s="27"/>
      <c r="AFH43" s="27"/>
      <c r="AFI43" s="27"/>
      <c r="AFJ43" s="27"/>
      <c r="AFK43" s="27"/>
      <c r="AFL43" s="27"/>
      <c r="AFM43" s="27"/>
      <c r="AFN43" s="27"/>
      <c r="AFO43" s="27"/>
      <c r="AFP43" s="27"/>
      <c r="AFQ43" s="27"/>
      <c r="AFR43" s="27"/>
      <c r="AFS43" s="27"/>
      <c r="AFT43" s="27"/>
      <c r="AFU43" s="27"/>
      <c r="AFV43" s="27"/>
      <c r="AFW43" s="27"/>
      <c r="AFX43" s="27"/>
      <c r="AFY43" s="27"/>
      <c r="AFZ43" s="27"/>
      <c r="AGA43" s="27"/>
      <c r="AGB43" s="27"/>
      <c r="AGC43" s="27"/>
      <c r="AGD43" s="27"/>
      <c r="AGE43" s="27"/>
      <c r="AGF43" s="27"/>
      <c r="AGG43" s="27"/>
      <c r="AGH43" s="27"/>
      <c r="AGI43" s="27"/>
      <c r="AGJ43" s="27"/>
      <c r="AGK43" s="27"/>
      <c r="AGL43" s="27"/>
      <c r="AGM43" s="27"/>
      <c r="AGN43" s="27"/>
      <c r="AGO43" s="27"/>
      <c r="AGP43" s="27"/>
      <c r="AGQ43" s="27"/>
      <c r="AGR43" s="27"/>
      <c r="AGS43" s="27"/>
      <c r="AGT43" s="27"/>
      <c r="AGU43" s="27"/>
      <c r="AGV43" s="27"/>
      <c r="AGW43" s="27"/>
      <c r="AGX43" s="27"/>
      <c r="AGY43" s="27"/>
      <c r="AGZ43" s="27"/>
      <c r="AHA43" s="27"/>
      <c r="AHB43" s="27"/>
      <c r="AHC43" s="27"/>
      <c r="AHD43" s="27"/>
      <c r="AHE43" s="27"/>
      <c r="AHF43" s="27"/>
      <c r="AHG43" s="27"/>
      <c r="AHH43" s="27"/>
      <c r="AHI43" s="27"/>
      <c r="AHJ43" s="27"/>
      <c r="AHK43" s="27"/>
      <c r="AHL43" s="27"/>
      <c r="AHM43" s="27"/>
      <c r="AHN43" s="27"/>
      <c r="AHO43" s="27"/>
      <c r="AHP43" s="27"/>
      <c r="AHQ43" s="27"/>
      <c r="AHR43" s="27"/>
      <c r="AHS43" s="27"/>
      <c r="AHT43" s="27"/>
      <c r="AHU43" s="27"/>
      <c r="AHV43" s="27"/>
      <c r="AHW43" s="27"/>
      <c r="AHX43" s="27"/>
      <c r="AHY43" s="27"/>
      <c r="AHZ43" s="27"/>
      <c r="AIA43" s="27"/>
      <c r="AIB43" s="27"/>
      <c r="AIC43" s="27"/>
      <c r="AID43" s="27"/>
      <c r="AIE43" s="27"/>
      <c r="AIF43" s="27"/>
      <c r="AIG43" s="27"/>
      <c r="AIH43" s="27"/>
      <c r="AII43" s="27"/>
      <c r="AIJ43" s="27"/>
      <c r="AIK43" s="27"/>
      <c r="AIL43" s="27"/>
      <c r="AIM43" s="27"/>
      <c r="AIN43" s="27"/>
      <c r="AIO43" s="27"/>
      <c r="AIP43" s="27"/>
      <c r="AIQ43" s="27"/>
      <c r="AIR43" s="27"/>
      <c r="AIS43" s="27"/>
      <c r="AIT43" s="27"/>
      <c r="AIU43" s="27"/>
      <c r="AIV43" s="27"/>
      <c r="AIW43" s="27"/>
      <c r="AIX43" s="27"/>
      <c r="AIY43" s="27"/>
      <c r="AIZ43" s="27"/>
      <c r="AJA43" s="27"/>
      <c r="AJB43" s="27"/>
      <c r="AJC43" s="27"/>
      <c r="AJD43" s="27"/>
      <c r="AJE43" s="27"/>
      <c r="AJF43" s="27"/>
      <c r="AJG43" s="27"/>
      <c r="AJH43" s="27"/>
      <c r="AJI43" s="27"/>
      <c r="AJJ43" s="27"/>
      <c r="AJK43" s="27"/>
      <c r="AJL43" s="27"/>
      <c r="AJM43" s="27"/>
      <c r="AJN43" s="27"/>
      <c r="AJO43" s="27"/>
      <c r="AJP43" s="27"/>
      <c r="AJQ43" s="27"/>
      <c r="AJR43" s="27"/>
      <c r="AJS43" s="27"/>
      <c r="AJT43" s="27"/>
      <c r="AJU43" s="27"/>
      <c r="AJV43" s="27"/>
      <c r="AJW43" s="27"/>
      <c r="AJX43" s="27"/>
      <c r="AJY43" s="27"/>
      <c r="AJZ43" s="27"/>
      <c r="AKA43" s="27"/>
      <c r="AKB43" s="27"/>
      <c r="AKC43" s="27"/>
      <c r="AKD43" s="27"/>
      <c r="AKE43" s="27"/>
      <c r="AKF43" s="27"/>
      <c r="AKG43" s="27"/>
      <c r="AKH43" s="27"/>
      <c r="AKI43" s="27"/>
      <c r="AKJ43" s="27"/>
      <c r="AKK43" s="27"/>
      <c r="AKL43" s="27"/>
      <c r="AKM43" s="27"/>
      <c r="AKN43" s="27"/>
      <c r="AKO43" s="27"/>
      <c r="AKP43" s="27"/>
      <c r="AKQ43" s="27"/>
      <c r="AKR43" s="27"/>
      <c r="AKS43" s="27"/>
      <c r="AKT43" s="27"/>
      <c r="AKU43" s="27"/>
      <c r="AKV43" s="27"/>
      <c r="AKW43" s="27"/>
      <c r="AKX43" s="27"/>
      <c r="AKY43" s="27"/>
      <c r="AKZ43" s="27"/>
      <c r="ALA43" s="27"/>
      <c r="ALB43" s="27"/>
      <c r="ALC43" s="27"/>
      <c r="ALD43" s="27"/>
      <c r="ALE43" s="27"/>
      <c r="ALF43" s="27"/>
      <c r="ALG43" s="27"/>
      <c r="ALH43" s="27"/>
      <c r="ALI43" s="27"/>
      <c r="ALJ43" s="27"/>
      <c r="ALK43" s="27"/>
      <c r="ALL43" s="27"/>
      <c r="ALM43" s="27"/>
      <c r="ALN43" s="27"/>
      <c r="ALO43" s="27"/>
      <c r="ALP43" s="27"/>
      <c r="ALQ43" s="27"/>
      <c r="ALR43" s="27"/>
      <c r="ALS43" s="27"/>
      <c r="ALT43" s="27"/>
      <c r="ALU43" s="27"/>
      <c r="ALV43" s="27"/>
      <c r="ALW43" s="27"/>
      <c r="ALX43" s="27"/>
      <c r="ALY43" s="27"/>
      <c r="ALZ43" s="27"/>
      <c r="AMA43" s="27"/>
      <c r="AMB43" s="27"/>
      <c r="AMC43" s="27"/>
      <c r="AMD43" s="27"/>
      <c r="AME43" s="27"/>
      <c r="AMF43" s="27"/>
      <c r="AMG43" s="27"/>
      <c r="AMH43" s="27"/>
      <c r="AMI43" s="27"/>
      <c r="AMJ43" s="27"/>
      <c r="AMK43" s="27"/>
      <c r="AML43" s="27"/>
      <c r="AMM43" s="27"/>
      <c r="AMN43" s="27"/>
      <c r="AMO43" s="27"/>
      <c r="AMP43" s="27"/>
      <c r="AMQ43" s="27"/>
      <c r="AMR43" s="27"/>
      <c r="AMS43" s="27"/>
      <c r="AMT43" s="27"/>
      <c r="AMU43" s="27"/>
      <c r="AMV43" s="27"/>
      <c r="AMW43" s="27"/>
      <c r="AMX43" s="27"/>
      <c r="AMY43" s="27"/>
      <c r="AMZ43" s="27"/>
      <c r="ANA43" s="27"/>
      <c r="ANB43" s="27"/>
      <c r="ANC43" s="27"/>
      <c r="AND43" s="27"/>
      <c r="ANE43" s="27"/>
      <c r="ANF43" s="27"/>
      <c r="ANG43" s="27"/>
      <c r="ANH43" s="27"/>
      <c r="ANI43" s="27"/>
      <c r="ANJ43" s="27"/>
      <c r="ANK43" s="27"/>
      <c r="ANL43" s="27"/>
      <c r="ANM43" s="27"/>
      <c r="ANN43" s="27"/>
      <c r="ANO43" s="27"/>
      <c r="ANP43" s="27"/>
      <c r="ANQ43" s="27"/>
      <c r="ANR43" s="27"/>
      <c r="ANS43" s="27"/>
      <c r="ANT43" s="27"/>
      <c r="ANU43" s="27"/>
      <c r="ANV43" s="27"/>
      <c r="ANW43" s="27"/>
      <c r="ANX43" s="27"/>
      <c r="ANY43" s="27"/>
      <c r="ANZ43" s="27"/>
      <c r="AOA43" s="27"/>
      <c r="AOB43" s="27"/>
      <c r="AOC43" s="27"/>
      <c r="AOD43" s="27"/>
      <c r="AOE43" s="27"/>
      <c r="AOF43" s="27"/>
      <c r="AOG43" s="27"/>
      <c r="AOH43" s="27"/>
      <c r="AOI43" s="27"/>
      <c r="AOJ43" s="27"/>
      <c r="AOK43" s="27"/>
      <c r="AOL43" s="27"/>
      <c r="AOM43" s="27"/>
      <c r="AON43" s="27"/>
      <c r="AOO43" s="27"/>
      <c r="AOP43" s="27"/>
      <c r="AOQ43" s="27"/>
      <c r="AOR43" s="27"/>
      <c r="AOS43" s="27"/>
      <c r="AOT43" s="27"/>
      <c r="AOU43" s="27"/>
      <c r="AOV43" s="27"/>
      <c r="AOW43" s="27"/>
      <c r="AOX43" s="27"/>
      <c r="AOY43" s="27"/>
      <c r="AOZ43" s="27"/>
      <c r="APA43" s="27"/>
      <c r="APB43" s="27"/>
      <c r="APC43" s="27"/>
      <c r="APD43" s="27"/>
      <c r="APE43" s="27"/>
      <c r="APF43" s="27"/>
      <c r="APG43" s="27"/>
      <c r="APH43" s="27"/>
      <c r="API43" s="27"/>
      <c r="APJ43" s="27"/>
      <c r="APK43" s="27"/>
      <c r="APL43" s="27"/>
      <c r="APM43" s="27"/>
      <c r="APN43" s="27"/>
      <c r="APO43" s="27"/>
      <c r="APP43" s="27"/>
      <c r="APQ43" s="27"/>
      <c r="APR43" s="27"/>
      <c r="APS43" s="27"/>
      <c r="APT43" s="27"/>
      <c r="APU43" s="27"/>
      <c r="APV43" s="27"/>
      <c r="APW43" s="27"/>
      <c r="APX43" s="27"/>
      <c r="APY43" s="27"/>
      <c r="APZ43" s="27"/>
      <c r="AQA43" s="27"/>
      <c r="AQB43" s="27"/>
      <c r="AQC43" s="27"/>
      <c r="AQD43" s="27"/>
      <c r="AQE43" s="27"/>
      <c r="AQF43" s="27"/>
      <c r="AQG43" s="27"/>
      <c r="AQH43" s="27"/>
      <c r="AQI43" s="27"/>
      <c r="AQJ43" s="27"/>
      <c r="AQK43" s="27"/>
      <c r="AQL43" s="27"/>
      <c r="AQM43" s="27"/>
      <c r="AQN43" s="27"/>
      <c r="AQO43" s="27"/>
      <c r="AQP43" s="27"/>
      <c r="AQQ43" s="27"/>
      <c r="AQR43" s="27"/>
      <c r="AQS43" s="27"/>
      <c r="AQT43" s="27"/>
      <c r="AQU43" s="27"/>
      <c r="AQV43" s="27"/>
      <c r="AQW43" s="27"/>
      <c r="AQX43" s="27"/>
      <c r="AQY43" s="27"/>
      <c r="AQZ43" s="27"/>
      <c r="ARA43" s="27"/>
      <c r="ARB43" s="27"/>
      <c r="ARC43" s="27"/>
      <c r="ARD43" s="27"/>
      <c r="ARE43" s="27"/>
      <c r="ARF43" s="27"/>
      <c r="ARG43" s="27"/>
      <c r="ARH43" s="27"/>
      <c r="ARI43" s="27"/>
      <c r="ARJ43" s="27"/>
      <c r="ARK43" s="27"/>
      <c r="ARL43" s="27"/>
      <c r="ARM43" s="27"/>
      <c r="ARN43" s="27"/>
      <c r="ARO43" s="27"/>
      <c r="ARP43" s="27"/>
      <c r="ARQ43" s="27"/>
      <c r="ARR43" s="27"/>
      <c r="ARS43" s="27"/>
      <c r="ART43" s="27"/>
      <c r="ARU43" s="27"/>
      <c r="ARV43" s="27"/>
      <c r="ARW43" s="27"/>
      <c r="ARX43" s="27"/>
      <c r="ARY43" s="27"/>
      <c r="ARZ43" s="27"/>
      <c r="ASA43" s="27"/>
      <c r="ASB43" s="27"/>
      <c r="ASC43" s="27"/>
      <c r="ASD43" s="27"/>
      <c r="ASE43" s="27"/>
      <c r="ASF43" s="27"/>
      <c r="ASG43" s="27"/>
      <c r="ASH43" s="27"/>
      <c r="ASI43" s="27"/>
      <c r="ASJ43" s="27"/>
      <c r="ASK43" s="27"/>
      <c r="ASL43" s="27"/>
      <c r="ASM43" s="27"/>
      <c r="ASN43" s="27"/>
      <c r="ASO43" s="27"/>
      <c r="ASP43" s="27"/>
      <c r="ASQ43" s="27"/>
      <c r="ASR43" s="27"/>
      <c r="ASS43" s="27"/>
      <c r="AST43" s="27"/>
      <c r="ASU43" s="27"/>
      <c r="ASV43" s="27"/>
      <c r="ASW43" s="27"/>
      <c r="ASX43" s="27"/>
      <c r="ASY43" s="27"/>
      <c r="ASZ43" s="27"/>
      <c r="ATA43" s="27"/>
      <c r="ATB43" s="27"/>
      <c r="ATC43" s="27"/>
      <c r="ATD43" s="27"/>
      <c r="ATE43" s="27"/>
      <c r="ATF43" s="27"/>
      <c r="ATG43" s="27"/>
      <c r="ATH43" s="27"/>
      <c r="ATI43" s="27"/>
      <c r="ATJ43" s="27"/>
      <c r="ATK43" s="27"/>
      <c r="ATL43" s="27"/>
      <c r="ATM43" s="27"/>
      <c r="ATN43" s="27"/>
      <c r="ATO43" s="27"/>
      <c r="ATP43" s="27"/>
      <c r="ATQ43" s="27"/>
      <c r="ATR43" s="27"/>
      <c r="ATS43" s="27"/>
      <c r="ATT43" s="27"/>
      <c r="ATU43" s="27"/>
      <c r="ATV43" s="27"/>
      <c r="ATW43" s="27"/>
      <c r="ATX43" s="27"/>
      <c r="ATY43" s="27"/>
      <c r="ATZ43" s="27"/>
      <c r="AUA43" s="27"/>
      <c r="AUB43" s="27"/>
      <c r="AUC43" s="27"/>
      <c r="AUD43" s="27"/>
      <c r="AUE43" s="27"/>
      <c r="AUF43" s="27"/>
      <c r="AUG43" s="27"/>
      <c r="AUH43" s="27"/>
      <c r="AUI43" s="27"/>
      <c r="AUJ43" s="27"/>
      <c r="AUK43" s="27"/>
      <c r="AUL43" s="27"/>
      <c r="AUM43" s="27"/>
      <c r="AUN43" s="27"/>
      <c r="AUO43" s="27"/>
      <c r="AUP43" s="27"/>
      <c r="AUQ43" s="27"/>
      <c r="AUR43" s="27"/>
      <c r="AUS43" s="27"/>
      <c r="AUT43" s="27"/>
      <c r="AUU43" s="27"/>
      <c r="AUV43" s="27"/>
      <c r="AUW43" s="27"/>
      <c r="AUX43" s="27"/>
      <c r="AUY43" s="27"/>
      <c r="AUZ43" s="27"/>
      <c r="AVA43" s="27"/>
      <c r="AVB43" s="27"/>
      <c r="AVC43" s="27"/>
      <c r="AVD43" s="27"/>
      <c r="AVE43" s="27"/>
      <c r="AVF43" s="27"/>
      <c r="AVG43" s="27"/>
      <c r="AVH43" s="27"/>
      <c r="AVI43" s="27"/>
      <c r="AVJ43" s="27"/>
      <c r="AVK43" s="27"/>
      <c r="AVL43" s="27"/>
      <c r="AVM43" s="27"/>
      <c r="AVN43" s="27"/>
      <c r="AVO43" s="27"/>
      <c r="AVP43" s="27"/>
      <c r="AVQ43" s="27"/>
      <c r="AVR43" s="27"/>
      <c r="AVS43" s="27"/>
      <c r="AVT43" s="27"/>
      <c r="AVU43" s="27"/>
      <c r="AVV43" s="27"/>
      <c r="AVW43" s="27"/>
      <c r="AVX43" s="27"/>
      <c r="AVY43" s="27"/>
      <c r="AVZ43" s="27"/>
      <c r="AWA43" s="27"/>
      <c r="AWB43" s="27"/>
      <c r="AWC43" s="27"/>
      <c r="AWD43" s="27"/>
      <c r="AWE43" s="27"/>
      <c r="AWF43" s="27"/>
      <c r="AWG43" s="27"/>
      <c r="AWH43" s="27"/>
      <c r="AWI43" s="27"/>
      <c r="AWJ43" s="27"/>
      <c r="AWK43" s="27"/>
      <c r="AWL43" s="27"/>
      <c r="AWM43" s="27"/>
      <c r="AWN43" s="27"/>
      <c r="AWO43" s="27"/>
      <c r="AWP43" s="27"/>
      <c r="AWQ43" s="27"/>
      <c r="AWR43" s="27"/>
      <c r="AWS43" s="27"/>
      <c r="AWT43" s="27"/>
      <c r="AWU43" s="27"/>
      <c r="AWV43" s="27"/>
      <c r="AWW43" s="27"/>
      <c r="AWX43" s="27"/>
      <c r="AWY43" s="27"/>
      <c r="AWZ43" s="27"/>
      <c r="AXA43" s="27"/>
      <c r="AXB43" s="27"/>
      <c r="AXC43" s="27"/>
      <c r="AXD43" s="27"/>
      <c r="AXE43" s="27"/>
      <c r="AXF43" s="27"/>
      <c r="AXG43" s="27"/>
      <c r="AXH43" s="27"/>
      <c r="AXI43" s="27"/>
      <c r="AXJ43" s="27"/>
      <c r="AXK43" s="27"/>
      <c r="AXL43" s="27"/>
      <c r="AXM43" s="27"/>
      <c r="AXN43" s="27"/>
      <c r="AXO43" s="27"/>
      <c r="AXP43" s="27"/>
      <c r="AXQ43" s="27"/>
      <c r="AXR43" s="27"/>
      <c r="AXS43" s="27"/>
      <c r="AXT43" s="27"/>
      <c r="AXU43" s="27"/>
      <c r="AXV43" s="27"/>
      <c r="AXW43" s="27"/>
      <c r="AXX43" s="27"/>
      <c r="AXY43" s="27"/>
      <c r="AXZ43" s="27"/>
      <c r="AYA43" s="27"/>
      <c r="AYB43" s="27"/>
      <c r="AYC43" s="27"/>
      <c r="AYD43" s="27"/>
      <c r="AYE43" s="27"/>
      <c r="AYF43" s="27"/>
      <c r="AYG43" s="27"/>
      <c r="AYH43" s="27"/>
      <c r="AYI43" s="27"/>
      <c r="AYJ43" s="27"/>
      <c r="AYK43" s="27"/>
      <c r="AYL43" s="27"/>
      <c r="AYM43" s="27"/>
      <c r="AYN43" s="27"/>
      <c r="AYO43" s="27"/>
      <c r="AYP43" s="27"/>
      <c r="AYQ43" s="27"/>
      <c r="AYR43" s="27"/>
      <c r="AYS43" s="27"/>
      <c r="AYT43" s="27"/>
      <c r="AYU43" s="27"/>
      <c r="AYV43" s="27"/>
      <c r="AYW43" s="27"/>
      <c r="AYX43" s="27"/>
      <c r="AYY43" s="27"/>
      <c r="AYZ43" s="27"/>
      <c r="AZA43" s="27"/>
      <c r="AZB43" s="27"/>
      <c r="AZC43" s="27"/>
      <c r="AZD43" s="27"/>
      <c r="AZE43" s="27"/>
      <c r="AZF43" s="27"/>
      <c r="AZG43" s="27"/>
      <c r="AZH43" s="27"/>
      <c r="AZI43" s="27"/>
      <c r="AZJ43" s="27"/>
      <c r="AZK43" s="27"/>
      <c r="AZL43" s="27"/>
      <c r="AZM43" s="27"/>
      <c r="AZN43" s="27"/>
      <c r="AZO43" s="27"/>
      <c r="AZP43" s="27"/>
      <c r="AZQ43" s="27"/>
      <c r="AZR43" s="27"/>
      <c r="AZS43" s="27"/>
      <c r="AZT43" s="27"/>
      <c r="AZU43" s="27"/>
      <c r="AZV43" s="27"/>
      <c r="AZW43" s="27"/>
      <c r="AZX43" s="27"/>
      <c r="AZY43" s="27"/>
      <c r="AZZ43" s="27"/>
      <c r="BAA43" s="27"/>
      <c r="BAB43" s="27"/>
      <c r="BAC43" s="27"/>
      <c r="BAD43" s="27"/>
      <c r="BAE43" s="27"/>
      <c r="BAF43" s="27"/>
      <c r="BAG43" s="27"/>
      <c r="BAH43" s="27"/>
      <c r="BAI43" s="27"/>
      <c r="BAJ43" s="27"/>
      <c r="BAK43" s="27"/>
      <c r="BAL43" s="27"/>
      <c r="BAM43" s="27"/>
      <c r="BAN43" s="27"/>
      <c r="BAO43" s="27"/>
      <c r="BAP43" s="27"/>
      <c r="BAQ43" s="27"/>
      <c r="BAR43" s="27"/>
      <c r="BAS43" s="27"/>
      <c r="BAT43" s="27"/>
      <c r="BAU43" s="27"/>
      <c r="BAV43" s="27"/>
      <c r="BAW43" s="27"/>
      <c r="BAX43" s="27"/>
      <c r="BAY43" s="27"/>
      <c r="BAZ43" s="27"/>
      <c r="BBA43" s="27"/>
      <c r="BBB43" s="27"/>
      <c r="BBC43" s="27"/>
      <c r="BBD43" s="27"/>
      <c r="BBE43" s="27"/>
      <c r="BBF43" s="27"/>
      <c r="BBG43" s="27"/>
      <c r="BBH43" s="27"/>
      <c r="BBI43" s="27"/>
      <c r="BBJ43" s="27"/>
      <c r="BBK43" s="27"/>
      <c r="BBL43" s="27"/>
      <c r="BBM43" s="27"/>
      <c r="BBN43" s="27"/>
      <c r="BBO43" s="27"/>
      <c r="BBP43" s="27"/>
      <c r="BBQ43" s="27"/>
      <c r="BBR43" s="27"/>
      <c r="BBS43" s="27"/>
      <c r="BBT43" s="27"/>
      <c r="BBU43" s="27"/>
      <c r="BBV43" s="27"/>
      <c r="BBW43" s="27"/>
      <c r="BBX43" s="27"/>
      <c r="BBY43" s="27"/>
      <c r="BBZ43" s="27"/>
      <c r="BCA43" s="27"/>
      <c r="BCB43" s="27"/>
      <c r="BCC43" s="27"/>
      <c r="BCD43" s="27"/>
      <c r="BCE43" s="27"/>
      <c r="BCF43" s="27"/>
      <c r="BCG43" s="27"/>
      <c r="BCH43" s="27"/>
      <c r="BCI43" s="27"/>
      <c r="BCJ43" s="27"/>
      <c r="BCK43" s="27"/>
      <c r="BCL43" s="27"/>
      <c r="BCM43" s="27"/>
      <c r="BCN43" s="27"/>
      <c r="BCO43" s="27"/>
      <c r="BCP43" s="27"/>
      <c r="BCQ43" s="27"/>
      <c r="BCR43" s="27"/>
      <c r="BCS43" s="27"/>
      <c r="BCT43" s="27"/>
      <c r="BCU43" s="27"/>
      <c r="BCV43" s="27"/>
      <c r="BCW43" s="27"/>
      <c r="BCX43" s="27"/>
      <c r="BCY43" s="27"/>
      <c r="BCZ43" s="27"/>
      <c r="BDA43" s="27"/>
      <c r="BDB43" s="27"/>
      <c r="BDC43" s="27"/>
      <c r="BDD43" s="27"/>
      <c r="BDE43" s="27"/>
      <c r="BDF43" s="27"/>
      <c r="BDG43" s="27"/>
      <c r="BDH43" s="27"/>
      <c r="BDI43" s="27"/>
      <c r="BDJ43" s="27"/>
      <c r="BDK43" s="27"/>
      <c r="BDL43" s="27"/>
      <c r="BDM43" s="27"/>
      <c r="BDN43" s="27"/>
      <c r="BDO43" s="27"/>
      <c r="BDP43" s="27"/>
      <c r="BDQ43" s="27"/>
      <c r="BDR43" s="27"/>
      <c r="BDS43" s="27"/>
      <c r="BDT43" s="27"/>
      <c r="BDU43" s="27"/>
      <c r="BDV43" s="27"/>
      <c r="BDW43" s="27"/>
      <c r="BDX43" s="27"/>
      <c r="BDY43" s="27"/>
      <c r="BDZ43" s="27"/>
      <c r="BEA43" s="27"/>
      <c r="BEB43" s="27"/>
      <c r="BEC43" s="27"/>
      <c r="BED43" s="27"/>
      <c r="BEE43" s="27"/>
      <c r="BEF43" s="27"/>
      <c r="BEG43" s="27"/>
      <c r="BEH43" s="27"/>
      <c r="BEI43" s="27"/>
      <c r="BEJ43" s="27"/>
      <c r="BEK43" s="27"/>
      <c r="BEL43" s="27"/>
      <c r="BEM43" s="27"/>
      <c r="BEN43" s="27"/>
      <c r="BEO43" s="27"/>
      <c r="BEP43" s="27"/>
      <c r="BEQ43" s="27"/>
      <c r="BER43" s="27"/>
      <c r="BES43" s="27"/>
      <c r="BET43" s="27"/>
      <c r="BEU43" s="27"/>
      <c r="BEV43" s="27"/>
      <c r="BEW43" s="27"/>
      <c r="BEX43" s="27"/>
      <c r="BEY43" s="27"/>
      <c r="BEZ43" s="27"/>
      <c r="BFA43" s="27"/>
      <c r="BFB43" s="27"/>
      <c r="BFC43" s="27"/>
      <c r="BFD43" s="27"/>
      <c r="BFE43" s="27"/>
      <c r="BFF43" s="27"/>
      <c r="BFG43" s="27"/>
      <c r="BFH43" s="27"/>
      <c r="BFI43" s="27"/>
      <c r="BFJ43" s="27"/>
      <c r="BFK43" s="27"/>
      <c r="BFL43" s="27"/>
      <c r="BFM43" s="27"/>
      <c r="BFN43" s="27"/>
      <c r="BFO43" s="27"/>
      <c r="BFP43" s="27"/>
      <c r="BFQ43" s="27"/>
      <c r="BFR43" s="27"/>
      <c r="BFS43" s="27"/>
      <c r="BFT43" s="27"/>
      <c r="BFU43" s="27"/>
      <c r="BFV43" s="27"/>
      <c r="BFW43" s="27"/>
      <c r="BFX43" s="27"/>
      <c r="BFY43" s="27"/>
      <c r="BFZ43" s="27"/>
      <c r="BGA43" s="27"/>
      <c r="BGB43" s="27"/>
      <c r="BGC43" s="27"/>
      <c r="BGD43" s="27"/>
      <c r="BGE43" s="27"/>
      <c r="BGF43" s="27"/>
      <c r="BGG43" s="27"/>
      <c r="BGH43" s="27"/>
      <c r="BGI43" s="27"/>
      <c r="BGJ43" s="27"/>
      <c r="BGK43" s="27"/>
      <c r="BGL43" s="27"/>
      <c r="BGM43" s="27"/>
      <c r="BGN43" s="27"/>
      <c r="BGO43" s="27"/>
      <c r="BGP43" s="27"/>
      <c r="BGQ43" s="27"/>
      <c r="BGR43" s="27"/>
      <c r="BGS43" s="27"/>
      <c r="BGT43" s="27"/>
      <c r="BGU43" s="27"/>
      <c r="BGV43" s="27"/>
      <c r="BGW43" s="27"/>
      <c r="BGX43" s="27"/>
      <c r="BGY43" s="27"/>
      <c r="BGZ43" s="27"/>
      <c r="BHA43" s="27"/>
      <c r="BHB43" s="27"/>
      <c r="BHC43" s="27"/>
      <c r="BHD43" s="27"/>
      <c r="BHE43" s="27"/>
      <c r="BHF43" s="27"/>
      <c r="BHG43" s="27"/>
      <c r="BHH43" s="27"/>
      <c r="BHI43" s="27"/>
      <c r="BHJ43" s="27"/>
      <c r="BHK43" s="27"/>
      <c r="BHL43" s="27"/>
      <c r="BHM43" s="27"/>
      <c r="BHN43" s="27"/>
      <c r="BHO43" s="27"/>
      <c r="BHP43" s="27"/>
      <c r="BHQ43" s="27"/>
      <c r="BHR43" s="27"/>
      <c r="BHS43" s="27"/>
      <c r="BHT43" s="27"/>
      <c r="BHU43" s="27"/>
      <c r="BHV43" s="27"/>
      <c r="BHW43" s="27"/>
      <c r="BHX43" s="27"/>
      <c r="BHY43" s="27"/>
      <c r="BHZ43" s="27"/>
      <c r="BIA43" s="27"/>
      <c r="BIB43" s="27"/>
      <c r="BIC43" s="27"/>
      <c r="BID43" s="27"/>
      <c r="BIE43" s="27"/>
      <c r="BIF43" s="27"/>
      <c r="BIG43" s="27"/>
      <c r="BIH43" s="27"/>
      <c r="BII43" s="27"/>
      <c r="BIJ43" s="27"/>
      <c r="BIK43" s="27"/>
      <c r="BIL43" s="27"/>
      <c r="BIM43" s="27"/>
      <c r="BIN43" s="27"/>
      <c r="BIO43" s="27"/>
      <c r="BIP43" s="27"/>
      <c r="BIQ43" s="27"/>
      <c r="BIR43" s="27"/>
      <c r="BIS43" s="27"/>
      <c r="BIT43" s="27"/>
      <c r="BIU43" s="27"/>
      <c r="BIV43" s="27"/>
      <c r="BIW43" s="27"/>
      <c r="BIX43" s="27"/>
      <c r="BIY43" s="27"/>
      <c r="BIZ43" s="27"/>
      <c r="BJA43" s="27"/>
      <c r="BJB43" s="27"/>
      <c r="BJC43" s="27"/>
      <c r="BJD43" s="27"/>
      <c r="BJE43" s="27"/>
      <c r="BJF43" s="27"/>
      <c r="BJG43" s="27"/>
      <c r="BJH43" s="27"/>
      <c r="BJI43" s="27"/>
      <c r="BJJ43" s="27"/>
      <c r="BJK43" s="27"/>
      <c r="BJL43" s="27"/>
      <c r="BJM43" s="27"/>
      <c r="BJN43" s="27"/>
      <c r="BJO43" s="27"/>
      <c r="BJP43" s="27"/>
      <c r="BJQ43" s="27"/>
      <c r="BJR43" s="27"/>
      <c r="BJS43" s="27"/>
      <c r="BJT43" s="27"/>
      <c r="BJU43" s="27"/>
      <c r="BJV43" s="27"/>
      <c r="BJW43" s="27"/>
      <c r="BJX43" s="27"/>
      <c r="BJY43" s="27"/>
      <c r="BJZ43" s="27"/>
      <c r="BKA43" s="27"/>
      <c r="BKB43" s="27"/>
      <c r="BKC43" s="27"/>
      <c r="BKD43" s="27"/>
      <c r="BKE43" s="27"/>
      <c r="BKF43" s="27"/>
      <c r="BKG43" s="27"/>
      <c r="BKH43" s="27"/>
      <c r="BKI43" s="27"/>
      <c r="BKJ43" s="27"/>
      <c r="BKK43" s="27"/>
      <c r="BKL43" s="27"/>
      <c r="BKM43" s="27"/>
      <c r="BKN43" s="27"/>
      <c r="BKO43" s="27"/>
      <c r="BKP43" s="27"/>
      <c r="BKQ43" s="27"/>
      <c r="BKR43" s="27"/>
      <c r="BKS43" s="27"/>
      <c r="BKT43" s="27"/>
      <c r="BKU43" s="27"/>
      <c r="BKV43" s="27"/>
      <c r="BKW43" s="27"/>
      <c r="BKX43" s="27"/>
      <c r="BKY43" s="27"/>
      <c r="BKZ43" s="27"/>
      <c r="BLA43" s="27"/>
      <c r="BLB43" s="27"/>
      <c r="BLC43" s="27"/>
      <c r="BLD43" s="27"/>
      <c r="BLE43" s="27"/>
      <c r="BLF43" s="27"/>
      <c r="BLG43" s="27"/>
      <c r="BLH43" s="27"/>
      <c r="BLI43" s="27"/>
      <c r="BLJ43" s="27"/>
      <c r="BLK43" s="27"/>
      <c r="BLL43" s="27"/>
      <c r="BLM43" s="27"/>
      <c r="BLN43" s="27"/>
      <c r="BLO43" s="27"/>
      <c r="BLP43" s="27"/>
      <c r="BLQ43" s="27"/>
      <c r="BLR43" s="27"/>
      <c r="BLS43" s="27"/>
      <c r="BLT43" s="27"/>
      <c r="BLU43" s="27"/>
      <c r="BLV43" s="27"/>
      <c r="BLW43" s="27"/>
      <c r="BLX43" s="27"/>
      <c r="BLY43" s="27"/>
      <c r="BLZ43" s="27"/>
      <c r="BMA43" s="27"/>
      <c r="BMB43" s="27"/>
      <c r="BMC43" s="27"/>
      <c r="BMD43" s="27"/>
      <c r="BME43" s="27"/>
      <c r="BMF43" s="27"/>
      <c r="BMG43" s="27"/>
      <c r="BMH43" s="27"/>
      <c r="BMI43" s="27"/>
      <c r="BMJ43" s="27"/>
      <c r="BMK43" s="27"/>
      <c r="BML43" s="27"/>
      <c r="BMM43" s="27"/>
      <c r="BMN43" s="27"/>
      <c r="BMO43" s="27"/>
      <c r="BMP43" s="27"/>
      <c r="BMQ43" s="27"/>
      <c r="BMR43" s="27"/>
      <c r="BMS43" s="27"/>
      <c r="BMT43" s="27"/>
      <c r="BMU43" s="27"/>
      <c r="BMV43" s="27"/>
      <c r="BMW43" s="27"/>
      <c r="BMX43" s="27"/>
      <c r="BMY43" s="27"/>
      <c r="BMZ43" s="27"/>
      <c r="BNA43" s="27"/>
      <c r="BNB43" s="27"/>
      <c r="BNC43" s="27"/>
      <c r="BND43" s="27"/>
      <c r="BNE43" s="27"/>
      <c r="BNF43" s="27"/>
      <c r="BNG43" s="27"/>
      <c r="BNH43" s="27"/>
      <c r="BNI43" s="27"/>
      <c r="BNJ43" s="27"/>
      <c r="BNK43" s="27"/>
      <c r="BNL43" s="27"/>
      <c r="BNM43" s="27"/>
      <c r="BNN43" s="27"/>
      <c r="BNO43" s="27"/>
      <c r="BNP43" s="27"/>
      <c r="BNQ43" s="27"/>
      <c r="BNR43" s="27"/>
      <c r="BNS43" s="27"/>
      <c r="BNT43" s="27"/>
      <c r="BNU43" s="27"/>
      <c r="BNV43" s="27"/>
      <c r="BNW43" s="27"/>
      <c r="BNX43" s="27"/>
      <c r="BNY43" s="27"/>
      <c r="BNZ43" s="27"/>
      <c r="BOA43" s="27"/>
      <c r="BOB43" s="27"/>
      <c r="BOC43" s="27"/>
      <c r="BOD43" s="27"/>
      <c r="BOE43" s="27"/>
      <c r="BOF43" s="27"/>
      <c r="BOG43" s="27"/>
      <c r="BOH43" s="27"/>
      <c r="BOI43" s="27"/>
      <c r="BOJ43" s="27"/>
      <c r="BOK43" s="27"/>
      <c r="BOL43" s="27"/>
      <c r="BOM43" s="27"/>
      <c r="BON43" s="27"/>
      <c r="BOO43" s="27"/>
      <c r="BOP43" s="27"/>
      <c r="BOQ43" s="27"/>
      <c r="BOR43" s="27"/>
      <c r="BOS43" s="27"/>
      <c r="BOT43" s="27"/>
      <c r="BOU43" s="27"/>
      <c r="BOV43" s="27"/>
      <c r="BOW43" s="27"/>
      <c r="BOX43" s="27"/>
      <c r="BOY43" s="27"/>
      <c r="BOZ43" s="27"/>
      <c r="BPA43" s="27"/>
      <c r="BPB43" s="27"/>
      <c r="BPC43" s="27"/>
      <c r="BPD43" s="27"/>
      <c r="BPE43" s="27"/>
      <c r="BPF43" s="27"/>
      <c r="BPG43" s="27"/>
      <c r="BPH43" s="27"/>
      <c r="BPI43" s="27"/>
      <c r="BPJ43" s="27"/>
      <c r="BPK43" s="27"/>
      <c r="BPL43" s="27"/>
      <c r="BPM43" s="27"/>
      <c r="BPN43" s="27"/>
      <c r="BPO43" s="27"/>
      <c r="BPP43" s="27"/>
      <c r="BPQ43" s="27"/>
      <c r="BPR43" s="27"/>
      <c r="BPS43" s="27"/>
      <c r="BPT43" s="27"/>
      <c r="BPU43" s="27"/>
      <c r="BPV43" s="27"/>
      <c r="BPW43" s="27"/>
      <c r="BPX43" s="27"/>
      <c r="BPY43" s="27"/>
      <c r="BPZ43" s="27"/>
      <c r="BQA43" s="27"/>
      <c r="BQB43" s="27"/>
      <c r="BQC43" s="27"/>
      <c r="BQD43" s="27"/>
      <c r="BQE43" s="27"/>
      <c r="BQF43" s="27"/>
      <c r="BQG43" s="27"/>
      <c r="BQH43" s="27"/>
      <c r="BQI43" s="27"/>
      <c r="BQJ43" s="27"/>
      <c r="BQK43" s="27"/>
      <c r="BQL43" s="27"/>
      <c r="BQM43" s="27"/>
      <c r="BQN43" s="27"/>
      <c r="BQO43" s="27"/>
      <c r="BQP43" s="27"/>
      <c r="BQQ43" s="27"/>
      <c r="BQR43" s="27"/>
      <c r="BQS43" s="27"/>
      <c r="BQT43" s="27"/>
      <c r="BQU43" s="27"/>
      <c r="BQV43" s="27"/>
      <c r="BQW43" s="27"/>
      <c r="BQX43" s="27"/>
      <c r="BQY43" s="27"/>
      <c r="BQZ43" s="27"/>
      <c r="BRA43" s="27"/>
      <c r="BRB43" s="27"/>
      <c r="BRC43" s="27"/>
      <c r="BRD43" s="27"/>
    </row>
    <row r="44" spans="1:1824" s="11" customFormat="1" ht="13.5" thickBot="1" x14ac:dyDescent="0.25">
      <c r="K44" s="19"/>
      <c r="U44" s="19"/>
      <c r="AE44" s="24"/>
      <c r="AO44" s="24"/>
      <c r="AY44" s="24"/>
      <c r="BI44" s="24"/>
      <c r="BS44" s="24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  <c r="QM44" s="19"/>
      <c r="QN44" s="19"/>
      <c r="QO44" s="19"/>
      <c r="QP44" s="19"/>
      <c r="QQ44" s="19"/>
      <c r="QR44" s="19"/>
      <c r="QS44" s="19"/>
      <c r="QT44" s="19"/>
      <c r="QU44" s="19"/>
      <c r="QV44" s="19"/>
      <c r="QW44" s="19"/>
      <c r="QX44" s="19"/>
      <c r="QY44" s="19"/>
      <c r="QZ44" s="19"/>
      <c r="RA44" s="19"/>
      <c r="RB44" s="19"/>
      <c r="RC44" s="19"/>
      <c r="RD44" s="19"/>
      <c r="RE44" s="19"/>
      <c r="RF44" s="19"/>
      <c r="RG44" s="19"/>
      <c r="RH44" s="19"/>
      <c r="RI44" s="19"/>
      <c r="RJ44" s="19"/>
      <c r="RK44" s="19"/>
      <c r="RL44" s="19"/>
      <c r="RM44" s="19"/>
      <c r="RN44" s="19"/>
      <c r="RO44" s="19"/>
      <c r="RP44" s="19"/>
      <c r="RQ44" s="19"/>
      <c r="RR44" s="19"/>
      <c r="RS44" s="19"/>
      <c r="RT44" s="19"/>
      <c r="RU44" s="19"/>
      <c r="RV44" s="19"/>
      <c r="RW44" s="19"/>
      <c r="RX44" s="19"/>
      <c r="RY44" s="19"/>
      <c r="RZ44" s="19"/>
      <c r="SA44" s="19"/>
      <c r="SB44" s="19"/>
      <c r="SC44" s="19"/>
      <c r="SD44" s="19"/>
      <c r="SE44" s="19"/>
      <c r="SF44" s="19"/>
      <c r="SG44" s="19"/>
      <c r="SH44" s="19"/>
      <c r="SI44" s="19"/>
      <c r="SJ44" s="19"/>
      <c r="SK44" s="19"/>
      <c r="SL44" s="19"/>
      <c r="SM44" s="19"/>
      <c r="SN44" s="19"/>
      <c r="SO44" s="19"/>
      <c r="SP44" s="19"/>
      <c r="SQ44" s="19"/>
      <c r="SR44" s="19"/>
      <c r="SS44" s="19"/>
      <c r="ST44" s="19"/>
      <c r="SU44" s="19"/>
      <c r="SV44" s="19"/>
      <c r="SW44" s="19"/>
      <c r="SX44" s="19"/>
      <c r="SY44" s="19"/>
      <c r="SZ44" s="19"/>
      <c r="TA44" s="19"/>
      <c r="TB44" s="19"/>
      <c r="TC44" s="19"/>
      <c r="TD44" s="19"/>
      <c r="TE44" s="19"/>
      <c r="TF44" s="19"/>
      <c r="TG44" s="19"/>
      <c r="TH44" s="19"/>
      <c r="TI44" s="19"/>
      <c r="TJ44" s="19"/>
      <c r="TK44" s="19"/>
      <c r="TL44" s="19"/>
      <c r="TM44" s="19"/>
      <c r="TN44" s="19"/>
      <c r="TO44" s="19"/>
      <c r="TP44" s="19"/>
      <c r="TQ44" s="19"/>
      <c r="TR44" s="19"/>
      <c r="TS44" s="19"/>
      <c r="TT44" s="19"/>
      <c r="TU44" s="19"/>
      <c r="TV44" s="19"/>
      <c r="TW44" s="19"/>
      <c r="TX44" s="19"/>
      <c r="TY44" s="19"/>
      <c r="TZ44" s="19"/>
      <c r="UA44" s="19"/>
      <c r="UB44" s="19"/>
      <c r="UC44" s="19"/>
      <c r="UD44" s="19"/>
      <c r="UE44" s="19"/>
      <c r="UF44" s="19"/>
      <c r="UG44" s="19"/>
      <c r="UH44" s="19"/>
      <c r="UI44" s="19"/>
      <c r="UJ44" s="19"/>
      <c r="UK44" s="19"/>
      <c r="UL44" s="19"/>
      <c r="UM44" s="19"/>
      <c r="UN44" s="19"/>
      <c r="UO44" s="19"/>
      <c r="UP44" s="19"/>
      <c r="UQ44" s="19"/>
      <c r="UR44" s="19"/>
      <c r="US44" s="19"/>
      <c r="UT44" s="19"/>
      <c r="UU44" s="19"/>
      <c r="UV44" s="19"/>
      <c r="UW44" s="19"/>
      <c r="UX44" s="19"/>
      <c r="UY44" s="19"/>
      <c r="UZ44" s="19"/>
      <c r="VA44" s="19"/>
      <c r="VB44" s="19"/>
      <c r="VC44" s="19"/>
      <c r="VD44" s="19"/>
      <c r="VE44" s="19"/>
      <c r="VF44" s="19"/>
      <c r="VG44" s="19"/>
      <c r="VH44" s="19"/>
      <c r="VI44" s="19"/>
      <c r="VJ44" s="19"/>
      <c r="VK44" s="19"/>
      <c r="VL44" s="19"/>
      <c r="VM44" s="19"/>
      <c r="VN44" s="19"/>
      <c r="VO44" s="19"/>
      <c r="VP44" s="19"/>
      <c r="VQ44" s="19"/>
      <c r="VR44" s="19"/>
      <c r="VS44" s="19"/>
      <c r="VT44" s="19"/>
      <c r="VU44" s="19"/>
      <c r="VV44" s="19"/>
      <c r="VW44" s="19"/>
      <c r="VX44" s="19"/>
      <c r="VY44" s="19"/>
      <c r="VZ44" s="19"/>
      <c r="WA44" s="19"/>
      <c r="WB44" s="19"/>
      <c r="WC44" s="19"/>
      <c r="WD44" s="19"/>
      <c r="WE44" s="19"/>
      <c r="WF44" s="19"/>
      <c r="WG44" s="19"/>
      <c r="WH44" s="19"/>
      <c r="WI44" s="19"/>
      <c r="WJ44" s="19"/>
      <c r="WK44" s="19"/>
      <c r="WL44" s="19"/>
      <c r="WM44" s="19"/>
      <c r="WN44" s="19"/>
      <c r="WO44" s="19"/>
      <c r="WP44" s="19"/>
      <c r="WQ44" s="19"/>
      <c r="WR44" s="19"/>
      <c r="WS44" s="19"/>
      <c r="WT44" s="19"/>
      <c r="WU44" s="19"/>
      <c r="WV44" s="19"/>
      <c r="WW44" s="19"/>
      <c r="WX44" s="19"/>
      <c r="WY44" s="19"/>
      <c r="WZ44" s="19"/>
      <c r="XA44" s="19"/>
      <c r="XB44" s="19"/>
      <c r="XC44" s="19"/>
      <c r="XD44" s="19"/>
      <c r="XE44" s="19"/>
      <c r="XF44" s="19"/>
      <c r="XG44" s="19"/>
      <c r="XH44" s="19"/>
      <c r="XI44" s="19"/>
      <c r="XJ44" s="19"/>
      <c r="XK44" s="19"/>
      <c r="XL44" s="19"/>
      <c r="XM44" s="19"/>
      <c r="XN44" s="19"/>
      <c r="XO44" s="19"/>
      <c r="XP44" s="19"/>
      <c r="XQ44" s="19"/>
      <c r="XR44" s="19"/>
      <c r="XS44" s="19"/>
      <c r="XT44" s="19"/>
      <c r="XU44" s="19"/>
      <c r="XV44" s="19"/>
      <c r="XW44" s="19"/>
      <c r="XX44" s="19"/>
      <c r="XY44" s="19"/>
      <c r="XZ44" s="19"/>
      <c r="YA44" s="19"/>
      <c r="YB44" s="19"/>
      <c r="YC44" s="19"/>
      <c r="YD44" s="19"/>
      <c r="YE44" s="19"/>
      <c r="YF44" s="19"/>
      <c r="YG44" s="19"/>
      <c r="YH44" s="19"/>
      <c r="YI44" s="19"/>
      <c r="YJ44" s="19"/>
      <c r="YK44" s="19"/>
      <c r="YL44" s="19"/>
      <c r="YM44" s="19"/>
      <c r="YN44" s="19"/>
      <c r="YO44" s="19"/>
      <c r="YP44" s="19"/>
      <c r="YQ44" s="19"/>
      <c r="YR44" s="19"/>
      <c r="YS44" s="19"/>
      <c r="YT44" s="19"/>
      <c r="YU44" s="19"/>
      <c r="YV44" s="19"/>
      <c r="YW44" s="19"/>
      <c r="YX44" s="19"/>
      <c r="YY44" s="19"/>
      <c r="YZ44" s="19"/>
      <c r="ZA44" s="19"/>
      <c r="ZB44" s="19"/>
      <c r="ZC44" s="19"/>
      <c r="ZD44" s="19"/>
      <c r="ZE44" s="19"/>
      <c r="ZF44" s="19"/>
      <c r="ZG44" s="19"/>
      <c r="ZH44" s="19"/>
      <c r="ZI44" s="19"/>
      <c r="ZJ44" s="19"/>
      <c r="ZK44" s="19"/>
      <c r="ZL44" s="19"/>
      <c r="ZM44" s="19"/>
      <c r="ZN44" s="19"/>
      <c r="ZO44" s="19"/>
      <c r="ZP44" s="19"/>
      <c r="ZQ44" s="19"/>
      <c r="ZR44" s="19"/>
      <c r="ZS44" s="19"/>
      <c r="ZT44" s="19"/>
      <c r="ZU44" s="19"/>
      <c r="ZV44" s="19"/>
      <c r="ZW44" s="19"/>
      <c r="ZX44" s="19"/>
      <c r="ZY44" s="19"/>
      <c r="ZZ44" s="19"/>
      <c r="AAA44" s="19"/>
      <c r="AAB44" s="19"/>
      <c r="AAC44" s="19"/>
      <c r="AAD44" s="19"/>
      <c r="AAE44" s="19"/>
      <c r="AAF44" s="19"/>
      <c r="AAG44" s="19"/>
      <c r="AAH44" s="19"/>
      <c r="AAI44" s="19"/>
      <c r="AAJ44" s="19"/>
      <c r="AAK44" s="19"/>
      <c r="AAL44" s="19"/>
      <c r="AAM44" s="19"/>
      <c r="AAN44" s="19"/>
      <c r="AAO44" s="19"/>
      <c r="AAP44" s="19"/>
      <c r="AAQ44" s="19"/>
      <c r="AAR44" s="19"/>
      <c r="AAS44" s="19"/>
      <c r="AAT44" s="19"/>
      <c r="AAU44" s="19"/>
      <c r="AAV44" s="19"/>
      <c r="AAW44" s="19"/>
      <c r="AAX44" s="19"/>
      <c r="AAY44" s="19"/>
      <c r="AAZ44" s="19"/>
      <c r="ABA44" s="19"/>
      <c r="ABB44" s="19"/>
      <c r="ABC44" s="19"/>
      <c r="ABD44" s="19"/>
      <c r="ABE44" s="19"/>
      <c r="ABF44" s="19"/>
      <c r="ABG44" s="19"/>
      <c r="ABH44" s="19"/>
      <c r="ABI44" s="19"/>
      <c r="ABJ44" s="19"/>
      <c r="ABK44" s="19"/>
      <c r="ABL44" s="19"/>
      <c r="ABM44" s="19"/>
      <c r="ABN44" s="19"/>
      <c r="ABO44" s="19"/>
      <c r="ABP44" s="19"/>
      <c r="ABQ44" s="19"/>
      <c r="ABR44" s="19"/>
      <c r="ABS44" s="19"/>
      <c r="ABT44" s="19"/>
      <c r="ABU44" s="19"/>
      <c r="ABV44" s="19"/>
      <c r="ABW44" s="19"/>
      <c r="ABX44" s="19"/>
      <c r="ABY44" s="19"/>
      <c r="ABZ44" s="19"/>
      <c r="ACA44" s="19"/>
      <c r="ACB44" s="19"/>
      <c r="ACC44" s="19"/>
      <c r="ACD44" s="19"/>
      <c r="ACE44" s="19"/>
      <c r="ACF44" s="19"/>
      <c r="ACG44" s="19"/>
      <c r="ACH44" s="19"/>
      <c r="ACI44" s="19"/>
      <c r="ACJ44" s="19"/>
      <c r="ACK44" s="19"/>
      <c r="ACL44" s="19"/>
      <c r="ACM44" s="19"/>
      <c r="ACN44" s="19"/>
      <c r="ACO44" s="19"/>
      <c r="ACP44" s="19"/>
      <c r="ACQ44" s="19"/>
      <c r="ACR44" s="19"/>
      <c r="ACS44" s="19"/>
      <c r="ACT44" s="19"/>
      <c r="ACU44" s="19"/>
      <c r="ACV44" s="19"/>
      <c r="ACW44" s="19"/>
      <c r="ACX44" s="19"/>
      <c r="ACY44" s="19"/>
      <c r="ACZ44" s="19"/>
      <c r="ADA44" s="19"/>
      <c r="ADB44" s="19"/>
      <c r="ADC44" s="19"/>
      <c r="ADD44" s="19"/>
      <c r="ADE44" s="19"/>
      <c r="ADF44" s="19"/>
      <c r="ADG44" s="19"/>
      <c r="ADH44" s="19"/>
      <c r="ADI44" s="19"/>
      <c r="ADJ44" s="19"/>
      <c r="ADK44" s="19"/>
      <c r="ADL44" s="19"/>
      <c r="ADM44" s="19"/>
      <c r="ADN44" s="19"/>
      <c r="ADO44" s="19"/>
      <c r="ADP44" s="19"/>
      <c r="ADQ44" s="19"/>
      <c r="ADR44" s="19"/>
      <c r="ADS44" s="19"/>
      <c r="ADT44" s="19"/>
      <c r="ADU44" s="19"/>
      <c r="ADV44" s="19"/>
      <c r="ADW44" s="19"/>
      <c r="ADX44" s="19"/>
      <c r="ADY44" s="19"/>
      <c r="ADZ44" s="19"/>
      <c r="AEA44" s="19"/>
      <c r="AEB44" s="19"/>
      <c r="AEC44" s="19"/>
      <c r="AED44" s="19"/>
      <c r="AEE44" s="19"/>
      <c r="AEF44" s="19"/>
      <c r="AEG44" s="19"/>
      <c r="AEH44" s="19"/>
      <c r="AEI44" s="19"/>
      <c r="AEJ44" s="19"/>
      <c r="AEK44" s="19"/>
      <c r="AEL44" s="19"/>
      <c r="AEM44" s="19"/>
      <c r="AEN44" s="19"/>
      <c r="AEO44" s="19"/>
      <c r="AEP44" s="19"/>
      <c r="AEQ44" s="19"/>
      <c r="AER44" s="19"/>
      <c r="AES44" s="19"/>
      <c r="AET44" s="19"/>
      <c r="AEU44" s="19"/>
      <c r="AEV44" s="19"/>
      <c r="AEW44" s="19"/>
      <c r="AEX44" s="19"/>
      <c r="AEY44" s="19"/>
      <c r="AEZ44" s="19"/>
      <c r="AFA44" s="19"/>
      <c r="AFB44" s="19"/>
      <c r="AFC44" s="19"/>
      <c r="AFD44" s="19"/>
      <c r="AFE44" s="19"/>
      <c r="AFF44" s="19"/>
      <c r="AFG44" s="19"/>
      <c r="AFH44" s="19"/>
      <c r="AFI44" s="19"/>
      <c r="AFJ44" s="19"/>
      <c r="AFK44" s="19"/>
      <c r="AFL44" s="19"/>
      <c r="AFM44" s="19"/>
      <c r="AFN44" s="19"/>
      <c r="AFO44" s="19"/>
      <c r="AFP44" s="19"/>
      <c r="AFQ44" s="19"/>
      <c r="AFR44" s="19"/>
      <c r="AFS44" s="19"/>
      <c r="AFT44" s="19"/>
      <c r="AFU44" s="19"/>
      <c r="AFV44" s="19"/>
      <c r="AFW44" s="19"/>
      <c r="AFX44" s="19"/>
      <c r="AFY44" s="19"/>
      <c r="AFZ44" s="19"/>
      <c r="AGA44" s="19"/>
      <c r="AGB44" s="19"/>
      <c r="AGC44" s="19"/>
      <c r="AGD44" s="19"/>
      <c r="AGE44" s="19"/>
      <c r="AGF44" s="19"/>
      <c r="AGG44" s="19"/>
      <c r="AGH44" s="19"/>
      <c r="AGI44" s="19"/>
      <c r="AGJ44" s="19"/>
      <c r="AGK44" s="19"/>
      <c r="AGL44" s="19"/>
      <c r="AGM44" s="19"/>
      <c r="AGN44" s="19"/>
      <c r="AGO44" s="19"/>
      <c r="AGP44" s="19"/>
      <c r="AGQ44" s="19"/>
      <c r="AGR44" s="19"/>
      <c r="AGS44" s="19"/>
      <c r="AGT44" s="19"/>
      <c r="AGU44" s="19"/>
      <c r="AGV44" s="19"/>
      <c r="AGW44" s="19"/>
      <c r="AGX44" s="19"/>
      <c r="AGY44" s="19"/>
      <c r="AGZ44" s="19"/>
      <c r="AHA44" s="19"/>
      <c r="AHB44" s="19"/>
      <c r="AHC44" s="19"/>
      <c r="AHD44" s="19"/>
      <c r="AHE44" s="19"/>
      <c r="AHF44" s="19"/>
      <c r="AHG44" s="19"/>
      <c r="AHH44" s="19"/>
      <c r="AHI44" s="19"/>
      <c r="AHJ44" s="19"/>
      <c r="AHK44" s="19"/>
      <c r="AHL44" s="19"/>
      <c r="AHM44" s="19"/>
      <c r="AHN44" s="19"/>
      <c r="AHO44" s="19"/>
      <c r="AHP44" s="19"/>
      <c r="AHQ44" s="19"/>
      <c r="AHR44" s="19"/>
      <c r="AHS44" s="19"/>
      <c r="AHT44" s="19"/>
      <c r="AHU44" s="19"/>
      <c r="AHV44" s="19"/>
      <c r="AHW44" s="19"/>
      <c r="AHX44" s="19"/>
      <c r="AHY44" s="19"/>
      <c r="AHZ44" s="19"/>
      <c r="AIA44" s="19"/>
      <c r="AIB44" s="19"/>
      <c r="AIC44" s="19"/>
      <c r="AID44" s="19"/>
      <c r="AIE44" s="19"/>
      <c r="AIF44" s="19"/>
      <c r="AIG44" s="19"/>
      <c r="AIH44" s="19"/>
      <c r="AII44" s="19"/>
      <c r="AIJ44" s="19"/>
      <c r="AIK44" s="19"/>
      <c r="AIL44" s="19"/>
      <c r="AIM44" s="19"/>
      <c r="AIN44" s="19"/>
      <c r="AIO44" s="19"/>
      <c r="AIP44" s="19"/>
      <c r="AIQ44" s="19"/>
      <c r="AIR44" s="19"/>
      <c r="AIS44" s="19"/>
      <c r="AIT44" s="19"/>
      <c r="AIU44" s="19"/>
      <c r="AIV44" s="19"/>
      <c r="AIW44" s="19"/>
      <c r="AIX44" s="19"/>
      <c r="AIY44" s="19"/>
      <c r="AIZ44" s="19"/>
      <c r="AJA44" s="19"/>
      <c r="AJB44" s="19"/>
      <c r="AJC44" s="19"/>
      <c r="AJD44" s="19"/>
      <c r="AJE44" s="19"/>
      <c r="AJF44" s="19"/>
      <c r="AJG44" s="19"/>
      <c r="AJH44" s="19"/>
      <c r="AJI44" s="19"/>
      <c r="AJJ44" s="19"/>
      <c r="AJK44" s="19"/>
      <c r="AJL44" s="19"/>
      <c r="AJM44" s="19"/>
      <c r="AJN44" s="19"/>
      <c r="AJO44" s="19"/>
      <c r="AJP44" s="19"/>
      <c r="AJQ44" s="19"/>
      <c r="AJR44" s="19"/>
      <c r="AJS44" s="19"/>
      <c r="AJT44" s="19"/>
      <c r="AJU44" s="19"/>
      <c r="AJV44" s="19"/>
      <c r="AJW44" s="19"/>
      <c r="AJX44" s="19"/>
      <c r="AJY44" s="19"/>
      <c r="AJZ44" s="19"/>
      <c r="AKA44" s="19"/>
      <c r="AKB44" s="19"/>
      <c r="AKC44" s="19"/>
      <c r="AKD44" s="19"/>
      <c r="AKE44" s="19"/>
      <c r="AKF44" s="19"/>
      <c r="AKG44" s="19"/>
      <c r="AKH44" s="19"/>
      <c r="AKI44" s="19"/>
      <c r="AKJ44" s="19"/>
      <c r="AKK44" s="19"/>
      <c r="AKL44" s="19"/>
      <c r="AKM44" s="19"/>
      <c r="AKN44" s="19"/>
      <c r="AKO44" s="19"/>
      <c r="AKP44" s="19"/>
      <c r="AKQ44" s="19"/>
      <c r="AKR44" s="19"/>
      <c r="AKS44" s="19"/>
      <c r="AKT44" s="19"/>
      <c r="AKU44" s="19"/>
      <c r="AKV44" s="19"/>
      <c r="AKW44" s="19"/>
      <c r="AKX44" s="19"/>
      <c r="AKY44" s="19"/>
      <c r="AKZ44" s="19"/>
      <c r="ALA44" s="19"/>
      <c r="ALB44" s="19"/>
      <c r="ALC44" s="19"/>
      <c r="ALD44" s="19"/>
      <c r="ALE44" s="19"/>
      <c r="ALF44" s="19"/>
      <c r="ALG44" s="19"/>
      <c r="ALH44" s="19"/>
      <c r="ALI44" s="19"/>
      <c r="ALJ44" s="19"/>
      <c r="ALK44" s="19"/>
      <c r="ALL44" s="19"/>
      <c r="ALM44" s="19"/>
      <c r="ALN44" s="19"/>
      <c r="ALO44" s="19"/>
      <c r="ALP44" s="19"/>
      <c r="ALQ44" s="19"/>
      <c r="ALR44" s="19"/>
      <c r="ALS44" s="19"/>
      <c r="ALT44" s="19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  <c r="AMK44" s="19"/>
      <c r="AML44" s="19"/>
      <c r="AMM44" s="19"/>
      <c r="AMN44" s="19"/>
      <c r="AMO44" s="19"/>
      <c r="AMP44" s="19"/>
      <c r="AMQ44" s="19"/>
      <c r="AMR44" s="19"/>
      <c r="AMS44" s="19"/>
      <c r="AMT44" s="19"/>
      <c r="AMU44" s="19"/>
      <c r="AMV44" s="19"/>
      <c r="AMW44" s="19"/>
      <c r="AMX44" s="19"/>
      <c r="AMY44" s="19"/>
      <c r="AMZ44" s="19"/>
      <c r="ANA44" s="19"/>
      <c r="ANB44" s="19"/>
      <c r="ANC44" s="19"/>
      <c r="AND44" s="19"/>
      <c r="ANE44" s="19"/>
      <c r="ANF44" s="19"/>
      <c r="ANG44" s="19"/>
      <c r="ANH44" s="19"/>
      <c r="ANI44" s="19"/>
      <c r="ANJ44" s="19"/>
      <c r="ANK44" s="19"/>
      <c r="ANL44" s="19"/>
      <c r="ANM44" s="19"/>
      <c r="ANN44" s="19"/>
      <c r="ANO44" s="19"/>
      <c r="ANP44" s="19"/>
      <c r="ANQ44" s="19"/>
      <c r="ANR44" s="19"/>
      <c r="ANS44" s="19"/>
      <c r="ANT44" s="19"/>
      <c r="ANU44" s="19"/>
      <c r="ANV44" s="19"/>
      <c r="ANW44" s="19"/>
      <c r="ANX44" s="19"/>
      <c r="ANY44" s="19"/>
      <c r="ANZ44" s="19"/>
      <c r="AOA44" s="19"/>
      <c r="AOB44" s="19"/>
      <c r="AOC44" s="19"/>
      <c r="AOD44" s="19"/>
      <c r="AOE44" s="19"/>
      <c r="AOF44" s="19"/>
      <c r="AOG44" s="19"/>
      <c r="AOH44" s="19"/>
      <c r="AOI44" s="19"/>
      <c r="AOJ44" s="19"/>
      <c r="AOK44" s="19"/>
      <c r="AOL44" s="19"/>
      <c r="AOM44" s="19"/>
      <c r="AON44" s="19"/>
      <c r="AOO44" s="19"/>
      <c r="AOP44" s="19"/>
      <c r="AOQ44" s="19"/>
      <c r="AOR44" s="19"/>
      <c r="AOS44" s="19"/>
      <c r="AOT44" s="19"/>
      <c r="AOU44" s="19"/>
      <c r="AOV44" s="19"/>
      <c r="AOW44" s="19"/>
      <c r="AOX44" s="19"/>
      <c r="AOY44" s="19"/>
      <c r="AOZ44" s="19"/>
      <c r="APA44" s="19"/>
      <c r="APB44" s="19"/>
      <c r="APC44" s="19"/>
      <c r="APD44" s="19"/>
      <c r="APE44" s="19"/>
      <c r="APF44" s="19"/>
      <c r="APG44" s="19"/>
      <c r="APH44" s="19"/>
      <c r="API44" s="19"/>
      <c r="APJ44" s="19"/>
      <c r="APK44" s="19"/>
      <c r="APL44" s="19"/>
      <c r="APM44" s="19"/>
      <c r="APN44" s="19"/>
      <c r="APO44" s="19"/>
      <c r="APP44" s="19"/>
      <c r="APQ44" s="19"/>
      <c r="APR44" s="19"/>
      <c r="APS44" s="19"/>
      <c r="APT44" s="19"/>
      <c r="APU44" s="19"/>
      <c r="APV44" s="19"/>
      <c r="APW44" s="19"/>
      <c r="APX44" s="19"/>
      <c r="APY44" s="19"/>
      <c r="APZ44" s="19"/>
      <c r="AQA44" s="19"/>
      <c r="AQB44" s="19"/>
      <c r="AQC44" s="19"/>
      <c r="AQD44" s="19"/>
      <c r="AQE44" s="19"/>
      <c r="AQF44" s="19"/>
      <c r="AQG44" s="19"/>
      <c r="AQH44" s="19"/>
      <c r="AQI44" s="19"/>
      <c r="AQJ44" s="19"/>
      <c r="AQK44" s="19"/>
      <c r="AQL44" s="19"/>
      <c r="AQM44" s="19"/>
      <c r="AQN44" s="19"/>
      <c r="AQO44" s="19"/>
      <c r="AQP44" s="19"/>
      <c r="AQQ44" s="19"/>
      <c r="AQR44" s="19"/>
      <c r="AQS44" s="19"/>
      <c r="AQT44" s="19"/>
      <c r="AQU44" s="19"/>
      <c r="AQV44" s="19"/>
      <c r="AQW44" s="19"/>
      <c r="AQX44" s="19"/>
      <c r="AQY44" s="19"/>
      <c r="AQZ44" s="19"/>
      <c r="ARA44" s="19"/>
      <c r="ARB44" s="19"/>
      <c r="ARC44" s="19"/>
      <c r="ARD44" s="19"/>
      <c r="ARE44" s="19"/>
      <c r="ARF44" s="19"/>
      <c r="ARG44" s="19"/>
      <c r="ARH44" s="19"/>
      <c r="ARI44" s="19"/>
      <c r="ARJ44" s="19"/>
      <c r="ARK44" s="19"/>
      <c r="ARL44" s="19"/>
      <c r="ARM44" s="19"/>
      <c r="ARN44" s="19"/>
      <c r="ARO44" s="19"/>
      <c r="ARP44" s="19"/>
      <c r="ARQ44" s="19"/>
      <c r="ARR44" s="19"/>
      <c r="ARS44" s="19"/>
      <c r="ART44" s="19"/>
      <c r="ARU44" s="19"/>
      <c r="ARV44" s="19"/>
      <c r="ARW44" s="19"/>
      <c r="ARX44" s="19"/>
      <c r="ARY44" s="19"/>
      <c r="ARZ44" s="19"/>
      <c r="ASA44" s="19"/>
      <c r="ASB44" s="19"/>
      <c r="ASC44" s="19"/>
      <c r="ASD44" s="19"/>
      <c r="ASE44" s="19"/>
      <c r="ASF44" s="19"/>
      <c r="ASG44" s="19"/>
      <c r="ASH44" s="19"/>
      <c r="ASI44" s="19"/>
      <c r="ASJ44" s="19"/>
      <c r="ASK44" s="19"/>
      <c r="ASL44" s="19"/>
      <c r="ASM44" s="19"/>
      <c r="ASN44" s="19"/>
      <c r="ASO44" s="19"/>
      <c r="ASP44" s="19"/>
      <c r="ASQ44" s="19"/>
      <c r="ASR44" s="19"/>
      <c r="ASS44" s="19"/>
      <c r="AST44" s="19"/>
      <c r="ASU44" s="19"/>
      <c r="ASV44" s="19"/>
      <c r="ASW44" s="19"/>
      <c r="ASX44" s="19"/>
      <c r="ASY44" s="19"/>
      <c r="ASZ44" s="19"/>
      <c r="ATA44" s="19"/>
      <c r="ATB44" s="19"/>
      <c r="ATC44" s="19"/>
      <c r="ATD44" s="19"/>
      <c r="ATE44" s="19"/>
      <c r="ATF44" s="19"/>
      <c r="ATG44" s="19"/>
      <c r="ATH44" s="19"/>
      <c r="ATI44" s="19"/>
      <c r="ATJ44" s="19"/>
      <c r="ATK44" s="19"/>
      <c r="ATL44" s="19"/>
      <c r="ATM44" s="19"/>
      <c r="ATN44" s="19"/>
      <c r="ATO44" s="19"/>
      <c r="ATP44" s="19"/>
      <c r="ATQ44" s="19"/>
      <c r="ATR44" s="19"/>
      <c r="ATS44" s="19"/>
      <c r="ATT44" s="19"/>
      <c r="ATU44" s="19"/>
      <c r="ATV44" s="19"/>
      <c r="ATW44" s="19"/>
      <c r="ATX44" s="19"/>
      <c r="ATY44" s="19"/>
      <c r="ATZ44" s="19"/>
      <c r="AUA44" s="19"/>
      <c r="AUB44" s="19"/>
      <c r="AUC44" s="19"/>
      <c r="AUD44" s="19"/>
      <c r="AUE44" s="19"/>
      <c r="AUF44" s="19"/>
      <c r="AUG44" s="19"/>
      <c r="AUH44" s="19"/>
      <c r="AUI44" s="19"/>
      <c r="AUJ44" s="19"/>
      <c r="AUK44" s="19"/>
      <c r="AUL44" s="19"/>
      <c r="AUM44" s="19"/>
      <c r="AUN44" s="19"/>
      <c r="AUO44" s="19"/>
      <c r="AUP44" s="19"/>
      <c r="AUQ44" s="19"/>
      <c r="AUR44" s="19"/>
      <c r="AUS44" s="19"/>
      <c r="AUT44" s="19"/>
      <c r="AUU44" s="19"/>
      <c r="AUV44" s="19"/>
      <c r="AUW44" s="19"/>
      <c r="AUX44" s="19"/>
      <c r="AUY44" s="19"/>
      <c r="AUZ44" s="19"/>
      <c r="AVA44" s="19"/>
      <c r="AVB44" s="19"/>
      <c r="AVC44" s="19"/>
      <c r="AVD44" s="19"/>
      <c r="AVE44" s="19"/>
      <c r="AVF44" s="19"/>
      <c r="AVG44" s="19"/>
      <c r="AVH44" s="19"/>
      <c r="AVI44" s="19"/>
      <c r="AVJ44" s="19"/>
      <c r="AVK44" s="19"/>
      <c r="AVL44" s="19"/>
      <c r="AVM44" s="19"/>
      <c r="AVN44" s="19"/>
      <c r="AVO44" s="19"/>
      <c r="AVP44" s="19"/>
      <c r="AVQ44" s="19"/>
      <c r="AVR44" s="19"/>
      <c r="AVS44" s="19"/>
      <c r="AVT44" s="19"/>
      <c r="AVU44" s="19"/>
      <c r="AVV44" s="19"/>
      <c r="AVW44" s="19"/>
      <c r="AVX44" s="19"/>
      <c r="AVY44" s="19"/>
      <c r="AVZ44" s="19"/>
      <c r="AWA44" s="19"/>
      <c r="AWB44" s="19"/>
      <c r="AWC44" s="19"/>
      <c r="AWD44" s="19"/>
      <c r="AWE44" s="19"/>
      <c r="AWF44" s="19"/>
      <c r="AWG44" s="19"/>
      <c r="AWH44" s="19"/>
      <c r="AWI44" s="19"/>
      <c r="AWJ44" s="19"/>
      <c r="AWK44" s="19"/>
      <c r="AWL44" s="19"/>
      <c r="AWM44" s="19"/>
      <c r="AWN44" s="19"/>
      <c r="AWO44" s="19"/>
      <c r="AWP44" s="19"/>
      <c r="AWQ44" s="19"/>
      <c r="AWR44" s="19"/>
      <c r="AWS44" s="19"/>
      <c r="AWT44" s="19"/>
      <c r="AWU44" s="19"/>
      <c r="AWV44" s="19"/>
      <c r="AWW44" s="19"/>
      <c r="AWX44" s="19"/>
      <c r="AWY44" s="19"/>
      <c r="AWZ44" s="19"/>
      <c r="AXA44" s="19"/>
      <c r="AXB44" s="19"/>
      <c r="AXC44" s="19"/>
      <c r="AXD44" s="19"/>
      <c r="AXE44" s="19"/>
      <c r="AXF44" s="19"/>
      <c r="AXG44" s="19"/>
      <c r="AXH44" s="19"/>
      <c r="AXI44" s="19"/>
      <c r="AXJ44" s="19"/>
      <c r="AXK44" s="19"/>
      <c r="AXL44" s="19"/>
      <c r="AXM44" s="19"/>
      <c r="AXN44" s="19"/>
      <c r="AXO44" s="19"/>
      <c r="AXP44" s="19"/>
      <c r="AXQ44" s="19"/>
      <c r="AXR44" s="19"/>
      <c r="AXS44" s="19"/>
      <c r="AXT44" s="19"/>
      <c r="AXU44" s="19"/>
      <c r="AXV44" s="19"/>
      <c r="AXW44" s="19"/>
      <c r="AXX44" s="19"/>
      <c r="AXY44" s="19"/>
      <c r="AXZ44" s="19"/>
      <c r="AYA44" s="19"/>
      <c r="AYB44" s="19"/>
      <c r="AYC44" s="19"/>
      <c r="AYD44" s="19"/>
      <c r="AYE44" s="19"/>
      <c r="AYF44" s="19"/>
      <c r="AYG44" s="19"/>
      <c r="AYH44" s="19"/>
      <c r="AYI44" s="19"/>
      <c r="AYJ44" s="19"/>
      <c r="AYK44" s="19"/>
      <c r="AYL44" s="19"/>
      <c r="AYM44" s="19"/>
      <c r="AYN44" s="19"/>
      <c r="AYO44" s="19"/>
      <c r="AYP44" s="19"/>
      <c r="AYQ44" s="19"/>
      <c r="AYR44" s="19"/>
      <c r="AYS44" s="19"/>
      <c r="AYT44" s="19"/>
      <c r="AYU44" s="19"/>
      <c r="AYV44" s="19"/>
      <c r="AYW44" s="19"/>
      <c r="AYX44" s="19"/>
      <c r="AYY44" s="19"/>
      <c r="AYZ44" s="19"/>
      <c r="AZA44" s="19"/>
      <c r="AZB44" s="19"/>
      <c r="AZC44" s="19"/>
      <c r="AZD44" s="19"/>
      <c r="AZE44" s="19"/>
      <c r="AZF44" s="19"/>
      <c r="AZG44" s="19"/>
      <c r="AZH44" s="19"/>
      <c r="AZI44" s="19"/>
      <c r="AZJ44" s="19"/>
      <c r="AZK44" s="19"/>
      <c r="AZL44" s="19"/>
      <c r="AZM44" s="19"/>
      <c r="AZN44" s="19"/>
      <c r="AZO44" s="19"/>
      <c r="AZP44" s="19"/>
      <c r="AZQ44" s="19"/>
      <c r="AZR44" s="19"/>
      <c r="AZS44" s="19"/>
      <c r="AZT44" s="19"/>
      <c r="AZU44" s="19"/>
      <c r="AZV44" s="19"/>
      <c r="AZW44" s="19"/>
      <c r="AZX44" s="19"/>
      <c r="AZY44" s="19"/>
      <c r="AZZ44" s="19"/>
      <c r="BAA44" s="19"/>
      <c r="BAB44" s="19"/>
      <c r="BAC44" s="19"/>
      <c r="BAD44" s="19"/>
      <c r="BAE44" s="19"/>
      <c r="BAF44" s="19"/>
      <c r="BAG44" s="19"/>
      <c r="BAH44" s="19"/>
      <c r="BAI44" s="19"/>
      <c r="BAJ44" s="19"/>
      <c r="BAK44" s="19"/>
      <c r="BAL44" s="19"/>
      <c r="BAM44" s="19"/>
      <c r="BAN44" s="19"/>
      <c r="BAO44" s="19"/>
      <c r="BAP44" s="19"/>
      <c r="BAQ44" s="19"/>
      <c r="BAR44" s="19"/>
      <c r="BAS44" s="19"/>
      <c r="BAT44" s="19"/>
      <c r="BAU44" s="19"/>
      <c r="BAV44" s="19"/>
      <c r="BAW44" s="19"/>
      <c r="BAX44" s="19"/>
      <c r="BAY44" s="19"/>
      <c r="BAZ44" s="19"/>
      <c r="BBA44" s="19"/>
      <c r="BBB44" s="19"/>
      <c r="BBC44" s="19"/>
      <c r="BBD44" s="19"/>
      <c r="BBE44" s="19"/>
      <c r="BBF44" s="19"/>
      <c r="BBG44" s="19"/>
      <c r="BBH44" s="19"/>
      <c r="BBI44" s="19"/>
      <c r="BBJ44" s="19"/>
      <c r="BBK44" s="19"/>
      <c r="BBL44" s="19"/>
      <c r="BBM44" s="19"/>
      <c r="BBN44" s="19"/>
      <c r="BBO44" s="19"/>
      <c r="BBP44" s="19"/>
      <c r="BBQ44" s="19"/>
      <c r="BBR44" s="19"/>
      <c r="BBS44" s="19"/>
      <c r="BBT44" s="19"/>
      <c r="BBU44" s="19"/>
      <c r="BBV44" s="19"/>
      <c r="BBW44" s="19"/>
      <c r="BBX44" s="19"/>
      <c r="BBY44" s="19"/>
      <c r="BBZ44" s="19"/>
      <c r="BCA44" s="19"/>
      <c r="BCB44" s="19"/>
      <c r="BCC44" s="19"/>
      <c r="BCD44" s="19"/>
      <c r="BCE44" s="19"/>
      <c r="BCF44" s="19"/>
      <c r="BCG44" s="19"/>
      <c r="BCH44" s="19"/>
      <c r="BCI44" s="19"/>
      <c r="BCJ44" s="19"/>
      <c r="BCK44" s="19"/>
      <c r="BCL44" s="19"/>
      <c r="BCM44" s="19"/>
      <c r="BCN44" s="19"/>
      <c r="BCO44" s="19"/>
      <c r="BCP44" s="19"/>
      <c r="BCQ44" s="19"/>
      <c r="BCR44" s="19"/>
      <c r="BCS44" s="19"/>
      <c r="BCT44" s="19"/>
      <c r="BCU44" s="19"/>
      <c r="BCV44" s="19"/>
      <c r="BCW44" s="19"/>
      <c r="BCX44" s="19"/>
      <c r="BCY44" s="19"/>
      <c r="BCZ44" s="19"/>
      <c r="BDA44" s="19"/>
      <c r="BDB44" s="19"/>
      <c r="BDC44" s="19"/>
      <c r="BDD44" s="19"/>
      <c r="BDE44" s="19"/>
      <c r="BDF44" s="19"/>
      <c r="BDG44" s="19"/>
      <c r="BDH44" s="19"/>
      <c r="BDI44" s="19"/>
      <c r="BDJ44" s="19"/>
      <c r="BDK44" s="19"/>
      <c r="BDL44" s="19"/>
      <c r="BDM44" s="19"/>
      <c r="BDN44" s="19"/>
      <c r="BDO44" s="19"/>
      <c r="BDP44" s="19"/>
      <c r="BDQ44" s="19"/>
      <c r="BDR44" s="19"/>
      <c r="BDS44" s="19"/>
      <c r="BDT44" s="19"/>
      <c r="BDU44" s="19"/>
      <c r="BDV44" s="19"/>
      <c r="BDW44" s="19"/>
      <c r="BDX44" s="19"/>
      <c r="BDY44" s="19"/>
      <c r="BDZ44" s="19"/>
      <c r="BEA44" s="19"/>
      <c r="BEB44" s="19"/>
      <c r="BEC44" s="19"/>
      <c r="BED44" s="19"/>
      <c r="BEE44" s="19"/>
      <c r="BEF44" s="19"/>
      <c r="BEG44" s="19"/>
      <c r="BEH44" s="19"/>
      <c r="BEI44" s="19"/>
      <c r="BEJ44" s="19"/>
      <c r="BEK44" s="19"/>
      <c r="BEL44" s="19"/>
      <c r="BEM44" s="19"/>
      <c r="BEN44" s="19"/>
      <c r="BEO44" s="19"/>
      <c r="BEP44" s="19"/>
      <c r="BEQ44" s="19"/>
      <c r="BER44" s="19"/>
      <c r="BES44" s="19"/>
      <c r="BET44" s="19"/>
      <c r="BEU44" s="19"/>
      <c r="BEV44" s="19"/>
      <c r="BEW44" s="19"/>
      <c r="BEX44" s="19"/>
      <c r="BEY44" s="19"/>
      <c r="BEZ44" s="19"/>
      <c r="BFA44" s="19"/>
      <c r="BFB44" s="19"/>
      <c r="BFC44" s="19"/>
      <c r="BFD44" s="19"/>
      <c r="BFE44" s="19"/>
      <c r="BFF44" s="19"/>
      <c r="BFG44" s="19"/>
      <c r="BFH44" s="19"/>
      <c r="BFI44" s="19"/>
      <c r="BFJ44" s="19"/>
      <c r="BFK44" s="19"/>
      <c r="BFL44" s="19"/>
      <c r="BFM44" s="19"/>
      <c r="BFN44" s="19"/>
      <c r="BFO44" s="19"/>
      <c r="BFP44" s="19"/>
      <c r="BFQ44" s="19"/>
      <c r="BFR44" s="19"/>
      <c r="BFS44" s="19"/>
      <c r="BFT44" s="19"/>
      <c r="BFU44" s="19"/>
      <c r="BFV44" s="19"/>
      <c r="BFW44" s="19"/>
      <c r="BFX44" s="19"/>
      <c r="BFY44" s="19"/>
      <c r="BFZ44" s="19"/>
      <c r="BGA44" s="19"/>
      <c r="BGB44" s="19"/>
      <c r="BGC44" s="19"/>
      <c r="BGD44" s="19"/>
      <c r="BGE44" s="19"/>
      <c r="BGF44" s="19"/>
      <c r="BGG44" s="19"/>
      <c r="BGH44" s="19"/>
      <c r="BGI44" s="19"/>
      <c r="BGJ44" s="19"/>
      <c r="BGK44" s="19"/>
      <c r="BGL44" s="19"/>
      <c r="BGM44" s="19"/>
      <c r="BGN44" s="19"/>
      <c r="BGO44" s="19"/>
      <c r="BGP44" s="19"/>
      <c r="BGQ44" s="19"/>
      <c r="BGR44" s="19"/>
      <c r="BGS44" s="19"/>
      <c r="BGT44" s="19"/>
      <c r="BGU44" s="19"/>
      <c r="BGV44" s="19"/>
      <c r="BGW44" s="19"/>
      <c r="BGX44" s="19"/>
      <c r="BGY44" s="19"/>
      <c r="BGZ44" s="19"/>
      <c r="BHA44" s="19"/>
      <c r="BHB44" s="19"/>
      <c r="BHC44" s="19"/>
      <c r="BHD44" s="19"/>
      <c r="BHE44" s="19"/>
      <c r="BHF44" s="19"/>
      <c r="BHG44" s="19"/>
      <c r="BHH44" s="19"/>
      <c r="BHI44" s="19"/>
      <c r="BHJ44" s="19"/>
      <c r="BHK44" s="19"/>
      <c r="BHL44" s="19"/>
      <c r="BHM44" s="19"/>
      <c r="BHN44" s="19"/>
      <c r="BHO44" s="19"/>
      <c r="BHP44" s="19"/>
      <c r="BHQ44" s="19"/>
      <c r="BHR44" s="19"/>
      <c r="BHS44" s="19"/>
      <c r="BHT44" s="19"/>
      <c r="BHU44" s="19"/>
      <c r="BHV44" s="19"/>
      <c r="BHW44" s="19"/>
      <c r="BHX44" s="19"/>
      <c r="BHY44" s="19"/>
      <c r="BHZ44" s="19"/>
      <c r="BIA44" s="19"/>
      <c r="BIB44" s="19"/>
      <c r="BIC44" s="19"/>
      <c r="BID44" s="19"/>
      <c r="BIE44" s="19"/>
      <c r="BIF44" s="19"/>
      <c r="BIG44" s="19"/>
      <c r="BIH44" s="19"/>
      <c r="BII44" s="19"/>
      <c r="BIJ44" s="19"/>
      <c r="BIK44" s="19"/>
      <c r="BIL44" s="19"/>
      <c r="BIM44" s="19"/>
      <c r="BIN44" s="19"/>
      <c r="BIO44" s="19"/>
      <c r="BIP44" s="19"/>
      <c r="BIQ44" s="19"/>
      <c r="BIR44" s="19"/>
      <c r="BIS44" s="19"/>
      <c r="BIT44" s="19"/>
      <c r="BIU44" s="19"/>
      <c r="BIV44" s="19"/>
      <c r="BIW44" s="19"/>
      <c r="BIX44" s="19"/>
      <c r="BIY44" s="19"/>
      <c r="BIZ44" s="19"/>
      <c r="BJA44" s="19"/>
      <c r="BJB44" s="19"/>
      <c r="BJC44" s="19"/>
      <c r="BJD44" s="19"/>
      <c r="BJE44" s="19"/>
      <c r="BJF44" s="19"/>
      <c r="BJG44" s="19"/>
      <c r="BJH44" s="19"/>
      <c r="BJI44" s="19"/>
      <c r="BJJ44" s="19"/>
      <c r="BJK44" s="19"/>
      <c r="BJL44" s="19"/>
      <c r="BJM44" s="19"/>
      <c r="BJN44" s="19"/>
      <c r="BJO44" s="19"/>
      <c r="BJP44" s="19"/>
      <c r="BJQ44" s="19"/>
      <c r="BJR44" s="19"/>
      <c r="BJS44" s="19"/>
      <c r="BJT44" s="19"/>
      <c r="BJU44" s="19"/>
      <c r="BJV44" s="19"/>
      <c r="BJW44" s="19"/>
      <c r="BJX44" s="19"/>
      <c r="BJY44" s="19"/>
      <c r="BJZ44" s="19"/>
      <c r="BKA44" s="19"/>
      <c r="BKB44" s="19"/>
      <c r="BKC44" s="19"/>
      <c r="BKD44" s="19"/>
      <c r="BKE44" s="19"/>
      <c r="BKF44" s="19"/>
      <c r="BKG44" s="19"/>
      <c r="BKH44" s="19"/>
      <c r="BKI44" s="19"/>
      <c r="BKJ44" s="19"/>
      <c r="BKK44" s="19"/>
      <c r="BKL44" s="19"/>
      <c r="BKM44" s="19"/>
      <c r="BKN44" s="19"/>
      <c r="BKO44" s="19"/>
      <c r="BKP44" s="19"/>
      <c r="BKQ44" s="19"/>
      <c r="BKR44" s="19"/>
      <c r="BKS44" s="19"/>
      <c r="BKT44" s="19"/>
      <c r="BKU44" s="19"/>
      <c r="BKV44" s="19"/>
      <c r="BKW44" s="19"/>
      <c r="BKX44" s="19"/>
      <c r="BKY44" s="19"/>
      <c r="BKZ44" s="19"/>
      <c r="BLA44" s="19"/>
      <c r="BLB44" s="19"/>
      <c r="BLC44" s="19"/>
      <c r="BLD44" s="19"/>
      <c r="BLE44" s="19"/>
      <c r="BLF44" s="19"/>
      <c r="BLG44" s="19"/>
      <c r="BLH44" s="19"/>
      <c r="BLI44" s="19"/>
      <c r="BLJ44" s="19"/>
      <c r="BLK44" s="19"/>
      <c r="BLL44" s="19"/>
      <c r="BLM44" s="19"/>
      <c r="BLN44" s="19"/>
      <c r="BLO44" s="19"/>
      <c r="BLP44" s="19"/>
      <c r="BLQ44" s="19"/>
      <c r="BLR44" s="19"/>
      <c r="BLS44" s="19"/>
      <c r="BLT44" s="19"/>
      <c r="BLU44" s="19"/>
      <c r="BLV44" s="19"/>
      <c r="BLW44" s="19"/>
      <c r="BLX44" s="19"/>
      <c r="BLY44" s="19"/>
      <c r="BLZ44" s="19"/>
      <c r="BMA44" s="19"/>
      <c r="BMB44" s="19"/>
      <c r="BMC44" s="19"/>
      <c r="BMD44" s="19"/>
      <c r="BME44" s="19"/>
      <c r="BMF44" s="19"/>
      <c r="BMG44" s="19"/>
      <c r="BMH44" s="19"/>
      <c r="BMI44" s="19"/>
      <c r="BMJ44" s="19"/>
      <c r="BMK44" s="19"/>
      <c r="BML44" s="19"/>
      <c r="BMM44" s="19"/>
      <c r="BMN44" s="19"/>
      <c r="BMO44" s="19"/>
      <c r="BMP44" s="19"/>
      <c r="BMQ44" s="19"/>
      <c r="BMR44" s="19"/>
      <c r="BMS44" s="19"/>
      <c r="BMT44" s="19"/>
      <c r="BMU44" s="19"/>
      <c r="BMV44" s="19"/>
      <c r="BMW44" s="19"/>
      <c r="BMX44" s="19"/>
      <c r="BMY44" s="19"/>
      <c r="BMZ44" s="19"/>
      <c r="BNA44" s="19"/>
      <c r="BNB44" s="19"/>
      <c r="BNC44" s="19"/>
      <c r="BND44" s="19"/>
      <c r="BNE44" s="19"/>
      <c r="BNF44" s="19"/>
      <c r="BNG44" s="19"/>
      <c r="BNH44" s="19"/>
      <c r="BNI44" s="19"/>
      <c r="BNJ44" s="19"/>
      <c r="BNK44" s="19"/>
      <c r="BNL44" s="19"/>
      <c r="BNM44" s="19"/>
      <c r="BNN44" s="19"/>
      <c r="BNO44" s="19"/>
      <c r="BNP44" s="19"/>
      <c r="BNQ44" s="19"/>
      <c r="BNR44" s="19"/>
      <c r="BNS44" s="19"/>
      <c r="BNT44" s="19"/>
      <c r="BNU44" s="19"/>
      <c r="BNV44" s="19"/>
      <c r="BNW44" s="19"/>
      <c r="BNX44" s="19"/>
      <c r="BNY44" s="19"/>
      <c r="BNZ44" s="19"/>
      <c r="BOA44" s="19"/>
      <c r="BOB44" s="19"/>
      <c r="BOC44" s="19"/>
      <c r="BOD44" s="19"/>
      <c r="BOE44" s="19"/>
      <c r="BOF44" s="19"/>
      <c r="BOG44" s="19"/>
      <c r="BOH44" s="19"/>
      <c r="BOI44" s="19"/>
      <c r="BOJ44" s="19"/>
      <c r="BOK44" s="19"/>
      <c r="BOL44" s="19"/>
      <c r="BOM44" s="19"/>
      <c r="BON44" s="19"/>
      <c r="BOO44" s="19"/>
      <c r="BOP44" s="19"/>
      <c r="BOQ44" s="19"/>
      <c r="BOR44" s="19"/>
      <c r="BOS44" s="19"/>
      <c r="BOT44" s="19"/>
      <c r="BOU44" s="19"/>
      <c r="BOV44" s="19"/>
      <c r="BOW44" s="19"/>
      <c r="BOX44" s="19"/>
      <c r="BOY44" s="19"/>
      <c r="BOZ44" s="19"/>
      <c r="BPA44" s="19"/>
      <c r="BPB44" s="19"/>
      <c r="BPC44" s="19"/>
      <c r="BPD44" s="19"/>
      <c r="BPE44" s="19"/>
      <c r="BPF44" s="19"/>
      <c r="BPG44" s="19"/>
      <c r="BPH44" s="19"/>
      <c r="BPI44" s="19"/>
      <c r="BPJ44" s="19"/>
      <c r="BPK44" s="19"/>
      <c r="BPL44" s="19"/>
      <c r="BPM44" s="19"/>
      <c r="BPN44" s="19"/>
      <c r="BPO44" s="19"/>
      <c r="BPP44" s="19"/>
      <c r="BPQ44" s="19"/>
      <c r="BPR44" s="19"/>
      <c r="BPS44" s="19"/>
      <c r="BPT44" s="19"/>
      <c r="BPU44" s="19"/>
      <c r="BPV44" s="19"/>
      <c r="BPW44" s="19"/>
      <c r="BPX44" s="19"/>
      <c r="BPY44" s="19"/>
      <c r="BPZ44" s="19"/>
      <c r="BQA44" s="19"/>
      <c r="BQB44" s="19"/>
      <c r="BQC44" s="19"/>
      <c r="BQD44" s="19"/>
      <c r="BQE44" s="19"/>
      <c r="BQF44" s="19"/>
      <c r="BQG44" s="19"/>
      <c r="BQH44" s="19"/>
      <c r="BQI44" s="19"/>
      <c r="BQJ44" s="19"/>
      <c r="BQK44" s="19"/>
      <c r="BQL44" s="19"/>
      <c r="BQM44" s="19"/>
      <c r="BQN44" s="19"/>
      <c r="BQO44" s="19"/>
      <c r="BQP44" s="19"/>
      <c r="BQQ44" s="19"/>
      <c r="BQR44" s="19"/>
      <c r="BQS44" s="19"/>
      <c r="BQT44" s="19"/>
      <c r="BQU44" s="19"/>
      <c r="BQV44" s="19"/>
      <c r="BQW44" s="19"/>
      <c r="BQX44" s="19"/>
      <c r="BQY44" s="19"/>
      <c r="BQZ44" s="19"/>
      <c r="BRA44" s="19"/>
      <c r="BRB44" s="19"/>
      <c r="BRC44" s="19"/>
      <c r="BRD44" s="19"/>
    </row>
    <row r="45" spans="1:1824" x14ac:dyDescent="0.2">
      <c r="A45" s="25" t="s">
        <v>1</v>
      </c>
      <c r="B45" s="26"/>
      <c r="K45" s="17"/>
      <c r="U45" s="17"/>
      <c r="V45" s="2"/>
      <c r="W45" s="2"/>
      <c r="X45" s="2"/>
      <c r="Y45" s="2"/>
      <c r="Z45" s="3"/>
      <c r="AA45" s="2"/>
      <c r="AB45" s="2"/>
      <c r="AC45" s="2"/>
      <c r="AD45" s="2"/>
      <c r="AE45" s="17"/>
      <c r="AO45" s="17"/>
      <c r="AY45" s="17"/>
      <c r="BI45" s="17"/>
      <c r="BS45" s="17"/>
    </row>
    <row r="46" spans="1:1824" s="27" customFormat="1" x14ac:dyDescent="0.2">
      <c r="A46" s="41" t="s">
        <v>105</v>
      </c>
      <c r="B46" s="40">
        <f t="shared" ref="B46:AG46" si="59">SUM(B22,B36)</f>
        <v>1455000</v>
      </c>
      <c r="C46" s="30">
        <f t="shared" si="59"/>
        <v>2910000</v>
      </c>
      <c r="D46" s="30">
        <f t="shared" si="59"/>
        <v>4365000</v>
      </c>
      <c r="E46" s="30">
        <f t="shared" si="59"/>
        <v>5820000</v>
      </c>
      <c r="F46" s="30">
        <f t="shared" si="59"/>
        <v>7275000</v>
      </c>
      <c r="G46" s="30">
        <f t="shared" si="59"/>
        <v>8730000</v>
      </c>
      <c r="H46" s="30">
        <f t="shared" si="59"/>
        <v>10185000</v>
      </c>
      <c r="I46" s="30">
        <f t="shared" si="59"/>
        <v>11640000</v>
      </c>
      <c r="J46" s="30">
        <f t="shared" si="59"/>
        <v>13095000</v>
      </c>
      <c r="K46" s="15">
        <f t="shared" si="59"/>
        <v>14550000</v>
      </c>
      <c r="L46" s="30">
        <f t="shared" si="59"/>
        <v>16005000</v>
      </c>
      <c r="M46" s="30">
        <f t="shared" si="59"/>
        <v>17460000</v>
      </c>
      <c r="N46" s="30">
        <f t="shared" si="59"/>
        <v>18915000</v>
      </c>
      <c r="O46" s="30">
        <f t="shared" si="59"/>
        <v>20370000</v>
      </c>
      <c r="P46" s="30">
        <f t="shared" si="59"/>
        <v>21825000</v>
      </c>
      <c r="Q46" s="30">
        <f t="shared" si="59"/>
        <v>23280000</v>
      </c>
      <c r="R46" s="30">
        <f t="shared" si="59"/>
        <v>24735000</v>
      </c>
      <c r="S46" s="30">
        <f t="shared" si="59"/>
        <v>26190000</v>
      </c>
      <c r="T46" s="30">
        <f t="shared" si="59"/>
        <v>27645000</v>
      </c>
      <c r="U46" s="15">
        <f t="shared" si="59"/>
        <v>29100000</v>
      </c>
      <c r="V46" s="30">
        <f t="shared" si="59"/>
        <v>30555000</v>
      </c>
      <c r="W46" s="30">
        <f t="shared" si="59"/>
        <v>32010000</v>
      </c>
      <c r="X46" s="30">
        <f t="shared" si="59"/>
        <v>33465000</v>
      </c>
      <c r="Y46" s="30">
        <f t="shared" si="59"/>
        <v>34920000</v>
      </c>
      <c r="Z46" s="30">
        <f t="shared" si="59"/>
        <v>36375000</v>
      </c>
      <c r="AA46" s="30">
        <f t="shared" si="59"/>
        <v>37830000</v>
      </c>
      <c r="AB46" s="30">
        <f t="shared" si="59"/>
        <v>39285000</v>
      </c>
      <c r="AC46" s="30">
        <f t="shared" si="59"/>
        <v>40740000</v>
      </c>
      <c r="AD46" s="30">
        <f t="shared" si="59"/>
        <v>42195000</v>
      </c>
      <c r="AE46" s="15">
        <f t="shared" si="59"/>
        <v>43650000</v>
      </c>
      <c r="AF46" s="30">
        <f t="shared" si="59"/>
        <v>45105000</v>
      </c>
      <c r="AG46" s="30">
        <f t="shared" si="59"/>
        <v>46560000</v>
      </c>
      <c r="AH46" s="30">
        <f t="shared" ref="AH46:BM46" si="60">SUM(AH22,AH36)</f>
        <v>48015000</v>
      </c>
      <c r="AI46" s="30">
        <f t="shared" si="60"/>
        <v>49470000</v>
      </c>
      <c r="AJ46" s="30">
        <f t="shared" si="60"/>
        <v>50925000</v>
      </c>
      <c r="AK46" s="30">
        <f t="shared" si="60"/>
        <v>52380000</v>
      </c>
      <c r="AL46" s="30">
        <f t="shared" si="60"/>
        <v>53835000</v>
      </c>
      <c r="AM46" s="30">
        <f t="shared" si="60"/>
        <v>55290000</v>
      </c>
      <c r="AN46" s="30">
        <f t="shared" si="60"/>
        <v>56745000</v>
      </c>
      <c r="AO46" s="15">
        <f t="shared" si="60"/>
        <v>58200000</v>
      </c>
      <c r="AP46" s="30">
        <f t="shared" si="60"/>
        <v>59655000</v>
      </c>
      <c r="AQ46" s="30">
        <f t="shared" si="60"/>
        <v>61110000</v>
      </c>
      <c r="AR46" s="30">
        <f t="shared" si="60"/>
        <v>62565000</v>
      </c>
      <c r="AS46" s="30">
        <f t="shared" si="60"/>
        <v>64020000</v>
      </c>
      <c r="AT46" s="30">
        <f t="shared" si="60"/>
        <v>65475000</v>
      </c>
      <c r="AU46" s="30">
        <f t="shared" si="60"/>
        <v>66930000</v>
      </c>
      <c r="AV46" s="30">
        <f t="shared" si="60"/>
        <v>68385000</v>
      </c>
      <c r="AW46" s="30">
        <f t="shared" si="60"/>
        <v>69840000</v>
      </c>
      <c r="AX46" s="30">
        <f t="shared" si="60"/>
        <v>71295000</v>
      </c>
      <c r="AY46" s="15">
        <f t="shared" si="60"/>
        <v>72750000</v>
      </c>
      <c r="AZ46" s="30">
        <f t="shared" si="60"/>
        <v>74205000</v>
      </c>
      <c r="BA46" s="30">
        <f t="shared" si="60"/>
        <v>75660000</v>
      </c>
      <c r="BB46" s="30">
        <f t="shared" si="60"/>
        <v>77115000</v>
      </c>
      <c r="BC46" s="30">
        <f t="shared" si="60"/>
        <v>78570000</v>
      </c>
      <c r="BD46" s="30">
        <f t="shared" si="60"/>
        <v>80025000</v>
      </c>
      <c r="BE46" s="30">
        <f t="shared" si="60"/>
        <v>81480000</v>
      </c>
      <c r="BF46" s="30">
        <f t="shared" si="60"/>
        <v>82935000</v>
      </c>
      <c r="BG46" s="30">
        <f t="shared" si="60"/>
        <v>84390000</v>
      </c>
      <c r="BH46" s="30">
        <f t="shared" si="60"/>
        <v>85845000</v>
      </c>
      <c r="BI46" s="15">
        <f t="shared" si="60"/>
        <v>87300000</v>
      </c>
      <c r="BJ46" s="30">
        <f t="shared" si="60"/>
        <v>88755000</v>
      </c>
      <c r="BK46" s="30">
        <f t="shared" si="60"/>
        <v>90210000</v>
      </c>
      <c r="BL46" s="30">
        <f t="shared" si="60"/>
        <v>91665000</v>
      </c>
      <c r="BM46" s="30">
        <f t="shared" si="60"/>
        <v>93120000</v>
      </c>
      <c r="BN46" s="30">
        <f t="shared" ref="BN46:BS46" si="61">SUM(BN22,BN36)</f>
        <v>94575000</v>
      </c>
      <c r="BO46" s="30">
        <f t="shared" si="61"/>
        <v>96030000</v>
      </c>
      <c r="BP46" s="30">
        <f t="shared" si="61"/>
        <v>97485000</v>
      </c>
      <c r="BQ46" s="30">
        <f t="shared" si="61"/>
        <v>98940000</v>
      </c>
      <c r="BR46" s="30">
        <f t="shared" si="61"/>
        <v>100395000</v>
      </c>
      <c r="BS46" s="15">
        <f t="shared" si="61"/>
        <v>101850000</v>
      </c>
      <c r="BT46" s="30"/>
      <c r="BU46" s="30"/>
      <c r="BV46" s="30"/>
    </row>
    <row r="47" spans="1:1824" s="27" customFormat="1" x14ac:dyDescent="0.2">
      <c r="A47" s="41" t="s">
        <v>106</v>
      </c>
      <c r="B47" s="40">
        <f t="shared" ref="B47:AG47" si="62">SUM(B24,B38)</f>
        <v>1455000</v>
      </c>
      <c r="C47" s="30">
        <f t="shared" si="62"/>
        <v>2910000</v>
      </c>
      <c r="D47" s="30">
        <f t="shared" si="62"/>
        <v>4365000</v>
      </c>
      <c r="E47" s="30">
        <f t="shared" si="62"/>
        <v>5820000</v>
      </c>
      <c r="F47" s="30">
        <f t="shared" si="62"/>
        <v>7275000</v>
      </c>
      <c r="G47" s="30">
        <f t="shared" si="62"/>
        <v>8730000</v>
      </c>
      <c r="H47" s="30">
        <f t="shared" si="62"/>
        <v>10185000</v>
      </c>
      <c r="I47" s="30">
        <f t="shared" si="62"/>
        <v>11640000</v>
      </c>
      <c r="J47" s="30">
        <f t="shared" si="62"/>
        <v>13095000</v>
      </c>
      <c r="K47" s="15">
        <f t="shared" si="62"/>
        <v>14550000</v>
      </c>
      <c r="L47" s="30">
        <f t="shared" si="62"/>
        <v>16005000</v>
      </c>
      <c r="M47" s="30">
        <f t="shared" si="62"/>
        <v>17460000</v>
      </c>
      <c r="N47" s="30">
        <f t="shared" si="62"/>
        <v>18915000</v>
      </c>
      <c r="O47" s="30">
        <f t="shared" si="62"/>
        <v>20370000</v>
      </c>
      <c r="P47" s="30">
        <f t="shared" si="62"/>
        <v>21825000</v>
      </c>
      <c r="Q47" s="30">
        <f t="shared" si="62"/>
        <v>23280000</v>
      </c>
      <c r="R47" s="30">
        <f t="shared" si="62"/>
        <v>24735000</v>
      </c>
      <c r="S47" s="30">
        <f t="shared" si="62"/>
        <v>26190000</v>
      </c>
      <c r="T47" s="30">
        <f t="shared" si="62"/>
        <v>27645000</v>
      </c>
      <c r="U47" s="15">
        <f t="shared" si="62"/>
        <v>29100000</v>
      </c>
      <c r="V47" s="30">
        <f t="shared" si="62"/>
        <v>30555000</v>
      </c>
      <c r="W47" s="30">
        <f t="shared" si="62"/>
        <v>32010000</v>
      </c>
      <c r="X47" s="30">
        <f t="shared" si="62"/>
        <v>33465000</v>
      </c>
      <c r="Y47" s="30">
        <f t="shared" si="62"/>
        <v>34920000</v>
      </c>
      <c r="Z47" s="30">
        <f t="shared" si="62"/>
        <v>36375000</v>
      </c>
      <c r="AA47" s="30">
        <f t="shared" si="62"/>
        <v>37830000</v>
      </c>
      <c r="AB47" s="30">
        <f t="shared" si="62"/>
        <v>39285000</v>
      </c>
      <c r="AC47" s="30">
        <f t="shared" si="62"/>
        <v>40740000</v>
      </c>
      <c r="AD47" s="30">
        <f t="shared" si="62"/>
        <v>42195000</v>
      </c>
      <c r="AE47" s="15">
        <f t="shared" si="62"/>
        <v>43650000</v>
      </c>
      <c r="AF47" s="30">
        <f t="shared" si="62"/>
        <v>45105000</v>
      </c>
      <c r="AG47" s="30">
        <f t="shared" si="62"/>
        <v>46560000</v>
      </c>
      <c r="AH47" s="30">
        <f t="shared" ref="AH47:BM47" si="63">SUM(AH24,AH38)</f>
        <v>48015000</v>
      </c>
      <c r="AI47" s="30">
        <f t="shared" si="63"/>
        <v>49470000</v>
      </c>
      <c r="AJ47" s="30">
        <f t="shared" si="63"/>
        <v>50925000</v>
      </c>
      <c r="AK47" s="30">
        <f t="shared" si="63"/>
        <v>52380000</v>
      </c>
      <c r="AL47" s="30">
        <f t="shared" si="63"/>
        <v>53835000</v>
      </c>
      <c r="AM47" s="30">
        <f t="shared" si="63"/>
        <v>55290000</v>
      </c>
      <c r="AN47" s="30">
        <f t="shared" si="63"/>
        <v>56745000</v>
      </c>
      <c r="AO47" s="15">
        <f t="shared" si="63"/>
        <v>58200000</v>
      </c>
      <c r="AP47" s="30">
        <f t="shared" si="63"/>
        <v>59655000</v>
      </c>
      <c r="AQ47" s="30">
        <f t="shared" si="63"/>
        <v>61110000</v>
      </c>
      <c r="AR47" s="30">
        <f t="shared" si="63"/>
        <v>62565000</v>
      </c>
      <c r="AS47" s="30">
        <f t="shared" si="63"/>
        <v>64020000</v>
      </c>
      <c r="AT47" s="30">
        <f t="shared" si="63"/>
        <v>65475000</v>
      </c>
      <c r="AU47" s="30">
        <f t="shared" si="63"/>
        <v>66930000</v>
      </c>
      <c r="AV47" s="30">
        <f t="shared" si="63"/>
        <v>68385000</v>
      </c>
      <c r="AW47" s="30">
        <f t="shared" si="63"/>
        <v>69840000</v>
      </c>
      <c r="AX47" s="30">
        <f t="shared" si="63"/>
        <v>71295000</v>
      </c>
      <c r="AY47" s="15">
        <f t="shared" si="63"/>
        <v>72750000</v>
      </c>
      <c r="AZ47" s="30">
        <f t="shared" si="63"/>
        <v>74205000</v>
      </c>
      <c r="BA47" s="30">
        <f t="shared" si="63"/>
        <v>75660000</v>
      </c>
      <c r="BB47" s="30">
        <f t="shared" si="63"/>
        <v>77115000</v>
      </c>
      <c r="BC47" s="30">
        <f t="shared" si="63"/>
        <v>78570000</v>
      </c>
      <c r="BD47" s="30">
        <f t="shared" si="63"/>
        <v>80025000</v>
      </c>
      <c r="BE47" s="30">
        <f t="shared" si="63"/>
        <v>81480000</v>
      </c>
      <c r="BF47" s="30">
        <f t="shared" si="63"/>
        <v>82935000</v>
      </c>
      <c r="BG47" s="30">
        <f t="shared" si="63"/>
        <v>84390000</v>
      </c>
      <c r="BH47" s="30">
        <f t="shared" si="63"/>
        <v>85845000</v>
      </c>
      <c r="BI47" s="15">
        <f t="shared" si="63"/>
        <v>87300000</v>
      </c>
      <c r="BJ47" s="30">
        <f t="shared" si="63"/>
        <v>88755000</v>
      </c>
      <c r="BK47" s="30">
        <f t="shared" si="63"/>
        <v>90210000</v>
      </c>
      <c r="BL47" s="30">
        <f t="shared" si="63"/>
        <v>91665000</v>
      </c>
      <c r="BM47" s="30">
        <f t="shared" si="63"/>
        <v>93120000</v>
      </c>
      <c r="BN47" s="30">
        <f t="shared" ref="BN47:BS47" si="64">SUM(BN24,BN38)</f>
        <v>94575000</v>
      </c>
      <c r="BO47" s="30">
        <f t="shared" si="64"/>
        <v>96030000</v>
      </c>
      <c r="BP47" s="30">
        <f t="shared" si="64"/>
        <v>97485000</v>
      </c>
      <c r="BQ47" s="30">
        <f t="shared" si="64"/>
        <v>98940000</v>
      </c>
      <c r="BR47" s="30">
        <f t="shared" si="64"/>
        <v>100395000</v>
      </c>
      <c r="BS47" s="15">
        <f t="shared" si="64"/>
        <v>101850000</v>
      </c>
      <c r="BT47" s="30"/>
      <c r="BU47" s="30"/>
      <c r="BV47" s="30"/>
    </row>
    <row r="48" spans="1:1824" s="27" customFormat="1" x14ac:dyDescent="0.2">
      <c r="A48" s="41" t="s">
        <v>14</v>
      </c>
      <c r="B48" s="40">
        <f t="shared" ref="B48:AG48" si="65">SUM(B40,B26)</f>
        <v>0</v>
      </c>
      <c r="C48" s="30">
        <f t="shared" si="65"/>
        <v>0</v>
      </c>
      <c r="D48" s="30">
        <f t="shared" si="65"/>
        <v>0</v>
      </c>
      <c r="E48" s="30">
        <f t="shared" si="65"/>
        <v>0</v>
      </c>
      <c r="F48" s="30">
        <f t="shared" si="65"/>
        <v>0</v>
      </c>
      <c r="G48" s="30">
        <f t="shared" si="65"/>
        <v>0</v>
      </c>
      <c r="H48" s="30">
        <f t="shared" si="65"/>
        <v>0</v>
      </c>
      <c r="I48" s="30">
        <f t="shared" si="65"/>
        <v>0</v>
      </c>
      <c r="J48" s="30">
        <f t="shared" si="65"/>
        <v>0</v>
      </c>
      <c r="K48" s="15">
        <f t="shared" si="65"/>
        <v>0</v>
      </c>
      <c r="L48" s="30">
        <f t="shared" si="65"/>
        <v>0</v>
      </c>
      <c r="M48" s="30">
        <f t="shared" si="65"/>
        <v>0</v>
      </c>
      <c r="N48" s="30">
        <f t="shared" si="65"/>
        <v>0</v>
      </c>
      <c r="O48" s="30">
        <f t="shared" si="65"/>
        <v>0</v>
      </c>
      <c r="P48" s="30">
        <f t="shared" si="65"/>
        <v>0</v>
      </c>
      <c r="Q48" s="30">
        <f t="shared" si="65"/>
        <v>0</v>
      </c>
      <c r="R48" s="30">
        <f t="shared" si="65"/>
        <v>0</v>
      </c>
      <c r="S48" s="30">
        <f t="shared" si="65"/>
        <v>0</v>
      </c>
      <c r="T48" s="30">
        <f t="shared" si="65"/>
        <v>0</v>
      </c>
      <c r="U48" s="15">
        <f t="shared" si="65"/>
        <v>0</v>
      </c>
      <c r="V48" s="30">
        <f t="shared" si="65"/>
        <v>0</v>
      </c>
      <c r="W48" s="30">
        <f t="shared" si="65"/>
        <v>0</v>
      </c>
      <c r="X48" s="30">
        <f t="shared" si="65"/>
        <v>0</v>
      </c>
      <c r="Y48" s="30">
        <f t="shared" si="65"/>
        <v>0</v>
      </c>
      <c r="Z48" s="30">
        <f t="shared" si="65"/>
        <v>0</v>
      </c>
      <c r="AA48" s="30">
        <f t="shared" si="65"/>
        <v>0</v>
      </c>
      <c r="AB48" s="30">
        <f t="shared" si="65"/>
        <v>0</v>
      </c>
      <c r="AC48" s="30">
        <f t="shared" si="65"/>
        <v>0</v>
      </c>
      <c r="AD48" s="30">
        <f t="shared" si="65"/>
        <v>0</v>
      </c>
      <c r="AE48" s="15">
        <f t="shared" si="65"/>
        <v>0</v>
      </c>
      <c r="AF48" s="30">
        <f t="shared" si="65"/>
        <v>0</v>
      </c>
      <c r="AG48" s="30">
        <f t="shared" si="65"/>
        <v>0</v>
      </c>
      <c r="AH48" s="30">
        <f t="shared" ref="AH48:BM48" si="66">SUM(AH40,AH26)</f>
        <v>0</v>
      </c>
      <c r="AI48" s="30">
        <f t="shared" si="66"/>
        <v>0</v>
      </c>
      <c r="AJ48" s="30">
        <f t="shared" si="66"/>
        <v>0</v>
      </c>
      <c r="AK48" s="30">
        <f t="shared" si="66"/>
        <v>0</v>
      </c>
      <c r="AL48" s="30">
        <f t="shared" si="66"/>
        <v>0</v>
      </c>
      <c r="AM48" s="30">
        <f t="shared" si="66"/>
        <v>0</v>
      </c>
      <c r="AN48" s="30">
        <f t="shared" si="66"/>
        <v>0</v>
      </c>
      <c r="AO48" s="15">
        <f t="shared" si="66"/>
        <v>0</v>
      </c>
      <c r="AP48" s="30">
        <f t="shared" si="66"/>
        <v>0</v>
      </c>
      <c r="AQ48" s="30">
        <f t="shared" si="66"/>
        <v>0</v>
      </c>
      <c r="AR48" s="30">
        <f t="shared" si="66"/>
        <v>0</v>
      </c>
      <c r="AS48" s="30">
        <f t="shared" si="66"/>
        <v>0</v>
      </c>
      <c r="AT48" s="30">
        <f t="shared" si="66"/>
        <v>0</v>
      </c>
      <c r="AU48" s="30">
        <f t="shared" si="66"/>
        <v>0</v>
      </c>
      <c r="AV48" s="30">
        <f t="shared" si="66"/>
        <v>0</v>
      </c>
      <c r="AW48" s="30">
        <f t="shared" si="66"/>
        <v>0</v>
      </c>
      <c r="AX48" s="30">
        <f t="shared" si="66"/>
        <v>0</v>
      </c>
      <c r="AY48" s="15">
        <f t="shared" si="66"/>
        <v>0</v>
      </c>
      <c r="AZ48" s="30">
        <f t="shared" si="66"/>
        <v>0</v>
      </c>
      <c r="BA48" s="30">
        <f t="shared" si="66"/>
        <v>0</v>
      </c>
      <c r="BB48" s="30">
        <f t="shared" si="66"/>
        <v>0</v>
      </c>
      <c r="BC48" s="30">
        <f t="shared" si="66"/>
        <v>0</v>
      </c>
      <c r="BD48" s="30">
        <f t="shared" si="66"/>
        <v>0</v>
      </c>
      <c r="BE48" s="30">
        <f t="shared" si="66"/>
        <v>0</v>
      </c>
      <c r="BF48" s="30">
        <f t="shared" si="66"/>
        <v>0</v>
      </c>
      <c r="BG48" s="30">
        <f t="shared" si="66"/>
        <v>0</v>
      </c>
      <c r="BH48" s="30">
        <f t="shared" si="66"/>
        <v>0</v>
      </c>
      <c r="BI48" s="15">
        <f t="shared" si="66"/>
        <v>0</v>
      </c>
      <c r="BJ48" s="30">
        <f t="shared" si="66"/>
        <v>0</v>
      </c>
      <c r="BK48" s="30">
        <f t="shared" si="66"/>
        <v>0</v>
      </c>
      <c r="BL48" s="30">
        <f t="shared" si="66"/>
        <v>0</v>
      </c>
      <c r="BM48" s="30">
        <f t="shared" si="66"/>
        <v>0</v>
      </c>
      <c r="BN48" s="30">
        <f t="shared" ref="BN48:BS48" si="67">SUM(BN40,BN26)</f>
        <v>0</v>
      </c>
      <c r="BO48" s="30">
        <f t="shared" si="67"/>
        <v>0</v>
      </c>
      <c r="BP48" s="30">
        <f t="shared" si="67"/>
        <v>0</v>
      </c>
      <c r="BQ48" s="30">
        <f t="shared" si="67"/>
        <v>0</v>
      </c>
      <c r="BR48" s="30">
        <f t="shared" si="67"/>
        <v>0</v>
      </c>
      <c r="BS48" s="15">
        <f t="shared" si="67"/>
        <v>0</v>
      </c>
    </row>
    <row r="49" spans="1:1824" s="27" customFormat="1" x14ac:dyDescent="0.2">
      <c r="A49" s="27" t="s">
        <v>107</v>
      </c>
      <c r="B49" s="40">
        <f>B41+B27</f>
        <v>42496760</v>
      </c>
      <c r="C49" s="30">
        <f>B49</f>
        <v>42496760</v>
      </c>
      <c r="D49" s="30">
        <f t="shared" ref="D49:K49" si="68">C49</f>
        <v>42496760</v>
      </c>
      <c r="E49" s="30">
        <f t="shared" si="68"/>
        <v>42496760</v>
      </c>
      <c r="F49" s="30">
        <f t="shared" si="68"/>
        <v>42496760</v>
      </c>
      <c r="G49" s="30">
        <f t="shared" si="68"/>
        <v>42496760</v>
      </c>
      <c r="H49" s="30">
        <f t="shared" si="68"/>
        <v>42496760</v>
      </c>
      <c r="I49" s="30">
        <f t="shared" si="68"/>
        <v>42496760</v>
      </c>
      <c r="J49" s="30">
        <f t="shared" si="68"/>
        <v>42496760</v>
      </c>
      <c r="K49" s="15">
        <f t="shared" si="68"/>
        <v>42496760</v>
      </c>
      <c r="L49" s="30">
        <f>B49+K48</f>
        <v>42496760</v>
      </c>
      <c r="M49" s="30">
        <f>L49</f>
        <v>42496760</v>
      </c>
      <c r="N49" s="30">
        <f t="shared" ref="N49:T49" si="69">M49</f>
        <v>42496760</v>
      </c>
      <c r="O49" s="30">
        <f t="shared" si="69"/>
        <v>42496760</v>
      </c>
      <c r="P49" s="30">
        <f t="shared" si="69"/>
        <v>42496760</v>
      </c>
      <c r="Q49" s="30">
        <f t="shared" si="69"/>
        <v>42496760</v>
      </c>
      <c r="R49" s="30">
        <f t="shared" si="69"/>
        <v>42496760</v>
      </c>
      <c r="S49" s="30">
        <f t="shared" si="69"/>
        <v>42496760</v>
      </c>
      <c r="T49" s="30">
        <f t="shared" si="69"/>
        <v>42496760</v>
      </c>
      <c r="U49" s="15">
        <f>T49</f>
        <v>42496760</v>
      </c>
      <c r="V49" s="30">
        <f>$B49+U48</f>
        <v>42496760</v>
      </c>
      <c r="W49" s="30">
        <f>V49</f>
        <v>42496760</v>
      </c>
      <c r="X49" s="30">
        <f t="shared" ref="X49:AD49" si="70">W49</f>
        <v>42496760</v>
      </c>
      <c r="Y49" s="30">
        <f t="shared" si="70"/>
        <v>42496760</v>
      </c>
      <c r="Z49" s="30">
        <f t="shared" si="70"/>
        <v>42496760</v>
      </c>
      <c r="AA49" s="30">
        <f t="shared" si="70"/>
        <v>42496760</v>
      </c>
      <c r="AB49" s="30">
        <f t="shared" si="70"/>
        <v>42496760</v>
      </c>
      <c r="AC49" s="30">
        <f t="shared" si="70"/>
        <v>42496760</v>
      </c>
      <c r="AD49" s="30">
        <f t="shared" si="70"/>
        <v>42496760</v>
      </c>
      <c r="AE49" s="15">
        <f>SUM(AE48+$B49)</f>
        <v>42496760</v>
      </c>
      <c r="AF49" s="30">
        <f>$B49+AE48</f>
        <v>42496760</v>
      </c>
      <c r="AG49" s="30">
        <f>AF49</f>
        <v>42496760</v>
      </c>
      <c r="AH49" s="30">
        <f t="shared" ref="AH49:AN49" si="71">AG49</f>
        <v>42496760</v>
      </c>
      <c r="AI49" s="30">
        <f t="shared" si="71"/>
        <v>42496760</v>
      </c>
      <c r="AJ49" s="30">
        <f t="shared" si="71"/>
        <v>42496760</v>
      </c>
      <c r="AK49" s="30">
        <f t="shared" si="71"/>
        <v>42496760</v>
      </c>
      <c r="AL49" s="30">
        <f t="shared" si="71"/>
        <v>42496760</v>
      </c>
      <c r="AM49" s="30">
        <f t="shared" si="71"/>
        <v>42496760</v>
      </c>
      <c r="AN49" s="30">
        <f t="shared" si="71"/>
        <v>42496760</v>
      </c>
      <c r="AO49" s="15">
        <f>SUM(AO48+$B49)</f>
        <v>42496760</v>
      </c>
      <c r="AP49" s="30">
        <f>$B49+AO48</f>
        <v>42496760</v>
      </c>
      <c r="AQ49" s="30">
        <f>AP49</f>
        <v>42496760</v>
      </c>
      <c r="AR49" s="30">
        <f t="shared" ref="AR49:AX49" si="72">AQ49</f>
        <v>42496760</v>
      </c>
      <c r="AS49" s="30">
        <f t="shared" si="72"/>
        <v>42496760</v>
      </c>
      <c r="AT49" s="30">
        <f t="shared" si="72"/>
        <v>42496760</v>
      </c>
      <c r="AU49" s="30">
        <f t="shared" si="72"/>
        <v>42496760</v>
      </c>
      <c r="AV49" s="30">
        <f t="shared" si="72"/>
        <v>42496760</v>
      </c>
      <c r="AW49" s="30">
        <f t="shared" si="72"/>
        <v>42496760</v>
      </c>
      <c r="AX49" s="30">
        <f t="shared" si="72"/>
        <v>42496760</v>
      </c>
      <c r="AY49" s="15">
        <f>AX49</f>
        <v>42496760</v>
      </c>
      <c r="AZ49" s="30">
        <f>$B49+AY48</f>
        <v>42496760</v>
      </c>
      <c r="BA49" s="30">
        <f>AZ49</f>
        <v>42496760</v>
      </c>
      <c r="BB49" s="30">
        <f t="shared" ref="BB49:BI49" si="73">BA49</f>
        <v>42496760</v>
      </c>
      <c r="BC49" s="30">
        <f t="shared" si="73"/>
        <v>42496760</v>
      </c>
      <c r="BD49" s="30">
        <f t="shared" si="73"/>
        <v>42496760</v>
      </c>
      <c r="BE49" s="30">
        <f t="shared" si="73"/>
        <v>42496760</v>
      </c>
      <c r="BF49" s="30">
        <f t="shared" si="73"/>
        <v>42496760</v>
      </c>
      <c r="BG49" s="30">
        <f t="shared" si="73"/>
        <v>42496760</v>
      </c>
      <c r="BH49" s="30">
        <f t="shared" si="73"/>
        <v>42496760</v>
      </c>
      <c r="BI49" s="15">
        <f t="shared" si="73"/>
        <v>42496760</v>
      </c>
      <c r="BJ49" s="30">
        <f>$B49+BI48</f>
        <v>42496760</v>
      </c>
      <c r="BK49" s="30">
        <f>BJ49</f>
        <v>42496760</v>
      </c>
      <c r="BL49" s="30">
        <f t="shared" ref="BL49:BS49" si="74">BK49</f>
        <v>42496760</v>
      </c>
      <c r="BM49" s="30">
        <f t="shared" si="74"/>
        <v>42496760</v>
      </c>
      <c r="BN49" s="30">
        <f t="shared" si="74"/>
        <v>42496760</v>
      </c>
      <c r="BO49" s="30">
        <f t="shared" si="74"/>
        <v>42496760</v>
      </c>
      <c r="BP49" s="30">
        <f t="shared" si="74"/>
        <v>42496760</v>
      </c>
      <c r="BQ49" s="30">
        <f t="shared" si="74"/>
        <v>42496760</v>
      </c>
      <c r="BR49" s="30">
        <f t="shared" si="74"/>
        <v>42496760</v>
      </c>
      <c r="BS49" s="15">
        <f t="shared" si="74"/>
        <v>42496760</v>
      </c>
    </row>
    <row r="50" spans="1:1824" s="30" customFormat="1" ht="13.5" thickBot="1" x14ac:dyDescent="0.25">
      <c r="A50" s="30" t="s">
        <v>108</v>
      </c>
      <c r="B50" s="40">
        <f t="shared" ref="B50:AG50" si="75">(B47/B46)*MIN(B46,B49)</f>
        <v>1455000</v>
      </c>
      <c r="C50" s="30">
        <f t="shared" si="75"/>
        <v>2910000</v>
      </c>
      <c r="D50" s="30">
        <f t="shared" si="75"/>
        <v>4365000</v>
      </c>
      <c r="E50" s="30">
        <f t="shared" si="75"/>
        <v>5820000</v>
      </c>
      <c r="F50" s="30">
        <f t="shared" si="75"/>
        <v>7275000</v>
      </c>
      <c r="G50" s="30">
        <f t="shared" si="75"/>
        <v>8730000</v>
      </c>
      <c r="H50" s="30">
        <f t="shared" si="75"/>
        <v>10185000</v>
      </c>
      <c r="I50" s="30">
        <f t="shared" si="75"/>
        <v>11640000</v>
      </c>
      <c r="J50" s="30">
        <f t="shared" si="75"/>
        <v>13095000</v>
      </c>
      <c r="K50" s="15">
        <f t="shared" si="75"/>
        <v>14550000</v>
      </c>
      <c r="L50" s="30">
        <f t="shared" si="75"/>
        <v>16005000</v>
      </c>
      <c r="M50" s="30">
        <f t="shared" si="75"/>
        <v>17460000</v>
      </c>
      <c r="N50" s="30">
        <f t="shared" si="75"/>
        <v>18915000</v>
      </c>
      <c r="O50" s="30">
        <f t="shared" si="75"/>
        <v>20370000</v>
      </c>
      <c r="P50" s="30">
        <f t="shared" si="75"/>
        <v>21825000</v>
      </c>
      <c r="Q50" s="30">
        <f t="shared" si="75"/>
        <v>23280000</v>
      </c>
      <c r="R50" s="30">
        <f t="shared" si="75"/>
        <v>24735000</v>
      </c>
      <c r="S50" s="30">
        <f t="shared" si="75"/>
        <v>26190000</v>
      </c>
      <c r="T50" s="30">
        <f t="shared" si="75"/>
        <v>27645000</v>
      </c>
      <c r="U50" s="15">
        <f t="shared" si="75"/>
        <v>29100000</v>
      </c>
      <c r="V50" s="30">
        <f t="shared" si="75"/>
        <v>30555000</v>
      </c>
      <c r="W50" s="30">
        <f t="shared" si="75"/>
        <v>32010000</v>
      </c>
      <c r="X50" s="30">
        <f t="shared" si="75"/>
        <v>33465000</v>
      </c>
      <c r="Y50" s="30">
        <f t="shared" si="75"/>
        <v>34920000</v>
      </c>
      <c r="Z50" s="30">
        <f t="shared" si="75"/>
        <v>36375000</v>
      </c>
      <c r="AA50" s="30">
        <f t="shared" si="75"/>
        <v>37830000</v>
      </c>
      <c r="AB50" s="30">
        <f t="shared" si="75"/>
        <v>39285000</v>
      </c>
      <c r="AC50" s="30">
        <f t="shared" si="75"/>
        <v>40740000</v>
      </c>
      <c r="AD50" s="30">
        <f t="shared" si="75"/>
        <v>42195000</v>
      </c>
      <c r="AE50" s="15">
        <f t="shared" si="75"/>
        <v>42496760</v>
      </c>
      <c r="AF50" s="30">
        <f t="shared" si="75"/>
        <v>42496760</v>
      </c>
      <c r="AG50" s="30">
        <f t="shared" si="75"/>
        <v>42496760</v>
      </c>
      <c r="AH50" s="30">
        <f t="shared" ref="AH50:BM50" si="76">(AH47/AH46)*MIN(AH46,AH49)</f>
        <v>42496760</v>
      </c>
      <c r="AI50" s="30">
        <f t="shared" si="76"/>
        <v>42496760</v>
      </c>
      <c r="AJ50" s="30">
        <f t="shared" si="76"/>
        <v>42496760</v>
      </c>
      <c r="AK50" s="30">
        <f t="shared" si="76"/>
        <v>42496760</v>
      </c>
      <c r="AL50" s="30">
        <f t="shared" si="76"/>
        <v>42496760</v>
      </c>
      <c r="AM50" s="30">
        <f t="shared" si="76"/>
        <v>42496760</v>
      </c>
      <c r="AN50" s="30">
        <f t="shared" si="76"/>
        <v>42496760</v>
      </c>
      <c r="AO50" s="15">
        <f t="shared" si="76"/>
        <v>42496760</v>
      </c>
      <c r="AP50" s="30">
        <f t="shared" si="76"/>
        <v>42496760</v>
      </c>
      <c r="AQ50" s="30">
        <f t="shared" si="76"/>
        <v>42496760</v>
      </c>
      <c r="AR50" s="30">
        <f t="shared" si="76"/>
        <v>42496760</v>
      </c>
      <c r="AS50" s="30">
        <f t="shared" si="76"/>
        <v>42496760</v>
      </c>
      <c r="AT50" s="30">
        <f t="shared" si="76"/>
        <v>42496760</v>
      </c>
      <c r="AU50" s="30">
        <f t="shared" si="76"/>
        <v>42496760</v>
      </c>
      <c r="AV50" s="30">
        <f t="shared" si="76"/>
        <v>42496760</v>
      </c>
      <c r="AW50" s="30">
        <f t="shared" si="76"/>
        <v>42496760</v>
      </c>
      <c r="AX50" s="30">
        <f t="shared" si="76"/>
        <v>42496760</v>
      </c>
      <c r="AY50" s="15">
        <f t="shared" si="76"/>
        <v>42496760</v>
      </c>
      <c r="AZ50" s="30">
        <f t="shared" si="76"/>
        <v>42496760</v>
      </c>
      <c r="BA50" s="30">
        <f t="shared" si="76"/>
        <v>42496760</v>
      </c>
      <c r="BB50" s="30">
        <f t="shared" si="76"/>
        <v>42496760</v>
      </c>
      <c r="BC50" s="30">
        <f t="shared" si="76"/>
        <v>42496760</v>
      </c>
      <c r="BD50" s="30">
        <f t="shared" si="76"/>
        <v>42496760</v>
      </c>
      <c r="BE50" s="30">
        <f t="shared" si="76"/>
        <v>42496760</v>
      </c>
      <c r="BF50" s="30">
        <f t="shared" si="76"/>
        <v>42496760</v>
      </c>
      <c r="BG50" s="30">
        <f t="shared" si="76"/>
        <v>42496760</v>
      </c>
      <c r="BH50" s="30">
        <f t="shared" si="76"/>
        <v>42496760</v>
      </c>
      <c r="BI50" s="15">
        <f t="shared" si="76"/>
        <v>42496760</v>
      </c>
      <c r="BJ50" s="30">
        <f t="shared" si="76"/>
        <v>42496760</v>
      </c>
      <c r="BK50" s="30">
        <f t="shared" si="76"/>
        <v>42496760</v>
      </c>
      <c r="BL50" s="30">
        <f t="shared" si="76"/>
        <v>42496760</v>
      </c>
      <c r="BM50" s="30">
        <f t="shared" si="76"/>
        <v>42496760</v>
      </c>
      <c r="BN50" s="30">
        <f t="shared" ref="BN50:BS50" si="77">(BN47/BN46)*MIN(BN46,BN49)</f>
        <v>42496760</v>
      </c>
      <c r="BO50" s="30">
        <f t="shared" si="77"/>
        <v>42496760</v>
      </c>
      <c r="BP50" s="30">
        <f t="shared" si="77"/>
        <v>42496760</v>
      </c>
      <c r="BQ50" s="30">
        <f t="shared" si="77"/>
        <v>42496760</v>
      </c>
      <c r="BR50" s="30">
        <f t="shared" si="77"/>
        <v>42496760</v>
      </c>
      <c r="BS50" s="15">
        <f t="shared" si="77"/>
        <v>42496760</v>
      </c>
      <c r="BT50" s="28"/>
    </row>
    <row r="51" spans="1:1824" s="15" customFormat="1" ht="13.5" thickBot="1" x14ac:dyDescent="0.25">
      <c r="A51" s="18" t="s">
        <v>109</v>
      </c>
      <c r="B51" s="33">
        <v>0</v>
      </c>
      <c r="C51" s="33">
        <f>B51</f>
        <v>0</v>
      </c>
      <c r="D51" s="33">
        <f t="shared" ref="D51:J51" si="78">C51</f>
        <v>0</v>
      </c>
      <c r="E51" s="33">
        <f t="shared" si="78"/>
        <v>0</v>
      </c>
      <c r="F51" s="33">
        <f t="shared" si="78"/>
        <v>0</v>
      </c>
      <c r="G51" s="33">
        <f t="shared" si="78"/>
        <v>0</v>
      </c>
      <c r="H51" s="33">
        <f t="shared" si="78"/>
        <v>0</v>
      </c>
      <c r="I51" s="33">
        <f t="shared" si="78"/>
        <v>0</v>
      </c>
      <c r="J51" s="33">
        <f t="shared" si="78"/>
        <v>0</v>
      </c>
      <c r="K51" s="32">
        <f>K50-K43-K29</f>
        <v>0</v>
      </c>
      <c r="L51" s="33">
        <v>0</v>
      </c>
      <c r="M51" s="33">
        <f>L51</f>
        <v>0</v>
      </c>
      <c r="N51" s="33">
        <f t="shared" ref="N51:T51" si="79">M51</f>
        <v>0</v>
      </c>
      <c r="O51" s="33">
        <f t="shared" si="79"/>
        <v>0</v>
      </c>
      <c r="P51" s="33">
        <f t="shared" si="79"/>
        <v>0</v>
      </c>
      <c r="Q51" s="33">
        <f t="shared" si="79"/>
        <v>0</v>
      </c>
      <c r="R51" s="33">
        <f t="shared" si="79"/>
        <v>0</v>
      </c>
      <c r="S51" s="33">
        <f t="shared" si="79"/>
        <v>0</v>
      </c>
      <c r="T51" s="33">
        <f t="shared" si="79"/>
        <v>0</v>
      </c>
      <c r="U51" s="32">
        <f>U50-(U43+U29+K29+K43+K51)-K48</f>
        <v>0</v>
      </c>
      <c r="V51" s="33">
        <v>0</v>
      </c>
      <c r="W51" s="33">
        <f>V51</f>
        <v>0</v>
      </c>
      <c r="X51" s="33">
        <f t="shared" ref="X51:AD51" si="80">W51</f>
        <v>0</v>
      </c>
      <c r="Y51" s="33">
        <f t="shared" si="80"/>
        <v>0</v>
      </c>
      <c r="Z51" s="33">
        <f t="shared" si="80"/>
        <v>0</v>
      </c>
      <c r="AA51" s="33">
        <f t="shared" si="80"/>
        <v>0</v>
      </c>
      <c r="AB51" s="33">
        <f t="shared" si="80"/>
        <v>0</v>
      </c>
      <c r="AC51" s="33">
        <f t="shared" si="80"/>
        <v>0</v>
      </c>
      <c r="AD51" s="33">
        <f t="shared" si="80"/>
        <v>0</v>
      </c>
      <c r="AE51" s="32">
        <f>AE50-(AE43+AE29+U29+U43+U51+K29+K43+K51)-U48</f>
        <v>4134000</v>
      </c>
      <c r="AF51" s="33">
        <v>0</v>
      </c>
      <c r="AG51" s="33">
        <f>AF51</f>
        <v>0</v>
      </c>
      <c r="AH51" s="33">
        <f t="shared" ref="AH51:AN51" si="81">AG51</f>
        <v>0</v>
      </c>
      <c r="AI51" s="33">
        <f t="shared" si="81"/>
        <v>0</v>
      </c>
      <c r="AJ51" s="33">
        <f t="shared" si="81"/>
        <v>0</v>
      </c>
      <c r="AK51" s="33">
        <f t="shared" si="81"/>
        <v>0</v>
      </c>
      <c r="AL51" s="33">
        <f t="shared" si="81"/>
        <v>0</v>
      </c>
      <c r="AM51" s="33">
        <f t="shared" si="81"/>
        <v>0</v>
      </c>
      <c r="AN51" s="33">
        <f t="shared" si="81"/>
        <v>0</v>
      </c>
      <c r="AO51" s="32">
        <f>AO50-(AO43+AO29+AE29+AE43+AE51+U29+U43+U51+K29+K43+K51)-AE48</f>
        <v>-4134000</v>
      </c>
      <c r="AP51" s="33">
        <v>0</v>
      </c>
      <c r="AQ51" s="33">
        <f>AP51</f>
        <v>0</v>
      </c>
      <c r="AR51" s="33">
        <f t="shared" ref="AR51:AX51" si="82">AQ51</f>
        <v>0</v>
      </c>
      <c r="AS51" s="33">
        <f t="shared" si="82"/>
        <v>0</v>
      </c>
      <c r="AT51" s="33">
        <f t="shared" si="82"/>
        <v>0</v>
      </c>
      <c r="AU51" s="33">
        <f t="shared" si="82"/>
        <v>0</v>
      </c>
      <c r="AV51" s="33">
        <f t="shared" si="82"/>
        <v>0</v>
      </c>
      <c r="AW51" s="33">
        <f t="shared" si="82"/>
        <v>0</v>
      </c>
      <c r="AX51" s="33">
        <f t="shared" si="82"/>
        <v>0</v>
      </c>
      <c r="AY51" s="32">
        <f>AY50-(AY43+AY29+AO29+AO43+AO51+AE29+AE43+AE51+U29+U43+U51+K29+K43+K51)-AO48</f>
        <v>0</v>
      </c>
      <c r="AZ51" s="33">
        <v>0</v>
      </c>
      <c r="BA51" s="33">
        <f>AZ51</f>
        <v>0</v>
      </c>
      <c r="BB51" s="33">
        <f t="shared" ref="BB51:BH51" si="83">BA51</f>
        <v>0</v>
      </c>
      <c r="BC51" s="33">
        <f t="shared" si="83"/>
        <v>0</v>
      </c>
      <c r="BD51" s="33">
        <f t="shared" si="83"/>
        <v>0</v>
      </c>
      <c r="BE51" s="33">
        <f t="shared" si="83"/>
        <v>0</v>
      </c>
      <c r="BF51" s="33">
        <f t="shared" si="83"/>
        <v>0</v>
      </c>
      <c r="BG51" s="33">
        <f t="shared" si="83"/>
        <v>0</v>
      </c>
      <c r="BH51" s="33">
        <f t="shared" si="83"/>
        <v>0</v>
      </c>
      <c r="BI51" s="32">
        <f>BI50-(BI43+BI29+AY29+AY43+AY51+AO29+AO43+AO51+AE29+AE43+AE51+U29+U43+U51+K29+K43+K51)-AY48</f>
        <v>0</v>
      </c>
      <c r="BJ51" s="33">
        <v>0</v>
      </c>
      <c r="BK51" s="33">
        <f>BJ51</f>
        <v>0</v>
      </c>
      <c r="BL51" s="33">
        <f t="shared" ref="BL51:BR51" si="84">BK51</f>
        <v>0</v>
      </c>
      <c r="BM51" s="33">
        <f t="shared" si="84"/>
        <v>0</v>
      </c>
      <c r="BN51" s="33">
        <f t="shared" si="84"/>
        <v>0</v>
      </c>
      <c r="BO51" s="33">
        <f t="shared" si="84"/>
        <v>0</v>
      </c>
      <c r="BP51" s="33">
        <f t="shared" si="84"/>
        <v>0</v>
      </c>
      <c r="BQ51" s="33">
        <f t="shared" si="84"/>
        <v>0</v>
      </c>
      <c r="BR51" s="33">
        <f t="shared" si="84"/>
        <v>0</v>
      </c>
      <c r="BS51" s="32">
        <f>BS50-(BS43+BS29+BI29+BI43+BI51+AY29+AY43+AY51+AO29+AO43+AO51+AE29+AE43+AE51+U29+U43+U51+K29+K43+K51)-BI48</f>
        <v>0</v>
      </c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  <c r="KS51" s="30"/>
      <c r="KT51" s="30"/>
      <c r="KU51" s="30"/>
      <c r="KV51" s="30"/>
      <c r="KW51" s="30"/>
      <c r="KX51" s="30"/>
      <c r="KY51" s="30"/>
      <c r="KZ51" s="30"/>
      <c r="LA51" s="30"/>
      <c r="LB51" s="30"/>
      <c r="LC51" s="30"/>
      <c r="LD51" s="30"/>
      <c r="LE51" s="30"/>
      <c r="LF51" s="30"/>
      <c r="LG51" s="30"/>
      <c r="LH51" s="30"/>
      <c r="LI51" s="30"/>
      <c r="LJ51" s="30"/>
      <c r="LK51" s="30"/>
      <c r="LL51" s="30"/>
      <c r="LM51" s="30"/>
      <c r="LN51" s="30"/>
      <c r="LO51" s="30"/>
      <c r="LP51" s="30"/>
      <c r="LQ51" s="30"/>
      <c r="LR51" s="30"/>
      <c r="LS51" s="30"/>
      <c r="LT51" s="30"/>
      <c r="LU51" s="30"/>
      <c r="LV51" s="30"/>
      <c r="LW51" s="30"/>
      <c r="LX51" s="30"/>
      <c r="LY51" s="30"/>
      <c r="LZ51" s="30"/>
      <c r="MA51" s="30"/>
      <c r="MB51" s="30"/>
      <c r="MC51" s="30"/>
      <c r="MD51" s="30"/>
      <c r="ME51" s="30"/>
      <c r="MF51" s="30"/>
      <c r="MG51" s="30"/>
      <c r="MH51" s="30"/>
      <c r="MI51" s="30"/>
      <c r="MJ51" s="30"/>
      <c r="MK51" s="30"/>
      <c r="ML51" s="30"/>
      <c r="MM51" s="30"/>
      <c r="MN51" s="30"/>
      <c r="MO51" s="30"/>
      <c r="MP51" s="30"/>
      <c r="MQ51" s="30"/>
      <c r="MR51" s="30"/>
      <c r="MS51" s="30"/>
      <c r="MT51" s="30"/>
      <c r="MU51" s="30"/>
      <c r="MV51" s="30"/>
      <c r="MW51" s="30"/>
      <c r="MX51" s="30"/>
      <c r="MY51" s="30"/>
      <c r="MZ51" s="30"/>
      <c r="NA51" s="30"/>
      <c r="NB51" s="30"/>
      <c r="NC51" s="30"/>
      <c r="ND51" s="30"/>
      <c r="NE51" s="30"/>
      <c r="NF51" s="30"/>
      <c r="NG51" s="30"/>
      <c r="NH51" s="30"/>
      <c r="NI51" s="30"/>
      <c r="NJ51" s="30"/>
      <c r="NK51" s="30"/>
      <c r="NL51" s="30"/>
      <c r="NM51" s="30"/>
      <c r="NN51" s="30"/>
      <c r="NO51" s="30"/>
      <c r="NP51" s="30"/>
      <c r="NQ51" s="30"/>
      <c r="NR51" s="30"/>
      <c r="NS51" s="30"/>
      <c r="NT51" s="30"/>
      <c r="NU51" s="30"/>
      <c r="NV51" s="30"/>
      <c r="NW51" s="30"/>
      <c r="NX51" s="30"/>
      <c r="NY51" s="30"/>
      <c r="NZ51" s="30"/>
      <c r="OA51" s="30"/>
      <c r="OB51" s="30"/>
      <c r="OC51" s="30"/>
      <c r="OD51" s="30"/>
      <c r="OE51" s="30"/>
      <c r="OF51" s="30"/>
      <c r="OG51" s="30"/>
      <c r="OH51" s="30"/>
      <c r="OI51" s="30"/>
      <c r="OJ51" s="30"/>
      <c r="OK51" s="30"/>
      <c r="OL51" s="30"/>
      <c r="OM51" s="30"/>
      <c r="ON51" s="30"/>
      <c r="OO51" s="30"/>
      <c r="OP51" s="30"/>
      <c r="OQ51" s="30"/>
      <c r="OR51" s="30"/>
      <c r="OS51" s="30"/>
      <c r="OT51" s="30"/>
      <c r="OU51" s="30"/>
      <c r="OV51" s="30"/>
      <c r="OW51" s="30"/>
      <c r="OX51" s="30"/>
      <c r="OY51" s="30"/>
      <c r="OZ51" s="30"/>
      <c r="PA51" s="30"/>
      <c r="PB51" s="30"/>
      <c r="PC51" s="30"/>
      <c r="PD51" s="30"/>
      <c r="PE51" s="30"/>
      <c r="PF51" s="30"/>
      <c r="PG51" s="30"/>
      <c r="PH51" s="30"/>
      <c r="PI51" s="30"/>
      <c r="PJ51" s="30"/>
      <c r="PK51" s="30"/>
      <c r="PL51" s="30"/>
      <c r="PM51" s="30"/>
      <c r="PN51" s="30"/>
      <c r="PO51" s="30"/>
      <c r="PP51" s="30"/>
      <c r="PQ51" s="30"/>
      <c r="PR51" s="30"/>
      <c r="PS51" s="30"/>
      <c r="PT51" s="30"/>
      <c r="PU51" s="30"/>
      <c r="PV51" s="30"/>
      <c r="PW51" s="30"/>
      <c r="PX51" s="30"/>
      <c r="PY51" s="30"/>
      <c r="PZ51" s="30"/>
      <c r="QA51" s="30"/>
      <c r="QB51" s="30"/>
      <c r="QC51" s="30"/>
      <c r="QD51" s="30"/>
      <c r="QE51" s="30"/>
      <c r="QF51" s="30"/>
      <c r="QG51" s="30"/>
      <c r="QH51" s="30"/>
      <c r="QI51" s="30"/>
      <c r="QJ51" s="30"/>
      <c r="QK51" s="30"/>
      <c r="QL51" s="30"/>
      <c r="QM51" s="30"/>
      <c r="QN51" s="30"/>
      <c r="QO51" s="30"/>
      <c r="QP51" s="30"/>
      <c r="QQ51" s="30"/>
      <c r="QR51" s="30"/>
      <c r="QS51" s="30"/>
      <c r="QT51" s="30"/>
      <c r="QU51" s="30"/>
      <c r="QV51" s="30"/>
      <c r="QW51" s="30"/>
      <c r="QX51" s="30"/>
      <c r="QY51" s="30"/>
      <c r="QZ51" s="30"/>
      <c r="RA51" s="30"/>
      <c r="RB51" s="30"/>
      <c r="RC51" s="30"/>
      <c r="RD51" s="30"/>
      <c r="RE51" s="30"/>
      <c r="RF51" s="30"/>
      <c r="RG51" s="30"/>
      <c r="RH51" s="30"/>
      <c r="RI51" s="30"/>
      <c r="RJ51" s="30"/>
      <c r="RK51" s="30"/>
      <c r="RL51" s="30"/>
      <c r="RM51" s="30"/>
      <c r="RN51" s="30"/>
      <c r="RO51" s="30"/>
      <c r="RP51" s="30"/>
      <c r="RQ51" s="30"/>
      <c r="RR51" s="30"/>
      <c r="RS51" s="30"/>
      <c r="RT51" s="30"/>
      <c r="RU51" s="30"/>
      <c r="RV51" s="30"/>
      <c r="RW51" s="30"/>
      <c r="RX51" s="30"/>
      <c r="RY51" s="30"/>
      <c r="RZ51" s="30"/>
      <c r="SA51" s="30"/>
      <c r="SB51" s="30"/>
      <c r="SC51" s="30"/>
      <c r="SD51" s="30"/>
      <c r="SE51" s="30"/>
      <c r="SF51" s="30"/>
      <c r="SG51" s="30"/>
      <c r="SH51" s="30"/>
      <c r="SI51" s="30"/>
      <c r="SJ51" s="30"/>
      <c r="SK51" s="30"/>
      <c r="SL51" s="30"/>
      <c r="SM51" s="30"/>
      <c r="SN51" s="30"/>
      <c r="SO51" s="30"/>
      <c r="SP51" s="30"/>
      <c r="SQ51" s="30"/>
      <c r="SR51" s="30"/>
      <c r="SS51" s="30"/>
      <c r="ST51" s="30"/>
      <c r="SU51" s="30"/>
      <c r="SV51" s="30"/>
      <c r="SW51" s="30"/>
      <c r="SX51" s="30"/>
      <c r="SY51" s="30"/>
      <c r="SZ51" s="30"/>
      <c r="TA51" s="30"/>
      <c r="TB51" s="30"/>
      <c r="TC51" s="30"/>
      <c r="TD51" s="30"/>
      <c r="TE51" s="30"/>
      <c r="TF51" s="30"/>
      <c r="TG51" s="30"/>
      <c r="TH51" s="30"/>
      <c r="TI51" s="30"/>
      <c r="TJ51" s="30"/>
      <c r="TK51" s="30"/>
      <c r="TL51" s="30"/>
      <c r="TM51" s="30"/>
      <c r="TN51" s="30"/>
      <c r="TO51" s="30"/>
      <c r="TP51" s="30"/>
      <c r="TQ51" s="30"/>
      <c r="TR51" s="30"/>
      <c r="TS51" s="30"/>
      <c r="TT51" s="30"/>
      <c r="TU51" s="30"/>
      <c r="TV51" s="30"/>
      <c r="TW51" s="30"/>
      <c r="TX51" s="30"/>
      <c r="TY51" s="30"/>
      <c r="TZ51" s="30"/>
      <c r="UA51" s="30"/>
      <c r="UB51" s="30"/>
      <c r="UC51" s="30"/>
      <c r="UD51" s="30"/>
      <c r="UE51" s="30"/>
      <c r="UF51" s="30"/>
      <c r="UG51" s="30"/>
      <c r="UH51" s="30"/>
      <c r="UI51" s="30"/>
      <c r="UJ51" s="30"/>
      <c r="UK51" s="30"/>
      <c r="UL51" s="30"/>
      <c r="UM51" s="30"/>
      <c r="UN51" s="30"/>
      <c r="UO51" s="30"/>
      <c r="UP51" s="30"/>
      <c r="UQ51" s="30"/>
      <c r="UR51" s="30"/>
      <c r="US51" s="30"/>
      <c r="UT51" s="30"/>
      <c r="UU51" s="30"/>
      <c r="UV51" s="30"/>
      <c r="UW51" s="30"/>
      <c r="UX51" s="30"/>
      <c r="UY51" s="30"/>
      <c r="UZ51" s="30"/>
      <c r="VA51" s="30"/>
      <c r="VB51" s="30"/>
      <c r="VC51" s="30"/>
      <c r="VD51" s="30"/>
      <c r="VE51" s="30"/>
      <c r="VF51" s="30"/>
      <c r="VG51" s="30"/>
      <c r="VH51" s="30"/>
      <c r="VI51" s="30"/>
      <c r="VJ51" s="30"/>
      <c r="VK51" s="30"/>
      <c r="VL51" s="30"/>
      <c r="VM51" s="30"/>
      <c r="VN51" s="30"/>
      <c r="VO51" s="30"/>
      <c r="VP51" s="30"/>
      <c r="VQ51" s="30"/>
      <c r="VR51" s="30"/>
      <c r="VS51" s="30"/>
      <c r="VT51" s="30"/>
      <c r="VU51" s="30"/>
      <c r="VV51" s="30"/>
      <c r="VW51" s="30"/>
      <c r="VX51" s="30"/>
      <c r="VY51" s="30"/>
      <c r="VZ51" s="30"/>
      <c r="WA51" s="30"/>
      <c r="WB51" s="30"/>
      <c r="WC51" s="30"/>
      <c r="WD51" s="30"/>
      <c r="WE51" s="30"/>
      <c r="WF51" s="30"/>
      <c r="WG51" s="30"/>
      <c r="WH51" s="30"/>
      <c r="WI51" s="30"/>
      <c r="WJ51" s="30"/>
      <c r="WK51" s="30"/>
      <c r="WL51" s="30"/>
      <c r="WM51" s="30"/>
      <c r="WN51" s="30"/>
      <c r="WO51" s="30"/>
      <c r="WP51" s="30"/>
      <c r="WQ51" s="30"/>
      <c r="WR51" s="30"/>
      <c r="WS51" s="30"/>
      <c r="WT51" s="30"/>
      <c r="WU51" s="30"/>
      <c r="WV51" s="30"/>
      <c r="WW51" s="30"/>
      <c r="WX51" s="30"/>
      <c r="WY51" s="30"/>
      <c r="WZ51" s="30"/>
      <c r="XA51" s="30"/>
      <c r="XB51" s="30"/>
      <c r="XC51" s="30"/>
      <c r="XD51" s="30"/>
      <c r="XE51" s="30"/>
      <c r="XF51" s="30"/>
      <c r="XG51" s="30"/>
      <c r="XH51" s="30"/>
      <c r="XI51" s="30"/>
      <c r="XJ51" s="30"/>
      <c r="XK51" s="30"/>
      <c r="XL51" s="30"/>
      <c r="XM51" s="30"/>
      <c r="XN51" s="30"/>
      <c r="XO51" s="30"/>
      <c r="XP51" s="30"/>
      <c r="XQ51" s="30"/>
      <c r="XR51" s="30"/>
      <c r="XS51" s="30"/>
      <c r="XT51" s="30"/>
      <c r="XU51" s="30"/>
      <c r="XV51" s="30"/>
      <c r="XW51" s="30"/>
      <c r="XX51" s="30"/>
      <c r="XY51" s="30"/>
      <c r="XZ51" s="30"/>
      <c r="YA51" s="30"/>
      <c r="YB51" s="30"/>
      <c r="YC51" s="30"/>
      <c r="YD51" s="30"/>
      <c r="YE51" s="30"/>
      <c r="YF51" s="30"/>
      <c r="YG51" s="30"/>
      <c r="YH51" s="30"/>
      <c r="YI51" s="30"/>
      <c r="YJ51" s="30"/>
      <c r="YK51" s="30"/>
      <c r="YL51" s="30"/>
      <c r="YM51" s="30"/>
      <c r="YN51" s="30"/>
      <c r="YO51" s="30"/>
      <c r="YP51" s="30"/>
      <c r="YQ51" s="30"/>
      <c r="YR51" s="30"/>
      <c r="YS51" s="30"/>
      <c r="YT51" s="30"/>
      <c r="YU51" s="30"/>
      <c r="YV51" s="30"/>
      <c r="YW51" s="30"/>
      <c r="YX51" s="30"/>
      <c r="YY51" s="30"/>
      <c r="YZ51" s="30"/>
      <c r="ZA51" s="30"/>
      <c r="ZB51" s="30"/>
      <c r="ZC51" s="30"/>
      <c r="ZD51" s="30"/>
      <c r="ZE51" s="30"/>
      <c r="ZF51" s="30"/>
      <c r="ZG51" s="30"/>
      <c r="ZH51" s="30"/>
      <c r="ZI51" s="30"/>
      <c r="ZJ51" s="30"/>
      <c r="ZK51" s="30"/>
      <c r="ZL51" s="30"/>
      <c r="ZM51" s="30"/>
      <c r="ZN51" s="30"/>
      <c r="ZO51" s="30"/>
      <c r="ZP51" s="30"/>
      <c r="ZQ51" s="30"/>
      <c r="ZR51" s="30"/>
      <c r="ZS51" s="30"/>
      <c r="ZT51" s="30"/>
      <c r="ZU51" s="30"/>
      <c r="ZV51" s="30"/>
      <c r="ZW51" s="30"/>
      <c r="ZX51" s="30"/>
      <c r="ZY51" s="30"/>
      <c r="ZZ51" s="30"/>
      <c r="AAA51" s="30"/>
      <c r="AAB51" s="30"/>
      <c r="AAC51" s="30"/>
      <c r="AAD51" s="30"/>
      <c r="AAE51" s="30"/>
      <c r="AAF51" s="30"/>
      <c r="AAG51" s="30"/>
      <c r="AAH51" s="30"/>
      <c r="AAI51" s="30"/>
      <c r="AAJ51" s="30"/>
      <c r="AAK51" s="30"/>
      <c r="AAL51" s="30"/>
      <c r="AAM51" s="30"/>
      <c r="AAN51" s="30"/>
      <c r="AAO51" s="30"/>
      <c r="AAP51" s="30"/>
      <c r="AAQ51" s="30"/>
      <c r="AAR51" s="30"/>
      <c r="AAS51" s="30"/>
      <c r="AAT51" s="30"/>
      <c r="AAU51" s="30"/>
      <c r="AAV51" s="30"/>
      <c r="AAW51" s="30"/>
      <c r="AAX51" s="30"/>
      <c r="AAY51" s="30"/>
      <c r="AAZ51" s="30"/>
      <c r="ABA51" s="30"/>
      <c r="ABB51" s="30"/>
      <c r="ABC51" s="30"/>
      <c r="ABD51" s="30"/>
      <c r="ABE51" s="30"/>
      <c r="ABF51" s="30"/>
      <c r="ABG51" s="30"/>
      <c r="ABH51" s="30"/>
      <c r="ABI51" s="30"/>
      <c r="ABJ51" s="30"/>
      <c r="ABK51" s="30"/>
      <c r="ABL51" s="30"/>
      <c r="ABM51" s="30"/>
      <c r="ABN51" s="30"/>
      <c r="ABO51" s="30"/>
      <c r="ABP51" s="30"/>
      <c r="ABQ51" s="30"/>
      <c r="ABR51" s="30"/>
      <c r="ABS51" s="30"/>
      <c r="ABT51" s="30"/>
      <c r="ABU51" s="30"/>
      <c r="ABV51" s="30"/>
      <c r="ABW51" s="30"/>
      <c r="ABX51" s="30"/>
      <c r="ABY51" s="30"/>
      <c r="ABZ51" s="30"/>
      <c r="ACA51" s="30"/>
      <c r="ACB51" s="30"/>
      <c r="ACC51" s="30"/>
      <c r="ACD51" s="30"/>
      <c r="ACE51" s="30"/>
      <c r="ACF51" s="30"/>
      <c r="ACG51" s="30"/>
      <c r="ACH51" s="30"/>
      <c r="ACI51" s="30"/>
      <c r="ACJ51" s="30"/>
      <c r="ACK51" s="30"/>
      <c r="ACL51" s="30"/>
      <c r="ACM51" s="30"/>
      <c r="ACN51" s="30"/>
      <c r="ACO51" s="30"/>
      <c r="ACP51" s="30"/>
      <c r="ACQ51" s="30"/>
      <c r="ACR51" s="30"/>
      <c r="ACS51" s="30"/>
      <c r="ACT51" s="30"/>
      <c r="ACU51" s="30"/>
      <c r="ACV51" s="30"/>
      <c r="ACW51" s="30"/>
      <c r="ACX51" s="30"/>
      <c r="ACY51" s="30"/>
      <c r="ACZ51" s="30"/>
      <c r="ADA51" s="30"/>
      <c r="ADB51" s="30"/>
      <c r="ADC51" s="30"/>
      <c r="ADD51" s="30"/>
      <c r="ADE51" s="30"/>
      <c r="ADF51" s="30"/>
      <c r="ADG51" s="30"/>
      <c r="ADH51" s="30"/>
      <c r="ADI51" s="30"/>
      <c r="ADJ51" s="30"/>
      <c r="ADK51" s="30"/>
      <c r="ADL51" s="30"/>
      <c r="ADM51" s="30"/>
      <c r="ADN51" s="30"/>
      <c r="ADO51" s="30"/>
      <c r="ADP51" s="30"/>
      <c r="ADQ51" s="30"/>
      <c r="ADR51" s="30"/>
      <c r="ADS51" s="30"/>
      <c r="ADT51" s="30"/>
      <c r="ADU51" s="30"/>
      <c r="ADV51" s="30"/>
      <c r="ADW51" s="30"/>
      <c r="ADX51" s="30"/>
      <c r="ADY51" s="30"/>
      <c r="ADZ51" s="30"/>
      <c r="AEA51" s="30"/>
      <c r="AEB51" s="30"/>
      <c r="AEC51" s="30"/>
      <c r="AED51" s="30"/>
      <c r="AEE51" s="30"/>
      <c r="AEF51" s="30"/>
      <c r="AEG51" s="30"/>
      <c r="AEH51" s="30"/>
      <c r="AEI51" s="30"/>
      <c r="AEJ51" s="30"/>
      <c r="AEK51" s="30"/>
      <c r="AEL51" s="30"/>
      <c r="AEM51" s="30"/>
      <c r="AEN51" s="30"/>
      <c r="AEO51" s="30"/>
      <c r="AEP51" s="30"/>
      <c r="AEQ51" s="30"/>
      <c r="AER51" s="30"/>
      <c r="AES51" s="30"/>
      <c r="AET51" s="30"/>
      <c r="AEU51" s="30"/>
      <c r="AEV51" s="30"/>
      <c r="AEW51" s="30"/>
      <c r="AEX51" s="30"/>
      <c r="AEY51" s="30"/>
      <c r="AEZ51" s="30"/>
      <c r="AFA51" s="30"/>
      <c r="AFB51" s="30"/>
      <c r="AFC51" s="30"/>
      <c r="AFD51" s="30"/>
      <c r="AFE51" s="30"/>
      <c r="AFF51" s="30"/>
      <c r="AFG51" s="30"/>
      <c r="AFH51" s="30"/>
      <c r="AFI51" s="30"/>
      <c r="AFJ51" s="30"/>
      <c r="AFK51" s="30"/>
      <c r="AFL51" s="30"/>
      <c r="AFM51" s="30"/>
      <c r="AFN51" s="30"/>
      <c r="AFO51" s="30"/>
      <c r="AFP51" s="30"/>
      <c r="AFQ51" s="30"/>
      <c r="AFR51" s="30"/>
      <c r="AFS51" s="30"/>
      <c r="AFT51" s="30"/>
      <c r="AFU51" s="30"/>
      <c r="AFV51" s="30"/>
      <c r="AFW51" s="30"/>
      <c r="AFX51" s="30"/>
      <c r="AFY51" s="30"/>
      <c r="AFZ51" s="30"/>
      <c r="AGA51" s="30"/>
      <c r="AGB51" s="30"/>
      <c r="AGC51" s="30"/>
      <c r="AGD51" s="30"/>
      <c r="AGE51" s="30"/>
      <c r="AGF51" s="30"/>
      <c r="AGG51" s="30"/>
      <c r="AGH51" s="30"/>
      <c r="AGI51" s="30"/>
      <c r="AGJ51" s="30"/>
      <c r="AGK51" s="30"/>
      <c r="AGL51" s="30"/>
      <c r="AGM51" s="30"/>
      <c r="AGN51" s="30"/>
      <c r="AGO51" s="30"/>
      <c r="AGP51" s="30"/>
      <c r="AGQ51" s="30"/>
      <c r="AGR51" s="30"/>
      <c r="AGS51" s="30"/>
      <c r="AGT51" s="30"/>
      <c r="AGU51" s="30"/>
      <c r="AGV51" s="30"/>
      <c r="AGW51" s="30"/>
      <c r="AGX51" s="30"/>
      <c r="AGY51" s="30"/>
      <c r="AGZ51" s="30"/>
      <c r="AHA51" s="30"/>
      <c r="AHB51" s="30"/>
      <c r="AHC51" s="30"/>
      <c r="AHD51" s="30"/>
      <c r="AHE51" s="30"/>
      <c r="AHF51" s="30"/>
      <c r="AHG51" s="30"/>
      <c r="AHH51" s="30"/>
      <c r="AHI51" s="30"/>
      <c r="AHJ51" s="30"/>
      <c r="AHK51" s="30"/>
      <c r="AHL51" s="30"/>
      <c r="AHM51" s="30"/>
      <c r="AHN51" s="30"/>
      <c r="AHO51" s="30"/>
      <c r="AHP51" s="30"/>
      <c r="AHQ51" s="30"/>
      <c r="AHR51" s="30"/>
      <c r="AHS51" s="30"/>
      <c r="AHT51" s="30"/>
      <c r="AHU51" s="30"/>
      <c r="AHV51" s="30"/>
      <c r="AHW51" s="30"/>
      <c r="AHX51" s="30"/>
      <c r="AHY51" s="30"/>
      <c r="AHZ51" s="30"/>
      <c r="AIA51" s="30"/>
      <c r="AIB51" s="30"/>
      <c r="AIC51" s="30"/>
      <c r="AID51" s="30"/>
      <c r="AIE51" s="30"/>
      <c r="AIF51" s="30"/>
      <c r="AIG51" s="30"/>
      <c r="AIH51" s="30"/>
      <c r="AII51" s="30"/>
      <c r="AIJ51" s="30"/>
      <c r="AIK51" s="30"/>
      <c r="AIL51" s="30"/>
      <c r="AIM51" s="30"/>
      <c r="AIN51" s="30"/>
      <c r="AIO51" s="30"/>
      <c r="AIP51" s="30"/>
      <c r="AIQ51" s="30"/>
      <c r="AIR51" s="30"/>
      <c r="AIS51" s="30"/>
      <c r="AIT51" s="30"/>
      <c r="AIU51" s="30"/>
      <c r="AIV51" s="30"/>
      <c r="AIW51" s="30"/>
      <c r="AIX51" s="30"/>
      <c r="AIY51" s="30"/>
      <c r="AIZ51" s="30"/>
      <c r="AJA51" s="30"/>
      <c r="AJB51" s="30"/>
      <c r="AJC51" s="30"/>
      <c r="AJD51" s="30"/>
      <c r="AJE51" s="30"/>
      <c r="AJF51" s="30"/>
      <c r="AJG51" s="30"/>
      <c r="AJH51" s="30"/>
      <c r="AJI51" s="30"/>
      <c r="AJJ51" s="30"/>
      <c r="AJK51" s="30"/>
      <c r="AJL51" s="30"/>
      <c r="AJM51" s="30"/>
      <c r="AJN51" s="30"/>
      <c r="AJO51" s="30"/>
      <c r="AJP51" s="30"/>
      <c r="AJQ51" s="30"/>
      <c r="AJR51" s="30"/>
      <c r="AJS51" s="30"/>
      <c r="AJT51" s="30"/>
      <c r="AJU51" s="30"/>
      <c r="AJV51" s="30"/>
      <c r="AJW51" s="30"/>
      <c r="AJX51" s="30"/>
      <c r="AJY51" s="30"/>
      <c r="AJZ51" s="30"/>
      <c r="AKA51" s="30"/>
      <c r="AKB51" s="30"/>
      <c r="AKC51" s="30"/>
      <c r="AKD51" s="30"/>
      <c r="AKE51" s="30"/>
      <c r="AKF51" s="30"/>
      <c r="AKG51" s="30"/>
      <c r="AKH51" s="30"/>
      <c r="AKI51" s="30"/>
      <c r="AKJ51" s="30"/>
      <c r="AKK51" s="30"/>
      <c r="AKL51" s="30"/>
      <c r="AKM51" s="30"/>
      <c r="AKN51" s="30"/>
      <c r="AKO51" s="30"/>
      <c r="AKP51" s="30"/>
      <c r="AKQ51" s="30"/>
      <c r="AKR51" s="30"/>
      <c r="AKS51" s="30"/>
      <c r="AKT51" s="30"/>
      <c r="AKU51" s="30"/>
      <c r="AKV51" s="30"/>
      <c r="AKW51" s="30"/>
      <c r="AKX51" s="30"/>
      <c r="AKY51" s="30"/>
      <c r="AKZ51" s="30"/>
      <c r="ALA51" s="30"/>
      <c r="ALB51" s="30"/>
      <c r="ALC51" s="30"/>
      <c r="ALD51" s="30"/>
      <c r="ALE51" s="30"/>
      <c r="ALF51" s="30"/>
      <c r="ALG51" s="30"/>
      <c r="ALH51" s="30"/>
      <c r="ALI51" s="30"/>
      <c r="ALJ51" s="30"/>
      <c r="ALK51" s="30"/>
      <c r="ALL51" s="30"/>
      <c r="ALM51" s="30"/>
      <c r="ALN51" s="30"/>
      <c r="ALO51" s="30"/>
      <c r="ALP51" s="30"/>
      <c r="ALQ51" s="30"/>
      <c r="ALR51" s="30"/>
      <c r="ALS51" s="30"/>
      <c r="ALT51" s="30"/>
      <c r="ALU51" s="30"/>
      <c r="ALV51" s="30"/>
      <c r="ALW51" s="30"/>
      <c r="ALX51" s="30"/>
      <c r="ALY51" s="30"/>
      <c r="ALZ51" s="30"/>
      <c r="AMA51" s="30"/>
      <c r="AMB51" s="30"/>
      <c r="AMC51" s="30"/>
      <c r="AMD51" s="30"/>
      <c r="AME51" s="30"/>
      <c r="AMF51" s="30"/>
      <c r="AMG51" s="30"/>
      <c r="AMH51" s="30"/>
      <c r="AMI51" s="30"/>
      <c r="AMJ51" s="30"/>
      <c r="AMK51" s="30"/>
      <c r="AML51" s="30"/>
      <c r="AMM51" s="30"/>
      <c r="AMN51" s="30"/>
      <c r="AMO51" s="30"/>
      <c r="AMP51" s="30"/>
      <c r="AMQ51" s="30"/>
      <c r="AMR51" s="30"/>
      <c r="AMS51" s="30"/>
      <c r="AMT51" s="30"/>
      <c r="AMU51" s="30"/>
      <c r="AMV51" s="30"/>
      <c r="AMW51" s="30"/>
      <c r="AMX51" s="30"/>
      <c r="AMY51" s="30"/>
      <c r="AMZ51" s="30"/>
      <c r="ANA51" s="30"/>
      <c r="ANB51" s="30"/>
      <c r="ANC51" s="30"/>
      <c r="AND51" s="30"/>
      <c r="ANE51" s="30"/>
      <c r="ANF51" s="30"/>
      <c r="ANG51" s="30"/>
      <c r="ANH51" s="30"/>
      <c r="ANI51" s="30"/>
      <c r="ANJ51" s="30"/>
      <c r="ANK51" s="30"/>
      <c r="ANL51" s="30"/>
      <c r="ANM51" s="30"/>
      <c r="ANN51" s="30"/>
      <c r="ANO51" s="30"/>
      <c r="ANP51" s="30"/>
      <c r="ANQ51" s="30"/>
      <c r="ANR51" s="30"/>
      <c r="ANS51" s="30"/>
      <c r="ANT51" s="30"/>
      <c r="ANU51" s="30"/>
      <c r="ANV51" s="30"/>
      <c r="ANW51" s="30"/>
      <c r="ANX51" s="30"/>
      <c r="ANY51" s="30"/>
      <c r="ANZ51" s="30"/>
      <c r="AOA51" s="30"/>
      <c r="AOB51" s="30"/>
      <c r="AOC51" s="30"/>
      <c r="AOD51" s="30"/>
      <c r="AOE51" s="30"/>
      <c r="AOF51" s="30"/>
      <c r="AOG51" s="30"/>
      <c r="AOH51" s="30"/>
      <c r="AOI51" s="30"/>
      <c r="AOJ51" s="30"/>
      <c r="AOK51" s="30"/>
      <c r="AOL51" s="30"/>
      <c r="AOM51" s="30"/>
      <c r="AON51" s="30"/>
      <c r="AOO51" s="30"/>
      <c r="AOP51" s="30"/>
      <c r="AOQ51" s="30"/>
      <c r="AOR51" s="30"/>
      <c r="AOS51" s="30"/>
      <c r="AOT51" s="30"/>
      <c r="AOU51" s="30"/>
      <c r="AOV51" s="30"/>
      <c r="AOW51" s="30"/>
      <c r="AOX51" s="30"/>
      <c r="AOY51" s="30"/>
      <c r="AOZ51" s="30"/>
      <c r="APA51" s="30"/>
      <c r="APB51" s="30"/>
      <c r="APC51" s="30"/>
      <c r="APD51" s="30"/>
      <c r="APE51" s="30"/>
      <c r="APF51" s="30"/>
      <c r="APG51" s="30"/>
      <c r="APH51" s="30"/>
      <c r="API51" s="30"/>
      <c r="APJ51" s="30"/>
      <c r="APK51" s="30"/>
      <c r="APL51" s="30"/>
      <c r="APM51" s="30"/>
      <c r="APN51" s="30"/>
      <c r="APO51" s="30"/>
      <c r="APP51" s="30"/>
      <c r="APQ51" s="30"/>
      <c r="APR51" s="30"/>
      <c r="APS51" s="30"/>
      <c r="APT51" s="30"/>
      <c r="APU51" s="30"/>
      <c r="APV51" s="30"/>
      <c r="APW51" s="30"/>
      <c r="APX51" s="30"/>
      <c r="APY51" s="30"/>
      <c r="APZ51" s="30"/>
      <c r="AQA51" s="30"/>
      <c r="AQB51" s="30"/>
      <c r="AQC51" s="30"/>
      <c r="AQD51" s="30"/>
      <c r="AQE51" s="30"/>
      <c r="AQF51" s="30"/>
      <c r="AQG51" s="30"/>
      <c r="AQH51" s="30"/>
      <c r="AQI51" s="30"/>
      <c r="AQJ51" s="30"/>
      <c r="AQK51" s="30"/>
      <c r="AQL51" s="30"/>
      <c r="AQM51" s="30"/>
      <c r="AQN51" s="30"/>
      <c r="AQO51" s="30"/>
      <c r="AQP51" s="30"/>
      <c r="AQQ51" s="30"/>
      <c r="AQR51" s="30"/>
      <c r="AQS51" s="30"/>
      <c r="AQT51" s="30"/>
      <c r="AQU51" s="30"/>
      <c r="AQV51" s="30"/>
      <c r="AQW51" s="30"/>
      <c r="AQX51" s="30"/>
      <c r="AQY51" s="30"/>
      <c r="AQZ51" s="30"/>
      <c r="ARA51" s="30"/>
      <c r="ARB51" s="30"/>
      <c r="ARC51" s="30"/>
      <c r="ARD51" s="30"/>
      <c r="ARE51" s="30"/>
      <c r="ARF51" s="30"/>
      <c r="ARG51" s="30"/>
      <c r="ARH51" s="30"/>
      <c r="ARI51" s="30"/>
      <c r="ARJ51" s="30"/>
      <c r="ARK51" s="30"/>
      <c r="ARL51" s="30"/>
      <c r="ARM51" s="30"/>
      <c r="ARN51" s="30"/>
      <c r="ARO51" s="30"/>
      <c r="ARP51" s="30"/>
      <c r="ARQ51" s="30"/>
      <c r="ARR51" s="30"/>
      <c r="ARS51" s="30"/>
      <c r="ART51" s="30"/>
      <c r="ARU51" s="30"/>
      <c r="ARV51" s="30"/>
      <c r="ARW51" s="30"/>
      <c r="ARX51" s="30"/>
      <c r="ARY51" s="30"/>
      <c r="ARZ51" s="30"/>
      <c r="ASA51" s="30"/>
      <c r="ASB51" s="30"/>
      <c r="ASC51" s="30"/>
      <c r="ASD51" s="30"/>
      <c r="ASE51" s="30"/>
      <c r="ASF51" s="30"/>
      <c r="ASG51" s="30"/>
      <c r="ASH51" s="30"/>
      <c r="ASI51" s="30"/>
      <c r="ASJ51" s="30"/>
      <c r="ASK51" s="30"/>
      <c r="ASL51" s="30"/>
      <c r="ASM51" s="30"/>
      <c r="ASN51" s="30"/>
      <c r="ASO51" s="30"/>
      <c r="ASP51" s="30"/>
      <c r="ASQ51" s="30"/>
      <c r="ASR51" s="30"/>
      <c r="ASS51" s="30"/>
      <c r="AST51" s="30"/>
      <c r="ASU51" s="30"/>
      <c r="ASV51" s="30"/>
      <c r="ASW51" s="30"/>
      <c r="ASX51" s="30"/>
      <c r="ASY51" s="30"/>
      <c r="ASZ51" s="30"/>
      <c r="ATA51" s="30"/>
      <c r="ATB51" s="30"/>
      <c r="ATC51" s="30"/>
      <c r="ATD51" s="30"/>
      <c r="ATE51" s="30"/>
      <c r="ATF51" s="30"/>
      <c r="ATG51" s="30"/>
      <c r="ATH51" s="30"/>
      <c r="ATI51" s="30"/>
      <c r="ATJ51" s="30"/>
      <c r="ATK51" s="30"/>
      <c r="ATL51" s="30"/>
      <c r="ATM51" s="30"/>
      <c r="ATN51" s="30"/>
      <c r="ATO51" s="30"/>
      <c r="ATP51" s="30"/>
      <c r="ATQ51" s="30"/>
      <c r="ATR51" s="30"/>
      <c r="ATS51" s="30"/>
      <c r="ATT51" s="30"/>
      <c r="ATU51" s="30"/>
      <c r="ATV51" s="30"/>
      <c r="ATW51" s="30"/>
      <c r="ATX51" s="30"/>
      <c r="ATY51" s="30"/>
      <c r="ATZ51" s="30"/>
      <c r="AUA51" s="30"/>
      <c r="AUB51" s="30"/>
      <c r="AUC51" s="30"/>
      <c r="AUD51" s="30"/>
      <c r="AUE51" s="30"/>
      <c r="AUF51" s="30"/>
      <c r="AUG51" s="30"/>
      <c r="AUH51" s="30"/>
      <c r="AUI51" s="30"/>
      <c r="AUJ51" s="30"/>
      <c r="AUK51" s="30"/>
      <c r="AUL51" s="30"/>
      <c r="AUM51" s="30"/>
      <c r="AUN51" s="30"/>
      <c r="AUO51" s="30"/>
      <c r="AUP51" s="30"/>
      <c r="AUQ51" s="30"/>
      <c r="AUR51" s="30"/>
      <c r="AUS51" s="30"/>
      <c r="AUT51" s="30"/>
      <c r="AUU51" s="30"/>
      <c r="AUV51" s="30"/>
      <c r="AUW51" s="30"/>
      <c r="AUX51" s="30"/>
      <c r="AUY51" s="30"/>
      <c r="AUZ51" s="30"/>
      <c r="AVA51" s="30"/>
      <c r="AVB51" s="30"/>
      <c r="AVC51" s="30"/>
      <c r="AVD51" s="30"/>
      <c r="AVE51" s="30"/>
      <c r="AVF51" s="30"/>
      <c r="AVG51" s="30"/>
      <c r="AVH51" s="30"/>
      <c r="AVI51" s="30"/>
      <c r="AVJ51" s="30"/>
      <c r="AVK51" s="30"/>
      <c r="AVL51" s="30"/>
      <c r="AVM51" s="30"/>
      <c r="AVN51" s="30"/>
      <c r="AVO51" s="30"/>
      <c r="AVP51" s="30"/>
      <c r="AVQ51" s="30"/>
      <c r="AVR51" s="30"/>
      <c r="AVS51" s="30"/>
      <c r="AVT51" s="30"/>
      <c r="AVU51" s="30"/>
      <c r="AVV51" s="30"/>
      <c r="AVW51" s="30"/>
      <c r="AVX51" s="30"/>
      <c r="AVY51" s="30"/>
      <c r="AVZ51" s="30"/>
      <c r="AWA51" s="30"/>
      <c r="AWB51" s="30"/>
      <c r="AWC51" s="30"/>
      <c r="AWD51" s="30"/>
      <c r="AWE51" s="30"/>
      <c r="AWF51" s="30"/>
      <c r="AWG51" s="30"/>
      <c r="AWH51" s="30"/>
      <c r="AWI51" s="30"/>
      <c r="AWJ51" s="30"/>
      <c r="AWK51" s="30"/>
      <c r="AWL51" s="30"/>
      <c r="AWM51" s="30"/>
      <c r="AWN51" s="30"/>
      <c r="AWO51" s="30"/>
      <c r="AWP51" s="30"/>
      <c r="AWQ51" s="30"/>
      <c r="AWR51" s="30"/>
      <c r="AWS51" s="30"/>
      <c r="AWT51" s="30"/>
      <c r="AWU51" s="30"/>
      <c r="AWV51" s="30"/>
      <c r="AWW51" s="30"/>
      <c r="AWX51" s="30"/>
      <c r="AWY51" s="30"/>
      <c r="AWZ51" s="30"/>
      <c r="AXA51" s="30"/>
      <c r="AXB51" s="30"/>
      <c r="AXC51" s="30"/>
      <c r="AXD51" s="30"/>
      <c r="AXE51" s="30"/>
      <c r="AXF51" s="30"/>
      <c r="AXG51" s="30"/>
      <c r="AXH51" s="30"/>
      <c r="AXI51" s="30"/>
      <c r="AXJ51" s="30"/>
      <c r="AXK51" s="30"/>
      <c r="AXL51" s="30"/>
      <c r="AXM51" s="30"/>
      <c r="AXN51" s="30"/>
      <c r="AXO51" s="30"/>
      <c r="AXP51" s="30"/>
      <c r="AXQ51" s="30"/>
      <c r="AXR51" s="30"/>
      <c r="AXS51" s="30"/>
      <c r="AXT51" s="30"/>
      <c r="AXU51" s="30"/>
      <c r="AXV51" s="30"/>
      <c r="AXW51" s="30"/>
      <c r="AXX51" s="30"/>
      <c r="AXY51" s="30"/>
      <c r="AXZ51" s="30"/>
      <c r="AYA51" s="30"/>
      <c r="AYB51" s="30"/>
      <c r="AYC51" s="30"/>
      <c r="AYD51" s="30"/>
      <c r="AYE51" s="30"/>
      <c r="AYF51" s="30"/>
      <c r="AYG51" s="30"/>
      <c r="AYH51" s="30"/>
      <c r="AYI51" s="30"/>
      <c r="AYJ51" s="30"/>
      <c r="AYK51" s="30"/>
      <c r="AYL51" s="30"/>
      <c r="AYM51" s="30"/>
      <c r="AYN51" s="30"/>
      <c r="AYO51" s="30"/>
      <c r="AYP51" s="30"/>
      <c r="AYQ51" s="30"/>
      <c r="AYR51" s="30"/>
      <c r="AYS51" s="30"/>
      <c r="AYT51" s="30"/>
      <c r="AYU51" s="30"/>
      <c r="AYV51" s="30"/>
      <c r="AYW51" s="30"/>
      <c r="AYX51" s="30"/>
      <c r="AYY51" s="30"/>
      <c r="AYZ51" s="30"/>
      <c r="AZA51" s="30"/>
      <c r="AZB51" s="30"/>
      <c r="AZC51" s="30"/>
      <c r="AZD51" s="30"/>
      <c r="AZE51" s="30"/>
      <c r="AZF51" s="30"/>
      <c r="AZG51" s="30"/>
      <c r="AZH51" s="30"/>
      <c r="AZI51" s="30"/>
      <c r="AZJ51" s="30"/>
      <c r="AZK51" s="30"/>
      <c r="AZL51" s="30"/>
      <c r="AZM51" s="30"/>
      <c r="AZN51" s="30"/>
      <c r="AZO51" s="30"/>
      <c r="AZP51" s="30"/>
      <c r="AZQ51" s="30"/>
      <c r="AZR51" s="30"/>
      <c r="AZS51" s="30"/>
      <c r="AZT51" s="30"/>
      <c r="AZU51" s="30"/>
      <c r="AZV51" s="30"/>
      <c r="AZW51" s="30"/>
      <c r="AZX51" s="30"/>
      <c r="AZY51" s="30"/>
      <c r="AZZ51" s="30"/>
      <c r="BAA51" s="30"/>
      <c r="BAB51" s="30"/>
      <c r="BAC51" s="30"/>
      <c r="BAD51" s="30"/>
      <c r="BAE51" s="30"/>
      <c r="BAF51" s="30"/>
      <c r="BAG51" s="30"/>
      <c r="BAH51" s="30"/>
      <c r="BAI51" s="30"/>
      <c r="BAJ51" s="30"/>
      <c r="BAK51" s="30"/>
      <c r="BAL51" s="30"/>
      <c r="BAM51" s="30"/>
      <c r="BAN51" s="30"/>
      <c r="BAO51" s="30"/>
      <c r="BAP51" s="30"/>
      <c r="BAQ51" s="30"/>
      <c r="BAR51" s="30"/>
      <c r="BAS51" s="30"/>
      <c r="BAT51" s="30"/>
      <c r="BAU51" s="30"/>
      <c r="BAV51" s="30"/>
      <c r="BAW51" s="30"/>
      <c r="BAX51" s="30"/>
      <c r="BAY51" s="30"/>
      <c r="BAZ51" s="30"/>
      <c r="BBA51" s="30"/>
      <c r="BBB51" s="30"/>
      <c r="BBC51" s="30"/>
      <c r="BBD51" s="30"/>
      <c r="BBE51" s="30"/>
      <c r="BBF51" s="30"/>
      <c r="BBG51" s="30"/>
      <c r="BBH51" s="30"/>
      <c r="BBI51" s="30"/>
      <c r="BBJ51" s="30"/>
      <c r="BBK51" s="30"/>
      <c r="BBL51" s="30"/>
      <c r="BBM51" s="30"/>
      <c r="BBN51" s="30"/>
      <c r="BBO51" s="30"/>
      <c r="BBP51" s="30"/>
      <c r="BBQ51" s="30"/>
      <c r="BBR51" s="30"/>
      <c r="BBS51" s="30"/>
      <c r="BBT51" s="30"/>
      <c r="BBU51" s="30"/>
      <c r="BBV51" s="30"/>
      <c r="BBW51" s="30"/>
      <c r="BBX51" s="30"/>
      <c r="BBY51" s="30"/>
      <c r="BBZ51" s="30"/>
      <c r="BCA51" s="30"/>
      <c r="BCB51" s="30"/>
      <c r="BCC51" s="30"/>
      <c r="BCD51" s="30"/>
      <c r="BCE51" s="30"/>
      <c r="BCF51" s="30"/>
      <c r="BCG51" s="30"/>
      <c r="BCH51" s="30"/>
      <c r="BCI51" s="30"/>
      <c r="BCJ51" s="30"/>
      <c r="BCK51" s="30"/>
      <c r="BCL51" s="30"/>
      <c r="BCM51" s="30"/>
      <c r="BCN51" s="30"/>
      <c r="BCO51" s="30"/>
      <c r="BCP51" s="30"/>
      <c r="BCQ51" s="30"/>
      <c r="BCR51" s="30"/>
      <c r="BCS51" s="30"/>
      <c r="BCT51" s="30"/>
      <c r="BCU51" s="30"/>
      <c r="BCV51" s="30"/>
      <c r="BCW51" s="30"/>
      <c r="BCX51" s="30"/>
      <c r="BCY51" s="30"/>
      <c r="BCZ51" s="30"/>
      <c r="BDA51" s="30"/>
      <c r="BDB51" s="30"/>
      <c r="BDC51" s="30"/>
      <c r="BDD51" s="30"/>
      <c r="BDE51" s="30"/>
      <c r="BDF51" s="30"/>
      <c r="BDG51" s="30"/>
      <c r="BDH51" s="30"/>
      <c r="BDI51" s="30"/>
      <c r="BDJ51" s="30"/>
      <c r="BDK51" s="30"/>
      <c r="BDL51" s="30"/>
      <c r="BDM51" s="30"/>
      <c r="BDN51" s="30"/>
      <c r="BDO51" s="30"/>
      <c r="BDP51" s="30"/>
      <c r="BDQ51" s="30"/>
      <c r="BDR51" s="30"/>
      <c r="BDS51" s="30"/>
      <c r="BDT51" s="30"/>
      <c r="BDU51" s="30"/>
      <c r="BDV51" s="30"/>
      <c r="BDW51" s="30"/>
      <c r="BDX51" s="30"/>
      <c r="BDY51" s="30"/>
      <c r="BDZ51" s="30"/>
      <c r="BEA51" s="30"/>
      <c r="BEB51" s="30"/>
      <c r="BEC51" s="30"/>
      <c r="BED51" s="30"/>
      <c r="BEE51" s="30"/>
      <c r="BEF51" s="30"/>
      <c r="BEG51" s="30"/>
      <c r="BEH51" s="30"/>
      <c r="BEI51" s="30"/>
      <c r="BEJ51" s="30"/>
      <c r="BEK51" s="30"/>
      <c r="BEL51" s="30"/>
      <c r="BEM51" s="30"/>
      <c r="BEN51" s="30"/>
      <c r="BEO51" s="30"/>
      <c r="BEP51" s="30"/>
      <c r="BEQ51" s="30"/>
      <c r="BER51" s="30"/>
      <c r="BES51" s="30"/>
      <c r="BET51" s="30"/>
      <c r="BEU51" s="30"/>
      <c r="BEV51" s="30"/>
      <c r="BEW51" s="30"/>
      <c r="BEX51" s="30"/>
      <c r="BEY51" s="30"/>
      <c r="BEZ51" s="30"/>
      <c r="BFA51" s="30"/>
      <c r="BFB51" s="30"/>
      <c r="BFC51" s="30"/>
      <c r="BFD51" s="30"/>
      <c r="BFE51" s="30"/>
      <c r="BFF51" s="30"/>
      <c r="BFG51" s="30"/>
      <c r="BFH51" s="30"/>
      <c r="BFI51" s="30"/>
      <c r="BFJ51" s="30"/>
      <c r="BFK51" s="30"/>
      <c r="BFL51" s="30"/>
      <c r="BFM51" s="30"/>
      <c r="BFN51" s="30"/>
      <c r="BFO51" s="30"/>
      <c r="BFP51" s="30"/>
      <c r="BFQ51" s="30"/>
      <c r="BFR51" s="30"/>
      <c r="BFS51" s="30"/>
      <c r="BFT51" s="30"/>
      <c r="BFU51" s="30"/>
      <c r="BFV51" s="30"/>
      <c r="BFW51" s="30"/>
      <c r="BFX51" s="30"/>
      <c r="BFY51" s="30"/>
      <c r="BFZ51" s="30"/>
      <c r="BGA51" s="30"/>
      <c r="BGB51" s="30"/>
      <c r="BGC51" s="30"/>
      <c r="BGD51" s="30"/>
      <c r="BGE51" s="30"/>
      <c r="BGF51" s="30"/>
      <c r="BGG51" s="30"/>
      <c r="BGH51" s="30"/>
      <c r="BGI51" s="30"/>
      <c r="BGJ51" s="30"/>
      <c r="BGK51" s="30"/>
      <c r="BGL51" s="30"/>
      <c r="BGM51" s="30"/>
      <c r="BGN51" s="30"/>
      <c r="BGO51" s="30"/>
      <c r="BGP51" s="30"/>
      <c r="BGQ51" s="30"/>
      <c r="BGR51" s="30"/>
      <c r="BGS51" s="30"/>
      <c r="BGT51" s="30"/>
      <c r="BGU51" s="30"/>
      <c r="BGV51" s="30"/>
      <c r="BGW51" s="30"/>
      <c r="BGX51" s="30"/>
      <c r="BGY51" s="30"/>
      <c r="BGZ51" s="30"/>
      <c r="BHA51" s="30"/>
      <c r="BHB51" s="30"/>
      <c r="BHC51" s="30"/>
      <c r="BHD51" s="30"/>
      <c r="BHE51" s="30"/>
      <c r="BHF51" s="30"/>
      <c r="BHG51" s="30"/>
      <c r="BHH51" s="30"/>
      <c r="BHI51" s="30"/>
      <c r="BHJ51" s="30"/>
      <c r="BHK51" s="30"/>
      <c r="BHL51" s="30"/>
      <c r="BHM51" s="30"/>
      <c r="BHN51" s="30"/>
      <c r="BHO51" s="30"/>
      <c r="BHP51" s="30"/>
      <c r="BHQ51" s="30"/>
      <c r="BHR51" s="30"/>
      <c r="BHS51" s="30"/>
      <c r="BHT51" s="30"/>
      <c r="BHU51" s="30"/>
      <c r="BHV51" s="30"/>
      <c r="BHW51" s="30"/>
      <c r="BHX51" s="30"/>
      <c r="BHY51" s="30"/>
      <c r="BHZ51" s="30"/>
      <c r="BIA51" s="30"/>
      <c r="BIB51" s="30"/>
      <c r="BIC51" s="30"/>
      <c r="BID51" s="30"/>
      <c r="BIE51" s="30"/>
      <c r="BIF51" s="30"/>
      <c r="BIG51" s="30"/>
      <c r="BIH51" s="30"/>
      <c r="BII51" s="30"/>
      <c r="BIJ51" s="30"/>
      <c r="BIK51" s="30"/>
      <c r="BIL51" s="30"/>
      <c r="BIM51" s="30"/>
      <c r="BIN51" s="30"/>
      <c r="BIO51" s="30"/>
      <c r="BIP51" s="30"/>
      <c r="BIQ51" s="30"/>
      <c r="BIR51" s="30"/>
      <c r="BIS51" s="30"/>
      <c r="BIT51" s="30"/>
      <c r="BIU51" s="30"/>
      <c r="BIV51" s="30"/>
      <c r="BIW51" s="30"/>
      <c r="BIX51" s="30"/>
      <c r="BIY51" s="30"/>
      <c r="BIZ51" s="30"/>
      <c r="BJA51" s="30"/>
      <c r="BJB51" s="30"/>
      <c r="BJC51" s="30"/>
      <c r="BJD51" s="30"/>
      <c r="BJE51" s="30"/>
      <c r="BJF51" s="30"/>
      <c r="BJG51" s="30"/>
      <c r="BJH51" s="30"/>
      <c r="BJI51" s="30"/>
      <c r="BJJ51" s="30"/>
      <c r="BJK51" s="30"/>
      <c r="BJL51" s="30"/>
      <c r="BJM51" s="30"/>
      <c r="BJN51" s="30"/>
      <c r="BJO51" s="30"/>
      <c r="BJP51" s="30"/>
      <c r="BJQ51" s="30"/>
      <c r="BJR51" s="30"/>
      <c r="BJS51" s="30"/>
      <c r="BJT51" s="30"/>
      <c r="BJU51" s="30"/>
      <c r="BJV51" s="30"/>
      <c r="BJW51" s="30"/>
      <c r="BJX51" s="30"/>
      <c r="BJY51" s="30"/>
      <c r="BJZ51" s="30"/>
      <c r="BKA51" s="30"/>
      <c r="BKB51" s="30"/>
      <c r="BKC51" s="30"/>
      <c r="BKD51" s="30"/>
      <c r="BKE51" s="30"/>
      <c r="BKF51" s="30"/>
      <c r="BKG51" s="30"/>
      <c r="BKH51" s="30"/>
      <c r="BKI51" s="30"/>
      <c r="BKJ51" s="30"/>
      <c r="BKK51" s="30"/>
      <c r="BKL51" s="30"/>
      <c r="BKM51" s="30"/>
      <c r="BKN51" s="30"/>
      <c r="BKO51" s="30"/>
      <c r="BKP51" s="30"/>
      <c r="BKQ51" s="30"/>
      <c r="BKR51" s="30"/>
      <c r="BKS51" s="30"/>
      <c r="BKT51" s="30"/>
      <c r="BKU51" s="30"/>
      <c r="BKV51" s="30"/>
      <c r="BKW51" s="30"/>
      <c r="BKX51" s="30"/>
      <c r="BKY51" s="30"/>
      <c r="BKZ51" s="30"/>
      <c r="BLA51" s="30"/>
      <c r="BLB51" s="30"/>
      <c r="BLC51" s="30"/>
      <c r="BLD51" s="30"/>
      <c r="BLE51" s="30"/>
      <c r="BLF51" s="30"/>
      <c r="BLG51" s="30"/>
      <c r="BLH51" s="30"/>
      <c r="BLI51" s="30"/>
      <c r="BLJ51" s="30"/>
      <c r="BLK51" s="30"/>
      <c r="BLL51" s="30"/>
      <c r="BLM51" s="30"/>
      <c r="BLN51" s="30"/>
      <c r="BLO51" s="30"/>
      <c r="BLP51" s="30"/>
      <c r="BLQ51" s="30"/>
      <c r="BLR51" s="30"/>
      <c r="BLS51" s="30"/>
      <c r="BLT51" s="30"/>
      <c r="BLU51" s="30"/>
      <c r="BLV51" s="30"/>
      <c r="BLW51" s="30"/>
      <c r="BLX51" s="30"/>
      <c r="BLY51" s="30"/>
      <c r="BLZ51" s="30"/>
      <c r="BMA51" s="30"/>
      <c r="BMB51" s="30"/>
      <c r="BMC51" s="30"/>
      <c r="BMD51" s="30"/>
      <c r="BME51" s="30"/>
      <c r="BMF51" s="30"/>
      <c r="BMG51" s="30"/>
      <c r="BMH51" s="30"/>
      <c r="BMI51" s="30"/>
      <c r="BMJ51" s="30"/>
      <c r="BMK51" s="30"/>
      <c r="BML51" s="30"/>
      <c r="BMM51" s="30"/>
      <c r="BMN51" s="30"/>
      <c r="BMO51" s="30"/>
      <c r="BMP51" s="30"/>
      <c r="BMQ51" s="30"/>
      <c r="BMR51" s="30"/>
      <c r="BMS51" s="30"/>
      <c r="BMT51" s="30"/>
      <c r="BMU51" s="30"/>
      <c r="BMV51" s="30"/>
      <c r="BMW51" s="30"/>
      <c r="BMX51" s="30"/>
      <c r="BMY51" s="30"/>
      <c r="BMZ51" s="30"/>
      <c r="BNA51" s="30"/>
      <c r="BNB51" s="30"/>
      <c r="BNC51" s="30"/>
      <c r="BND51" s="30"/>
      <c r="BNE51" s="30"/>
      <c r="BNF51" s="30"/>
      <c r="BNG51" s="30"/>
      <c r="BNH51" s="30"/>
      <c r="BNI51" s="30"/>
      <c r="BNJ51" s="30"/>
      <c r="BNK51" s="30"/>
      <c r="BNL51" s="30"/>
      <c r="BNM51" s="30"/>
      <c r="BNN51" s="30"/>
      <c r="BNO51" s="30"/>
      <c r="BNP51" s="30"/>
      <c r="BNQ51" s="30"/>
      <c r="BNR51" s="30"/>
      <c r="BNS51" s="30"/>
      <c r="BNT51" s="30"/>
      <c r="BNU51" s="30"/>
      <c r="BNV51" s="30"/>
      <c r="BNW51" s="30"/>
      <c r="BNX51" s="30"/>
      <c r="BNY51" s="30"/>
      <c r="BNZ51" s="30"/>
      <c r="BOA51" s="30"/>
      <c r="BOB51" s="30"/>
      <c r="BOC51" s="30"/>
      <c r="BOD51" s="30"/>
      <c r="BOE51" s="30"/>
      <c r="BOF51" s="30"/>
      <c r="BOG51" s="30"/>
      <c r="BOH51" s="30"/>
      <c r="BOI51" s="30"/>
      <c r="BOJ51" s="30"/>
      <c r="BOK51" s="30"/>
      <c r="BOL51" s="30"/>
      <c r="BOM51" s="30"/>
      <c r="BON51" s="30"/>
      <c r="BOO51" s="30"/>
      <c r="BOP51" s="30"/>
      <c r="BOQ51" s="30"/>
      <c r="BOR51" s="30"/>
      <c r="BOS51" s="30"/>
      <c r="BOT51" s="30"/>
      <c r="BOU51" s="30"/>
      <c r="BOV51" s="30"/>
      <c r="BOW51" s="30"/>
      <c r="BOX51" s="30"/>
      <c r="BOY51" s="30"/>
      <c r="BOZ51" s="30"/>
      <c r="BPA51" s="30"/>
      <c r="BPB51" s="30"/>
      <c r="BPC51" s="30"/>
      <c r="BPD51" s="30"/>
      <c r="BPE51" s="30"/>
      <c r="BPF51" s="30"/>
      <c r="BPG51" s="30"/>
      <c r="BPH51" s="30"/>
      <c r="BPI51" s="30"/>
      <c r="BPJ51" s="30"/>
      <c r="BPK51" s="30"/>
      <c r="BPL51" s="30"/>
      <c r="BPM51" s="30"/>
      <c r="BPN51" s="30"/>
      <c r="BPO51" s="30"/>
      <c r="BPP51" s="30"/>
      <c r="BPQ51" s="30"/>
      <c r="BPR51" s="30"/>
      <c r="BPS51" s="30"/>
      <c r="BPT51" s="30"/>
      <c r="BPU51" s="30"/>
      <c r="BPV51" s="30"/>
      <c r="BPW51" s="30"/>
      <c r="BPX51" s="30"/>
      <c r="BPY51" s="30"/>
      <c r="BPZ51" s="30"/>
      <c r="BQA51" s="30"/>
      <c r="BQB51" s="30"/>
      <c r="BQC51" s="30"/>
      <c r="BQD51" s="30"/>
      <c r="BQE51" s="30"/>
      <c r="BQF51" s="30"/>
      <c r="BQG51" s="30"/>
      <c r="BQH51" s="30"/>
      <c r="BQI51" s="30"/>
      <c r="BQJ51" s="30"/>
      <c r="BQK51" s="30"/>
      <c r="BQL51" s="30"/>
      <c r="BQM51" s="30"/>
      <c r="BQN51" s="30"/>
      <c r="BQO51" s="30"/>
      <c r="BQP51" s="30"/>
      <c r="BQQ51" s="30"/>
      <c r="BQR51" s="30"/>
      <c r="BQS51" s="30"/>
      <c r="BQT51" s="30"/>
      <c r="BQU51" s="30"/>
      <c r="BQV51" s="30"/>
      <c r="BQW51" s="30"/>
      <c r="BQX51" s="30"/>
      <c r="BQY51" s="30"/>
      <c r="BQZ51" s="30"/>
      <c r="BRA51" s="30"/>
      <c r="BRB51" s="30"/>
      <c r="BRC51" s="30"/>
      <c r="BRD51" s="30"/>
    </row>
    <row r="52" spans="1:182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1824" x14ac:dyDescent="0.2">
      <c r="A53" s="2"/>
      <c r="B53" s="2"/>
      <c r="C53" s="2"/>
      <c r="D53" s="2"/>
      <c r="E53" s="2"/>
      <c r="F53" s="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30"/>
      <c r="BV53" s="30"/>
    </row>
    <row r="54" spans="1:1824" x14ac:dyDescent="0.2">
      <c r="A54" s="2"/>
      <c r="B54" s="37" t="s">
        <v>2</v>
      </c>
      <c r="C54" s="2"/>
      <c r="D54" s="2"/>
      <c r="E54" s="2"/>
      <c r="F54" s="2"/>
      <c r="G54" s="2"/>
      <c r="H54" s="2"/>
      <c r="I54" s="2"/>
      <c r="J54" s="2"/>
      <c r="K54" s="10"/>
      <c r="L54" s="2"/>
      <c r="M54" s="2"/>
      <c r="N54" s="2"/>
      <c r="O54" s="2"/>
      <c r="P54" s="2"/>
      <c r="Q54" s="2"/>
      <c r="R54" s="2"/>
      <c r="S54" s="2"/>
      <c r="T54" s="2"/>
      <c r="U54" s="10"/>
      <c r="V54" s="2"/>
      <c r="W54" s="2"/>
      <c r="X54" s="2"/>
      <c r="Y54" s="2"/>
      <c r="Z54" s="2"/>
      <c r="AA54" s="2"/>
      <c r="AB54" s="2"/>
      <c r="AC54" s="2"/>
      <c r="AD54" s="2"/>
      <c r="AE54" s="10"/>
      <c r="AF54" s="2"/>
      <c r="AG54" s="2"/>
      <c r="AH54" s="2"/>
      <c r="AI54" s="2"/>
      <c r="AJ54" s="2"/>
      <c r="AK54" s="2"/>
      <c r="AL54" s="2"/>
      <c r="AM54" s="2"/>
      <c r="AN54" s="2"/>
      <c r="AO54" s="10"/>
      <c r="AP54" s="2"/>
      <c r="AQ54" s="2"/>
      <c r="AR54" s="2"/>
      <c r="AS54" s="2"/>
      <c r="AT54" s="2"/>
      <c r="AU54" s="2"/>
      <c r="AV54" s="2"/>
      <c r="AW54" s="2"/>
      <c r="AX54" s="2"/>
      <c r="AY54" s="10"/>
      <c r="AZ54" s="2"/>
      <c r="BA54" s="2"/>
      <c r="BB54" s="2"/>
      <c r="BC54" s="2"/>
      <c r="BD54" s="2"/>
      <c r="BE54" s="2"/>
      <c r="BF54" s="2"/>
      <c r="BG54" s="2"/>
      <c r="BH54" s="2"/>
      <c r="BI54" s="10"/>
      <c r="BJ54" s="2"/>
      <c r="BK54" s="2"/>
      <c r="BL54" s="2"/>
      <c r="BM54" s="2"/>
      <c r="BN54" s="2"/>
      <c r="BO54" s="2"/>
      <c r="BP54" s="2"/>
      <c r="BQ54" s="2"/>
      <c r="BR54" s="2"/>
      <c r="BS54" s="10"/>
      <c r="BT54" s="30"/>
      <c r="BV54" s="30"/>
      <c r="BW54" s="30"/>
      <c r="BX54" s="30"/>
    </row>
    <row r="55" spans="1:182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182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1824" x14ac:dyDescent="0.2">
      <c r="A57" s="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V57" s="30"/>
    </row>
    <row r="58" spans="1:182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182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182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182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182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182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182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 x14ac:dyDescent="0.2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 x14ac:dyDescent="0.2">
      <c r="A84" s="2"/>
      <c r="B84" s="37" t="s">
        <v>3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7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1:7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1:7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1:7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1:7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1:7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1:7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1:7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1:7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1:7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1:7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1:7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1:7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:7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:71" x14ac:dyDescent="0.2">
      <c r="A115" s="2"/>
      <c r="B115" s="37" t="s">
        <v>1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:7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:7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:7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1:7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:7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:7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:7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:7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:7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:7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:7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:7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:7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1:7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1:7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1:7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1:7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1:7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1:7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1:7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1:7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1:7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1:7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1:7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1:7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1:7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1:7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1:7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1:7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1:7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1:7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1:7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1:7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1:7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1:7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1:7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1:7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1:7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1:7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1:7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1:7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1:7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1:7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1:7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1:7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1:7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1:7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1:7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1:7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1:7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1:7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1:7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1:7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1:7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1:7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  <row r="191" spans="1:7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</row>
    <row r="192" spans="1:7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</row>
    <row r="193" spans="1:7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</row>
    <row r="194" spans="1:7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</row>
    <row r="195" spans="1:7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</row>
    <row r="196" spans="1:7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</row>
    <row r="197" spans="1:7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</row>
    <row r="198" spans="1:7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</row>
    <row r="199" spans="1:7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</row>
    <row r="200" spans="1:7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</row>
    <row r="201" spans="1:7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</row>
    <row r="202" spans="1:7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</row>
    <row r="203" spans="1:7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</row>
    <row r="204" spans="1:7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</row>
    <row r="205" spans="1:7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</row>
    <row r="206" spans="1:7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</row>
    <row r="207" spans="1:7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</row>
    <row r="208" spans="1:7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</row>
    <row r="209" spans="1:7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</row>
    <row r="210" spans="1:7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</row>
    <row r="211" spans="1:7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</row>
    <row r="212" spans="1:7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</row>
    <row r="213" spans="1:7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</row>
    <row r="214" spans="1:7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</row>
    <row r="215" spans="1:7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</row>
    <row r="216" spans="1:7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</row>
    <row r="217" spans="1:7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</row>
    <row r="218" spans="1:7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</row>
    <row r="219" spans="1:7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</row>
    <row r="220" spans="1:7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</row>
    <row r="221" spans="1:7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</row>
    <row r="222" spans="1:7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</row>
    <row r="223" spans="1:7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</row>
    <row r="224" spans="1:7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</row>
    <row r="225" spans="1:7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</row>
    <row r="226" spans="1:7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</row>
    <row r="227" spans="1:7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</row>
    <row r="228" spans="1:7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</row>
    <row r="229" spans="1:7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</row>
    <row r="230" spans="1:7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</row>
    <row r="231" spans="1:7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</row>
    <row r="232" spans="1:7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</row>
    <row r="233" spans="1:7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</row>
    <row r="234" spans="1:7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</row>
    <row r="235" spans="1:7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</row>
    <row r="236" spans="1:7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</row>
    <row r="237" spans="1:7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</row>
    <row r="238" spans="1:7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</row>
    <row r="239" spans="1:7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</row>
    <row r="240" spans="1:7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</row>
    <row r="241" spans="1:7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</row>
    <row r="242" spans="1:7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</row>
    <row r="243" spans="1:7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</row>
    <row r="244" spans="1:7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</row>
    <row r="245" spans="1:7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</row>
    <row r="246" spans="1:7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</row>
    <row r="247" spans="1:7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</row>
    <row r="248" spans="1:7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</row>
    <row r="249" spans="1:7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</row>
    <row r="250" spans="1:7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</row>
    <row r="251" spans="1:7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</row>
    <row r="252" spans="1:7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</row>
    <row r="253" spans="1:7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</row>
    <row r="254" spans="1:7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</row>
    <row r="255" spans="1:7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</row>
    <row r="256" spans="1:7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</row>
    <row r="257" spans="1:7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</row>
    <row r="258" spans="1:7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</row>
    <row r="259" spans="1:7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</row>
    <row r="260" spans="1:7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</row>
    <row r="261" spans="1:7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</row>
    <row r="262" spans="1:7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</row>
    <row r="263" spans="1:7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</row>
    <row r="264" spans="1:7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</row>
    <row r="265" spans="1:7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</row>
    <row r="266" spans="1:7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</row>
    <row r="267" spans="1:7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</row>
    <row r="268" spans="1:7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</row>
    <row r="269" spans="1:7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</row>
    <row r="270" spans="1:7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</row>
    <row r="271" spans="1:7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</row>
    <row r="272" spans="1:7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</row>
    <row r="273" spans="1:7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</row>
    <row r="274" spans="1:7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</row>
    <row r="275" spans="1:7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</row>
    <row r="276" spans="1:7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</row>
    <row r="277" spans="1:7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</row>
    <row r="278" spans="1:7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</row>
    <row r="279" spans="1:7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</row>
    <row r="280" spans="1:7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</row>
    <row r="281" spans="1:7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</row>
    <row r="282" spans="1:7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</row>
    <row r="283" spans="1:7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</row>
    <row r="284" spans="1:7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</row>
    <row r="285" spans="1:7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</row>
    <row r="286" spans="1:7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</row>
    <row r="287" spans="1:7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</row>
    <row r="288" spans="1:7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</row>
    <row r="289" spans="1:7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</row>
    <row r="290" spans="1:7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</row>
    <row r="291" spans="1:7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</row>
    <row r="292" spans="1:7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</row>
    <row r="293" spans="1:7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</row>
    <row r="294" spans="1:7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</row>
    <row r="295" spans="1:7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</row>
    <row r="296" spans="1:7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</row>
    <row r="297" spans="1:7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</row>
    <row r="298" spans="1:7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</row>
    <row r="299" spans="1:7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</row>
    <row r="300" spans="1:7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</row>
    <row r="301" spans="1:7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</row>
    <row r="302" spans="1:7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</row>
    <row r="303" spans="1:7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</row>
    <row r="304" spans="1:7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</row>
    <row r="305" spans="1:7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</row>
    <row r="306" spans="1:7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</row>
    <row r="307" spans="1:7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</row>
    <row r="308" spans="1:7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</row>
    <row r="309" spans="1:7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</row>
    <row r="310" spans="1:7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</row>
    <row r="311" spans="1:7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</row>
    <row r="312" spans="1:7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</row>
    <row r="313" spans="1:7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</row>
    <row r="314" spans="1:7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</row>
    <row r="315" spans="1:7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</row>
    <row r="316" spans="1:7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</row>
    <row r="317" spans="1:7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</row>
    <row r="318" spans="1:7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</row>
    <row r="319" spans="1:7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</row>
    <row r="320" spans="1:7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</row>
    <row r="321" spans="1:7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</row>
    <row r="322" spans="1:7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</row>
    <row r="323" spans="1:7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</row>
    <row r="324" spans="1:7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</row>
    <row r="325" spans="1:7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</row>
    <row r="326" spans="1:7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</row>
    <row r="327" spans="1:7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</row>
    <row r="328" spans="1:7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</row>
    <row r="329" spans="1:7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</row>
    <row r="330" spans="1:7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</row>
    <row r="331" spans="1:7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</row>
    <row r="332" spans="1:7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</row>
    <row r="333" spans="1:7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</row>
    <row r="334" spans="1:7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</row>
    <row r="335" spans="1:7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</row>
    <row r="336" spans="1:7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</row>
    <row r="337" spans="1:7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</row>
    <row r="338" spans="1:7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</row>
    <row r="339" spans="1:7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</row>
    <row r="340" spans="1:7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</row>
    <row r="341" spans="1:7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</row>
    <row r="342" spans="1:7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</row>
    <row r="343" spans="1:7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</row>
    <row r="344" spans="1:7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</row>
    <row r="345" spans="1:7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</row>
    <row r="346" spans="1:7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</row>
    <row r="347" spans="1:7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</row>
    <row r="348" spans="1:7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</row>
    <row r="349" spans="1:7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</row>
    <row r="350" spans="1:7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</row>
    <row r="351" spans="1:7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</row>
    <row r="352" spans="1:7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</row>
    <row r="353" spans="1:7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</row>
    <row r="354" spans="1:7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</row>
    <row r="355" spans="1:7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</row>
    <row r="356" spans="1:7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</row>
    <row r="357" spans="1:7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</row>
    <row r="358" spans="1:7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</row>
    <row r="359" spans="1:7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</row>
    <row r="360" spans="1:7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</row>
    <row r="361" spans="1:7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</row>
    <row r="362" spans="1:7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</row>
    <row r="363" spans="1:7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</row>
    <row r="364" spans="1:7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</row>
    <row r="365" spans="1:7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</row>
    <row r="366" spans="1:7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</row>
    <row r="367" spans="1:7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</row>
    <row r="368" spans="1:7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</row>
    <row r="369" spans="1:7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</row>
    <row r="370" spans="1:7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</row>
    <row r="371" spans="1:7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</row>
    <row r="372" spans="1:7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</row>
    <row r="373" spans="1:7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</row>
    <row r="374" spans="1:7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</row>
    <row r="375" spans="1:7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</row>
    <row r="376" spans="1:7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</row>
    <row r="377" spans="1:7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</row>
    <row r="378" spans="1:7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</row>
    <row r="379" spans="1:7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</row>
    <row r="380" spans="1:7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</row>
    <row r="381" spans="1:7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</row>
    <row r="382" spans="1:7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</row>
    <row r="383" spans="1:7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</row>
    <row r="384" spans="1:7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</row>
    <row r="385" spans="1:7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</row>
    <row r="386" spans="1:7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</row>
    <row r="387" spans="1:7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</row>
    <row r="388" spans="1:7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</row>
    <row r="389" spans="1:7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</row>
    <row r="390" spans="1:7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</row>
    <row r="391" spans="1:7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</row>
    <row r="392" spans="1:7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</row>
    <row r="393" spans="1:7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</row>
    <row r="394" spans="1:7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</row>
    <row r="395" spans="1:7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</row>
    <row r="396" spans="1:7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</row>
    <row r="397" spans="1:7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</row>
    <row r="398" spans="1:7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</row>
    <row r="399" spans="1:7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</row>
    <row r="400" spans="1:7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</row>
    <row r="401" spans="1:7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</row>
    <row r="402" spans="1:7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</row>
    <row r="403" spans="1:7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</row>
    <row r="404" spans="1:7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</row>
    <row r="405" spans="1:7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</row>
    <row r="406" spans="1:7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</row>
  </sheetData>
  <mergeCells count="8">
    <mergeCell ref="F7:K7"/>
    <mergeCell ref="BS14:BS15"/>
    <mergeCell ref="K14:K15"/>
    <mergeCell ref="U14:U15"/>
    <mergeCell ref="AE14:AE15"/>
    <mergeCell ref="AO14:AO15"/>
    <mergeCell ref="AY14:AY15"/>
    <mergeCell ref="BI14:BI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 and instructions</vt:lpstr>
      <vt:lpstr>Instructions and assumptions</vt:lpstr>
      <vt:lpstr>Penalty model (simple)</vt:lpstr>
      <vt:lpstr>Penalty model (detailed)</vt:lpstr>
    </vt:vector>
  </TitlesOfParts>
  <Company>DECC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 Simon (Energy Markets</cp:lastModifiedBy>
  <dcterms:created xsi:type="dcterms:W3CDTF">2013-02-01T12:25:32Z</dcterms:created>
  <dcterms:modified xsi:type="dcterms:W3CDTF">2013-12-10T10:01:09Z</dcterms:modified>
</cp:coreProperties>
</file>