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<sst xmlns="http://schemas.openxmlformats.org/spreadsheetml/2006/main" count="168" uniqueCount="46">
  <si>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</si>
  <si>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</si>
  <si>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</si>
  <si>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</si>
  <si>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</si>
  <si>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</si>
  <si>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</si>
  <si>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</si>
  <si>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</si>
  <si>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</si>
  <si>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</si>
  <si>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</si>
  <si>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</si>
  <si>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</si>
  <si>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</si>
  <si>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</si>
  <si>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</si>
  <si>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</si>
  <si>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</si>
  <si>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</si>
  <si>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</si>
  <si>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</si>
  <si>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</si>
  <si>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</si>
  <si>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</si>
  <si>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</si>
  <si>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</si>
  <si>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</si>
  <si>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</si>
  <si>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</si>
  <si>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</si>
  <si>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</si>
  <si>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</si>
  <si>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</si>
  <si>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</si>
  <si>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for Work &amp; Pensions</t>
  </si>
  <si>
    <t>Child Maintenance &amp; Enforcement Commission</t>
  </si>
  <si>
    <t>Crown Non Departmental Public Body</t>
  </si>
  <si>
    <t>Health &amp; Safety Executive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</si>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</sst>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187" fontId="0" fillId="25" borderId="10" xfId="0" applyNumberFormat="1" applyFill="1" applyBorder="1" applyAlignment="1" applyProtection="1">
      <alignment horizontal="right"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0" fontId="25" fillId="0" borderId="10" xfId="0" applyFon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AL1">
      <selection activeCell="A11" sqref="A4:AO11"/>
    </sheetView>
  </sheetViews>
  <sheetFormatPr defaultColWidth="8.88671875" defaultRowHeight="15"/>
  <cols>
    <col min="1" max="1" width="19.6640625" style="2" customWidth="1"/>
    <col min="2" max="2" width="21.5546875" style="2" customWidth="1"/>
    <col min="3" max="3" width="27.21484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35" t="s">
        <v>8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3"/>
      <c r="R1" s="37" t="s">
        <v>15</v>
      </c>
      <c r="S1" s="48"/>
      <c r="T1" s="48"/>
      <c r="U1" s="48"/>
      <c r="V1" s="48"/>
      <c r="W1" s="48"/>
      <c r="X1" s="48"/>
      <c r="Y1" s="48"/>
      <c r="Z1" s="48"/>
      <c r="AA1" s="36"/>
      <c r="AB1" s="44" t="s">
        <v>25</v>
      </c>
      <c r="AC1" s="45"/>
      <c r="AD1" s="40" t="s">
        <v>11</v>
      </c>
      <c r="AE1" s="41"/>
      <c r="AF1" s="41"/>
      <c r="AG1" s="41"/>
      <c r="AH1" s="41"/>
      <c r="AI1" s="41"/>
      <c r="AJ1" s="42"/>
      <c r="AK1" s="28" t="s">
        <v>32</v>
      </c>
      <c r="AL1" s="28"/>
      <c r="AM1" s="28"/>
      <c r="AN1" s="52" t="s">
        <v>24</v>
      </c>
      <c r="AO1" s="33" t="s">
        <v>33</v>
      </c>
    </row>
    <row r="2" spans="1:41" s="1" customFormat="1" ht="53.25" customHeight="1">
      <c r="A2" s="38"/>
      <c r="B2" s="38"/>
      <c r="C2" s="38"/>
      <c r="D2" s="31" t="s">
        <v>28</v>
      </c>
      <c r="E2" s="32"/>
      <c r="F2" s="31" t="s">
        <v>29</v>
      </c>
      <c r="G2" s="32"/>
      <c r="H2" s="31" t="s">
        <v>30</v>
      </c>
      <c r="I2" s="32"/>
      <c r="J2" s="31" t="s">
        <v>6</v>
      </c>
      <c r="K2" s="32"/>
      <c r="L2" s="31" t="s">
        <v>31</v>
      </c>
      <c r="M2" s="32"/>
      <c r="N2" s="31" t="s">
        <v>5</v>
      </c>
      <c r="O2" s="32"/>
      <c r="P2" s="35" t="s">
        <v>9</v>
      </c>
      <c r="Q2" s="43"/>
      <c r="R2" s="35" t="s">
        <v>13</v>
      </c>
      <c r="S2" s="36"/>
      <c r="T2" s="37" t="s">
        <v>3</v>
      </c>
      <c r="U2" s="36"/>
      <c r="V2" s="37" t="s">
        <v>4</v>
      </c>
      <c r="W2" s="36"/>
      <c r="X2" s="37" t="s">
        <v>14</v>
      </c>
      <c r="Y2" s="36"/>
      <c r="Z2" s="35" t="s">
        <v>10</v>
      </c>
      <c r="AA2" s="43"/>
      <c r="AB2" s="46"/>
      <c r="AC2" s="47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49" t="s">
        <v>23</v>
      </c>
      <c r="AK2" s="33" t="s">
        <v>26</v>
      </c>
      <c r="AL2" s="33" t="s">
        <v>27</v>
      </c>
      <c r="AM2" s="33" t="s">
        <v>22</v>
      </c>
      <c r="AN2" s="53"/>
      <c r="AO2" s="50"/>
    </row>
    <row r="3" spans="1:41" ht="57.75" customHeight="1">
      <c r="A3" s="39"/>
      <c r="B3" s="39"/>
      <c r="C3" s="39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4"/>
      <c r="AE3" s="34"/>
      <c r="AF3" s="34"/>
      <c r="AG3" s="34"/>
      <c r="AH3" s="34"/>
      <c r="AI3" s="34"/>
      <c r="AJ3" s="49"/>
      <c r="AK3" s="34"/>
      <c r="AL3" s="34"/>
      <c r="AM3" s="34"/>
      <c r="AN3" s="54"/>
      <c r="AO3" s="34"/>
    </row>
    <row r="4" spans="1:41" ht="30">
      <c r="A4" s="3" t="s">
        <v>35</v>
      </c>
      <c r="B4" s="3" t="s">
        <v>34</v>
      </c>
      <c r="C4" s="3" t="s">
        <v>35</v>
      </c>
      <c r="D4" s="29">
        <v>48325</v>
      </c>
      <c r="E4" s="29">
        <v>41678.25</v>
      </c>
      <c r="F4" s="29">
        <v>39122</v>
      </c>
      <c r="G4" s="29">
        <v>34891.53</v>
      </c>
      <c r="H4" s="29">
        <v>9761</v>
      </c>
      <c r="I4" s="29">
        <v>9339.89</v>
      </c>
      <c r="J4" s="29">
        <v>1901</v>
      </c>
      <c r="K4" s="29">
        <v>1847.9</v>
      </c>
      <c r="L4" s="29">
        <v>210</v>
      </c>
      <c r="M4" s="29">
        <v>204.61</v>
      </c>
      <c r="N4" s="29">
        <v>19</v>
      </c>
      <c r="O4" s="29">
        <v>18.41</v>
      </c>
      <c r="P4" s="13">
        <f>SUM(N4,L4,J4,H4,F4,D4)</f>
        <v>99338</v>
      </c>
      <c r="Q4" s="13">
        <f>SUM(O4,M4,K4,I4,G4,E4)</f>
        <v>87980.59</v>
      </c>
      <c r="R4" s="27" t="s">
        <v>45</v>
      </c>
      <c r="S4" s="27" t="s">
        <v>45</v>
      </c>
      <c r="T4" s="27" t="s">
        <v>45</v>
      </c>
      <c r="U4" s="27" t="s">
        <v>45</v>
      </c>
      <c r="V4" s="29">
        <v>75</v>
      </c>
      <c r="W4" s="29">
        <v>75</v>
      </c>
      <c r="X4" s="27" t="s">
        <v>45</v>
      </c>
      <c r="Y4" s="27" t="s">
        <v>45</v>
      </c>
      <c r="Z4" s="30">
        <f>SUM(X4,V4,,T4,R4)</f>
        <v>75</v>
      </c>
      <c r="AA4" s="30">
        <f>SUM(Y4,W4,,U4,S4)</f>
        <v>75</v>
      </c>
      <c r="AB4" s="4">
        <f>Z4+P4</f>
        <v>99413</v>
      </c>
      <c r="AC4" s="4">
        <f>AA4+Q4</f>
        <v>88055.59</v>
      </c>
      <c r="AD4" s="21">
        <v>169339471.32</v>
      </c>
      <c r="AE4" s="22">
        <v>2040115.34</v>
      </c>
      <c r="AF4" s="22">
        <v>169368.37</v>
      </c>
      <c r="AG4" s="22">
        <v>338125.3</v>
      </c>
      <c r="AH4" s="22">
        <v>29965593.330000002</v>
      </c>
      <c r="AI4" s="22">
        <v>11066784.669999998</v>
      </c>
      <c r="AJ4" s="23">
        <f>SUM(AD4:AI4)</f>
        <v>212919458.33</v>
      </c>
      <c r="AK4" s="21">
        <v>477568</v>
      </c>
      <c r="AL4" s="26">
        <v>443690</v>
      </c>
      <c r="AM4" s="24">
        <f>SUM(AK4:AL4)</f>
        <v>921258</v>
      </c>
      <c r="AN4" s="24">
        <f>AM4+AJ4</f>
        <v>213840716.33</v>
      </c>
      <c r="AO4" s="18"/>
    </row>
    <row r="5" spans="1:41" ht="45">
      <c r="A5" s="3" t="s">
        <v>36</v>
      </c>
      <c r="B5" s="3" t="s">
        <v>37</v>
      </c>
      <c r="C5" s="3" t="s">
        <v>35</v>
      </c>
      <c r="D5" s="29">
        <v>5726</v>
      </c>
      <c r="E5" s="29">
        <v>4899.38</v>
      </c>
      <c r="F5" s="29">
        <v>2351</v>
      </c>
      <c r="G5" s="29">
        <v>2089.65</v>
      </c>
      <c r="H5" s="29">
        <v>595</v>
      </c>
      <c r="I5" s="29">
        <v>564.19</v>
      </c>
      <c r="J5" s="29">
        <v>144</v>
      </c>
      <c r="K5" s="29">
        <v>142.15</v>
      </c>
      <c r="L5" s="29">
        <v>20</v>
      </c>
      <c r="M5" s="29">
        <v>20</v>
      </c>
      <c r="N5" s="29">
        <v>168</v>
      </c>
      <c r="O5" s="29">
        <v>165.95</v>
      </c>
      <c r="P5" s="13">
        <f aca="true" t="shared" si="0" ref="P5:P11">SUM(N5,L5,J5,H5,F5,D5)</f>
        <v>9004</v>
      </c>
      <c r="Q5" s="13">
        <f aca="true" t="shared" si="1" ref="Q5:Q11">SUM(O5,M5,K5,I5,G5,E5)</f>
        <v>7881.32</v>
      </c>
      <c r="R5" s="27" t="s">
        <v>45</v>
      </c>
      <c r="S5" s="27" t="s">
        <v>45</v>
      </c>
      <c r="T5" s="27" t="s">
        <v>45</v>
      </c>
      <c r="U5" s="27" t="s">
        <v>45</v>
      </c>
      <c r="V5" s="29">
        <v>3</v>
      </c>
      <c r="W5" s="29">
        <v>3</v>
      </c>
      <c r="X5" s="27">
        <v>42</v>
      </c>
      <c r="Y5" s="27">
        <v>42</v>
      </c>
      <c r="Z5" s="30">
        <f aca="true" t="shared" si="2" ref="Z5:Z11">SUM(X5,V5,,T5,R5)</f>
        <v>45</v>
      </c>
      <c r="AA5" s="30">
        <f aca="true" t="shared" si="3" ref="AA5:AA11">SUM(Y5,W5,,U5,S5)</f>
        <v>45</v>
      </c>
      <c r="AB5" s="4">
        <f aca="true" t="shared" si="4" ref="AB5:AB11">Z5+P5</f>
        <v>9049</v>
      </c>
      <c r="AC5" s="4">
        <f aca="true" t="shared" si="5" ref="AC5:AC11">AA5+Q5</f>
        <v>7926.32</v>
      </c>
      <c r="AD5" s="22">
        <v>13690140.991325771</v>
      </c>
      <c r="AE5" s="22">
        <v>301133.87</v>
      </c>
      <c r="AF5" s="22">
        <v>-73.231</v>
      </c>
      <c r="AG5" s="22">
        <v>550728.91</v>
      </c>
      <c r="AH5" s="22">
        <v>2499990.47196784</v>
      </c>
      <c r="AI5" s="22">
        <v>922673.6077063864</v>
      </c>
      <c r="AJ5" s="23">
        <f aca="true" t="shared" si="6" ref="AJ5:AJ11">SUM(AD5:AI5)</f>
        <v>17964594.619999997</v>
      </c>
      <c r="AK5" s="21">
        <v>22111.62</v>
      </c>
      <c r="AL5" s="22">
        <v>694551</v>
      </c>
      <c r="AM5" s="24">
        <f aca="true" t="shared" si="7" ref="AM5:AM11">SUM(AK5:AL5)</f>
        <v>716662.62</v>
      </c>
      <c r="AN5" s="24">
        <f aca="true" t="shared" si="8" ref="AN5:AN11">AM5+AJ5</f>
        <v>18681257.24</v>
      </c>
      <c r="AO5" s="18"/>
    </row>
    <row r="6" spans="1:41" ht="30">
      <c r="A6" s="3" t="s">
        <v>38</v>
      </c>
      <c r="B6" s="3" t="s">
        <v>37</v>
      </c>
      <c r="C6" s="3" t="s">
        <v>35</v>
      </c>
      <c r="D6" s="29">
        <v>529</v>
      </c>
      <c r="E6" s="29">
        <v>464.25</v>
      </c>
      <c r="F6" s="29">
        <v>479</v>
      </c>
      <c r="G6" s="29">
        <v>445.25</v>
      </c>
      <c r="H6" s="29">
        <v>1755</v>
      </c>
      <c r="I6" s="29">
        <v>1657.43</v>
      </c>
      <c r="J6" s="29">
        <v>664</v>
      </c>
      <c r="K6" s="29">
        <v>637.31</v>
      </c>
      <c r="L6" s="29">
        <v>45</v>
      </c>
      <c r="M6" s="29">
        <v>44.16</v>
      </c>
      <c r="N6" s="27" t="s">
        <v>45</v>
      </c>
      <c r="O6" s="27" t="s">
        <v>45</v>
      </c>
      <c r="P6" s="13">
        <f t="shared" si="0"/>
        <v>3472</v>
      </c>
      <c r="Q6" s="13">
        <f t="shared" si="1"/>
        <v>3248.4</v>
      </c>
      <c r="R6" s="27" t="s">
        <v>45</v>
      </c>
      <c r="S6" s="27" t="s">
        <v>45</v>
      </c>
      <c r="T6" s="29">
        <v>3</v>
      </c>
      <c r="U6" s="29">
        <v>2.11</v>
      </c>
      <c r="V6" s="29">
        <v>14</v>
      </c>
      <c r="W6" s="29">
        <v>12.34</v>
      </c>
      <c r="X6" s="27" t="s">
        <v>45</v>
      </c>
      <c r="Y6" s="27" t="s">
        <v>45</v>
      </c>
      <c r="Z6" s="30">
        <f t="shared" si="2"/>
        <v>17</v>
      </c>
      <c r="AA6" s="30">
        <f t="shared" si="3"/>
        <v>14.45</v>
      </c>
      <c r="AB6" s="4">
        <f t="shared" si="4"/>
        <v>3489</v>
      </c>
      <c r="AC6" s="4">
        <f t="shared" si="5"/>
        <v>3262.85</v>
      </c>
      <c r="AD6" s="22">
        <v>10661595.860000001</v>
      </c>
      <c r="AE6" s="22">
        <v>185440.04</v>
      </c>
      <c r="AF6" s="22">
        <v>0</v>
      </c>
      <c r="AG6" s="22">
        <v>28344.17</v>
      </c>
      <c r="AH6" s="22">
        <v>2218225.53</v>
      </c>
      <c r="AI6" s="22">
        <v>972583.43</v>
      </c>
      <c r="AJ6" s="23">
        <f t="shared" si="6"/>
        <v>14066189.03</v>
      </c>
      <c r="AK6" s="21">
        <v>71478.46</v>
      </c>
      <c r="AL6" s="21">
        <v>69622</v>
      </c>
      <c r="AM6" s="24">
        <f t="shared" si="7"/>
        <v>141100.46000000002</v>
      </c>
      <c r="AN6" s="24">
        <f t="shared" si="8"/>
        <v>14207289.49</v>
      </c>
      <c r="AO6" s="9"/>
    </row>
    <row r="7" spans="1:41" ht="30">
      <c r="A7" s="3" t="s">
        <v>39</v>
      </c>
      <c r="B7" s="3" t="s">
        <v>40</v>
      </c>
      <c r="C7" s="3" t="s">
        <v>35</v>
      </c>
      <c r="D7" s="29">
        <v>72</v>
      </c>
      <c r="E7" s="29">
        <v>60.55</v>
      </c>
      <c r="F7" s="29">
        <v>28</v>
      </c>
      <c r="G7" s="29">
        <v>25.2</v>
      </c>
      <c r="H7" s="29">
        <v>16</v>
      </c>
      <c r="I7" s="29">
        <v>15.12</v>
      </c>
      <c r="J7" s="29">
        <v>5</v>
      </c>
      <c r="K7" s="29">
        <v>4.92</v>
      </c>
      <c r="L7" s="29">
        <v>1</v>
      </c>
      <c r="M7" s="29">
        <v>1</v>
      </c>
      <c r="N7" s="27" t="s">
        <v>45</v>
      </c>
      <c r="O7" s="27" t="s">
        <v>45</v>
      </c>
      <c r="P7" s="13">
        <f t="shared" si="0"/>
        <v>122</v>
      </c>
      <c r="Q7" s="13">
        <f t="shared" si="1"/>
        <v>106.78999999999999</v>
      </c>
      <c r="R7" s="27" t="s">
        <v>45</v>
      </c>
      <c r="S7" s="27" t="s">
        <v>45</v>
      </c>
      <c r="T7" s="27" t="s">
        <v>45</v>
      </c>
      <c r="U7" s="27" t="s">
        <v>45</v>
      </c>
      <c r="V7" s="27" t="s">
        <v>45</v>
      </c>
      <c r="W7" s="27" t="s">
        <v>45</v>
      </c>
      <c r="X7" s="27" t="s">
        <v>45</v>
      </c>
      <c r="Y7" s="27" t="s">
        <v>45</v>
      </c>
      <c r="Z7" s="30">
        <f t="shared" si="2"/>
        <v>0</v>
      </c>
      <c r="AA7" s="30">
        <f t="shared" si="3"/>
        <v>0</v>
      </c>
      <c r="AB7" s="4">
        <f t="shared" si="4"/>
        <v>122</v>
      </c>
      <c r="AC7" s="4">
        <f t="shared" si="5"/>
        <v>106.78999999999999</v>
      </c>
      <c r="AD7" s="22">
        <v>221199.95</v>
      </c>
      <c r="AE7" s="22">
        <v>17586.84</v>
      </c>
      <c r="AF7" s="22">
        <v>0</v>
      </c>
      <c r="AG7" s="22">
        <v>714</v>
      </c>
      <c r="AH7" s="22">
        <v>40672.4</v>
      </c>
      <c r="AI7" s="22">
        <v>16858.24</v>
      </c>
      <c r="AJ7" s="23">
        <f t="shared" si="6"/>
        <v>297031.43</v>
      </c>
      <c r="AK7" s="22">
        <v>0</v>
      </c>
      <c r="AL7" s="22">
        <v>0</v>
      </c>
      <c r="AM7" s="24">
        <f t="shared" si="7"/>
        <v>0</v>
      </c>
      <c r="AN7" s="24">
        <f t="shared" si="8"/>
        <v>297031.43</v>
      </c>
      <c r="AO7" s="25"/>
    </row>
    <row r="8" spans="1:41" ht="45">
      <c r="A8" s="3" t="s">
        <v>41</v>
      </c>
      <c r="B8" s="3" t="s">
        <v>40</v>
      </c>
      <c r="C8" s="3" t="s">
        <v>35</v>
      </c>
      <c r="D8" s="27" t="s">
        <v>45</v>
      </c>
      <c r="E8" s="27" t="s">
        <v>45</v>
      </c>
      <c r="F8" s="27" t="s">
        <v>45</v>
      </c>
      <c r="G8" s="27" t="s">
        <v>45</v>
      </c>
      <c r="H8" s="27" t="s">
        <v>45</v>
      </c>
      <c r="I8" s="27" t="s">
        <v>45</v>
      </c>
      <c r="J8" s="27" t="s">
        <v>45</v>
      </c>
      <c r="K8" s="27" t="s">
        <v>45</v>
      </c>
      <c r="L8" s="27" t="s">
        <v>45</v>
      </c>
      <c r="M8" s="27" t="s">
        <v>45</v>
      </c>
      <c r="N8" s="29">
        <v>235</v>
      </c>
      <c r="O8" s="29">
        <v>230.99</v>
      </c>
      <c r="P8" s="13">
        <f t="shared" si="0"/>
        <v>235</v>
      </c>
      <c r="Q8" s="13">
        <f t="shared" si="1"/>
        <v>230.99</v>
      </c>
      <c r="R8" s="27" t="s">
        <v>45</v>
      </c>
      <c r="S8" s="27" t="s">
        <v>45</v>
      </c>
      <c r="T8" s="27">
        <v>25</v>
      </c>
      <c r="U8" s="27">
        <v>17.39</v>
      </c>
      <c r="V8" s="27" t="s">
        <v>45</v>
      </c>
      <c r="W8" s="27" t="s">
        <v>45</v>
      </c>
      <c r="X8" s="27">
        <v>16</v>
      </c>
      <c r="Y8" s="27">
        <v>8.47</v>
      </c>
      <c r="Z8" s="30">
        <f t="shared" si="2"/>
        <v>41</v>
      </c>
      <c r="AA8" s="30">
        <f t="shared" si="3"/>
        <v>25.86</v>
      </c>
      <c r="AB8" s="4">
        <f t="shared" si="4"/>
        <v>276</v>
      </c>
      <c r="AC8" s="4">
        <f t="shared" si="5"/>
        <v>256.85</v>
      </c>
      <c r="AD8" s="22">
        <v>1167927.4400000004</v>
      </c>
      <c r="AE8" s="22">
        <v>1044.71</v>
      </c>
      <c r="AF8" s="22">
        <v>3321.35</v>
      </c>
      <c r="AG8" s="22">
        <v>2717.5099999999998</v>
      </c>
      <c r="AH8" s="22">
        <v>71116.48000000011</v>
      </c>
      <c r="AI8" s="22">
        <v>141493.08000000022</v>
      </c>
      <c r="AJ8" s="23">
        <f t="shared" si="6"/>
        <v>1387620.570000001</v>
      </c>
      <c r="AK8" s="22">
        <v>176247.198</v>
      </c>
      <c r="AL8" s="22">
        <v>165299.796</v>
      </c>
      <c r="AM8" s="24">
        <f t="shared" si="7"/>
        <v>341546.994</v>
      </c>
      <c r="AN8" s="24">
        <f t="shared" si="8"/>
        <v>1729167.564000001</v>
      </c>
      <c r="AO8" s="18"/>
    </row>
    <row r="9" spans="1:41" ht="30">
      <c r="A9" s="3" t="s">
        <v>42</v>
      </c>
      <c r="B9" s="3" t="s">
        <v>40</v>
      </c>
      <c r="C9" s="3" t="s">
        <v>35</v>
      </c>
      <c r="D9" s="27" t="s">
        <v>45</v>
      </c>
      <c r="E9" s="27" t="s">
        <v>45</v>
      </c>
      <c r="F9" s="27" t="s">
        <v>45</v>
      </c>
      <c r="G9" s="27" t="s">
        <v>45</v>
      </c>
      <c r="H9" s="27" t="s">
        <v>45</v>
      </c>
      <c r="I9" s="27" t="s">
        <v>45</v>
      </c>
      <c r="J9" s="27" t="s">
        <v>45</v>
      </c>
      <c r="K9" s="27" t="s">
        <v>45</v>
      </c>
      <c r="L9" s="27" t="s">
        <v>45</v>
      </c>
      <c r="M9" s="27" t="s">
        <v>45</v>
      </c>
      <c r="N9" s="27">
        <v>3845</v>
      </c>
      <c r="O9" s="27">
        <v>3723.83</v>
      </c>
      <c r="P9" s="13">
        <f t="shared" si="0"/>
        <v>3845</v>
      </c>
      <c r="Q9" s="13">
        <f t="shared" si="1"/>
        <v>3723.83</v>
      </c>
      <c r="R9" s="27">
        <v>171</v>
      </c>
      <c r="S9" s="27">
        <v>162.8</v>
      </c>
      <c r="T9" s="29">
        <v>5</v>
      </c>
      <c r="U9" s="29">
        <v>5</v>
      </c>
      <c r="V9" s="27" t="s">
        <v>45</v>
      </c>
      <c r="W9" s="27" t="s">
        <v>45</v>
      </c>
      <c r="X9" s="27" t="s">
        <v>45</v>
      </c>
      <c r="Y9" s="27" t="s">
        <v>45</v>
      </c>
      <c r="Z9" s="30">
        <f t="shared" si="2"/>
        <v>176</v>
      </c>
      <c r="AA9" s="30">
        <f t="shared" si="3"/>
        <v>167.8</v>
      </c>
      <c r="AB9" s="4">
        <f t="shared" si="4"/>
        <v>4021</v>
      </c>
      <c r="AC9" s="4">
        <f t="shared" si="5"/>
        <v>3891.63</v>
      </c>
      <c r="AD9" s="22">
        <v>5673919</v>
      </c>
      <c r="AE9" s="22">
        <v>0</v>
      </c>
      <c r="AF9" s="22">
        <v>-107495</v>
      </c>
      <c r="AG9" s="22">
        <v>77453</v>
      </c>
      <c r="AH9" s="22">
        <v>438334</v>
      </c>
      <c r="AI9" s="22">
        <v>423343</v>
      </c>
      <c r="AJ9" s="23">
        <f t="shared" si="6"/>
        <v>6505554</v>
      </c>
      <c r="AK9" s="21">
        <v>388559</v>
      </c>
      <c r="AL9" s="22">
        <v>0</v>
      </c>
      <c r="AM9" s="24">
        <f t="shared" si="7"/>
        <v>388559</v>
      </c>
      <c r="AN9" s="24">
        <f t="shared" si="8"/>
        <v>6894113</v>
      </c>
      <c r="AO9" s="9"/>
    </row>
    <row r="10" spans="1:41" ht="30">
      <c r="A10" s="3" t="s">
        <v>43</v>
      </c>
      <c r="B10" s="3" t="s">
        <v>40</v>
      </c>
      <c r="C10" s="3" t="s">
        <v>35</v>
      </c>
      <c r="D10" s="27" t="s">
        <v>45</v>
      </c>
      <c r="E10" s="27" t="s">
        <v>45</v>
      </c>
      <c r="F10" s="27" t="s">
        <v>45</v>
      </c>
      <c r="G10" s="27" t="s">
        <v>45</v>
      </c>
      <c r="H10" s="27" t="s">
        <v>45</v>
      </c>
      <c r="I10" s="27" t="s">
        <v>45</v>
      </c>
      <c r="J10" s="27" t="s">
        <v>45</v>
      </c>
      <c r="K10" s="27" t="s">
        <v>45</v>
      </c>
      <c r="L10" s="27" t="s">
        <v>45</v>
      </c>
      <c r="M10" s="27" t="s">
        <v>45</v>
      </c>
      <c r="N10" s="29">
        <v>39</v>
      </c>
      <c r="O10" s="29">
        <v>37.9</v>
      </c>
      <c r="P10" s="13">
        <f t="shared" si="0"/>
        <v>39</v>
      </c>
      <c r="Q10" s="13">
        <f t="shared" si="1"/>
        <v>37.9</v>
      </c>
      <c r="R10" s="27" t="s">
        <v>45</v>
      </c>
      <c r="S10" s="27" t="s">
        <v>45</v>
      </c>
      <c r="T10" s="27" t="s">
        <v>45</v>
      </c>
      <c r="U10" s="27" t="s">
        <v>45</v>
      </c>
      <c r="V10" s="27" t="s">
        <v>45</v>
      </c>
      <c r="W10" s="27" t="s">
        <v>45</v>
      </c>
      <c r="X10" s="27" t="s">
        <v>45</v>
      </c>
      <c r="Y10" s="27" t="s">
        <v>45</v>
      </c>
      <c r="Z10" s="30">
        <v>0</v>
      </c>
      <c r="AA10" s="30">
        <v>0</v>
      </c>
      <c r="AB10" s="4">
        <f t="shared" si="4"/>
        <v>39</v>
      </c>
      <c r="AC10" s="4">
        <f t="shared" si="5"/>
        <v>37.9</v>
      </c>
      <c r="AD10" s="22">
        <v>127196.73</v>
      </c>
      <c r="AE10" s="22">
        <v>0</v>
      </c>
      <c r="AF10" s="22">
        <v>0</v>
      </c>
      <c r="AG10" s="22">
        <v>0</v>
      </c>
      <c r="AH10" s="22">
        <v>25126.13</v>
      </c>
      <c r="AI10" s="22">
        <v>11155.98</v>
      </c>
      <c r="AJ10" s="23">
        <f t="shared" si="6"/>
        <v>163478.84</v>
      </c>
      <c r="AK10" s="22">
        <v>0</v>
      </c>
      <c r="AL10" s="22">
        <v>0</v>
      </c>
      <c r="AM10" s="24">
        <f t="shared" si="7"/>
        <v>0</v>
      </c>
      <c r="AN10" s="24">
        <f t="shared" si="8"/>
        <v>163478.84</v>
      </c>
      <c r="AO10" s="19"/>
    </row>
    <row r="11" spans="1:41" ht="30">
      <c r="A11" s="3" t="s">
        <v>44</v>
      </c>
      <c r="B11" s="3" t="s">
        <v>40</v>
      </c>
      <c r="C11" s="3" t="s">
        <v>35</v>
      </c>
      <c r="D11" s="27" t="s">
        <v>45</v>
      </c>
      <c r="E11" s="27" t="s">
        <v>45</v>
      </c>
      <c r="F11" s="27" t="s">
        <v>45</v>
      </c>
      <c r="G11" s="27" t="s">
        <v>45</v>
      </c>
      <c r="H11" s="27" t="s">
        <v>45</v>
      </c>
      <c r="I11" s="27" t="s">
        <v>45</v>
      </c>
      <c r="J11" s="27" t="s">
        <v>45</v>
      </c>
      <c r="K11" s="27" t="s">
        <v>45</v>
      </c>
      <c r="L11" s="27" t="s">
        <v>45</v>
      </c>
      <c r="M11" s="27" t="s">
        <v>45</v>
      </c>
      <c r="N11" s="29">
        <v>321</v>
      </c>
      <c r="O11" s="29">
        <v>315</v>
      </c>
      <c r="P11" s="13">
        <f t="shared" si="0"/>
        <v>321</v>
      </c>
      <c r="Q11" s="13">
        <f t="shared" si="1"/>
        <v>315</v>
      </c>
      <c r="R11" s="29">
        <v>25</v>
      </c>
      <c r="S11" s="29">
        <v>22</v>
      </c>
      <c r="T11" s="27" t="s">
        <v>45</v>
      </c>
      <c r="U11" s="27" t="s">
        <v>45</v>
      </c>
      <c r="V11" s="27">
        <v>7</v>
      </c>
      <c r="W11" s="27">
        <v>6</v>
      </c>
      <c r="X11" s="27" t="s">
        <v>45</v>
      </c>
      <c r="Y11" s="27" t="s">
        <v>45</v>
      </c>
      <c r="Z11" s="30">
        <f t="shared" si="2"/>
        <v>32</v>
      </c>
      <c r="AA11" s="30">
        <f t="shared" si="3"/>
        <v>28</v>
      </c>
      <c r="AB11" s="4">
        <f t="shared" si="4"/>
        <v>353</v>
      </c>
      <c r="AC11" s="4">
        <f t="shared" si="5"/>
        <v>343</v>
      </c>
      <c r="AD11" s="22">
        <v>1266394</v>
      </c>
      <c r="AE11" s="22">
        <v>0</v>
      </c>
      <c r="AF11" s="22">
        <v>0</v>
      </c>
      <c r="AG11" s="22">
        <v>0</v>
      </c>
      <c r="AH11" s="22">
        <v>244594</v>
      </c>
      <c r="AI11" s="22">
        <v>120511</v>
      </c>
      <c r="AJ11" s="23">
        <f t="shared" si="6"/>
        <v>1631499</v>
      </c>
      <c r="AK11" s="21">
        <v>192012</v>
      </c>
      <c r="AL11" s="22">
        <v>0</v>
      </c>
      <c r="AM11" s="24">
        <f t="shared" si="7"/>
        <v>192012</v>
      </c>
      <c r="AN11" s="24">
        <f t="shared" si="8"/>
        <v>1823511</v>
      </c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4:D7 D12:D100">
    <cfRule type="expression" priority="20" dxfId="0">
      <formula>AND(NOT(ISBLANK(E4)),ISBLANK(D4))</formula>
    </cfRule>
  </conditionalFormatting>
  <conditionalFormatting sqref="E4:E7 E12:E100">
    <cfRule type="expression" priority="19" dxfId="0">
      <formula>AND(NOT(ISBLANK(D4)),ISBLANK(E4))</formula>
    </cfRule>
  </conditionalFormatting>
  <conditionalFormatting sqref="F4:F7 F12:F100">
    <cfRule type="expression" priority="18" dxfId="0">
      <formula>AND(NOT(ISBLANK(G4)),ISBLANK(F4))</formula>
    </cfRule>
  </conditionalFormatting>
  <conditionalFormatting sqref="G4:G7 G12:G100">
    <cfRule type="expression" priority="17" dxfId="0">
      <formula>AND(NOT(ISBLANK(F4)),ISBLANK(G4))</formula>
    </cfRule>
  </conditionalFormatting>
  <conditionalFormatting sqref="H4:H7 H12:H100">
    <cfRule type="expression" priority="16" dxfId="0">
      <formula>AND(NOT(ISBLANK(I4)),ISBLANK(H4))</formula>
    </cfRule>
  </conditionalFormatting>
  <conditionalFormatting sqref="I4:I7 I12:I100">
    <cfRule type="expression" priority="15" dxfId="0">
      <formula>AND(NOT(ISBLANK(H4)),ISBLANK(I4))</formula>
    </cfRule>
  </conditionalFormatting>
  <conditionalFormatting sqref="J4:J7 J12:J100">
    <cfRule type="expression" priority="14" dxfId="0">
      <formula>AND(NOT(ISBLANK(K4)),ISBLANK(J4))</formula>
    </cfRule>
  </conditionalFormatting>
  <conditionalFormatting sqref="K4:K7 K12:K100">
    <cfRule type="expression" priority="13" dxfId="0">
      <formula>AND(NOT(ISBLANK(J4)),ISBLANK(K4))</formula>
    </cfRule>
  </conditionalFormatting>
  <conditionalFormatting sqref="D8:D11 F8:F11 H8:H11 J8:J11 L4:L100">
    <cfRule type="expression" priority="12" dxfId="0">
      <formula>AND(NOT(ISBLANK(E4)),ISBLANK(D4))</formula>
    </cfRule>
  </conditionalFormatting>
  <conditionalFormatting sqref="E8:E11 G8:G11 I8:I11 K8:K11 M4:M100">
    <cfRule type="expression" priority="11" dxfId="0">
      <formula>AND(NOT(ISBLANK(D4)),ISBLANK(E4))</formula>
    </cfRule>
  </conditionalFormatting>
  <conditionalFormatting sqref="N4:N100">
    <cfRule type="expression" priority="10" dxfId="0">
      <formula>AND(NOT(ISBLANK(O4)),ISBLANK(N4))</formula>
    </cfRule>
  </conditionalFormatting>
  <conditionalFormatting sqref="O4:O100">
    <cfRule type="expression" priority="9" dxfId="0">
      <formula>AND(NOT(ISBLANK(N4)),ISBLANK(O4))</formula>
    </cfRule>
  </conditionalFormatting>
  <conditionalFormatting sqref="T7 X6:X7 X4 R4:R100 T10:T11 V7:V10 X9:X11">
    <cfRule type="expression" priority="8" dxfId="0">
      <formula>AND(NOT(ISBLANK(S4)),ISBLANK(R4))</formula>
    </cfRule>
  </conditionalFormatting>
  <conditionalFormatting sqref="U7 Y6:Y7 Y4 S4:S100 U10:U11 W7:W10 Y9:Y11">
    <cfRule type="expression" priority="7" dxfId="0">
      <formula>AND(NOT(ISBLANK(R4)),ISBLANK(S4))</formula>
    </cfRule>
  </conditionalFormatting>
  <conditionalFormatting sqref="T4:T6 T8:T9 T12:T100">
    <cfRule type="expression" priority="6" dxfId="0">
      <formula>AND(NOT(ISBLANK(U4)),ISBLANK(T4))</formula>
    </cfRule>
  </conditionalFormatting>
  <conditionalFormatting sqref="U4:U6 U8:U9 U12:U100">
    <cfRule type="expression" priority="5" dxfId="0">
      <formula>AND(NOT(ISBLANK(T4)),ISBLANK(U4))</formula>
    </cfRule>
  </conditionalFormatting>
  <conditionalFormatting sqref="V4:V6 V11:V100">
    <cfRule type="expression" priority="4" dxfId="0">
      <formula>AND(NOT(ISBLANK(W4)),ISBLANK(V4))</formula>
    </cfRule>
  </conditionalFormatting>
  <conditionalFormatting sqref="W4:W6 W11:W100">
    <cfRule type="expression" priority="3" dxfId="0">
      <formula>AND(NOT(ISBLANK(V4)),ISBLANK(W4))</formula>
    </cfRule>
  </conditionalFormatting>
  <conditionalFormatting sqref="X5 X8 X12:X100">
    <cfRule type="expression" priority="2" dxfId="0">
      <formula>AND(NOT(ISBLANK(Y5)),ISBLANK(X5))</formula>
    </cfRule>
  </conditionalFormatting>
  <conditionalFormatting sqref="Y5 Y8 Y12:Y100">
    <cfRule type="expression" priority="1" dxfId="0">
      <formula>AND(NOT(ISBLANK(X5)),ISBLANK(Y5))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O4:O100 U4:U100 W4:W100 M4:M100 E4:E100 K4:K100 I4:I100 G4:G100 S4:S100 Y4:Y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N4:N100 T4:T100 V4:V100 F4:F100 D4:D100 L4:L100 J4:J100 H4:H100 R4:R100 X4:X100">
      <formula1>N4&gt;=O4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E14:AI100 AF10:AF13 AD4:AD100 AH4:AI12 AL5 AE4:AE13 AF4:AF8 AG4:AG13 AK4:AK6 AK7:AL100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83030301</cp:lastModifiedBy>
  <cp:lastPrinted>2011-05-16T09:46:00Z</cp:lastPrinted>
  <dcterms:created xsi:type="dcterms:W3CDTF">2011-03-30T15:28:39Z</dcterms:created>
  <dcterms:modified xsi:type="dcterms:W3CDTF">2012-05-29T16:46:01Z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-588835670</vt:i4>
  </property>
  <property fmtid="{D5CDD505-2E9C-101B-9397-08002B2CF9AE}" pid="16" name="_NewReviewCycle">
    <vt:lpwstr/>
  </property>
  <property fmtid="{D5CDD505-2E9C-101B-9397-08002B2CF9AE}" pid="17" name="_EmailSubject">
    <vt:lpwstr>Dev req 764 - to go live 10am Friday 1 June 2012</vt:lpwstr>
  </property>
  <property fmtid="{D5CDD505-2E9C-101B-9397-08002B2CF9AE}" pid="18" name="_AuthorEmail">
    <vt:lpwstr>ANDREW.JENKINS2@DWP.GSI.GOV.UK</vt:lpwstr>
  </property>
  <property fmtid="{D5CDD505-2E9C-101B-9397-08002B2CF9AE}" pid="19" name="_AuthorEmailDisplayName">
    <vt:lpwstr>Jenkins Andrew DWP DIGITAL MEDIA</vt:lpwstr>
  </property>
  <property fmtid="{D5CDD505-2E9C-101B-9397-08002B2CF9AE}" pid="20" name="_PreviousAdHocReviewCycleID">
    <vt:i4>-2057088264</vt:i4>
  </property>
</Properties>
</file>