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35" yWindow="65521" windowWidth="6420" windowHeight="11370" activeTab="0"/>
  </bookViews>
  <sheets>
    <sheet name="Table"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e">'[3]#REF'!#REF!</definedName>
    <definedName name="\g">#REF!</definedName>
    <definedName name="\l">'[3]#REF'!#REF!</definedName>
    <definedName name="\p">'[3]#REF'!#REF!</definedName>
    <definedName name="\s">'[3]#REF'!#REF!</definedName>
    <definedName name="\z">'[3]#REF'!#REF!</definedName>
    <definedName name="a">#REF!</definedName>
    <definedName name="A1_">#REF!</definedName>
    <definedName name="A2_">#REF!</definedName>
    <definedName name="A3_">#REF!</definedName>
    <definedName name="A4_">#REF!</definedName>
    <definedName name="A5_">#REF!</definedName>
    <definedName name="A6_">#REF!</definedName>
    <definedName name="b">#REF!</definedName>
    <definedName name="byl">#REF!</definedName>
    <definedName name="byl1">#REF!</definedName>
    <definedName name="byl2">#REF!</definedName>
    <definedName name="byl4">#REF!</definedName>
    <definedName name="cc">#REF!</definedName>
    <definedName name="d">#REF!</definedName>
    <definedName name="e">#REF!</definedName>
    <definedName name="f">#REF!</definedName>
    <definedName name="g">#REF!</definedName>
    <definedName name="GHOST">#REF!</definedName>
    <definedName name="h">#REF!</definedName>
    <definedName name="hb">#REF!</definedName>
    <definedName name="IE_in_pc_byl2">#REF!</definedName>
    <definedName name="IE_inc_pc_byl">#REF!</definedName>
    <definedName name="IE_inc_pc_byl1">#REF!</definedName>
    <definedName name="IE_inc_pc_byl4">#REF!</definedName>
    <definedName name="inc_poc_chngs">#REF!</definedName>
    <definedName name="inc_poc_chngs1">#REF!</definedName>
    <definedName name="inc_poc_chngs2">#REF!</definedName>
    <definedName name="inc_poc_chngs4">#REF!</definedName>
    <definedName name="LU_1997_98">#REF!</definedName>
    <definedName name="LU_1998_99">#REF!</definedName>
    <definedName name="LU_1999_00">#REF!</definedName>
    <definedName name="LU_2000_01">#REF!</definedName>
    <definedName name="LU_2001_02">#REF!</definedName>
    <definedName name="LU_2002_03">#REF!</definedName>
    <definedName name="LU_2003_04">#REF!</definedName>
    <definedName name="LU_2004_05">#REF!</definedName>
    <definedName name="LU_2005_06">#REF!</definedName>
    <definedName name="new_rpi">'[2]RPI RP underpin'!#REF!</definedName>
    <definedName name="Number">'[9]AYLs re-forecast benefits +CPS '!$D$7:$J$11,'[9]AYLs re-forecast benefits +CPS '!$D$13:$J$19,'[9]AYLs re-forecast benefits +CPS '!$D$23:$J$29,'[9]AYLs re-forecast benefits +CPS '!$D$30:$J$32,'[9]AYLs re-forecast benefits +CPS '!$D$36:$J$38,'[9]AYLs re-forecast benefits +CPS '!$D$40:$J$60,'[9]AYLs re-forecast benefits +CPS '!$D$63:$J$71,'[9]AYLs re-forecast benefits +CPS '!$D$73:$J$76,'[9]AYLs re-forecast benefits +CPS '!$D$77:$J$80,'[9]AYLs re-forecast benefits +CPS '!$D$82:$J$82,'[9]AYLs re-forecast benefits +CPS '!$D$85:$J$87,'[9]AYLs re-forecast benefits +CPS '!$D$99:$J$100</definedName>
    <definedName name="old_rpi">'[2]RPI RP underpin'!#REF!</definedName>
    <definedName name="_xlnm.Print_Area" localSheetId="0">'Table'!$A$2:$R$51</definedName>
    <definedName name="ShadedArea">'[9]Re-forecast benefits'!$B$7:$J$9,'[9]Re-forecast benefits'!$B$13:$J$19,'[9]Re-forecast benefits'!$B$31,'[9]Re-forecast benefits'!$B$30:$J$32,'[9]Re-forecast benefits'!$B$41:$J$46,'[9]Re-forecast benefits'!$B$48:$J$52,'[9]Re-forecast benefits'!$B$63:$J$65,'[9]Re-forecast benefits'!$B$73:$J$76,'[9]Re-forecast benefits'!$B$82:$J$82,'[9]Re-forecast benefits'!$B$99:$J$100</definedName>
    <definedName name="table_1">#REF!</definedName>
    <definedName name="table_11">#REF!</definedName>
    <definedName name="table_12">#REF!</definedName>
    <definedName name="table_14">#REF!</definedName>
    <definedName name="table_2">#REF!</definedName>
    <definedName name="table_21">#REF!</definedName>
    <definedName name="table_22">#REF!</definedName>
    <definedName name="table_24">#REF!</definedName>
    <definedName name="table_3">#REF!</definedName>
    <definedName name="table_31">#REF!</definedName>
    <definedName name="table_32">#REF!</definedName>
    <definedName name="table_34">#REF!</definedName>
    <definedName name="table_a">#REF!</definedName>
    <definedName name="table_b">#REF!</definedName>
    <definedName name="table_c">#REF!</definedName>
    <definedName name="table_d">#REF!</definedName>
    <definedName name="table_e">#REF!</definedName>
    <definedName name="table_f">#REF!</definedName>
    <definedName name="table_g">#REF!</definedName>
    <definedName name="table_h">#REF!</definedName>
    <definedName name="TEMP">#REF!</definedName>
    <definedName name="x">#REF!</definedName>
    <definedName name="Z_5774AB63_4B8A_11D6_8117_08005A7F5BB1_.wvu.Cols" hidden="1">#REF!</definedName>
    <definedName name="Z_5774AB63_4B8A_11D6_8117_08005A7F5BB1_.wvu.PrintArea" hidden="1">#REF!</definedName>
  </definedNames>
  <calcPr fullCalcOnLoad="1"/>
</workbook>
</file>

<file path=xl/sharedStrings.xml><?xml version="1.0" encoding="utf-8"?>
<sst xmlns="http://schemas.openxmlformats.org/spreadsheetml/2006/main" count="102" uniqueCount="92">
  <si>
    <t>2001/02</t>
  </si>
  <si>
    <t>2002/03</t>
  </si>
  <si>
    <t>2003/04</t>
  </si>
  <si>
    <t>2004/05</t>
  </si>
  <si>
    <t>2005/06</t>
  </si>
  <si>
    <t>2006/07</t>
  </si>
  <si>
    <t>2007/08</t>
  </si>
  <si>
    <t>2008/09</t>
  </si>
  <si>
    <t>2009/10</t>
  </si>
  <si>
    <t>2010/11</t>
  </si>
  <si>
    <t>2011/12</t>
  </si>
  <si>
    <t>2012/13</t>
  </si>
  <si>
    <t>Notes</t>
  </si>
  <si>
    <t>1. Published HMRC figures - United Kingdom - £ million, nominal</t>
  </si>
  <si>
    <t>Child Tax Credit and Working Tax Credit</t>
  </si>
  <si>
    <t>From: http://www.hmrc.gov.uk/statistics/receipts/receipts-stats.xls
Columns AH and AI
Does not include spending on child allowances in Income Support and Jobseeker's Allowance.</t>
  </si>
  <si>
    <t>A</t>
  </si>
  <si>
    <t>Negative tax</t>
  </si>
  <si>
    <t>B</t>
  </si>
  <si>
    <t>Expenditure component</t>
  </si>
  <si>
    <t>Working Families Tax Credit and Disabled Person's Tax Credit</t>
  </si>
  <si>
    <t>C</t>
  </si>
  <si>
    <t>D</t>
  </si>
  <si>
    <t>From: http://www.hmrc.gov.uk/statistics/tax-statistics/table2-9.pdf</t>
  </si>
  <si>
    <t>E</t>
  </si>
  <si>
    <t>Total United Kingdom personal tax credits</t>
  </si>
  <si>
    <t>Calcuation: A + B + C + D</t>
  </si>
  <si>
    <t>2. Convert from United Kingdom to Great Britain - £ million, nominal</t>
  </si>
  <si>
    <t>Proportion of expenditure going to Northern Ireland residents</t>
  </si>
  <si>
    <t>Calculated from: http://www.hm-treasury.gov.uk/d/pesa0809_c10database.xls and
http://www.hm-treasury.gov.uk/d/pesa_2011_database_tables_chapter9.xlsx
Programme object groups 280101 and 280105</t>
  </si>
  <si>
    <t>F</t>
  </si>
  <si>
    <t>G</t>
  </si>
  <si>
    <t>H</t>
  </si>
  <si>
    <t>Total Northern Ireland personal tax credits</t>
  </si>
  <si>
    <t xml:space="preserve">Calculation: ((A+B) x F) + ((C+D) x G) </t>
  </si>
  <si>
    <t>J</t>
  </si>
  <si>
    <t>Total Great Britain personal tax credits</t>
  </si>
  <si>
    <t>Calculation: E - H</t>
  </si>
  <si>
    <t>K</t>
  </si>
  <si>
    <t>From DWP expenditure tables at:
http://research.dwp.gov.uk/asd/asd4/budget_2012_211212.xls
Table 2a, lines 12 and 13</t>
  </si>
  <si>
    <t>L</t>
  </si>
  <si>
    <t>M</t>
  </si>
  <si>
    <t>Calculation: K + L</t>
  </si>
  <si>
    <t>N</t>
  </si>
  <si>
    <t>Total Great Britain personal tax credits and equivalents</t>
  </si>
  <si>
    <t>O</t>
  </si>
  <si>
    <t>Average Weekly Earnings, seasonally adjusted, July of year</t>
  </si>
  <si>
    <t>From:
http://www.ons.gov.uk/ons/publications/re-reference-tables.html?edition=tcm%3A77-222525  (series K54U)</t>
  </si>
  <si>
    <t>P</t>
  </si>
  <si>
    <t>See note 1</t>
  </si>
  <si>
    <t>Q</t>
  </si>
  <si>
    <t>Year on year change</t>
  </si>
  <si>
    <t>R</t>
  </si>
  <si>
    <t>Average Weekly Earnings, seasonally adjusted, September of year</t>
  </si>
  <si>
    <t>S</t>
  </si>
  <si>
    <t>See note 2</t>
  </si>
  <si>
    <t>T</t>
  </si>
  <si>
    <t>U</t>
  </si>
  <si>
    <t>GDP deflator, financial year average</t>
  </si>
  <si>
    <t>From: http://www.hm-treasury.gov.uk/d/gdp_deflators.xls</t>
  </si>
  <si>
    <t>V</t>
  </si>
  <si>
    <t>W</t>
  </si>
  <si>
    <t>X</t>
  </si>
  <si>
    <t>£ million, nominal</t>
  </si>
  <si>
    <t>Y</t>
  </si>
  <si>
    <t>Deflated by Average Weekly Earnings (£ million - 2012/13 earnings terms)</t>
  </si>
  <si>
    <t>Z</t>
  </si>
  <si>
    <t>Deflated by prices (£ million - 2012/13 prices)</t>
  </si>
  <si>
    <t>Notes:</t>
  </si>
  <si>
    <t>Figures may have changed since earlier editions due to the release of more up to date expenditure or statistical data, in particular in relation to earnings or GDP.</t>
  </si>
  <si>
    <t>1999/00</t>
  </si>
  <si>
    <t>2000/01</t>
  </si>
  <si>
    <t>From: http://www.hm-treasury.gov.uk/d/pesa0809_c10database.xls
Programme object group 280101 (for 2002/03, previous years sourced from HM Treasury)</t>
  </si>
  <si>
    <t>Family Credit</t>
  </si>
  <si>
    <t>Disability Working Allowance</t>
  </si>
  <si>
    <t>Calculation: J + M + N + O</t>
  </si>
  <si>
    <t>Calculations in lines Q to R use July figures for the previous year to most closely approximate those used for benefit uprating. For benefits uprated by earnings, figures from July are used as the basis for uprating the following April. In this table the earnings indices are shown against the financial year to which they relate, so each year's spending figure will be deflated using the previous year's earnings index. Average Weekly Earnings figures are not available before 2000/01.</t>
  </si>
  <si>
    <t>For comparison, calculations in lines T to V use average earnings figures for the same year to which expenditure relates. Since there is not a complete set of average earnings figures for 2012/13, the figures for September of each year are used, approximating to mid-year average earnings. Average Weekly Earnings figures are not available before 2000/01.</t>
  </si>
  <si>
    <t>From DWP expenditure tables at:
http://research.dwp.gov.uk/asd/asd4/budget_2012_211212.xls
Table 1a, lines 15 and 21</t>
  </si>
  <si>
    <t>Jobseeker's Allowance child allowances</t>
  </si>
  <si>
    <t>Income Support child allowances</t>
  </si>
  <si>
    <t>Total Income Support and Jobseeker's Allowance child allowances</t>
  </si>
  <si>
    <t>3. Add equivalent DWP / DSS benefits - £ million, nominal</t>
  </si>
  <si>
    <t>AA</t>
  </si>
  <si>
    <t>AB</t>
  </si>
  <si>
    <t>4a: Deflate by earnings - £ million, 2012/13 earnings terms</t>
  </si>
  <si>
    <t>4b. Deflate by prices - £ million, 2012/13 prices</t>
  </si>
  <si>
    <t>5: Cumulative expenditure on tax credits and equivalents since 2003/04 (inclusive)</t>
  </si>
  <si>
    <t>Using line U</t>
  </si>
  <si>
    <t>Using line P</t>
  </si>
  <si>
    <t>Using line X</t>
  </si>
  <si>
    <t>Derivation of Great Britain tax credit and equivalent expenditure figures</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</si>
</sst>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lt;0.5]&quot;#&quot;;###,###"/>
    <numFmt numFmtId="165" formatCode="#,##0.000"/>
    <numFmt numFmtId="166" formatCode="0.0%"/>
    <numFmt numFmtId="167" formatCode="0.000"/>
    <numFmt numFmtId="168" formatCode="0.0"/>
    <numFmt numFmtId="169" formatCode="0.00000"/>
    <numFmt numFmtId="170" formatCode="#&quot; #&quot;"/>
    <numFmt numFmtId="171" formatCode="#,##0.0"/>
    <numFmt numFmtId="172" formatCode="mmmm\ d\,\ yyyy"/>
    <numFmt numFmtId="173" formatCode="&quot;£&quot;#,##0.00"/>
    <numFmt numFmtId="174" formatCode="\£0.0&quot;m&quot;"/>
    <numFmt numFmtId="175" formatCode="&quot;£&quot;#,##0.0"/>
    <numFmt numFmtId="176" formatCode="#,##0.0,"/>
    <numFmt numFmtId="177" formatCode="0_)"/>
    <numFmt numFmtId="178" formatCode="#,##0.000\ ;[Red]\-#,##0.000\ ;\-\-\-\ "/>
    <numFmt numFmtId="179" formatCode="#,##0.000\ ;[Red]\-#,##0.000\ ;#,##0.000\ "/>
    <numFmt numFmtId="180" formatCode="#,##0.000\ ;[Red]\-#,##0.000\ ;#,##0.000"/>
    <numFmt numFmtId="181" formatCode="#,##0.000\ ;[Red]\-#,##0.000\ ;0.000\ "/>
    <numFmt numFmtId="182" formatCode="&quot;£&quot;#,##0.0,&quot;bn&quot;"/>
    <numFmt numFmtId="183" formatCode="0.0000"/>
    <numFmt numFmtId="184" formatCode="#,##0,"/>
    <numFmt numFmtId="185" formatCode="#,##0.0000"/>
    <numFmt numFmtId="186" formatCode="_-* #,##0_-;\-* #,##0_-;_-* &quot;-&quot;??_-;_-@_-"/>
    <numFmt numFmtId="187" formatCode="#,##0.00000"/>
    <numFmt numFmtId="188" formatCode="&quot;£&quot;#,##0"/>
    <numFmt numFmtId="189" formatCode="[&lt;0.5]&quot;#&quot;;###,###.000"/>
    <numFmt numFmtId="190" formatCode="#,##0.000000"/>
    <numFmt numFmtId="191" formatCode="0.0,"/>
    <numFmt numFmtId="192" formatCode="0.0,,"/>
    <numFmt numFmtId="193" formatCode="#,##0_ ;[Red]\-#,##0\ "/>
    <numFmt numFmtId="194" formatCode="#,##0\ ;[Red]\-#,##0\ ;\-\ "/>
    <numFmt numFmtId="195" formatCode="#,##0\ ;\-#,##0\ ;\-\ "/>
    <numFmt numFmtId="196" formatCode="#,##0.0_ ;[Red]\-#,##0.0\ "/>
    <numFmt numFmtId="197" formatCode="_-* #,##0.000_-;\-* #,##0.000_-;_-* &quot;-&quot;??_-;_-@_-"/>
    <numFmt numFmtId="198" formatCode="#,##0.0000\ ;\-#,##0.0000\ ;\-\ "/>
    <numFmt numFmtId="199" formatCode="#,##0.0\ ;\-#,##0.0\ ;\-\ "/>
    <numFmt numFmtId="200" formatCode="#,##0.000_ ;[Red]\-#,##0.000\ "/>
    <numFmt numFmtId="201" formatCode="#,##0.0000_ ;[Red]\-#,##0.0000\ "/>
    <numFmt numFmtId="202" formatCode="#,##0.000000000000000000_ ;[Red]\-#,##0.000000000000000000\ "/>
    <numFmt numFmtId="203" formatCode="#,##0.00\ ;\-#,##0.00\ ;\-\ "/>
    <numFmt numFmtId="204" formatCode="#,##0.000\ ;\-#,##0.000\ ;\-\ "/>
    <numFmt numFmtId="205" formatCode="&quot;£&quot;#,##0.00,&quot;bn&quot;"/>
    <numFmt numFmtId="206" formatCode="&quot;£&quot;#,##0.000,&quot;bn&quot;"/>
    <numFmt numFmtId="207" formatCode="&quot;£&quot;#,##0.0000,&quot;bn&quot;"/>
    <numFmt numFmtId="208" formatCode="&quot;£&quot;#,##0,&quot;bn&quot;"/>
    <numFmt numFmtId="209" formatCode="#,##0\ ;[Red]\-#,##0\ ;\-\-\-\ "/>
    <numFmt numFmtId="210" formatCode="#,##0.000000000000"/>
    <numFmt numFmtId="211" formatCode="#,##0.0\ ;[Red]\-#,##0.0\ ;\-\ "/>
    <numFmt numFmtId="212" formatCode="#,##0.00\ ;[Red]\-#,##0.00\ ;\-\ "/>
    <numFmt numFmtId="213" formatCode="#,##0.000\ ;[Red]\-#,##0.000\ ;\-\ "/>
    <numFmt numFmtId="214" formatCode="0.0000000000"/>
    <numFmt numFmtId="215" formatCode="&quot;Yes&quot;;&quot;Yes&quot;;&quot;No&quot;"/>
    <numFmt numFmtId="216" formatCode="&quot;True&quot;;&quot;True&quot;;&quot;False&quot;"/>
    <numFmt numFmtId="217" formatCode="&quot;On&quot;;&quot;On&quot;;&quot;Off&quot;"/>
    <numFmt numFmtId="218" formatCode="[$€-2]\ #,##0.00_);[Red]\([$€-2]\ #,##0.00\)"/>
    <numFmt numFmtId="219" formatCode="&quot;£&quot;#,##0.000;[Red]\-&quot;£&quot;#,##0.000"/>
    <numFmt numFmtId="220" formatCode="_-* #,##0.0_-;\-* #,##0.0_-;_-* &quot;-&quot;??_-;_-@_-"/>
    <numFmt numFmtId="221" formatCode="0.000000"/>
    <numFmt numFmtId="222" formatCode="0.0000000"/>
    <numFmt numFmtId="223" formatCode="0.0000000000000"/>
    <numFmt numFmtId="224" formatCode="mmm\ yy"/>
  </numFmts>
  <fonts count="2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name val="Arial"/>
      <family val="0"/>
    </font>
    <font>
      <u val="single"/>
      <sz val="10"/>
      <color indexed="12"/>
      <name val="Arial"/>
      <family val="0"/>
    </font>
    <font>
      <sz val="11"/>
      <color indexed="62"/>
      <name val="Calibri"/>
      <family val="2"/>
    </font>
    <font>
      <sz val="11"/>
      <color indexed="52"/>
      <name val="Calibri"/>
      <family val="2"/>
    </font>
    <font>
      <sz val="11"/>
      <color indexed="60"/>
      <name val="Calibri"/>
      <family val="2"/>
    </font>
    <font>
      <sz val="8"/>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ck"/>
      <bottom>
        <color indexed="63"/>
      </bottom>
    </border>
    <border>
      <left>
        <color indexed="63"/>
      </left>
      <right>
        <color indexed="63"/>
      </right>
      <top style="medium"/>
      <bottom>
        <color indexed="63"/>
      </bottom>
    </border>
    <border>
      <left>
        <color indexed="63"/>
      </left>
      <right>
        <color indexed="63"/>
      </right>
      <top>
        <color indexed="63"/>
      </top>
      <bottom style="thick"/>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lignment/>
      <protection/>
    </xf>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172" fontId="0" fillId="0" borderId="0">
      <alignment/>
      <protection/>
    </xf>
    <xf numFmtId="0" fontId="0"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33">
    <xf numFmtId="0" fontId="0" fillId="0" borderId="0" xfId="0" applyAlignment="1">
      <alignment/>
    </xf>
    <xf numFmtId="193" fontId="12" fillId="24" borderId="10" xfId="60" applyNumberFormat="1" applyFont="1" applyFill="1" applyBorder="1" applyAlignment="1">
      <alignment horizontal="left"/>
      <protection/>
    </xf>
    <xf numFmtId="193" fontId="12" fillId="24" borderId="10" xfId="60" applyNumberFormat="1" applyFont="1" applyFill="1" applyBorder="1" applyAlignment="1">
      <alignment horizontal="right"/>
      <protection/>
    </xf>
    <xf numFmtId="193" fontId="12" fillId="24" borderId="10" xfId="60" applyNumberFormat="1" applyFont="1" applyFill="1" applyBorder="1" applyAlignment="1" quotePrefix="1">
      <alignment horizontal="right"/>
      <protection/>
    </xf>
    <xf numFmtId="0" fontId="0" fillId="24" borderId="0" xfId="0" applyFill="1" applyAlignment="1">
      <alignment/>
    </xf>
    <xf numFmtId="0" fontId="0" fillId="24" borderId="0" xfId="0" applyFont="1" applyFill="1" applyAlignment="1">
      <alignment horizontal="left" indent="1"/>
    </xf>
    <xf numFmtId="0" fontId="0" fillId="24" borderId="0" xfId="0" applyFill="1" applyAlignment="1">
      <alignment horizontal="left" indent="2"/>
    </xf>
    <xf numFmtId="3" fontId="0" fillId="24" borderId="0" xfId="0" applyNumberFormat="1" applyFill="1" applyAlignment="1">
      <alignment/>
    </xf>
    <xf numFmtId="0" fontId="0" fillId="24" borderId="0" xfId="0" applyFill="1" applyAlignment="1">
      <alignment wrapText="1"/>
    </xf>
    <xf numFmtId="0" fontId="12" fillId="24" borderId="0" xfId="0" applyFont="1" applyFill="1" applyAlignment="1">
      <alignment/>
    </xf>
    <xf numFmtId="3" fontId="12" fillId="24" borderId="0" xfId="0" applyNumberFormat="1" applyFont="1" applyFill="1" applyAlignment="1">
      <alignment/>
    </xf>
    <xf numFmtId="0" fontId="0" fillId="24" borderId="0" xfId="0" applyFill="1" applyAlignment="1">
      <alignment/>
    </xf>
    <xf numFmtId="0" fontId="12" fillId="0" borderId="0" xfId="0" applyFont="1" applyAlignment="1">
      <alignment/>
    </xf>
    <xf numFmtId="0" fontId="0" fillId="24" borderId="0" xfId="0" applyFill="1" applyAlignment="1">
      <alignment horizontal="left" indent="1"/>
    </xf>
    <xf numFmtId="0" fontId="0" fillId="24" borderId="0" xfId="0" applyFont="1" applyFill="1" applyAlignment="1">
      <alignment horizontal="left" indent="2"/>
    </xf>
    <xf numFmtId="166" fontId="0" fillId="24" borderId="0" xfId="63" applyNumberFormat="1" applyFill="1" applyAlignment="1">
      <alignment/>
    </xf>
    <xf numFmtId="0" fontId="0" fillId="24" borderId="0" xfId="0" applyFill="1" applyAlignment="1">
      <alignment horizontal="left"/>
    </xf>
    <xf numFmtId="168" fontId="0" fillId="24" borderId="0" xfId="0" applyNumberFormat="1" applyFill="1" applyAlignment="1">
      <alignment/>
    </xf>
    <xf numFmtId="0" fontId="0" fillId="24" borderId="0" xfId="0" applyFont="1" applyFill="1" applyAlignment="1">
      <alignment/>
    </xf>
    <xf numFmtId="3" fontId="0" fillId="24" borderId="0" xfId="0" applyNumberFormat="1" applyFont="1" applyFill="1" applyAlignment="1">
      <alignment/>
    </xf>
    <xf numFmtId="9" fontId="0" fillId="24" borderId="0" xfId="63" applyNumberFormat="1" applyFont="1" applyFill="1" applyAlignment="1">
      <alignment/>
    </xf>
    <xf numFmtId="0" fontId="0" fillId="0" borderId="0" xfId="0" applyFont="1" applyAlignment="1">
      <alignment/>
    </xf>
    <xf numFmtId="168" fontId="0" fillId="24" borderId="0" xfId="0" applyNumberFormat="1" applyFill="1" applyAlignment="1">
      <alignment horizontal="right"/>
    </xf>
    <xf numFmtId="9" fontId="12" fillId="24" borderId="0" xfId="63" applyNumberFormat="1" applyFont="1" applyFill="1" applyAlignment="1">
      <alignment/>
    </xf>
    <xf numFmtId="0" fontId="0" fillId="24" borderId="0" xfId="0" applyFont="1" applyFill="1" applyAlignment="1">
      <alignment wrapText="1"/>
    </xf>
    <xf numFmtId="0" fontId="0" fillId="24" borderId="11" xfId="0" applyFill="1" applyBorder="1" applyAlignment="1">
      <alignment/>
    </xf>
    <xf numFmtId="0" fontId="0" fillId="24" borderId="0" xfId="0" applyFill="1" applyAlignment="1">
      <alignment horizontal="left" vertical="top"/>
    </xf>
    <xf numFmtId="0" fontId="0" fillId="24" borderId="12" xfId="0" applyFill="1" applyBorder="1" applyAlignment="1">
      <alignment horizontal="left"/>
    </xf>
    <xf numFmtId="9" fontId="12" fillId="24" borderId="0" xfId="63" applyFont="1" applyFill="1" applyAlignment="1">
      <alignment/>
    </xf>
    <xf numFmtId="0" fontId="0" fillId="24" borderId="0" xfId="0" applyFill="1" applyAlignment="1">
      <alignment horizontal="left"/>
    </xf>
    <xf numFmtId="0" fontId="0" fillId="24" borderId="0" xfId="0" applyFill="1" applyAlignment="1">
      <alignment horizontal="left" wrapText="1"/>
    </xf>
    <xf numFmtId="0" fontId="12" fillId="24" borderId="0" xfId="0" applyFont="1" applyFill="1" applyAlignment="1">
      <alignment horizontal="left" wrapText="1"/>
    </xf>
    <xf numFmtId="0" fontId="12" fillId="24" borderId="0" xfId="0" applyFont="1" applyFill="1" applyAlignment="1">
      <alignment horizontal="left"/>
    </xf>
  </cellXfs>
  <cellStyles count="52">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eadings" xfId="54"/>
    <cellStyle name="Hyperlink" xfId="55"/>
    <cellStyle name="Input" xfId="56"/>
    <cellStyle name="Linked Cell" xfId="57"/>
    <cellStyle name="Neutral" xfId="58"/>
    <cellStyle name="Norma" xfId="59"/>
    <cellStyle name="Normal_Autumn 2011 expenditure tables input sheets" xfId="60"/>
    <cellStyle name="Note" xfId="61"/>
    <cellStyle name="Output" xfId="62"/>
    <cellStyle name="Percent" xfId="63"/>
    <cellStyle name="Title" xfId="64"/>
    <cellStyle name="Total" xfId="65"/>
    <cellStyle name="Warning Text"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n\share\asd4bpes\ASDForecasting\Forecasts\Budget%202003\Audit%20Trail\Sent%20to%20HMT\HMT%20audit%20trail%20values%203-4-0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fz72654\101541001\Workgroup\BFMD\BFMD1\Forecasting%20Rounds\PBR%202008\Expenditure%20Tables\Rounded%20tables\medium_term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sdlondon\asd4bpes\ASDForecasting\Forecasts\Pes2002\PBR\ReadyReckoner\Ready%20Reckoner%20for%20PBR%202002%2018%20Nov.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sdlondon\asd4bpes\ASDForecasting\Forecasts\Budget%202003\ReadyReckoner\Ch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cn\share\BFMD\BFMD1\Forecasting%20Rounds\Budget%202005\Expenditure%20Tables\TableC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sdlondon\asd4bpes\ASDForecasting\Forecasts\Pes2001\PBR\Commissions\Comprec_reques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cn\share\ASD4B\PES98\Budget\budresul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cn\share\ASD4C\Newmod98\Forecasts\Feb2002\Audit%20files\Polcosts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cn\share\ASD4C\Newmod98\Forecasts\Feb2001\Policy%20changes\Polcosts2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cn\share\BFMD\BFMD1\Forecasting%20Rounds\PBR%202005\PBR%202005\Audit%20Trail\PBR%202005%20Audit%20tra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BR net forecast"/>
      <sheetName val="Budget net forecast 28-01-03"/>
      <sheetName val="Change (Budget 2003-PBR)"/>
      <sheetName val="of which UE assump of 22-01-03"/>
      <sheetName val="of which policy changes"/>
      <sheetName val="of which transfers out of DWP"/>
      <sheetName val="of which estimating changes"/>
      <sheetName val="F'cast 28-1-03 totals adjusted"/>
      <sheetName val="Effect of TEAs received 28-1-03"/>
      <sheetName val="of which RPI"/>
      <sheetName val="of which ROSSI"/>
      <sheetName val="of which average earnings"/>
      <sheetName val="of which interest rates"/>
      <sheetName val="of which GDP deflator"/>
      <sheetName val="Budget 2003 net 03-02-03"/>
      <sheetName val="corrected New Tax Credits"/>
      <sheetName val="Budget 2003 net 05-02-03"/>
      <sheetName val="0203 THBS change"/>
      <sheetName val="adjusted IB RR"/>
      <sheetName val="newly included BB CDI"/>
      <sheetName val="Effect of new TEAs 11-02-03"/>
      <sheetName val="of which R.P.I."/>
      <sheetName val="of which R.O.S.S.I."/>
      <sheetName val="of which earnings"/>
      <sheetName val="of which RPI(Rent)"/>
      <sheetName val="of which Int rates"/>
      <sheetName val="of which GDP"/>
      <sheetName val="Budget 2003 net 13-2-03"/>
      <sheetName val="correction to AA"/>
      <sheetName val="TEA correction to RP &amp; BB(AP)"/>
      <sheetName val="Budget 2003 net 19-2-03"/>
      <sheetName val="Flat-Rate Pliots change"/>
      <sheetName val="CTB Rates Change"/>
      <sheetName val="Budget 2003 net 26-2-03"/>
      <sheetName val="UE assump of 03-03-03"/>
      <sheetName val="CTB Rates Change 03-03-03"/>
      <sheetName val="Budget 2003 net 3-3-03"/>
      <sheetName val="HRA Update"/>
      <sheetName val="correction to 0203 Social Fund"/>
      <sheetName val="Carer Premium"/>
      <sheetName val="NTC rate Change"/>
      <sheetName val="NMW Oct03 uprating"/>
      <sheetName val="Final HB CTB rates"/>
      <sheetName val="unemp 26-03-03"/>
      <sheetName val="Effect of new TEAs 31-03-03"/>
      <sheetName val="of which R P I "/>
      <sheetName val="of which R.O.S.S.I"/>
      <sheetName val="of which ave earnings"/>
      <sheetName val="of which RPI(Rent element)"/>
      <sheetName val="of which Int't rates"/>
      <sheetName val="of which GDP defl"/>
      <sheetName val="Budget 2003 01-04-03"/>
      <sheetName val="Effect of new TEAs 02-04-03"/>
      <sheetName val="of which final RPI"/>
      <sheetName val="of which final ROSSI"/>
      <sheetName val="of which final earnings"/>
      <sheetName val="of which final RPI(Rent)"/>
      <sheetName val="of which final Int"/>
      <sheetName val="of which final GDP"/>
      <sheetName val="NTC easement"/>
      <sheetName val="Budget 2003 02-04-0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et Ch1 08-09 bens by DSO "/>
      <sheetName val="Net Ch2 Bens by DSO to 10-11"/>
      <sheetName val="Ch3 % of TME &amp; GDP to 10-11"/>
      <sheetName val="Net Ch4 Pension bens to 10-11"/>
      <sheetName val="Net Ch5 Key bens to 10-11 "/>
      <sheetName val="Data for charts and tabl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
      <sheetName val="All changes"/>
      <sheetName val="Grand totals"/>
      <sheetName val="RPI RP underpin"/>
      <sheetName val="UE 1"/>
      <sheetName val="UE 2"/>
      <sheetName val="UE 3"/>
      <sheetName val="UE 4"/>
      <sheetName val="UE 5"/>
      <sheetName val="AEcurrent"/>
      <sheetName val="AE 1"/>
      <sheetName val="AE 2"/>
      <sheetName val="AE 3"/>
      <sheetName val="AE 4"/>
      <sheetName val="RPI (uprating) 1"/>
      <sheetName val="RPI (uprating) 2"/>
      <sheetName val="RPI (uprating) 3"/>
      <sheetName val="RPI (uprating) 4"/>
      <sheetName val="RPI (rent) current"/>
      <sheetName val="RPI (rent) 1"/>
      <sheetName val="RPI (rent) 2"/>
      <sheetName val="RPI (rent) 3"/>
      <sheetName val="RPI (rent) 4"/>
      <sheetName val="ROSSI 1"/>
      <sheetName val="ROSSI 2"/>
      <sheetName val="ROSSI 3"/>
      <sheetName val="ROSSI 4"/>
      <sheetName val="Interest rates"/>
      <sheetName val="GDPcurrent"/>
      <sheetName val="GDP 1"/>
      <sheetName val="GDP 2"/>
      <sheetName val="GDP 3"/>
      <sheetName val="GDP 4"/>
      <sheetName val="CTB"/>
      <sheetName val="UE total"/>
      <sheetName val="AE total"/>
      <sheetName val="RPI total "/>
      <sheetName val="ROSSI total"/>
      <sheetName val="GDP total"/>
      <sheetName val="Neg UE on HB 1"/>
      <sheetName val="Neg UE on HB 2 "/>
      <sheetName val="Neg UE on HB 3"/>
      <sheetName val="Neg UE on HB 4"/>
      <sheetName val="Table 13 _ Earn Uprating_Pens"/>
      <sheetName val="Table14a (EEs)_HB_change"/>
      <sheetName val="Table14b(EEs)_HB_change"/>
      <sheetName val="Table14c(EEs)_HB_change"/>
      <sheetName val="Table14d(EEs)_HB_chang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B"/>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C1"/>
      <sheetName val="Table C1 - Not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penditure"/>
      <sheetName val=" 00_01 IMBE"/>
      <sheetName val=" 01_02 IMBE "/>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tro"/>
      <sheetName val="Feb 99 (exc margin)"/>
      <sheetName val="IMBE adj"/>
      <sheetName val="RRSE adj"/>
      <sheetName val="RRSE adj Welsh Off"/>
      <sheetName val="Total Econ"/>
      <sheetName val="Total PCs"/>
      <sheetName val="Real Deflator"/>
      <sheetName val="Budget Result (Real)"/>
      <sheetName val="Budget Result 9798prices"/>
      <sheetName val="Comparisons -&gt;"/>
      <sheetName val="Pre Budget Report"/>
      <sheetName val="Changes since PBR"/>
      <sheetName val="Dr1998 - AME"/>
      <sheetName val="Changes since DR"/>
      <sheetName val="CSR result"/>
      <sheetName val="Changes since CSR"/>
      <sheetName val="Econ sheets - &gt;"/>
      <sheetName val="Total UE"/>
      <sheetName val="Total of budget Prices"/>
      <sheetName val="Febrrec1 TEAs"/>
      <sheetName val="Febrrec2 TEAs"/>
      <sheetName val="Febrrec3 TEAs"/>
      <sheetName val="feb &amp; imbe adj"/>
      <sheetName val="SS Ben Exp -&gt;"/>
      <sheetName val="Budget Result"/>
      <sheetName val="Budget SS Ben Exp"/>
      <sheetName val="Budget SS Ben Exp real"/>
      <sheetName val="SS Ben Exp"/>
      <sheetName val="Diffs btwn feb &amp; bud SS Exp"/>
      <sheetName val="Cases -&gt;"/>
      <sheetName val="Feb 99 CASE post wftc"/>
      <sheetName val="Budget PC cases"/>
      <sheetName val="Total Budget Cases"/>
      <sheetName val="Total of Prices rrec2"/>
      <sheetName val="Feb SS Ben Exp"/>
      <sheetName val="UE Econ cases "/>
      <sheetName val="Pre Budget Report inc margin"/>
      <sheetName val="budresult"/>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RB 1.50 increase"/>
      <sheetName val="NMW"/>
      <sheetName val="WFTCoffset"/>
      <sheetName val="Contents"/>
      <sheetName val="Total"/>
      <sheetName val="Asylum"/>
      <sheetName val="MIG"/>
      <sheetName val="MIG0203"/>
      <sheetName val="WFTC"/>
      <sheetName val="Child tax"/>
      <sheetName val="Widows"/>
      <sheetName val="IS run on"/>
      <sheetName val="DIG"/>
      <sheetName val="WPAdis"/>
      <sheetName val="WBA"/>
      <sheetName val="Children"/>
      <sheetName val="Capital"/>
      <sheetName val="Disregards"/>
      <sheetName val="EPs"/>
      <sheetName val="Carers"/>
      <sheetName val="Teenage"/>
      <sheetName val="Care leavers"/>
      <sheetName val="RP uprate"/>
      <sheetName val="DCP"/>
      <sheetName val="CP uprate"/>
      <sheetName val="LSVTpool"/>
      <sheetName val="SRR"/>
      <sheetName val="Lastsheet"/>
      <sheetName val="Exp CG"/>
      <sheetName val="Exp BT"/>
      <sheetName val="Case NIS CG"/>
      <sheetName val="Factors"/>
      <sheetName val="HBcase"/>
      <sheetName val="HBexp"/>
      <sheetName val="CTBcase"/>
      <sheetName val="CTBexp"/>
      <sheetName val="Taper"/>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RB 1.50 increaseV2"/>
      <sheetName val="IRB 1.50 increase"/>
      <sheetName val="NMW"/>
      <sheetName val="WFTCoffset"/>
      <sheetName val="Contents"/>
      <sheetName val="Total"/>
      <sheetName val="Asylum"/>
      <sheetName val="MIG"/>
      <sheetName val="MIG0203"/>
      <sheetName val="WFTC"/>
      <sheetName val="Child tax"/>
      <sheetName val="Widows"/>
      <sheetName val="IS run on"/>
      <sheetName val="DIG"/>
      <sheetName val="WPAdis"/>
      <sheetName val="WBA"/>
      <sheetName val="Children"/>
      <sheetName val="Capital"/>
      <sheetName val="Disregards"/>
      <sheetName val="EPs"/>
      <sheetName val="Carers"/>
      <sheetName val="Teenage"/>
      <sheetName val="Care leavers"/>
      <sheetName val="RP uprate"/>
      <sheetName val="DCP"/>
      <sheetName val="CP uprate"/>
      <sheetName val="LSVTpool"/>
      <sheetName val="SRR"/>
      <sheetName val="Lastsheet"/>
      <sheetName val="Exp CG"/>
      <sheetName val="Exp BT"/>
      <sheetName val="Case NIS CG"/>
      <sheetName val="Factors"/>
      <sheetName val="HBcase"/>
      <sheetName val="HBexp"/>
      <sheetName val="CTBcase"/>
      <sheetName val="CTBexp"/>
      <sheetName val="Taper"/>
      <sheetName val="IRB 1.50 increase (2)"/>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udget 2005 Net Forecast"/>
      <sheetName val="MA Budget 2005 Amendment"/>
      <sheetName val="JSA Budget 2005 Amendment"/>
      <sheetName val="IDB Budget 2005 Correction"/>
      <sheetName val="65+ Payment Adjustment"/>
      <sheetName val="CPS Savings - Budget 2005 "/>
      <sheetName val="SDA, BB(B&amp;AP) &amp; JSA(IB) ofwhich"/>
      <sheetName val="Remove transfer to ODPM"/>
      <sheetName val="Remove Bud05 CSA Recoveries"/>
      <sheetName val="Remove Bud05 Compensation Recs"/>
      <sheetName val="Remove Bud05 OCS items"/>
      <sheetName val="Bdget05 Forecast+ Adjustments"/>
      <sheetName val="Re-forecast benefits"/>
      <sheetName val="CPS Savings - PBR 05"/>
      <sheetName val="Re-forecast + CPS Savings PBR05"/>
      <sheetName val="AYLs re-forecast benefits +CPS "/>
      <sheetName val="Linking (re-forecast benefits)"/>
      <sheetName val="Linking (other benefits)"/>
      <sheetName val="Linked Initial Forecast"/>
      <sheetName val="Initial TEAs - 2 August 2005"/>
      <sheetName val="CSA Recoveries"/>
      <sheetName val="Compensation Recoveries"/>
      <sheetName val="Operating Cost Items"/>
      <sheetName val="Initial Forecast - 19 Sept 2005"/>
      <sheetName val="Latest Forecast"/>
      <sheetName val="Variance to Budget 2005"/>
      <sheetName val="Blank Pro-forma"/>
    </sheetNames>
    <sheetDataSet>
      <sheetData sheetId="12">
        <row r="7">
          <cell r="B7" t="str">
            <v>Retirement Pension - Basic</v>
          </cell>
        </row>
        <row r="8">
          <cell r="B8" t="str">
            <v>Retirement Pension - AP</v>
          </cell>
        </row>
        <row r="9">
          <cell r="B9" t="str">
            <v>Non-contributory Retirement Pension</v>
          </cell>
        </row>
        <row r="13">
          <cell r="B13" t="str">
            <v>Winter Fuel Payments (including 80+ Payment)</v>
          </cell>
        </row>
        <row r="14">
          <cell r="B14" t="str">
            <v>65+ Payments</v>
          </cell>
        </row>
        <row r="15">
          <cell r="B15" t="str">
            <v>70+ Payments</v>
          </cell>
        </row>
        <row r="16">
          <cell r="B16" t="str">
            <v>Over 75 TV Licences [Note - this is forecast on a UK basis]</v>
          </cell>
        </row>
        <row r="17">
          <cell r="B17" t="str">
            <v>Christmas Bonus</v>
          </cell>
        </row>
        <row r="18">
          <cell r="B18" t="str">
            <v>Non-contributory Christmas Bonus</v>
          </cell>
        </row>
        <row r="19">
          <cell r="B19" t="str">
            <v>Pensions Compensation Board</v>
          </cell>
        </row>
        <row r="30">
          <cell r="B30" t="str">
            <v>Independent Living Funds</v>
          </cell>
        </row>
        <row r="31">
          <cell r="B31" t="str">
            <v>Specialised Vehicles Fund</v>
          </cell>
        </row>
        <row r="32">
          <cell r="B32" t="str">
            <v>Vaccine Damage Payments</v>
          </cell>
        </row>
        <row r="41">
          <cell r="B41" t="str">
            <v>Severe Disablement Allowance</v>
          </cell>
        </row>
        <row r="42">
          <cell r="B42" t="str">
            <v>of which pensioners</v>
          </cell>
        </row>
        <row r="43">
          <cell r="B43" t="str">
            <v>Industrial Injuries Disablement Benefit </v>
          </cell>
        </row>
        <row r="44">
          <cell r="B44" t="str">
            <v>Industrial Death Benefit </v>
          </cell>
        </row>
        <row r="45">
          <cell r="B45" t="str">
            <v>Other industrial injuries benefits </v>
          </cell>
        </row>
        <row r="46">
          <cell r="B46" t="str">
            <v>Statutory Sick Pay</v>
          </cell>
        </row>
        <row r="48">
          <cell r="B48" t="str">
            <v>Maternity Allowance</v>
          </cell>
        </row>
        <row r="49">
          <cell r="B49" t="str">
            <v>Bereavement Benefit - basic</v>
          </cell>
        </row>
        <row r="50">
          <cell r="B50" t="str">
            <v>of which pensioners</v>
          </cell>
        </row>
        <row r="51">
          <cell r="B51" t="str">
            <v>Bereavement Benefit - AP</v>
          </cell>
        </row>
        <row r="52">
          <cell r="B52" t="str">
            <v>of which pensioners</v>
          </cell>
        </row>
        <row r="63">
          <cell r="B63" t="str">
            <v>Jobseeker's Allowance - income-based</v>
          </cell>
        </row>
        <row r="64">
          <cell r="B64" t="str">
            <v>of which child elements</v>
          </cell>
        </row>
        <row r="65">
          <cell r="B65" t="str">
            <v>Jobseeker's Allowance - contribution-based</v>
          </cell>
        </row>
        <row r="73">
          <cell r="B73" t="str">
            <v>Job Grant</v>
          </cell>
        </row>
        <row r="74">
          <cell r="B74" t="str">
            <v>ND50+ employment credit</v>
          </cell>
        </row>
        <row r="75">
          <cell r="B75" t="str">
            <v>NDYP allowances</v>
          </cell>
        </row>
        <row r="76">
          <cell r="B76" t="str">
            <v>ND25+ allowances</v>
          </cell>
        </row>
        <row r="82">
          <cell r="B82" t="str">
            <v>Residual Spending or Income on redundant benefits</v>
          </cell>
        </row>
        <row r="99">
          <cell r="B99" t="str">
            <v>DWP AME to ODPM DEL - initiative to  tackle disadvantage</v>
          </cell>
        </row>
      </sheetData>
      <sheetData sheetId="15">
        <row r="10">
          <cell r="D10">
            <v>4538.629470225872</v>
          </cell>
          <cell r="E10">
            <v>5110.91537303217</v>
          </cell>
          <cell r="F10">
            <v>5355.927556468172</v>
          </cell>
          <cell r="G10">
            <v>5938.983203285421</v>
          </cell>
          <cell r="H10">
            <v>6640.823244353182</v>
          </cell>
          <cell r="I10">
            <v>6807.525311430527</v>
          </cell>
          <cell r="J10">
            <v>6866.601848049281</v>
          </cell>
        </row>
        <row r="11">
          <cell r="D11">
            <v>0</v>
          </cell>
          <cell r="E11">
            <v>916.666</v>
          </cell>
          <cell r="F11">
            <v>1044.317</v>
          </cell>
          <cell r="G11">
            <v>1196.587</v>
          </cell>
          <cell r="H11">
            <v>1389.229</v>
          </cell>
          <cell r="I11">
            <v>1402.781</v>
          </cell>
          <cell r="J11">
            <v>1352.626</v>
          </cell>
        </row>
        <row r="23">
          <cell r="D23">
            <v>7609.561363449691</v>
          </cell>
          <cell r="E23">
            <v>8146.207405886379</v>
          </cell>
          <cell r="F23">
            <v>8694.498863791923</v>
          </cell>
          <cell r="G23">
            <v>9202.316043805613</v>
          </cell>
          <cell r="H23">
            <v>9727.452303901437</v>
          </cell>
          <cell r="I23">
            <v>10216.018726899383</v>
          </cell>
          <cell r="J23">
            <v>10748.913730321698</v>
          </cell>
        </row>
        <row r="24">
          <cell r="D24">
            <v>796.4230143737167</v>
          </cell>
          <cell r="E24">
            <v>848.4848459958932</v>
          </cell>
          <cell r="F24">
            <v>893.4460506502396</v>
          </cell>
          <cell r="G24">
            <v>925.475112936345</v>
          </cell>
          <cell r="H24">
            <v>955.802611909651</v>
          </cell>
          <cell r="I24">
            <v>980.5663791923341</v>
          </cell>
          <cell r="J24">
            <v>1008.8460095824778</v>
          </cell>
        </row>
        <row r="25">
          <cell r="D25">
            <v>4404.529675564681</v>
          </cell>
          <cell r="E25">
            <v>4669.689582477755</v>
          </cell>
          <cell r="F25">
            <v>4943.405106091718</v>
          </cell>
          <cell r="G25">
            <v>5193.112073921971</v>
          </cell>
          <cell r="H25">
            <v>5438.713905544148</v>
          </cell>
          <cell r="I25">
            <v>5659.243805612594</v>
          </cell>
          <cell r="J25">
            <v>5906.357549623546</v>
          </cell>
        </row>
        <row r="26">
          <cell r="D26">
            <v>2408.6086735112935</v>
          </cell>
          <cell r="E26">
            <v>2628.0329774127313</v>
          </cell>
          <cell r="F26">
            <v>2857.647707049966</v>
          </cell>
          <cell r="G26">
            <v>3083.728856947296</v>
          </cell>
          <cell r="H26">
            <v>3332.9357864476387</v>
          </cell>
          <cell r="I26">
            <v>3576.208542094456</v>
          </cell>
          <cell r="J26">
            <v>3833.710171115674</v>
          </cell>
        </row>
        <row r="27">
          <cell r="D27">
            <v>3380.9341437371663</v>
          </cell>
          <cell r="E27">
            <v>3589.8801779603014</v>
          </cell>
          <cell r="F27">
            <v>3773.902135523614</v>
          </cell>
          <cell r="G27">
            <v>3973.6992881587953</v>
          </cell>
          <cell r="H27">
            <v>4174.258809034907</v>
          </cell>
          <cell r="I27">
            <v>4358.423778234086</v>
          </cell>
          <cell r="J27">
            <v>4559.896783025326</v>
          </cell>
        </row>
        <row r="28">
          <cell r="D28">
            <v>1043.544410677618</v>
          </cell>
          <cell r="E28">
            <v>1092.089993155373</v>
          </cell>
          <cell r="F28">
            <v>1160.3022724161533</v>
          </cell>
          <cell r="G28">
            <v>1222.5216563997262</v>
          </cell>
          <cell r="H28">
            <v>1290.2549650924025</v>
          </cell>
          <cell r="I28">
            <v>1357.6361122518824</v>
          </cell>
          <cell r="J28">
            <v>1433.2513210130048</v>
          </cell>
        </row>
        <row r="29">
          <cell r="D29">
            <v>54.52573305954825</v>
          </cell>
          <cell r="E29">
            <v>60.292703627652294</v>
          </cell>
          <cell r="F29">
            <v>63.947200547570155</v>
          </cell>
          <cell r="G29">
            <v>67.75659137577001</v>
          </cell>
          <cell r="H29">
            <v>71.81516221765914</v>
          </cell>
          <cell r="I29">
            <v>75.81207392197126</v>
          </cell>
          <cell r="J29">
            <v>80.23304585900068</v>
          </cell>
        </row>
        <row r="36">
          <cell r="D36">
            <v>266.84180698151954</v>
          </cell>
          <cell r="E36">
            <v>256.1185763175907</v>
          </cell>
          <cell r="F36">
            <v>258.11820670773443</v>
          </cell>
          <cell r="G36">
            <v>260.35367556468174</v>
          </cell>
          <cell r="H36">
            <v>258.0988911704312</v>
          </cell>
          <cell r="I36">
            <v>252.63496235455167</v>
          </cell>
          <cell r="J36">
            <v>251.55670088980153</v>
          </cell>
        </row>
        <row r="37">
          <cell r="D37">
            <v>297.5367063655031</v>
          </cell>
          <cell r="E37">
            <v>280.7906776180698</v>
          </cell>
          <cell r="F37">
            <v>282.5334839151266</v>
          </cell>
          <cell r="G37">
            <v>292.6005886379192</v>
          </cell>
          <cell r="H37">
            <v>295.6879178644764</v>
          </cell>
          <cell r="I37">
            <v>297.01356605065024</v>
          </cell>
          <cell r="J37">
            <v>300.11943874058863</v>
          </cell>
        </row>
        <row r="38">
          <cell r="D38">
            <v>5549.863671457905</v>
          </cell>
          <cell r="E38">
            <v>5553.519219712526</v>
          </cell>
          <cell r="F38">
            <v>5631.873552361396</v>
          </cell>
          <cell r="G38">
            <v>5674.644257357974</v>
          </cell>
          <cell r="H38">
            <v>5711.894702258726</v>
          </cell>
          <cell r="I38">
            <v>5744.589349760438</v>
          </cell>
          <cell r="J38">
            <v>5815.60970568104</v>
          </cell>
        </row>
        <row r="40">
          <cell r="D40">
            <v>401.34142094455854</v>
          </cell>
          <cell r="E40">
            <v>346.88340862422996</v>
          </cell>
          <cell r="F40">
            <v>302.5317864476386</v>
          </cell>
          <cell r="G40">
            <v>264.2220260095825</v>
          </cell>
          <cell r="H40">
            <v>230.69373305954826</v>
          </cell>
          <cell r="I40">
            <v>199.7721697467488</v>
          </cell>
          <cell r="J40">
            <v>173.3092950034223</v>
          </cell>
        </row>
        <row r="47">
          <cell r="D47">
            <v>1046.504</v>
          </cell>
          <cell r="E47">
            <v>1193.146</v>
          </cell>
          <cell r="F47">
            <v>1244.988</v>
          </cell>
          <cell r="G47">
            <v>1296.752</v>
          </cell>
          <cell r="H47">
            <v>1593.136</v>
          </cell>
          <cell r="I47">
            <v>1672.969</v>
          </cell>
          <cell r="J47">
            <v>1760.642</v>
          </cell>
        </row>
        <row r="53">
          <cell r="D53">
            <v>4668.4875728952775</v>
          </cell>
          <cell r="E53">
            <v>4803.163162217659</v>
          </cell>
          <cell r="F53">
            <v>4673.3540725530465</v>
          </cell>
          <cell r="G53">
            <v>4486.039370294319</v>
          </cell>
          <cell r="H53">
            <v>4231.475055441479</v>
          </cell>
          <cell r="I53">
            <v>4313.244722792608</v>
          </cell>
          <cell r="J53">
            <v>4408.663367556468</v>
          </cell>
        </row>
        <row r="54">
          <cell r="D54">
            <v>868.6470143737166</v>
          </cell>
          <cell r="E54">
            <v>838.9383846680356</v>
          </cell>
          <cell r="F54">
            <v>621.3554140999315</v>
          </cell>
          <cell r="G54">
            <v>359.60169746748807</v>
          </cell>
          <cell r="H54">
            <v>0</v>
          </cell>
          <cell r="I54">
            <v>0</v>
          </cell>
          <cell r="J54">
            <v>0</v>
          </cell>
        </row>
        <row r="55">
          <cell r="D55">
            <v>4961.946924024641</v>
          </cell>
          <cell r="E55">
            <v>4589.763326488706</v>
          </cell>
          <cell r="F55">
            <v>3767.0158521560575</v>
          </cell>
          <cell r="G55">
            <v>2868.6941409993156</v>
          </cell>
          <cell r="H55">
            <v>2020.7919671457905</v>
          </cell>
          <cell r="I55">
            <v>1967.1546338124572</v>
          </cell>
          <cell r="J55">
            <v>1928.2083093771391</v>
          </cell>
        </row>
        <row r="56">
          <cell r="D56">
            <v>2697.756188911704</v>
          </cell>
          <cell r="E56">
            <v>2381.940533880904</v>
          </cell>
          <cell r="F56">
            <v>1635.2139904175224</v>
          </cell>
          <cell r="G56">
            <v>858.8287611225188</v>
          </cell>
          <cell r="H56">
            <v>0</v>
          </cell>
          <cell r="I56">
            <v>0</v>
          </cell>
          <cell r="J56">
            <v>0</v>
          </cell>
        </row>
        <row r="57">
          <cell r="D57">
            <v>447.54409856262834</v>
          </cell>
          <cell r="E57">
            <v>419.13192334017793</v>
          </cell>
          <cell r="F57">
            <v>345.7351950718686</v>
          </cell>
          <cell r="G57">
            <v>334.9885557837098</v>
          </cell>
          <cell r="H57">
            <v>336.265067761807</v>
          </cell>
          <cell r="I57">
            <v>342.16863791923345</v>
          </cell>
          <cell r="J57">
            <v>349.51560574948667</v>
          </cell>
        </row>
        <row r="58">
          <cell r="D58">
            <v>55.8704887063655</v>
          </cell>
          <cell r="E58">
            <v>32.97941136208077</v>
          </cell>
          <cell r="F58">
            <v>3.421656399726215</v>
          </cell>
          <cell r="G58">
            <v>0.18487337440109514</v>
          </cell>
          <cell r="H58">
            <v>0</v>
          </cell>
          <cell r="I58">
            <v>0</v>
          </cell>
          <cell r="J58">
            <v>0</v>
          </cell>
        </row>
        <row r="59">
          <cell r="D59">
            <v>346.28059137577003</v>
          </cell>
          <cell r="E59">
            <v>394.59572895277205</v>
          </cell>
          <cell r="F59">
            <v>334.9915537303217</v>
          </cell>
          <cell r="G59">
            <v>277.3470362765229</v>
          </cell>
          <cell r="H59">
            <v>283.26145379876795</v>
          </cell>
          <cell r="I59">
            <v>291.2215331964408</v>
          </cell>
          <cell r="J59">
            <v>300.45920602327175</v>
          </cell>
        </row>
        <row r="60">
          <cell r="D60">
            <v>93.87035728952772</v>
          </cell>
          <cell r="E60">
            <v>82.27664613278576</v>
          </cell>
          <cell r="F60">
            <v>49.711950718685834</v>
          </cell>
          <cell r="G60">
            <v>3.3696919917864476</v>
          </cell>
          <cell r="H60">
            <v>0</v>
          </cell>
          <cell r="I60">
            <v>0</v>
          </cell>
          <cell r="J60">
            <v>0</v>
          </cell>
        </row>
        <row r="66">
          <cell r="D66">
            <v>117.5</v>
          </cell>
          <cell r="E66">
            <v>127.1</v>
          </cell>
          <cell r="F66">
            <v>139</v>
          </cell>
          <cell r="G66">
            <v>139.5</v>
          </cell>
          <cell r="H66">
            <v>139.5</v>
          </cell>
          <cell r="I66">
            <v>139.5</v>
          </cell>
          <cell r="J66">
            <v>139.5</v>
          </cell>
        </row>
        <row r="67">
          <cell r="D67">
            <v>18.812</v>
          </cell>
          <cell r="E67">
            <v>20.313</v>
          </cell>
          <cell r="F67">
            <v>24.1</v>
          </cell>
          <cell r="G67">
            <v>143.6</v>
          </cell>
          <cell r="H67">
            <v>72.9</v>
          </cell>
          <cell r="I67">
            <v>62.6</v>
          </cell>
          <cell r="J67">
            <v>23.7</v>
          </cell>
        </row>
        <row r="68">
          <cell r="D68">
            <v>19.271</v>
          </cell>
          <cell r="E68">
            <v>14.872</v>
          </cell>
          <cell r="F68">
            <v>14.6</v>
          </cell>
          <cell r="G68">
            <v>14.5</v>
          </cell>
          <cell r="H68">
            <v>14.7</v>
          </cell>
          <cell r="I68">
            <v>15</v>
          </cell>
          <cell r="J68">
            <v>15</v>
          </cell>
        </row>
        <row r="69">
          <cell r="D69">
            <v>120.366</v>
          </cell>
          <cell r="E69">
            <v>118.715</v>
          </cell>
          <cell r="F69">
            <v>113.33</v>
          </cell>
          <cell r="G69">
            <v>110.206</v>
          </cell>
          <cell r="H69">
            <v>108.515</v>
          </cell>
          <cell r="I69">
            <v>106.656</v>
          </cell>
          <cell r="J69">
            <v>105.125</v>
          </cell>
        </row>
        <row r="70">
          <cell r="D70">
            <v>46.027</v>
          </cell>
          <cell r="E70">
            <v>44.63</v>
          </cell>
          <cell r="F70">
            <v>45.14</v>
          </cell>
          <cell r="G70">
            <v>46.839</v>
          </cell>
          <cell r="H70">
            <v>49.637</v>
          </cell>
          <cell r="I70">
            <v>52.207</v>
          </cell>
          <cell r="J70">
            <v>54.295</v>
          </cell>
        </row>
        <row r="71">
          <cell r="D71">
            <v>3.9</v>
          </cell>
          <cell r="E71">
            <v>1.8</v>
          </cell>
          <cell r="F71">
            <v>8</v>
          </cell>
          <cell r="G71">
            <v>8</v>
          </cell>
          <cell r="H71">
            <v>8</v>
          </cell>
          <cell r="I71">
            <v>8</v>
          </cell>
          <cell r="J71">
            <v>8</v>
          </cell>
        </row>
        <row r="77">
          <cell r="D77">
            <v>6764.525</v>
          </cell>
          <cell r="E77">
            <v>7782.836</v>
          </cell>
          <cell r="F77">
            <v>8372.957</v>
          </cell>
          <cell r="G77">
            <v>8942.351</v>
          </cell>
          <cell r="H77">
            <v>9599.511</v>
          </cell>
          <cell r="I77">
            <v>10111.876</v>
          </cell>
          <cell r="J77">
            <v>10513.482</v>
          </cell>
        </row>
        <row r="78">
          <cell r="D78">
            <v>775.45</v>
          </cell>
          <cell r="E78">
            <v>4977.205</v>
          </cell>
          <cell r="F78">
            <v>5082.556</v>
          </cell>
          <cell r="G78">
            <v>5053.91</v>
          </cell>
          <cell r="H78">
            <v>5029.776</v>
          </cell>
          <cell r="I78">
            <v>5121.608</v>
          </cell>
          <cell r="J78">
            <v>5251.424</v>
          </cell>
        </row>
        <row r="79">
          <cell r="D79">
            <v>20</v>
          </cell>
          <cell r="E79">
            <v>20</v>
          </cell>
          <cell r="F79">
            <v>20</v>
          </cell>
          <cell r="G79">
            <v>20</v>
          </cell>
          <cell r="H79">
            <v>20</v>
          </cell>
          <cell r="I79">
            <v>20</v>
          </cell>
          <cell r="J79">
            <v>20</v>
          </cell>
        </row>
        <row r="80">
          <cell r="D80">
            <v>2959.739</v>
          </cell>
          <cell r="E80">
            <v>3442.591</v>
          </cell>
          <cell r="F80">
            <v>3655.866</v>
          </cell>
          <cell r="G80">
            <v>3962.833</v>
          </cell>
          <cell r="H80">
            <v>4301.852</v>
          </cell>
          <cell r="I80">
            <v>4660.954</v>
          </cell>
          <cell r="J80">
            <v>5021.671</v>
          </cell>
        </row>
        <row r="85">
          <cell r="D85">
            <v>4128.757</v>
          </cell>
          <cell r="E85">
            <v>167.307</v>
          </cell>
          <cell r="F85">
            <v>168.851</v>
          </cell>
          <cell r="G85">
            <v>168.517</v>
          </cell>
          <cell r="H85">
            <v>167.195</v>
          </cell>
          <cell r="I85">
            <v>169.707</v>
          </cell>
          <cell r="J85">
            <v>173.87</v>
          </cell>
        </row>
        <row r="86">
          <cell r="D86">
            <v>656.399</v>
          </cell>
          <cell r="E86">
            <v>204.504</v>
          </cell>
          <cell r="F86">
            <v>231.854</v>
          </cell>
          <cell r="G86">
            <v>244.469</v>
          </cell>
          <cell r="H86">
            <v>252.354</v>
          </cell>
          <cell r="I86">
            <v>270.246</v>
          </cell>
          <cell r="J86">
            <v>282.335</v>
          </cell>
        </row>
        <row r="87">
          <cell r="D87">
            <v>266.215</v>
          </cell>
          <cell r="E87">
            <v>112.614</v>
          </cell>
          <cell r="F87">
            <v>127.553</v>
          </cell>
          <cell r="G87">
            <v>137.144</v>
          </cell>
          <cell r="H87">
            <v>147.293</v>
          </cell>
          <cell r="I87">
            <v>158.449</v>
          </cell>
          <cell r="J87">
            <v>170.108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8"/>
  </sheetPr>
  <dimension ref="A2:R51"/>
  <sheetViews>
    <sheetView tabSelected="1" view="pageBreakPreview" zoomScale="60" zoomScaleNormal="75" workbookViewId="0" topLeftCell="A1">
      <pane xSplit="2" ySplit="3" topLeftCell="C4" activePane="bottomRight" state="frozen"/>
      <selection pane="topLeft" activeCell="J42" sqref="J42"/>
      <selection pane="topRight" activeCell="J42" sqref="J42"/>
      <selection pane="bottomLeft" activeCell="J42" sqref="J42"/>
      <selection pane="bottomRight" activeCell="B10" sqref="B10"/>
    </sheetView>
  </sheetViews>
  <sheetFormatPr defaultColWidth="9.140625" defaultRowHeight="12.75"/>
  <cols>
    <col min="2" max="2" width="74.00390625" style="0" customWidth="1"/>
    <col min="7" max="7" width="9.7109375" style="0" bestFit="1" customWidth="1"/>
    <col min="8" max="8" width="9.8515625" style="0" bestFit="1" customWidth="1"/>
    <col min="9" max="9" width="9.421875" style="0" bestFit="1" customWidth="1"/>
    <col min="10" max="11" width="9.8515625" style="0" bestFit="1" customWidth="1"/>
    <col min="12" max="12" width="9.7109375" style="0" bestFit="1" customWidth="1"/>
    <col min="13" max="14" width="9.8515625" style="0" bestFit="1" customWidth="1"/>
    <col min="15" max="16" width="9.28125" style="0" bestFit="1" customWidth="1"/>
    <col min="17" max="17" width="3.7109375" style="0" customWidth="1"/>
    <col min="18" max="18" width="88.7109375" style="0" customWidth="1"/>
  </cols>
  <sheetData>
    <row r="1" ht="13.5" thickBot="1"/>
    <row r="2" spans="1:18" ht="13.5" thickTop="1">
      <c r="A2" s="1" t="s">
        <v>91</v>
      </c>
      <c r="B2" s="1"/>
      <c r="C2" s="3" t="s">
        <v>70</v>
      </c>
      <c r="D2" s="2" t="s">
        <v>71</v>
      </c>
      <c r="E2" s="2" t="s">
        <v>0</v>
      </c>
      <c r="F2" s="2" t="s">
        <v>1</v>
      </c>
      <c r="G2" s="2" t="s">
        <v>2</v>
      </c>
      <c r="H2" s="2" t="s">
        <v>3</v>
      </c>
      <c r="I2" s="2" t="s">
        <v>4</v>
      </c>
      <c r="J2" s="2" t="s">
        <v>5</v>
      </c>
      <c r="K2" s="2" t="s">
        <v>6</v>
      </c>
      <c r="L2" s="2" t="s">
        <v>7</v>
      </c>
      <c r="M2" s="2" t="s">
        <v>8</v>
      </c>
      <c r="N2" s="2" t="s">
        <v>9</v>
      </c>
      <c r="O2" s="3" t="s">
        <v>10</v>
      </c>
      <c r="P2" s="3" t="s">
        <v>11</v>
      </c>
      <c r="Q2" s="3"/>
      <c r="R2" s="1" t="s">
        <v>12</v>
      </c>
    </row>
    <row r="3" spans="1:18" ht="12.75">
      <c r="A3" s="4"/>
      <c r="B3" s="4"/>
      <c r="C3" s="4"/>
      <c r="D3" s="4"/>
      <c r="E3" s="4"/>
      <c r="F3" s="4"/>
      <c r="G3" s="4"/>
      <c r="H3" s="4"/>
      <c r="I3" s="4"/>
      <c r="J3" s="4"/>
      <c r="K3" s="4"/>
      <c r="L3" s="4"/>
      <c r="M3" s="4"/>
      <c r="N3" s="4"/>
      <c r="O3" s="4"/>
      <c r="P3" s="4"/>
      <c r="Q3" s="4"/>
      <c r="R3" s="4"/>
    </row>
    <row r="4" spans="1:18" ht="12.75">
      <c r="A4" s="32" t="s">
        <v>13</v>
      </c>
      <c r="B4" s="32"/>
      <c r="C4" s="4"/>
      <c r="D4" s="4"/>
      <c r="E4" s="4"/>
      <c r="F4" s="4"/>
      <c r="G4" s="4"/>
      <c r="H4" s="4"/>
      <c r="I4" s="4"/>
      <c r="J4" s="4"/>
      <c r="K4" s="4"/>
      <c r="L4" s="4"/>
      <c r="M4" s="4"/>
      <c r="N4" s="4"/>
      <c r="O4" s="4"/>
      <c r="P4" s="4"/>
      <c r="Q4" s="4"/>
      <c r="R4" s="4"/>
    </row>
    <row r="5" spans="1:18" ht="25.5" customHeight="1">
      <c r="A5" s="4"/>
      <c r="B5" s="5" t="s">
        <v>14</v>
      </c>
      <c r="C5" s="4"/>
      <c r="D5" s="4"/>
      <c r="E5" s="4"/>
      <c r="F5" s="4"/>
      <c r="G5" s="4"/>
      <c r="H5" s="4"/>
      <c r="I5" s="4"/>
      <c r="J5" s="4"/>
      <c r="K5" s="4"/>
      <c r="L5" s="4"/>
      <c r="M5" s="4"/>
      <c r="N5" s="4"/>
      <c r="O5" s="4"/>
      <c r="P5" s="4"/>
      <c r="Q5" s="4"/>
      <c r="R5" s="30" t="s">
        <v>15</v>
      </c>
    </row>
    <row r="6" spans="1:18" ht="12.75" customHeight="1">
      <c r="A6" s="4" t="s">
        <v>16</v>
      </c>
      <c r="B6" s="6" t="s">
        <v>17</v>
      </c>
      <c r="C6" s="4"/>
      <c r="D6" s="4"/>
      <c r="E6" s="4"/>
      <c r="F6" s="4"/>
      <c r="G6" s="7">
        <v>3948</v>
      </c>
      <c r="H6" s="7">
        <v>4373</v>
      </c>
      <c r="I6" s="7">
        <v>4437</v>
      </c>
      <c r="J6" s="7">
        <v>4402</v>
      </c>
      <c r="K6" s="7">
        <v>4414</v>
      </c>
      <c r="L6" s="7">
        <v>5586.162181390332</v>
      </c>
      <c r="M6" s="7">
        <v>5600</v>
      </c>
      <c r="N6" s="7">
        <v>5541.873293495295</v>
      </c>
      <c r="O6" s="7"/>
      <c r="P6" s="7"/>
      <c r="Q6" s="7"/>
      <c r="R6" s="30"/>
    </row>
    <row r="7" spans="1:18" ht="12.75">
      <c r="A7" s="4" t="s">
        <v>18</v>
      </c>
      <c r="B7" s="6" t="s">
        <v>19</v>
      </c>
      <c r="C7" s="4"/>
      <c r="D7" s="4"/>
      <c r="E7" s="4"/>
      <c r="F7" s="4"/>
      <c r="G7" s="7">
        <v>9411</v>
      </c>
      <c r="H7" s="7">
        <v>11523</v>
      </c>
      <c r="I7" s="7">
        <v>12895</v>
      </c>
      <c r="J7" s="7">
        <v>14282</v>
      </c>
      <c r="K7" s="7">
        <v>15617</v>
      </c>
      <c r="L7" s="7">
        <v>18513</v>
      </c>
      <c r="M7" s="7">
        <v>22001</v>
      </c>
      <c r="N7" s="7">
        <v>23337.620634824703</v>
      </c>
      <c r="O7" s="7"/>
      <c r="P7" s="7"/>
      <c r="Q7" s="7"/>
      <c r="R7" s="30"/>
    </row>
    <row r="8" spans="1:18" ht="25.5" customHeight="1">
      <c r="A8" s="4"/>
      <c r="B8" s="5" t="s">
        <v>20</v>
      </c>
      <c r="C8" s="4"/>
      <c r="D8" s="4"/>
      <c r="E8" s="4"/>
      <c r="F8" s="4"/>
      <c r="G8" s="7"/>
      <c r="H8" s="7"/>
      <c r="I8" s="7"/>
      <c r="J8" s="7"/>
      <c r="K8" s="7"/>
      <c r="L8" s="7"/>
      <c r="M8" s="7"/>
      <c r="N8" s="7"/>
      <c r="O8" s="7"/>
      <c r="P8" s="7"/>
      <c r="Q8" s="7"/>
      <c r="R8" s="30" t="s">
        <v>72</v>
      </c>
    </row>
    <row r="9" spans="1:18" ht="12.75">
      <c r="A9" s="4" t="s">
        <v>21</v>
      </c>
      <c r="B9" s="6" t="s">
        <v>19</v>
      </c>
      <c r="C9" s="7">
        <v>924</v>
      </c>
      <c r="D9" s="7">
        <v>3695</v>
      </c>
      <c r="E9" s="7">
        <v>4969</v>
      </c>
      <c r="F9" s="7">
        <v>5834</v>
      </c>
      <c r="G9" s="7">
        <v>79</v>
      </c>
      <c r="H9" s="7"/>
      <c r="I9" s="7"/>
      <c r="J9" s="7"/>
      <c r="K9" s="7"/>
      <c r="L9" s="7"/>
      <c r="M9" s="7"/>
      <c r="N9" s="7"/>
      <c r="O9" s="7"/>
      <c r="P9" s="7"/>
      <c r="Q9" s="7"/>
      <c r="R9" s="30"/>
    </row>
    <row r="10" spans="1:18" ht="12.75">
      <c r="A10" s="4" t="s">
        <v>22</v>
      </c>
      <c r="B10" s="6" t="s">
        <v>17</v>
      </c>
      <c r="C10" s="7">
        <v>173</v>
      </c>
      <c r="D10" s="7">
        <v>774</v>
      </c>
      <c r="E10" s="7">
        <v>704</v>
      </c>
      <c r="F10" s="7">
        <v>814</v>
      </c>
      <c r="G10" s="7"/>
      <c r="H10" s="7"/>
      <c r="I10" s="7"/>
      <c r="J10" s="7"/>
      <c r="K10" s="7"/>
      <c r="L10" s="7"/>
      <c r="M10" s="7"/>
      <c r="N10" s="7"/>
      <c r="O10" s="7"/>
      <c r="P10" s="7"/>
      <c r="Q10" s="7"/>
      <c r="R10" s="8" t="s">
        <v>23</v>
      </c>
    </row>
    <row r="11" spans="1:18" s="12" customFormat="1" ht="25.5" customHeight="1">
      <c r="A11" s="9" t="s">
        <v>24</v>
      </c>
      <c r="B11" s="9" t="s">
        <v>25</v>
      </c>
      <c r="C11" s="10">
        <f>SUM(C6:C10)</f>
        <v>1097</v>
      </c>
      <c r="D11" s="10">
        <f>SUM(D6:D10)</f>
        <v>4469</v>
      </c>
      <c r="E11" s="10">
        <f>SUM(E6:E10)</f>
        <v>5673</v>
      </c>
      <c r="F11" s="10">
        <f aca="true" t="shared" si="0" ref="F11:N11">SUM(F6:F10)</f>
        <v>6648</v>
      </c>
      <c r="G11" s="10">
        <f t="shared" si="0"/>
        <v>13438</v>
      </c>
      <c r="H11" s="10">
        <f t="shared" si="0"/>
        <v>15896</v>
      </c>
      <c r="I11" s="10">
        <f t="shared" si="0"/>
        <v>17332</v>
      </c>
      <c r="J11" s="10">
        <f t="shared" si="0"/>
        <v>18684</v>
      </c>
      <c r="K11" s="10">
        <f t="shared" si="0"/>
        <v>20031</v>
      </c>
      <c r="L11" s="10">
        <f t="shared" si="0"/>
        <v>24099.162181390333</v>
      </c>
      <c r="M11" s="10">
        <f t="shared" si="0"/>
        <v>27601</v>
      </c>
      <c r="N11" s="10">
        <f t="shared" si="0"/>
        <v>28879.49392832</v>
      </c>
      <c r="O11" s="10"/>
      <c r="P11" s="9"/>
      <c r="Q11" s="9"/>
      <c r="R11" s="11" t="s">
        <v>26</v>
      </c>
    </row>
    <row r="12" spans="1:18" ht="12.75">
      <c r="A12" s="4"/>
      <c r="B12" s="4"/>
      <c r="C12" s="4"/>
      <c r="D12" s="4"/>
      <c r="E12" s="4"/>
      <c r="F12" s="4"/>
      <c r="G12" s="4"/>
      <c r="H12" s="4"/>
      <c r="I12" s="4"/>
      <c r="J12" s="4"/>
      <c r="K12" s="4"/>
      <c r="L12" s="4"/>
      <c r="M12" s="4"/>
      <c r="N12" s="4"/>
      <c r="O12" s="4"/>
      <c r="P12" s="4"/>
      <c r="Q12" s="4"/>
      <c r="R12" s="4"/>
    </row>
    <row r="13" spans="1:18" ht="25.5" customHeight="1">
      <c r="A13" s="32" t="s">
        <v>27</v>
      </c>
      <c r="B13" s="32"/>
      <c r="C13" s="4"/>
      <c r="D13" s="4"/>
      <c r="E13" s="4"/>
      <c r="F13" s="4"/>
      <c r="G13" s="4"/>
      <c r="H13" s="4"/>
      <c r="I13" s="4"/>
      <c r="J13" s="4"/>
      <c r="K13" s="4"/>
      <c r="L13" s="4"/>
      <c r="M13" s="4"/>
      <c r="N13" s="4"/>
      <c r="O13" s="4"/>
      <c r="P13" s="4"/>
      <c r="Q13" s="4"/>
      <c r="R13" s="4"/>
    </row>
    <row r="14" spans="1:18" ht="25.5" customHeight="1">
      <c r="A14" s="4"/>
      <c r="B14" s="13" t="s">
        <v>28</v>
      </c>
      <c r="C14" s="4"/>
      <c r="D14" s="4"/>
      <c r="E14" s="4"/>
      <c r="F14" s="4"/>
      <c r="G14" s="4"/>
      <c r="H14" s="4"/>
      <c r="I14" s="4"/>
      <c r="J14" s="4"/>
      <c r="K14" s="4"/>
      <c r="L14" s="4"/>
      <c r="M14" s="4"/>
      <c r="N14" s="4"/>
      <c r="O14" s="4"/>
      <c r="P14" s="4"/>
      <c r="Q14" s="4"/>
      <c r="R14" s="30" t="s">
        <v>29</v>
      </c>
    </row>
    <row r="15" spans="1:18" ht="12.75">
      <c r="A15" s="4" t="s">
        <v>30</v>
      </c>
      <c r="B15" s="14" t="s">
        <v>14</v>
      </c>
      <c r="C15" s="4"/>
      <c r="D15" s="4"/>
      <c r="E15" s="4"/>
      <c r="F15" s="4"/>
      <c r="G15" s="15">
        <v>0.03623002051362726</v>
      </c>
      <c r="H15" s="15">
        <v>0.03502621952428413</v>
      </c>
      <c r="I15" s="15">
        <v>0.033785331331101405</v>
      </c>
      <c r="J15" s="15">
        <v>0.03349978159101411</v>
      </c>
      <c r="K15" s="15">
        <v>0.03431793259712387</v>
      </c>
      <c r="L15" s="15">
        <v>0.03445530491099474</v>
      </c>
      <c r="M15" s="15">
        <v>0.034455304910994744</v>
      </c>
      <c r="N15" s="15">
        <v>0.034455304910994744</v>
      </c>
      <c r="O15" s="15"/>
      <c r="P15" s="4"/>
      <c r="Q15" s="4"/>
      <c r="R15" s="29"/>
    </row>
    <row r="16" spans="1:18" ht="12.75">
      <c r="A16" s="4" t="s">
        <v>31</v>
      </c>
      <c r="B16" s="14" t="s">
        <v>20</v>
      </c>
      <c r="C16" s="15">
        <v>0.03810993127149795</v>
      </c>
      <c r="D16" s="15">
        <v>0.03817508667275407</v>
      </c>
      <c r="E16" s="15">
        <v>0.038240242074010194</v>
      </c>
      <c r="F16" s="15">
        <v>0.03830539747526632</v>
      </c>
      <c r="G16" s="15">
        <v>0.03827518997928076</v>
      </c>
      <c r="H16" s="4"/>
      <c r="I16" s="4"/>
      <c r="J16" s="4"/>
      <c r="K16" s="4"/>
      <c r="L16" s="4"/>
      <c r="M16" s="4"/>
      <c r="N16" s="4"/>
      <c r="O16" s="4"/>
      <c r="P16" s="4"/>
      <c r="Q16" s="4"/>
      <c r="R16" s="29"/>
    </row>
    <row r="17" spans="1:18" ht="25.5" customHeight="1">
      <c r="A17" s="4" t="s">
        <v>32</v>
      </c>
      <c r="B17" s="4" t="s">
        <v>33</v>
      </c>
      <c r="C17" s="7">
        <f>SUM(C9:C10)*C16+SUM(C6:C7)*C15</f>
        <v>41.80659460483325</v>
      </c>
      <c r="D17" s="7">
        <f>SUM(D9:D10)*D16+SUM(D6:D7)*D15</f>
        <v>170.60446234053794</v>
      </c>
      <c r="E17" s="7">
        <f>SUM(E9:E10)*E16+SUM(E6:E7)*E15</f>
        <v>216.93689328585984</v>
      </c>
      <c r="F17" s="7">
        <f aca="true" t="shared" si="1" ref="F17:N17">SUM(F9:F10)*F16+SUM(F6:F7)*F15</f>
        <v>254.65428241557046</v>
      </c>
      <c r="G17" s="7">
        <f t="shared" si="1"/>
        <v>487.02058404990976</v>
      </c>
      <c r="H17" s="7">
        <f t="shared" si="1"/>
        <v>556.7767855580205</v>
      </c>
      <c r="I17" s="7">
        <f t="shared" si="1"/>
        <v>585.5673626306495</v>
      </c>
      <c r="J17" s="7">
        <f t="shared" si="1"/>
        <v>625.9099192465077</v>
      </c>
      <c r="K17" s="7">
        <f t="shared" si="1"/>
        <v>687.4225078529881</v>
      </c>
      <c r="L17" s="7">
        <f t="shared" si="1"/>
        <v>830.343981059317</v>
      </c>
      <c r="M17" s="7">
        <f t="shared" si="1"/>
        <v>951.0008708483659</v>
      </c>
      <c r="N17" s="7">
        <f t="shared" si="1"/>
        <v>995.051768975487</v>
      </c>
      <c r="O17" s="7"/>
      <c r="P17" s="4"/>
      <c r="Q17" s="4"/>
      <c r="R17" s="4" t="s">
        <v>34</v>
      </c>
    </row>
    <row r="18" spans="1:18" ht="25.5" customHeight="1">
      <c r="A18" s="4" t="s">
        <v>35</v>
      </c>
      <c r="B18" s="9" t="s">
        <v>36</v>
      </c>
      <c r="C18" s="10">
        <f>C11-C17</f>
        <v>1055.1934053951668</v>
      </c>
      <c r="D18" s="10">
        <f>D11-D17</f>
        <v>4298.395537659462</v>
      </c>
      <c r="E18" s="10">
        <f>E11-E17</f>
        <v>5456.06310671414</v>
      </c>
      <c r="F18" s="10">
        <f aca="true" t="shared" si="2" ref="F18:N18">F11-F17</f>
        <v>6393.34571758443</v>
      </c>
      <c r="G18" s="10">
        <f t="shared" si="2"/>
        <v>12950.97941595009</v>
      </c>
      <c r="H18" s="10">
        <f t="shared" si="2"/>
        <v>15339.22321444198</v>
      </c>
      <c r="I18" s="10">
        <f t="shared" si="2"/>
        <v>16746.43263736935</v>
      </c>
      <c r="J18" s="10">
        <f t="shared" si="2"/>
        <v>18058.090080753493</v>
      </c>
      <c r="K18" s="10">
        <f t="shared" si="2"/>
        <v>19343.57749214701</v>
      </c>
      <c r="L18" s="10">
        <f t="shared" si="2"/>
        <v>23268.818200331018</v>
      </c>
      <c r="M18" s="10">
        <f t="shared" si="2"/>
        <v>26649.999129151634</v>
      </c>
      <c r="N18" s="10">
        <f t="shared" si="2"/>
        <v>27884.442159344515</v>
      </c>
      <c r="O18" s="10"/>
      <c r="P18" s="4"/>
      <c r="Q18" s="4"/>
      <c r="R18" s="4" t="s">
        <v>37</v>
      </c>
    </row>
    <row r="19" spans="1:18" ht="12.75">
      <c r="A19" s="4"/>
      <c r="B19" s="4"/>
      <c r="C19" s="4"/>
      <c r="D19" s="4"/>
      <c r="E19" s="4"/>
      <c r="F19" s="4"/>
      <c r="G19" s="4"/>
      <c r="H19" s="4"/>
      <c r="I19" s="4"/>
      <c r="J19" s="4"/>
      <c r="K19" s="4"/>
      <c r="L19" s="4"/>
      <c r="M19" s="4"/>
      <c r="N19" s="4"/>
      <c r="O19" s="4"/>
      <c r="P19" s="4"/>
      <c r="Q19" s="4"/>
      <c r="R19" s="4"/>
    </row>
    <row r="20" spans="1:18" ht="25.5" customHeight="1">
      <c r="A20" s="31" t="s">
        <v>82</v>
      </c>
      <c r="B20" s="31"/>
      <c r="C20" s="4"/>
      <c r="D20" s="4"/>
      <c r="E20" s="4"/>
      <c r="F20" s="4"/>
      <c r="G20" s="4"/>
      <c r="H20" s="4"/>
      <c r="I20" s="4"/>
      <c r="J20" s="4"/>
      <c r="K20" s="4"/>
      <c r="L20" s="4"/>
      <c r="M20" s="4"/>
      <c r="N20" s="4"/>
      <c r="O20" s="4"/>
      <c r="P20" s="4"/>
      <c r="Q20" s="4"/>
      <c r="R20" s="4"/>
    </row>
    <row r="21" spans="1:18" ht="25.5" customHeight="1">
      <c r="A21" s="4" t="s">
        <v>38</v>
      </c>
      <c r="B21" s="5" t="s">
        <v>79</v>
      </c>
      <c r="C21" s="7">
        <v>2384.006</v>
      </c>
      <c r="D21" s="7">
        <v>2944.464</v>
      </c>
      <c r="E21" s="7">
        <v>3325.067</v>
      </c>
      <c r="F21" s="7">
        <v>3655.0069999999996</v>
      </c>
      <c r="G21" s="7">
        <v>3752.7889999999998</v>
      </c>
      <c r="H21" s="7">
        <v>3278</v>
      </c>
      <c r="I21" s="7">
        <v>2526</v>
      </c>
      <c r="J21" s="7">
        <v>2050</v>
      </c>
      <c r="K21" s="7">
        <v>1737.5119804834528</v>
      </c>
      <c r="L21" s="7">
        <v>1455.6900798477316</v>
      </c>
      <c r="M21" s="7">
        <v>876.9724297457971</v>
      </c>
      <c r="N21" s="7">
        <v>624.2761827725584</v>
      </c>
      <c r="O21" s="7"/>
      <c r="P21" s="4"/>
      <c r="Q21" s="4"/>
      <c r="R21" s="30" t="s">
        <v>39</v>
      </c>
    </row>
    <row r="22" spans="1:18" ht="12.75">
      <c r="A22" s="4" t="s">
        <v>40</v>
      </c>
      <c r="B22" s="13" t="s">
        <v>80</v>
      </c>
      <c r="C22" s="7">
        <v>285</v>
      </c>
      <c r="D22" s="7">
        <v>305</v>
      </c>
      <c r="E22" s="7">
        <v>284</v>
      </c>
      <c r="F22" s="7">
        <v>289.813</v>
      </c>
      <c r="G22" s="7">
        <v>255.8872903330878</v>
      </c>
      <c r="H22" s="7">
        <v>142.881</v>
      </c>
      <c r="I22" s="7">
        <v>24.123565300067376</v>
      </c>
      <c r="J22" s="7">
        <v>12.22461096189574</v>
      </c>
      <c r="K22" s="7">
        <v>0</v>
      </c>
      <c r="L22" s="7">
        <v>0</v>
      </c>
      <c r="M22" s="7">
        <v>0</v>
      </c>
      <c r="N22" s="7">
        <v>0</v>
      </c>
      <c r="O22" s="7"/>
      <c r="P22" s="4"/>
      <c r="Q22" s="4"/>
      <c r="R22" s="29"/>
    </row>
    <row r="23" spans="1:18" ht="25.5" customHeight="1">
      <c r="A23" s="4" t="s">
        <v>41</v>
      </c>
      <c r="B23" s="4" t="s">
        <v>81</v>
      </c>
      <c r="C23" s="7">
        <f>SUM(C21:C22)</f>
        <v>2669.006</v>
      </c>
      <c r="D23" s="7">
        <f>SUM(D21:D22)</f>
        <v>3249.464</v>
      </c>
      <c r="E23" s="7">
        <f>SUM(E21:E22)</f>
        <v>3609.067</v>
      </c>
      <c r="F23" s="7">
        <f aca="true" t="shared" si="3" ref="F23:N23">SUM(F21:F22)</f>
        <v>3944.8199999999997</v>
      </c>
      <c r="G23" s="7">
        <f t="shared" si="3"/>
        <v>4008.6762903330878</v>
      </c>
      <c r="H23" s="7">
        <f t="shared" si="3"/>
        <v>3420.881</v>
      </c>
      <c r="I23" s="7">
        <f t="shared" si="3"/>
        <v>2550.123565300067</v>
      </c>
      <c r="J23" s="7">
        <f t="shared" si="3"/>
        <v>2062.224610961896</v>
      </c>
      <c r="K23" s="7">
        <f t="shared" si="3"/>
        <v>1737.5119804834528</v>
      </c>
      <c r="L23" s="7">
        <f t="shared" si="3"/>
        <v>1455.6900798477316</v>
      </c>
      <c r="M23" s="7">
        <f t="shared" si="3"/>
        <v>876.9724297457971</v>
      </c>
      <c r="N23" s="7">
        <f t="shared" si="3"/>
        <v>624.2761827725584</v>
      </c>
      <c r="O23" s="7"/>
      <c r="P23" s="4"/>
      <c r="Q23" s="4"/>
      <c r="R23" s="4" t="s">
        <v>42</v>
      </c>
    </row>
    <row r="24" spans="1:18" ht="25.5" customHeight="1">
      <c r="A24" s="4" t="s">
        <v>43</v>
      </c>
      <c r="B24" s="13" t="s">
        <v>74</v>
      </c>
      <c r="C24" s="7">
        <v>39.288</v>
      </c>
      <c r="D24" s="7">
        <v>-0.061</v>
      </c>
      <c r="E24" s="7">
        <v>-0.08643656219512195</v>
      </c>
      <c r="F24" s="7">
        <v>-0.1473734</v>
      </c>
      <c r="G24" s="7"/>
      <c r="H24" s="7"/>
      <c r="I24" s="7"/>
      <c r="J24" s="7"/>
      <c r="K24" s="7"/>
      <c r="L24" s="7"/>
      <c r="M24" s="7"/>
      <c r="N24" s="7"/>
      <c r="O24" s="7"/>
      <c r="P24" s="4"/>
      <c r="Q24" s="4"/>
      <c r="R24" s="30" t="s">
        <v>78</v>
      </c>
    </row>
    <row r="25" spans="1:18" ht="12.75" customHeight="1">
      <c r="A25" s="4" t="s">
        <v>45</v>
      </c>
      <c r="B25" s="13" t="s">
        <v>73</v>
      </c>
      <c r="C25" s="7">
        <v>1895.719</v>
      </c>
      <c r="D25" s="7">
        <v>1.71</v>
      </c>
      <c r="E25" s="7">
        <v>-0.81900222</v>
      </c>
      <c r="F25" s="7">
        <v>-0.7399036900000001</v>
      </c>
      <c r="G25" s="7"/>
      <c r="H25" s="7"/>
      <c r="I25" s="7"/>
      <c r="J25" s="7"/>
      <c r="K25" s="7"/>
      <c r="L25" s="7"/>
      <c r="M25" s="7"/>
      <c r="N25" s="7"/>
      <c r="O25" s="7"/>
      <c r="P25" s="4"/>
      <c r="Q25" s="4"/>
      <c r="R25" s="29"/>
    </row>
    <row r="26" spans="1:18" ht="25.5" customHeight="1">
      <c r="A26" s="4" t="s">
        <v>48</v>
      </c>
      <c r="B26" s="9" t="s">
        <v>44</v>
      </c>
      <c r="C26" s="10">
        <f>SUM(C18,C23:C25)</f>
        <v>5659.206405395167</v>
      </c>
      <c r="D26" s="10">
        <f aca="true" t="shared" si="4" ref="D26:N26">SUM(D18,D23:D25)</f>
        <v>7549.5085376594625</v>
      </c>
      <c r="E26" s="10">
        <f t="shared" si="4"/>
        <v>9064.224667931945</v>
      </c>
      <c r="F26" s="10">
        <f t="shared" si="4"/>
        <v>10337.27844049443</v>
      </c>
      <c r="G26" s="10">
        <f t="shared" si="4"/>
        <v>16959.655706283178</v>
      </c>
      <c r="H26" s="10">
        <f t="shared" si="4"/>
        <v>18760.10421444198</v>
      </c>
      <c r="I26" s="10">
        <f t="shared" si="4"/>
        <v>19296.556202669417</v>
      </c>
      <c r="J26" s="10">
        <f t="shared" si="4"/>
        <v>20120.31469171539</v>
      </c>
      <c r="K26" s="10">
        <f t="shared" si="4"/>
        <v>21081.089472630465</v>
      </c>
      <c r="L26" s="10">
        <f t="shared" si="4"/>
        <v>24724.50828017875</v>
      </c>
      <c r="M26" s="10">
        <f t="shared" si="4"/>
        <v>27526.971558897432</v>
      </c>
      <c r="N26" s="10">
        <f t="shared" si="4"/>
        <v>28508.718342117074</v>
      </c>
      <c r="O26" s="10"/>
      <c r="P26" s="4"/>
      <c r="Q26" s="4"/>
      <c r="R26" s="4" t="s">
        <v>75</v>
      </c>
    </row>
    <row r="27" spans="1:18" ht="12.75">
      <c r="A27" s="4"/>
      <c r="B27" s="4"/>
      <c r="C27" s="4"/>
      <c r="D27" s="4"/>
      <c r="E27" s="4"/>
      <c r="F27" s="4"/>
      <c r="G27" s="4"/>
      <c r="H27" s="4"/>
      <c r="I27" s="4"/>
      <c r="J27" s="4"/>
      <c r="K27" s="4"/>
      <c r="L27" s="4"/>
      <c r="M27" s="4"/>
      <c r="N27" s="4"/>
      <c r="O27" s="4"/>
      <c r="P27" s="4"/>
      <c r="Q27" s="4"/>
      <c r="R27" s="4"/>
    </row>
    <row r="28" spans="1:18" ht="25.5" customHeight="1">
      <c r="A28" s="9" t="s">
        <v>85</v>
      </c>
      <c r="B28" s="4"/>
      <c r="C28" s="4"/>
      <c r="D28" s="4"/>
      <c r="E28" s="4"/>
      <c r="F28" s="4"/>
      <c r="G28" s="4"/>
      <c r="H28" s="4"/>
      <c r="I28" s="4"/>
      <c r="J28" s="4"/>
      <c r="K28" s="4"/>
      <c r="L28" s="4"/>
      <c r="M28" s="28"/>
      <c r="N28" s="4"/>
      <c r="O28" s="4"/>
      <c r="P28" s="4"/>
      <c r="Q28" s="4"/>
      <c r="R28" s="4"/>
    </row>
    <row r="29" spans="1:18" ht="25.5" customHeight="1">
      <c r="A29" s="4" t="s">
        <v>50</v>
      </c>
      <c r="B29" s="13" t="s">
        <v>46</v>
      </c>
      <c r="C29" s="17"/>
      <c r="D29" s="17">
        <v>100.1</v>
      </c>
      <c r="E29" s="17">
        <v>104.9</v>
      </c>
      <c r="F29" s="17">
        <v>109</v>
      </c>
      <c r="G29" s="17">
        <v>111.9</v>
      </c>
      <c r="H29" s="17">
        <v>117.1</v>
      </c>
      <c r="I29" s="17">
        <v>122.6</v>
      </c>
      <c r="J29" s="17">
        <v>128.2</v>
      </c>
      <c r="K29" s="17">
        <v>134.3</v>
      </c>
      <c r="L29" s="17">
        <v>138.7</v>
      </c>
      <c r="M29" s="17">
        <v>139.3</v>
      </c>
      <c r="N29" s="17">
        <v>141.9</v>
      </c>
      <c r="O29" s="17">
        <v>146.1</v>
      </c>
      <c r="P29" s="17"/>
      <c r="Q29" s="4"/>
      <c r="R29" s="8" t="s">
        <v>47</v>
      </c>
    </row>
    <row r="30" spans="1:18" ht="12.75">
      <c r="A30" s="4" t="s">
        <v>52</v>
      </c>
      <c r="B30" s="9" t="s">
        <v>44</v>
      </c>
      <c r="C30" s="10"/>
      <c r="D30" s="10"/>
      <c r="E30" s="10">
        <f aca="true" t="shared" si="5" ref="E30:N30">E26/D29*$O29</f>
        <v>13229.60263721136</v>
      </c>
      <c r="F30" s="10">
        <f t="shared" si="5"/>
        <v>14397.296283662881</v>
      </c>
      <c r="G30" s="10">
        <f t="shared" si="5"/>
        <v>22732.162373284147</v>
      </c>
      <c r="H30" s="10">
        <f t="shared" si="5"/>
        <v>24493.755368453738</v>
      </c>
      <c r="I30" s="10">
        <f t="shared" si="5"/>
        <v>24075.378831853133</v>
      </c>
      <c r="J30" s="10">
        <f t="shared" si="5"/>
        <v>23976.98186345529</v>
      </c>
      <c r="K30" s="10">
        <f t="shared" si="5"/>
        <v>24024.548923177157</v>
      </c>
      <c r="L30" s="10">
        <f t="shared" si="5"/>
        <v>26896.87758551091</v>
      </c>
      <c r="M30" s="10">
        <f t="shared" si="5"/>
        <v>28995.605946322386</v>
      </c>
      <c r="N30" s="10">
        <f t="shared" si="5"/>
        <v>29900.385856305125</v>
      </c>
      <c r="O30" s="10"/>
      <c r="P30" s="4"/>
      <c r="Q30" s="4"/>
      <c r="R30" s="4" t="s">
        <v>49</v>
      </c>
    </row>
    <row r="31" spans="1:18" s="21" customFormat="1" ht="12.75">
      <c r="A31" s="18" t="s">
        <v>54</v>
      </c>
      <c r="B31" s="18" t="s">
        <v>51</v>
      </c>
      <c r="C31" s="19"/>
      <c r="D31" s="19"/>
      <c r="E31" s="19"/>
      <c r="F31" s="20">
        <f aca="true" t="shared" si="6" ref="F31:N31">F30/E30-1</f>
        <v>0.08826369759338881</v>
      </c>
      <c r="G31" s="20">
        <f t="shared" si="6"/>
        <v>0.5789188418022022</v>
      </c>
      <c r="H31" s="20">
        <f t="shared" si="6"/>
        <v>0.07749341951031874</v>
      </c>
      <c r="I31" s="20">
        <f t="shared" si="6"/>
        <v>-0.017080946972281907</v>
      </c>
      <c r="J31" s="20">
        <f t="shared" si="6"/>
        <v>-0.004087037179562825</v>
      </c>
      <c r="K31" s="20">
        <f t="shared" si="6"/>
        <v>0.001983863523472351</v>
      </c>
      <c r="L31" s="20">
        <f t="shared" si="6"/>
        <v>0.11955806835410487</v>
      </c>
      <c r="M31" s="20">
        <f t="shared" si="6"/>
        <v>0.07802869883833807</v>
      </c>
      <c r="N31" s="20">
        <f t="shared" si="6"/>
        <v>0.031204035247881956</v>
      </c>
      <c r="O31" s="19"/>
      <c r="P31" s="18"/>
      <c r="Q31" s="18"/>
      <c r="R31" s="18"/>
    </row>
    <row r="32" spans="1:18" ht="25.5" customHeight="1">
      <c r="A32" s="4" t="s">
        <v>56</v>
      </c>
      <c r="B32" s="13" t="s">
        <v>53</v>
      </c>
      <c r="C32" s="17"/>
      <c r="D32" s="17">
        <v>101.2</v>
      </c>
      <c r="E32" s="17">
        <v>105.7</v>
      </c>
      <c r="F32" s="17">
        <v>109.1</v>
      </c>
      <c r="G32" s="17">
        <v>113</v>
      </c>
      <c r="H32" s="17">
        <v>118.2</v>
      </c>
      <c r="I32" s="17">
        <v>123.8</v>
      </c>
      <c r="J32" s="17">
        <v>128.4</v>
      </c>
      <c r="K32" s="17">
        <v>135.5</v>
      </c>
      <c r="L32" s="17">
        <v>139.2</v>
      </c>
      <c r="M32" s="17">
        <v>139.8</v>
      </c>
      <c r="N32" s="17">
        <v>143</v>
      </c>
      <c r="O32" s="17">
        <v>145.8</v>
      </c>
      <c r="P32" s="17">
        <v>148.4</v>
      </c>
      <c r="Q32" s="4"/>
      <c r="R32" s="8" t="s">
        <v>47</v>
      </c>
    </row>
    <row r="33" spans="1:18" ht="12.75" customHeight="1">
      <c r="A33" s="4" t="s">
        <v>57</v>
      </c>
      <c r="B33" s="9" t="s">
        <v>44</v>
      </c>
      <c r="C33" s="10"/>
      <c r="D33" s="10">
        <f>D26/D32*$P32</f>
        <v>11070.62319158759</v>
      </c>
      <c r="E33" s="10">
        <f>E26/E32*$P32</f>
        <v>12725.931321864718</v>
      </c>
      <c r="F33" s="10">
        <f aca="true" t="shared" si="7" ref="F33:N33">F26/F32*$P32</f>
        <v>14060.972690828356</v>
      </c>
      <c r="G33" s="10">
        <f t="shared" si="7"/>
        <v>22272.68059126039</v>
      </c>
      <c r="H33" s="10">
        <f t="shared" si="7"/>
        <v>23553.294969739338</v>
      </c>
      <c r="I33" s="10">
        <f t="shared" si="7"/>
        <v>23130.92843680244</v>
      </c>
      <c r="J33" s="10">
        <f t="shared" si="7"/>
        <v>23254.320095409377</v>
      </c>
      <c r="K33" s="10">
        <f t="shared" si="7"/>
        <v>23088.071422423327</v>
      </c>
      <c r="L33" s="10">
        <f t="shared" si="7"/>
        <v>26358.599344673323</v>
      </c>
      <c r="M33" s="10">
        <f t="shared" si="7"/>
        <v>29220.333185553493</v>
      </c>
      <c r="N33" s="10">
        <f t="shared" si="7"/>
        <v>29585.271342448767</v>
      </c>
      <c r="O33" s="10"/>
      <c r="P33" s="4"/>
      <c r="Q33" s="4"/>
      <c r="R33" s="4" t="s">
        <v>55</v>
      </c>
    </row>
    <row r="34" spans="1:18" s="21" customFormat="1" ht="12.75">
      <c r="A34" s="18" t="s">
        <v>60</v>
      </c>
      <c r="B34" s="18" t="s">
        <v>51</v>
      </c>
      <c r="C34" s="19"/>
      <c r="D34" s="19"/>
      <c r="E34" s="20">
        <f>E33/D33-1</f>
        <v>0.14952257895788312</v>
      </c>
      <c r="F34" s="20">
        <f>F33/E33-1</f>
        <v>0.1049071643715278</v>
      </c>
      <c r="G34" s="20">
        <f aca="true" t="shared" si="8" ref="G34:N34">G33/F33-1</f>
        <v>0.5840071011437451</v>
      </c>
      <c r="H34" s="20">
        <f t="shared" si="8"/>
        <v>0.05749709260327873</v>
      </c>
      <c r="I34" s="20">
        <f t="shared" si="8"/>
        <v>-0.01793237563914285</v>
      </c>
      <c r="J34" s="20">
        <f t="shared" si="8"/>
        <v>0.005334487932210141</v>
      </c>
      <c r="K34" s="20">
        <f t="shared" si="8"/>
        <v>-0.007149152170605411</v>
      </c>
      <c r="L34" s="20">
        <f t="shared" si="8"/>
        <v>0.14165444408118177</v>
      </c>
      <c r="M34" s="20">
        <f t="shared" si="8"/>
        <v>0.10856926817162171</v>
      </c>
      <c r="N34" s="20">
        <f t="shared" si="8"/>
        <v>0.012489185341517661</v>
      </c>
      <c r="O34" s="18"/>
      <c r="P34" s="18"/>
      <c r="Q34" s="18"/>
      <c r="R34" s="18"/>
    </row>
    <row r="35" spans="1:18" ht="12.75">
      <c r="A35" s="4"/>
      <c r="B35" s="9"/>
      <c r="C35" s="10"/>
      <c r="D35" s="10"/>
      <c r="E35" s="10"/>
      <c r="F35" s="10"/>
      <c r="G35" s="20"/>
      <c r="H35" s="23"/>
      <c r="I35" s="23"/>
      <c r="J35" s="23"/>
      <c r="K35" s="23"/>
      <c r="L35" s="23"/>
      <c r="M35" s="28"/>
      <c r="N35" s="23"/>
      <c r="O35" s="4"/>
      <c r="P35" s="4"/>
      <c r="Q35" s="4"/>
      <c r="R35" s="4"/>
    </row>
    <row r="36" spans="1:18" ht="25.5" customHeight="1">
      <c r="A36" s="9" t="s">
        <v>86</v>
      </c>
      <c r="B36" s="9"/>
      <c r="C36" s="10"/>
      <c r="D36" s="10"/>
      <c r="E36" s="10"/>
      <c r="F36" s="10"/>
      <c r="G36" s="23"/>
      <c r="H36" s="23"/>
      <c r="I36" s="23"/>
      <c r="J36" s="23"/>
      <c r="K36" s="23"/>
      <c r="L36" s="23"/>
      <c r="M36" s="23"/>
      <c r="N36" s="23"/>
      <c r="O36" s="4"/>
      <c r="P36" s="4"/>
      <c r="Q36" s="4"/>
      <c r="R36" s="4"/>
    </row>
    <row r="37" spans="1:18" ht="25.5" customHeight="1">
      <c r="A37" s="4" t="s">
        <v>61</v>
      </c>
      <c r="B37" s="13" t="s">
        <v>58</v>
      </c>
      <c r="C37" s="22">
        <v>76.573</v>
      </c>
      <c r="D37" s="22">
        <v>76.989</v>
      </c>
      <c r="E37" s="22">
        <v>78.457</v>
      </c>
      <c r="F37" s="22">
        <v>80.419</v>
      </c>
      <c r="G37" s="22">
        <v>82.193</v>
      </c>
      <c r="H37" s="17">
        <v>84.62</v>
      </c>
      <c r="I37" s="17">
        <v>86.555</v>
      </c>
      <c r="J37" s="17">
        <v>88.88</v>
      </c>
      <c r="K37" s="17">
        <v>91.095</v>
      </c>
      <c r="L37" s="17">
        <v>93.581</v>
      </c>
      <c r="M37" s="17">
        <v>94.989</v>
      </c>
      <c r="N37" s="17">
        <v>97.715</v>
      </c>
      <c r="O37" s="17">
        <v>100</v>
      </c>
      <c r="P37" s="4">
        <v>102.5</v>
      </c>
      <c r="Q37" s="4"/>
      <c r="R37" s="4" t="s">
        <v>59</v>
      </c>
    </row>
    <row r="38" spans="1:18" ht="12.75">
      <c r="A38" s="4" t="s">
        <v>62</v>
      </c>
      <c r="B38" s="9" t="s">
        <v>44</v>
      </c>
      <c r="C38" s="10">
        <f>C26/C37*$P37</f>
        <v>7575.368035116878</v>
      </c>
      <c r="D38" s="10">
        <f>D26/D37*$P37</f>
        <v>10051.106328307873</v>
      </c>
      <c r="E38" s="10">
        <f>E26/E37*$P37</f>
        <v>11841.939259250603</v>
      </c>
      <c r="F38" s="10">
        <f aca="true" t="shared" si="9" ref="F38:N38">F26/F37*$P37</f>
        <v>13175.630636425212</v>
      </c>
      <c r="G38" s="10">
        <f t="shared" si="9"/>
        <v>21149.790248488625</v>
      </c>
      <c r="H38" s="10">
        <f t="shared" si="9"/>
        <v>22724.06856511821</v>
      </c>
      <c r="I38" s="10">
        <f t="shared" si="9"/>
        <v>22851.3316477802</v>
      </c>
      <c r="J38" s="10">
        <f t="shared" si="9"/>
        <v>23203.55823470778</v>
      </c>
      <c r="K38" s="10">
        <f t="shared" si="9"/>
        <v>23720.420121242907</v>
      </c>
      <c r="L38" s="10">
        <f t="shared" si="9"/>
        <v>27080.946973406164</v>
      </c>
      <c r="M38" s="10">
        <f t="shared" si="9"/>
        <v>29703.592887460512</v>
      </c>
      <c r="N38" s="10">
        <f t="shared" si="9"/>
        <v>29904.760068229036</v>
      </c>
      <c r="O38" s="17"/>
      <c r="P38" s="4"/>
      <c r="Q38" s="4"/>
      <c r="R38" s="4"/>
    </row>
    <row r="39" spans="1:18" s="21" customFormat="1" ht="12.75">
      <c r="A39" s="18" t="s">
        <v>64</v>
      </c>
      <c r="B39" s="18" t="s">
        <v>51</v>
      </c>
      <c r="C39" s="19"/>
      <c r="D39" s="20">
        <f>D38/C38-1</f>
        <v>0.32681425928275676</v>
      </c>
      <c r="E39" s="20">
        <f>E38/D38-1</f>
        <v>0.17817271775337207</v>
      </c>
      <c r="F39" s="20">
        <f>F38/E38-1</f>
        <v>0.1126244061869146</v>
      </c>
      <c r="G39" s="20">
        <f aca="true" t="shared" si="10" ref="G39:N39">G38/F38-1</f>
        <v>0.6052203368556897</v>
      </c>
      <c r="H39" s="20">
        <f t="shared" si="10"/>
        <v>0.07443470115464068</v>
      </c>
      <c r="I39" s="20">
        <f t="shared" si="10"/>
        <v>0.005600365194168733</v>
      </c>
      <c r="J39" s="20">
        <f t="shared" si="10"/>
        <v>0.015413831997042271</v>
      </c>
      <c r="K39" s="20">
        <f t="shared" si="10"/>
        <v>0.022275113209232256</v>
      </c>
      <c r="L39" s="20">
        <f t="shared" si="10"/>
        <v>0.14167231587747997</v>
      </c>
      <c r="M39" s="20">
        <f t="shared" si="10"/>
        <v>0.0968446899818467</v>
      </c>
      <c r="N39" s="20">
        <f t="shared" si="10"/>
        <v>0.00677248646420292</v>
      </c>
      <c r="O39" s="18"/>
      <c r="P39" s="18"/>
      <c r="Q39" s="18"/>
      <c r="R39" s="18"/>
    </row>
    <row r="40" spans="1:18" s="21" customFormat="1" ht="12.75">
      <c r="A40" s="18"/>
      <c r="B40" s="18"/>
      <c r="C40" s="19"/>
      <c r="D40" s="19"/>
      <c r="E40" s="19"/>
      <c r="F40" s="19"/>
      <c r="G40" s="20"/>
      <c r="H40" s="20"/>
      <c r="I40" s="20"/>
      <c r="J40" s="20"/>
      <c r="K40" s="20"/>
      <c r="L40" s="20"/>
      <c r="M40" s="20"/>
      <c r="N40" s="20"/>
      <c r="O40" s="18"/>
      <c r="P40" s="18"/>
      <c r="Q40" s="18"/>
      <c r="R40" s="18"/>
    </row>
    <row r="41" spans="1:18" ht="25.5" customHeight="1">
      <c r="A41" s="31" t="s">
        <v>87</v>
      </c>
      <c r="B41" s="31"/>
      <c r="C41" s="4"/>
      <c r="D41" s="4"/>
      <c r="E41" s="4"/>
      <c r="F41" s="4"/>
      <c r="G41" s="4"/>
      <c r="H41" s="4"/>
      <c r="I41" s="4"/>
      <c r="J41" s="4"/>
      <c r="K41" s="4"/>
      <c r="L41" s="4"/>
      <c r="M41" s="4"/>
      <c r="N41" s="4"/>
      <c r="O41" s="4"/>
      <c r="P41" s="4"/>
      <c r="Q41" s="4"/>
      <c r="R41" s="4"/>
    </row>
    <row r="42" spans="1:18" s="12" customFormat="1" ht="25.5" customHeight="1">
      <c r="A42" s="18" t="s">
        <v>66</v>
      </c>
      <c r="B42" s="24" t="s">
        <v>63</v>
      </c>
      <c r="C42" s="9"/>
      <c r="D42" s="9"/>
      <c r="E42" s="9"/>
      <c r="F42" s="9"/>
      <c r="G42" s="19">
        <f>SUM($G26:G26)</f>
        <v>16959.655706283178</v>
      </c>
      <c r="H42" s="19">
        <f>SUM($G26:H26)</f>
        <v>35719.75992072516</v>
      </c>
      <c r="I42" s="19">
        <f>SUM($G26:I26)</f>
        <v>55016.31612339458</v>
      </c>
      <c r="J42" s="19">
        <f>SUM($G26:J26)</f>
        <v>75136.63081510997</v>
      </c>
      <c r="K42" s="19">
        <f>SUM($G26:K26)</f>
        <v>96217.72028774043</v>
      </c>
      <c r="L42" s="19">
        <f>SUM($G26:L26)</f>
        <v>120942.22856791918</v>
      </c>
      <c r="M42" s="19">
        <f>SUM($G26:M26)</f>
        <v>148469.2001268166</v>
      </c>
      <c r="N42" s="19">
        <f>SUM($G26:N26)</f>
        <v>176977.91846893367</v>
      </c>
      <c r="O42" s="9"/>
      <c r="P42" s="9"/>
      <c r="Q42" s="9"/>
      <c r="R42" s="18" t="s">
        <v>89</v>
      </c>
    </row>
    <row r="43" spans="1:18" s="12" customFormat="1" ht="12.75" customHeight="1">
      <c r="A43" s="18" t="s">
        <v>83</v>
      </c>
      <c r="B43" s="24" t="s">
        <v>65</v>
      </c>
      <c r="C43" s="9"/>
      <c r="D43" s="9"/>
      <c r="E43" s="9"/>
      <c r="F43" s="9"/>
      <c r="G43" s="19">
        <f>SUM($G33:G33)</f>
        <v>22272.68059126039</v>
      </c>
      <c r="H43" s="19">
        <f>SUM($G33:H33)</f>
        <v>45825.97556099972</v>
      </c>
      <c r="I43" s="19">
        <f>SUM($G33:I33)</f>
        <v>68956.90399780216</v>
      </c>
      <c r="J43" s="19">
        <f>SUM($G33:J33)</f>
        <v>92211.22409321154</v>
      </c>
      <c r="K43" s="19">
        <f>SUM($G33:K33)</f>
        <v>115299.29551563486</v>
      </c>
      <c r="L43" s="19">
        <f>SUM($G33:L33)</f>
        <v>141657.89486030818</v>
      </c>
      <c r="M43" s="19">
        <f>SUM($G33:M33)</f>
        <v>170878.22804586167</v>
      </c>
      <c r="N43" s="19">
        <f>SUM($G33:N33)</f>
        <v>200463.49938831045</v>
      </c>
      <c r="O43" s="9"/>
      <c r="P43" s="9"/>
      <c r="Q43" s="9"/>
      <c r="R43" s="18" t="s">
        <v>88</v>
      </c>
    </row>
    <row r="44" spans="1:18" s="12" customFormat="1" ht="12.75" customHeight="1">
      <c r="A44" s="18" t="s">
        <v>84</v>
      </c>
      <c r="B44" s="24" t="s">
        <v>67</v>
      </c>
      <c r="C44" s="9"/>
      <c r="D44" s="9"/>
      <c r="E44" s="9"/>
      <c r="F44" s="9"/>
      <c r="G44" s="19">
        <f>SUM($G38:G38)</f>
        <v>21149.790248488625</v>
      </c>
      <c r="H44" s="19">
        <f>SUM($G38:H38)</f>
        <v>43873.858813606836</v>
      </c>
      <c r="I44" s="19">
        <f>SUM($G38:I38)</f>
        <v>66725.19046138704</v>
      </c>
      <c r="J44" s="19">
        <f>SUM($G38:J38)</f>
        <v>89928.74869609482</v>
      </c>
      <c r="K44" s="19">
        <f>SUM($G38:K38)</f>
        <v>113649.16881733772</v>
      </c>
      <c r="L44" s="19">
        <f>SUM($G38:L38)</f>
        <v>140730.11579074388</v>
      </c>
      <c r="M44" s="19">
        <f>SUM($G38:M38)</f>
        <v>170433.7086782044</v>
      </c>
      <c r="N44" s="19">
        <f>SUM($G38:N38)</f>
        <v>200338.46874643344</v>
      </c>
      <c r="O44" s="9"/>
      <c r="P44" s="9"/>
      <c r="Q44" s="9"/>
      <c r="R44" s="18" t="s">
        <v>90</v>
      </c>
    </row>
    <row r="45" spans="1:18" ht="13.5" thickBot="1">
      <c r="A45" s="4"/>
      <c r="B45" s="4"/>
      <c r="C45" s="4"/>
      <c r="D45" s="4"/>
      <c r="E45" s="4"/>
      <c r="F45" s="4"/>
      <c r="G45" s="4"/>
      <c r="H45" s="4"/>
      <c r="I45" s="4"/>
      <c r="J45" s="4"/>
      <c r="K45" s="4"/>
      <c r="L45" s="4"/>
      <c r="M45" s="4"/>
      <c r="N45" s="4"/>
      <c r="O45" s="4"/>
      <c r="P45" s="4"/>
      <c r="Q45" s="4"/>
      <c r="R45" s="4"/>
    </row>
    <row r="46" spans="1:18" ht="12.75">
      <c r="A46" s="25"/>
      <c r="B46" s="25"/>
      <c r="C46" s="25"/>
      <c r="D46" s="25"/>
      <c r="E46" s="25"/>
      <c r="F46" s="25"/>
      <c r="G46" s="25"/>
      <c r="H46" s="25"/>
      <c r="I46" s="25"/>
      <c r="J46" s="25"/>
      <c r="K46" s="25"/>
      <c r="L46" s="25"/>
      <c r="M46" s="25"/>
      <c r="N46" s="25"/>
      <c r="O46" s="25"/>
      <c r="P46" s="25"/>
      <c r="Q46" s="25"/>
      <c r="R46" s="25"/>
    </row>
    <row r="47" spans="1:18" ht="12.75">
      <c r="A47" s="4" t="s">
        <v>68</v>
      </c>
      <c r="B47" s="4"/>
      <c r="C47" s="4"/>
      <c r="D47" s="4"/>
      <c r="E47" s="4"/>
      <c r="F47" s="4"/>
      <c r="G47" s="4"/>
      <c r="H47" s="4"/>
      <c r="I47" s="4"/>
      <c r="J47" s="4"/>
      <c r="K47" s="4"/>
      <c r="L47" s="4"/>
      <c r="M47" s="4"/>
      <c r="N47" s="4"/>
      <c r="O47" s="4"/>
      <c r="P47" s="4"/>
      <c r="Q47" s="4"/>
      <c r="R47" s="4"/>
    </row>
    <row r="48" spans="1:18" ht="39" customHeight="1">
      <c r="A48" s="26">
        <v>1</v>
      </c>
      <c r="B48" s="30" t="s">
        <v>76</v>
      </c>
      <c r="C48" s="30"/>
      <c r="D48" s="30"/>
      <c r="E48" s="30"/>
      <c r="F48" s="30"/>
      <c r="G48" s="30"/>
      <c r="H48" s="30"/>
      <c r="I48" s="30"/>
      <c r="J48" s="8"/>
      <c r="K48" s="8"/>
      <c r="L48" s="8"/>
      <c r="M48" s="8"/>
      <c r="N48" s="8"/>
      <c r="O48" s="8"/>
      <c r="P48" s="8"/>
      <c r="Q48" s="8"/>
      <c r="R48" s="8"/>
    </row>
    <row r="49" spans="1:18" ht="39" customHeight="1">
      <c r="A49" s="26">
        <v>2</v>
      </c>
      <c r="B49" s="30" t="s">
        <v>77</v>
      </c>
      <c r="C49" s="30"/>
      <c r="D49" s="30"/>
      <c r="E49" s="30"/>
      <c r="F49" s="30"/>
      <c r="G49" s="30"/>
      <c r="H49" s="30"/>
      <c r="I49" s="30"/>
      <c r="J49" s="8"/>
      <c r="K49" s="8"/>
      <c r="L49" s="8"/>
      <c r="M49" s="8"/>
      <c r="N49" s="8"/>
      <c r="O49" s="8"/>
      <c r="P49" s="4"/>
      <c r="Q49" s="4"/>
      <c r="R49" s="4"/>
    </row>
    <row r="50" spans="1:18" ht="12.75">
      <c r="A50" s="16">
        <v>3</v>
      </c>
      <c r="B50" s="29" t="s">
        <v>69</v>
      </c>
      <c r="C50" s="29"/>
      <c r="D50" s="29"/>
      <c r="E50" s="29"/>
      <c r="F50" s="29"/>
      <c r="G50" s="29"/>
      <c r="H50" s="29"/>
      <c r="I50" s="29"/>
      <c r="J50" s="16"/>
      <c r="K50" s="16"/>
      <c r="L50" s="16"/>
      <c r="M50" s="16"/>
      <c r="N50" s="16"/>
      <c r="O50" s="16"/>
      <c r="P50" s="16"/>
      <c r="Q50" s="16"/>
      <c r="R50" s="16"/>
    </row>
    <row r="51" spans="1:18" ht="13.5" thickBot="1">
      <c r="A51" s="27"/>
      <c r="B51" s="27"/>
      <c r="C51" s="27"/>
      <c r="D51" s="27"/>
      <c r="E51" s="27"/>
      <c r="F51" s="27"/>
      <c r="G51" s="27"/>
      <c r="H51" s="27"/>
      <c r="I51" s="27"/>
      <c r="J51" s="27"/>
      <c r="K51" s="27"/>
      <c r="L51" s="27"/>
      <c r="M51" s="27"/>
      <c r="N51" s="27"/>
      <c r="O51" s="27"/>
      <c r="P51" s="27"/>
      <c r="Q51" s="27"/>
      <c r="R51" s="27"/>
    </row>
    <row r="52" ht="13.5" thickTop="1"/>
  </sheetData>
  <mergeCells count="12">
    <mergeCell ref="A4:B4"/>
    <mergeCell ref="A13:B13"/>
    <mergeCell ref="A20:B20"/>
    <mergeCell ref="B48:I48"/>
    <mergeCell ref="B50:I50"/>
    <mergeCell ref="R24:R25"/>
    <mergeCell ref="R5:R7"/>
    <mergeCell ref="R8:R9"/>
    <mergeCell ref="R14:R16"/>
    <mergeCell ref="R21:R22"/>
    <mergeCell ref="A41:B41"/>
    <mergeCell ref="B49:I49"/>
  </mergeCells>
  <printOptions/>
  <pageMargins left="0.75" right="0.75" top="1" bottom="1" header="0.5" footer="0.5"/>
  <pageSetup horizontalDpi="600" verticalDpi="600" orientation="portrait" scale="56" r:id="rId1"/>
  <colBreaks count="1" manualBreakCount="1">
    <brk id="10" min="1"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Shaun Butcher</dc:creator>
  <cp:keywords/>
  <dc:description/>
  <cp:lastModifiedBy>Shaun Butcher</cp:lastModifiedBy>
  <cp:lastPrinted>2013-01-07T08:37:21Z</cp:lastPrinted>
  <dcterms:created xsi:type="dcterms:W3CDTF">2013-01-03T09:30:38Z</dcterms:created>
  <dcterms:modified xsi:type="dcterms:W3CDTF">2013-02-27T09:41:45Z</dcterms:modified>
  <cp:category/>
  <cp:version/>
  <cp:contentType/>
  <cp:contentStatus/>
</cp:coreProperties>
</file>