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4"/>
  </bookViews>
  <sheets>
    <sheet name="Summary" sheetId="1" r:id="rId1"/>
    <sheet name="Summary v1" sheetId="2" state="hidden" r:id="rId2"/>
    <sheet name="Implemented" sheetId="3" r:id="rId3"/>
    <sheet name="Implementing" sheetId="4" r:id="rId4"/>
    <sheet name="Planning" sheetId="5" r:id="rId5"/>
  </sheets>
  <definedNames>
    <definedName name="_xlnm.Print_Area" localSheetId="2">'Implemented'!$A$1:$J$88</definedName>
    <definedName name="_xlnm.Print_Area" localSheetId="3">'Implementing'!$A$1:$G$54</definedName>
    <definedName name="_xlnm.Print_Area" localSheetId="4">'Planning'!$A$1:$D$38</definedName>
    <definedName name="_xlnm.Print_Area" localSheetId="0">'Summary'!$A$1:$AA$52</definedName>
    <definedName name="_xlnm.Print_Area" localSheetId="1">'Summary v1'!$A$1:$U$58</definedName>
    <definedName name="_xlnm.Print_Titles" localSheetId="2">'Implemented'!$1:$3</definedName>
  </definedNames>
  <calcPr fullCalcOnLoad="1"/>
</workbook>
</file>

<file path=xl/sharedStrings.xml><?xml version="1.0" encoding="utf-8"?>
<sst xmlns="http://schemas.openxmlformats.org/spreadsheetml/2006/main" count="1731" uniqueCount="391">
  <si>
    <t>RJE</t>
  </si>
  <si>
    <t>RJF</t>
  </si>
  <si>
    <t>RL4</t>
  </si>
  <si>
    <t>RC1</t>
  </si>
  <si>
    <t>RQW</t>
  </si>
  <si>
    <t>RYQ</t>
  </si>
  <si>
    <t>RD7</t>
  </si>
  <si>
    <t>RA3</t>
  </si>
  <si>
    <t>RD3</t>
  </si>
  <si>
    <t>RK9</t>
  </si>
  <si>
    <t>RNN</t>
  </si>
  <si>
    <t>RW4</t>
  </si>
  <si>
    <t>RXA</t>
  </si>
  <si>
    <t>RY1</t>
  </si>
  <si>
    <t>TAH</t>
  </si>
  <si>
    <t>RP1</t>
  </si>
  <si>
    <t>RRE</t>
  </si>
  <si>
    <t>RWQ</t>
  </si>
  <si>
    <t>RYG</t>
  </si>
  <si>
    <t>RYX</t>
  </si>
  <si>
    <t>RXX</t>
  </si>
  <si>
    <t>RH5</t>
  </si>
  <si>
    <t>RWV</t>
  </si>
  <si>
    <t>RDR</t>
  </si>
  <si>
    <t>Org Code</t>
  </si>
  <si>
    <t>RCB</t>
  </si>
  <si>
    <t>Yes</t>
  </si>
  <si>
    <t>No</t>
  </si>
  <si>
    <t>RRF</t>
  </si>
  <si>
    <t>RBL</t>
  </si>
  <si>
    <t>RGC</t>
  </si>
  <si>
    <t>RYR</t>
  </si>
  <si>
    <t>RFW</t>
  </si>
  <si>
    <t>RWG</t>
  </si>
  <si>
    <t>RET</t>
  </si>
  <si>
    <t>RBK</t>
  </si>
  <si>
    <t>RKB</t>
  </si>
  <si>
    <t>RA7</t>
  </si>
  <si>
    <t>RRK</t>
  </si>
  <si>
    <t>RRV</t>
  </si>
  <si>
    <t>RKE</t>
  </si>
  <si>
    <t>RRJ</t>
  </si>
  <si>
    <t>RPY</t>
  </si>
  <si>
    <t>RJ2</t>
  </si>
  <si>
    <t>RAS</t>
  </si>
  <si>
    <t>RBV</t>
  </si>
  <si>
    <t>RWJ</t>
  </si>
  <si>
    <t>RBN</t>
  </si>
  <si>
    <t>RVY</t>
  </si>
  <si>
    <t>RHM</t>
  </si>
  <si>
    <t>RTR</t>
  </si>
  <si>
    <t>RA9</t>
  </si>
  <si>
    <t>RXW</t>
  </si>
  <si>
    <t>RHQ</t>
  </si>
  <si>
    <t>RCU</t>
  </si>
  <si>
    <t>RNZ</t>
  </si>
  <si>
    <t>RM3</t>
  </si>
  <si>
    <t>RA2</t>
  </si>
  <si>
    <t>RAN</t>
  </si>
  <si>
    <t>RH8</t>
  </si>
  <si>
    <t>REF</t>
  </si>
  <si>
    <t>RT3</t>
  </si>
  <si>
    <t>RGN</t>
  </si>
  <si>
    <t>RW6</t>
  </si>
  <si>
    <t>RGM</t>
  </si>
  <si>
    <t>RBF</t>
  </si>
  <si>
    <t>RJL</t>
  </si>
  <si>
    <t>RVW</t>
  </si>
  <si>
    <t>RAP</t>
  </si>
  <si>
    <t>RVJ</t>
  </si>
  <si>
    <t>RM1</t>
  </si>
  <si>
    <t>RQ8</t>
  </si>
  <si>
    <t>RPA</t>
  </si>
  <si>
    <t>RWF</t>
  </si>
  <si>
    <t>RBQ</t>
  </si>
  <si>
    <t>RR8</t>
  </si>
  <si>
    <t>RJZ</t>
  </si>
  <si>
    <t>RNQ</t>
  </si>
  <si>
    <t>RYJ</t>
  </si>
  <si>
    <t>RJ1</t>
  </si>
  <si>
    <t>RP4</t>
  </si>
  <si>
    <t>RR7</t>
  </si>
  <si>
    <t>RVR</t>
  </si>
  <si>
    <t>RXC</t>
  </si>
  <si>
    <t>RXR</t>
  </si>
  <si>
    <t>RVV</t>
  </si>
  <si>
    <t>RWH</t>
  </si>
  <si>
    <t>RC3</t>
  </si>
  <si>
    <t>RJR</t>
  </si>
  <si>
    <t>RLN</t>
  </si>
  <si>
    <t>RQM</t>
  </si>
  <si>
    <t>RGT</t>
  </si>
  <si>
    <t>RXQ</t>
  </si>
  <si>
    <t>RXL</t>
  </si>
  <si>
    <t>RQ3</t>
  </si>
  <si>
    <t>RDD</t>
  </si>
  <si>
    <t>RNJ</t>
  </si>
  <si>
    <t>RBS</t>
  </si>
  <si>
    <t>REM</t>
  </si>
  <si>
    <t>SHA Code</t>
  </si>
  <si>
    <t>Organisation</t>
  </si>
  <si>
    <t>Org Cluster</t>
  </si>
  <si>
    <t>Software Supplier</t>
  </si>
  <si>
    <t>Unknown</t>
  </si>
  <si>
    <t>(i) Organisations Implemented PLICS</t>
  </si>
  <si>
    <t>(ii) Organisations Implementing PLICS</t>
  </si>
  <si>
    <t>(iii) Organisations Planning to Implement PLICS</t>
  </si>
  <si>
    <t>NB: The Department of Health does not promote any of the software suppliers listed and recognise there may be other suppliers available</t>
  </si>
  <si>
    <t>RRD</t>
  </si>
  <si>
    <t>RV5</t>
  </si>
  <si>
    <t>RWX</t>
  </si>
  <si>
    <t>RMY</t>
  </si>
  <si>
    <t>RLY</t>
  </si>
  <si>
    <t>RYC</t>
  </si>
  <si>
    <t>NB:  81 organisations reported full implementation, only 78 gave permission to be named</t>
  </si>
  <si>
    <t>RWP</t>
  </si>
  <si>
    <t>RN1</t>
  </si>
  <si>
    <t>RGR</t>
  </si>
  <si>
    <t>RWW</t>
  </si>
  <si>
    <t>RWD</t>
  </si>
  <si>
    <t>RDZ</t>
  </si>
  <si>
    <t>RTD</t>
  </si>
  <si>
    <t>RCC</t>
  </si>
  <si>
    <t>RXK</t>
  </si>
  <si>
    <t>RD1</t>
  </si>
  <si>
    <t>RQ6</t>
  </si>
  <si>
    <t>RAL</t>
  </si>
  <si>
    <t>RL1</t>
  </si>
  <si>
    <t>RTH</t>
  </si>
  <si>
    <t>RX1</t>
  </si>
  <si>
    <t>RBZ</t>
  </si>
  <si>
    <t>RV8</t>
  </si>
  <si>
    <t>RNL</t>
  </si>
  <si>
    <t>RXF</t>
  </si>
  <si>
    <t>RBT</t>
  </si>
  <si>
    <t>RJ6</t>
  </si>
  <si>
    <t>RC9</t>
  </si>
  <si>
    <t>RXN</t>
  </si>
  <si>
    <t>RAX</t>
  </si>
  <si>
    <t>RLQ</t>
  </si>
  <si>
    <t>RCD</t>
  </si>
  <si>
    <t>RTE</t>
  </si>
  <si>
    <t>RJN</t>
  </si>
  <si>
    <t>RBD</t>
  </si>
  <si>
    <t>RTG</t>
  </si>
  <si>
    <t>RAE</t>
  </si>
  <si>
    <t>RLU</t>
  </si>
  <si>
    <t>RFF</t>
  </si>
  <si>
    <t>RF4</t>
  </si>
  <si>
    <t>5L1</t>
  </si>
  <si>
    <t>PCT</t>
  </si>
  <si>
    <t>NB: 47 organisations reported they were implementing, only 44 gave permission to be named</t>
  </si>
  <si>
    <t>RE9</t>
  </si>
  <si>
    <t>RXP</t>
  </si>
  <si>
    <t>REN</t>
  </si>
  <si>
    <t>RMC</t>
  </si>
  <si>
    <t>PLICS Survey Overview</t>
  </si>
  <si>
    <t>Responded</t>
  </si>
  <si>
    <t>No.</t>
  </si>
  <si>
    <t>Implemented</t>
  </si>
  <si>
    <t>Used Clinical Costing Stds</t>
  </si>
  <si>
    <t>Used Clinical Engagement</t>
  </si>
  <si>
    <t>%</t>
  </si>
  <si>
    <t>Implementing</t>
  </si>
  <si>
    <t>Total</t>
  </si>
  <si>
    <t>Planning</t>
  </si>
  <si>
    <t>No Plan</t>
  </si>
  <si>
    <t>Used PLICS/Ref. Cost Best</t>
  </si>
  <si>
    <t>Practice Guide</t>
  </si>
  <si>
    <t>Acute</t>
  </si>
  <si>
    <t>Sub-Total</t>
  </si>
  <si>
    <t>Used PLICS to underpin 10/11</t>
  </si>
  <si>
    <t>Reference Cost Return</t>
  </si>
  <si>
    <t>Mental Health</t>
  </si>
  <si>
    <t>Other (PMS, Comm, Amb, CT)</t>
  </si>
  <si>
    <t xml:space="preserve">Stage of Implementation </t>
  </si>
  <si>
    <t>Implementating Timescale</t>
  </si>
  <si>
    <t>Development of existing system</t>
  </si>
  <si>
    <t>Within 1 year</t>
  </si>
  <si>
    <t>Supplier chosen</t>
  </si>
  <si>
    <t>1-2 years</t>
  </si>
  <si>
    <t>Dual running with existing costing system</t>
  </si>
  <si>
    <t>2-3 years</t>
  </si>
  <si>
    <t>Completed and improving accuracy</t>
  </si>
  <si>
    <t>3 years+</t>
  </si>
  <si>
    <t>Used the Clinical Costing Standards</t>
  </si>
  <si>
    <t>Used the MAQS Score</t>
  </si>
  <si>
    <t>By Sector</t>
  </si>
  <si>
    <t>RXY</t>
  </si>
  <si>
    <t>5PT</t>
  </si>
  <si>
    <t>RTX</t>
  </si>
  <si>
    <t>RNS</t>
  </si>
  <si>
    <t>RNH</t>
  </si>
  <si>
    <t>RD8</t>
  </si>
  <si>
    <t>RWA</t>
  </si>
  <si>
    <t>RYV</t>
  </si>
  <si>
    <t>RTV</t>
  </si>
  <si>
    <t>RN3</t>
  </si>
  <si>
    <t>RP5</t>
  </si>
  <si>
    <t>RWE</t>
  </si>
  <si>
    <t>RJ7</t>
  </si>
  <si>
    <t>Excluding PCTs</t>
  </si>
  <si>
    <t>Number</t>
  </si>
  <si>
    <t>Implementing Timescale</t>
  </si>
  <si>
    <t>No Plans</t>
  </si>
  <si>
    <t>Used PLICS to underpin 2010-11</t>
  </si>
  <si>
    <t>PLICS Used to Inform 2010-11 Ref Costs</t>
  </si>
  <si>
    <t>Used the MAQS Scoring System</t>
  </si>
  <si>
    <t>PSCAL</t>
  </si>
  <si>
    <t>Healthcost</t>
  </si>
  <si>
    <t>CACI/BPlan</t>
  </si>
  <si>
    <t>Costflex</t>
  </si>
  <si>
    <t>Bellis Hill Jones/Prodocapo</t>
  </si>
  <si>
    <t>PowerHealth</t>
  </si>
  <si>
    <t>HealthCost</t>
  </si>
  <si>
    <t>Ardentia</t>
  </si>
  <si>
    <t>Baum Hart</t>
  </si>
  <si>
    <t>Powerhealth</t>
  </si>
  <si>
    <t>EPS</t>
  </si>
  <si>
    <t>Other (PMS, Community, Ambulance, Care Trusts)</t>
  </si>
  <si>
    <t>Q31</t>
  </si>
  <si>
    <t>AINTREE UNIVERSITY HOSPITALS NHS FOUNDATION TRUST</t>
  </si>
  <si>
    <t>ALDER HEY CHILDREN'S NHS FOUNDATION TRUST</t>
  </si>
  <si>
    <t>Q36</t>
  </si>
  <si>
    <t>BARTS AND THE LONDON NHS TRUST</t>
  </si>
  <si>
    <t>Q35</t>
  </si>
  <si>
    <t>BASILDON AND THURROCK UNIVERSITY HOSPITALS NHS FOUNDATION TRUST</t>
  </si>
  <si>
    <t>Q34</t>
  </si>
  <si>
    <t>BIRMINGHAM CHILDREN'S HOSPITAL NHS FOUNDATION TRUST</t>
  </si>
  <si>
    <t>BLACKPOOL TEACHING HOSPITALS NHS FOUNDATION TRUST</t>
  </si>
  <si>
    <t>Q38</t>
  </si>
  <si>
    <t>BUCKINGHAMSHIRE HEALTHCARE NHS TRUST</t>
  </si>
  <si>
    <t>CAMBRIDGE UNIVERSITY HOSPITALS NHS FOUNDATION TRUST</t>
  </si>
  <si>
    <t>CHELSEA AND WESTMINSTER HOSPITAL NHS FOUNDATION TRUST</t>
  </si>
  <si>
    <t>Q30</t>
  </si>
  <si>
    <t>CITY HOSPITALS SUNDERLAND NHS FOUNDATION TRUST</t>
  </si>
  <si>
    <t>COUNTESS OF CHESTER HOSPITAL NHS FOUNDATION TRUST</t>
  </si>
  <si>
    <t>EALING HOSPITAL NHS TRUST</t>
  </si>
  <si>
    <t>EAST AND NORTH HERTFORDSHIRE NHS TRUST</t>
  </si>
  <si>
    <t>Q37</t>
  </si>
  <si>
    <t>EAST KENT HOSPITALS UNIVERSITY NHS FOUNDATION TRUST</t>
  </si>
  <si>
    <t>EAST LANCASHIRE HOSPITALS NHS TRUST</t>
  </si>
  <si>
    <t>EAST SUSSEX HOSPITALS NHS TRUST</t>
  </si>
  <si>
    <t>EPSOM AND ST HELIER UNIVERSITY HOSPITALS NHS TRUST</t>
  </si>
  <si>
    <t>GATESHEAD HEALTH NHS FOUNDATION TRUST</t>
  </si>
  <si>
    <t>GREAT ORMOND STREET HOSPITAL FOR CHILDREN NHS TRUST</t>
  </si>
  <si>
    <t>GUY'S AND ST THOMAS' NHS FOUNDATION TRUST</t>
  </si>
  <si>
    <t>IMPERIAL COLLEGE HEALTHCARE NHS TRUST</t>
  </si>
  <si>
    <t>Q33</t>
  </si>
  <si>
    <t>KETTERING GENERAL HOSPITAL NHS FOUNDATION TRUST</t>
  </si>
  <si>
    <t>KING'S COLLEGE HOSPITAL NHS FOUNDATION TRUST</t>
  </si>
  <si>
    <t>Q32</t>
  </si>
  <si>
    <t>LEEDS TEACHING HOSPITALS NHS TRUST</t>
  </si>
  <si>
    <t>LEWISHAM HEALTHCARE NHS TRUST</t>
  </si>
  <si>
    <t>LIVERPOOL HEART AND CHEST NHS FOUNDATION TRUST</t>
  </si>
  <si>
    <t>MAIDSTONE AND TUNBRIDGE WELLS NHS TRUST</t>
  </si>
  <si>
    <t>MEDWAY NHS FOUNDATION TRUST</t>
  </si>
  <si>
    <t>MID ESSEX HOSPITAL SERVICES NHS TRUST</t>
  </si>
  <si>
    <t>NORFOLK AND NORWICH UNIVERSITY HOSPITALS NHS FOUNDATION TRUST</t>
  </si>
  <si>
    <t>Q39</t>
  </si>
  <si>
    <t>NORTH BRISTOL NHS TRUST</t>
  </si>
  <si>
    <t>NORTH MIDDLESEX UNIVERSITY HOSPITAL NHS TRUST</t>
  </si>
  <si>
    <t>NORTH TEES AND HARTLEPOOL NHS FOUNDATION TRUST</t>
  </si>
  <si>
    <t>NORTHERN LINCOLNSHIRE AND GOOLE HOSPITALS NHS FOUNDATION TRUST</t>
  </si>
  <si>
    <t>NUFFIELD ORTHOPAEDIC CENTRE NHS TRUST</t>
  </si>
  <si>
    <t>PAPWORTH HOSPITAL NHS FOUNDATION TRUST</t>
  </si>
  <si>
    <t>PENNINE ACUTE HOSPITALS NHS TRUST</t>
  </si>
  <si>
    <t>PETERBOROUGH AND STAMFORD HOSPITALS NHS FOUNDATION TRUST</t>
  </si>
  <si>
    <t>ROYAL BROMPTON AND HAREFIELD NHS FOUNDATION TRUST</t>
  </si>
  <si>
    <t>ROYAL CORNWALL HOSPITALS NHS TRUST</t>
  </si>
  <si>
    <t>ROYAL DEVON AND EXETER NHS FOUNDATION TRUST</t>
  </si>
  <si>
    <t>ROYAL NATIONAL ORTHOPAEDIC HOSPITAL NHS TRUST</t>
  </si>
  <si>
    <t>ROYAL SURREY COUNTY HOSPITAL NHS FOUNDATION TRUST</t>
  </si>
  <si>
    <t>SALFORD ROYAL NHS FOUNDATION TRUST</t>
  </si>
  <si>
    <t>SALISBURY NHS FOUNDATION TRUST</t>
  </si>
  <si>
    <t>SHEFFIELD CHILDREN'S NHS FOUNDATION TRUST</t>
  </si>
  <si>
    <t>SHEFFIELD TEACHING HOSPITALS NHS FOUNDATION TRUST</t>
  </si>
  <si>
    <t>SHREWSBURY AND TELFORD HOSPITAL NHS TRUST</t>
  </si>
  <si>
    <t>SOUTH DEVON HEALTHCARE NHS FOUNDATION TRUST</t>
  </si>
  <si>
    <t>SOUTH TEES HOSPITALS NHS FOUNDATION TRUST</t>
  </si>
  <si>
    <t>SOUTHAMPTON UNIVERSITY HOSPITALS NHS TRUST</t>
  </si>
  <si>
    <t>SOUTHPORT AND ORMSKIRK HOSPITAL NHS TRUST</t>
  </si>
  <si>
    <t>ST GEORGE'S HEALTHCARE NHS TRUST</t>
  </si>
  <si>
    <t>ST HELENS AND KNOWSLEY HOSPITALS NHS TRUST</t>
  </si>
  <si>
    <t>STOCKPORT NHS FOUNDATION TRUST</t>
  </si>
  <si>
    <t>THE CHRISTIE NHS FOUNDATION TRUST</t>
  </si>
  <si>
    <t>THE HILLINGDON HOSPITAL NHS TRUST</t>
  </si>
  <si>
    <t>THE ROYAL MARSDEN NHS FOUNDATION TRUST</t>
  </si>
  <si>
    <t>THE ROYAL ORTHOPAEDIC HOSPITAL NHS FOUNDATION TRUST</t>
  </si>
  <si>
    <t>THE WALTON CENTRE NHS FOUNDATION TRUST</t>
  </si>
  <si>
    <t>THE WHITTINGTON HOSPITAL NHS TRUST</t>
  </si>
  <si>
    <t>UNIVERSITY COLLEGE LONDON HOSPITALS NHS FOUNDATION TRUST</t>
  </si>
  <si>
    <t>UNIVERSITY HOSPITALS BIRMINGHAM NHS FOUNDATION TRUST</t>
  </si>
  <si>
    <t>UNIVERSITY HOSPITALS BRISTOL NHS FOUNDATION TRUST</t>
  </si>
  <si>
    <t>UNIVERSITY HOSPITALS COVENTRY AND WARWICKSHIRE NHS TRUST</t>
  </si>
  <si>
    <t>UNIVERSITY HOSPITALS OF LEICESTER NHS TRUST</t>
  </si>
  <si>
    <t>WALSALL HEALTHCARE NHS TRUST</t>
  </si>
  <si>
    <t>WEST HERTFORDSHIRE HOSPITALS NHS TRUST</t>
  </si>
  <si>
    <t>WEST MIDDLESEX UNIVERSITY HOSPITAL NHS TRUST</t>
  </si>
  <si>
    <t>WESTERN SUSSEX HOSPITALS NHS TRUST</t>
  </si>
  <si>
    <t>WHIPPS CROSS UNIVERSITY HOSPITAL NHS TRUST</t>
  </si>
  <si>
    <t>WIRRAL UNIVERSITY TEACHING HOSPITAL NHS FOUNDATION TRUST</t>
  </si>
  <si>
    <t>WRIGHTINGTON, WIGAN AND LEIGH NHS FOUNDATION TRUST</t>
  </si>
  <si>
    <t>YORK TEACHING HOSPITAL NHS FOUNDATION TRUST</t>
  </si>
  <si>
    <t>BERKSHIRE HEALTHCARE NHS FOUNDATION TRUST</t>
  </si>
  <si>
    <t>NORFOLK AND WAVENEY MENTAL HEALTH NHS FOUNDATION TRUST</t>
  </si>
  <si>
    <t>NORTH STAFFORDSHIRE COMBINED HEALTHCARE NHS TRUST</t>
  </si>
  <si>
    <t>EAST OF ENGLAND AMBULANCE SERVICE NHS TRUST</t>
  </si>
  <si>
    <t>BARKING, HAVERING AND REDBRIDGE UNIVERSITY HOSPITALS NHS TRUST</t>
  </si>
  <si>
    <t>BARNSLEY HOSPITAL NHS FOUNDATION TRUST</t>
  </si>
  <si>
    <t>BIRMINGHAM WOMEN'S NHS FOUNDATION TRUST</t>
  </si>
  <si>
    <t>BRADFORD TEACHING HOSPITALS NHS FOUNDATION TRUST</t>
  </si>
  <si>
    <t>CROYDON HEALTH SERVICES NHS TRUST</t>
  </si>
  <si>
    <t>DERBY HOSPITALS NHS FOUNDATION TRUST</t>
  </si>
  <si>
    <t>DORSET COUNTY HOSPITAL NHS FOUNDATION TRUST</t>
  </si>
  <si>
    <t>EAST CHESHIRE NHS TRUST</t>
  </si>
  <si>
    <t>GLOUCESTERSHIRE HOSPITALS NHS FOUNDATION TRUST</t>
  </si>
  <si>
    <t>HARROGATE AND DISTRICT NHS FOUNDATION TRUST</t>
  </si>
  <si>
    <t>HULL AND EAST YORKSHIRE HOSPITALS NHS TRUST</t>
  </si>
  <si>
    <t>KINGSTON HOSPITAL NHS TRUST</t>
  </si>
  <si>
    <t>LANCASHIRE TEACHING HOSPITALS NHS FOUNDATION TRUST</t>
  </si>
  <si>
    <t>LUTON AND DUNSTABLE HOSPITAL NHS FOUNDATION TRUST</t>
  </si>
  <si>
    <t>MID CHESHIRE HOSPITALS NHS FOUNDATION TRUST</t>
  </si>
  <si>
    <t>MID YORKSHIRE HOSPITALS NHS TRUST</t>
  </si>
  <si>
    <t>MILTON KEYNES HOSPITAL NHS FOUNDATION TRUST</t>
  </si>
  <si>
    <t>NEWHAM UNIVERSITY HOSPITAL NHS TRUST</t>
  </si>
  <si>
    <t>NORTH CUMBRIA UNIVERSITY HOSPITALS NHS TRUST</t>
  </si>
  <si>
    <t>NORTH WEST LONDON HOSPITALS NHS TRUST</t>
  </si>
  <si>
    <t>NORTHAMPTON GENERAL HOSPITAL NHS TRUST</t>
  </si>
  <si>
    <t>NORTHERN DEVON HEALTHCARE NHS TRUST</t>
  </si>
  <si>
    <t>NOTTINGHAM UNIVERSITY HOSPITALS NHS TRUST</t>
  </si>
  <si>
    <t>OXFORD RADCLIFFE HOSPITALS NHS TRUST</t>
  </si>
  <si>
    <t>ROBERT JONES AND AGNES HUNT ORTHOPAEDIC AND DISTRICT HOSPITAL NHS TRUST</t>
  </si>
  <si>
    <t>ROYAL FREE HAMPSTEAD NHS TRUST</t>
  </si>
  <si>
    <t>ROYAL LIVERPOOL AND BROADGREEN UNIVERSITY HOSPITALS NHS TRUST</t>
  </si>
  <si>
    <t>ROYAL UNITED HOSPITAL BATH NHS TRUST</t>
  </si>
  <si>
    <t>SANDWELL AND WEST BIRMINGHAM HOSPITALS NHS TRUST</t>
  </si>
  <si>
    <t>SCARBOROUGH AND NORTH EAST YORKSHIRE HEALTH CARE NHS TRUST</t>
  </si>
  <si>
    <t>THE NEWCASTLE UPON TYNE HOSPITALS NHS FOUNDATION TRUST</t>
  </si>
  <si>
    <t>THE ROYAL BOURNEMOUTH AND CHRISTCHURCH HOSPITALS NHS FOUNDATION TRUST</t>
  </si>
  <si>
    <t>UNITED LINCOLNSHIRE HOSPITALS NHS TRUST</t>
  </si>
  <si>
    <t>UNIVERSITY HOSPITALS OF MORECAMBE BAY NHS FOUNDATION TRUST</t>
  </si>
  <si>
    <t>WARRINGTON AND HALTON HOSPITALS NHS FOUNDATION TRUST</t>
  </si>
  <si>
    <t>WEST SUFFOLK HOSPITALS NHS TRUST</t>
  </si>
  <si>
    <t>WINCHESTER AND EASTLEIGH HEALTHCARE NHS TRUST</t>
  </si>
  <si>
    <t>WORCESTERSHIRE ACUTE HOSPITALS NHS TRUST</t>
  </si>
  <si>
    <t>WYE VALLEY NHS TRUST</t>
  </si>
  <si>
    <t>KENT AND MEDWAY NHS AND SOCIAL CARE PARTNERSHIP TRUST</t>
  </si>
  <si>
    <t>NORTH ESSEX PARTNERSHIP NHS FOUNDATION TRUST</t>
  </si>
  <si>
    <t>SOUTH LONDON AND MAUDSLEY NHS FOUNDATION TRUST</t>
  </si>
  <si>
    <t>SOUTHAMPTON CITY PCT</t>
  </si>
  <si>
    <t>SUFFOLK PCT</t>
  </si>
  <si>
    <t>BEDFORD HOSPITAL NHS TRUST</t>
  </si>
  <si>
    <t>BURTON HOSPITALS NHS FOUNDATION TRUST</t>
  </si>
  <si>
    <t>CLATTERBRIDGE CENTRE FOR ONCOLOGY NHS FOUNDATION TRUST</t>
  </si>
  <si>
    <t>COUNTY DURHAM AND DARLINGTON NHS FOUNDATION TRUST</t>
  </si>
  <si>
    <t>DONCASTER AND BASSETLAW HOSPITALS NHS FOUNDATION TRUST</t>
  </si>
  <si>
    <t>GREAT WESTERN HOSPITALS NHS FOUNDATION TRUST</t>
  </si>
  <si>
    <t>HEATHERWOOD AND WEXHAM PARK HOSPITALS NHS FOUNDATION TRUST</t>
  </si>
  <si>
    <t>PLYMOUTH HOSPITALS NHS TRUST</t>
  </si>
  <si>
    <t>POOLE HOSPITAL NHS FOUNDATION TRUST</t>
  </si>
  <si>
    <t>ROYAL BOLTON HOSPITAL NHS FOUNDATION TRUST</t>
  </si>
  <si>
    <t>SOUTH LONDON HEALTHCARE NHS TRUST</t>
  </si>
  <si>
    <t>SOUTH TYNESIDE NHS FOUNDATION TRUST</t>
  </si>
  <si>
    <t>THE PRINCESS ALEXANDRA HOSPITAL NHS TRUST</t>
  </si>
  <si>
    <t>THE ROYAL WOLVERHAMPTON HOSPITALS NHS TRUST</t>
  </si>
  <si>
    <t>UNIVERSITY HOSPITAL OF NORTH STAFFORDSHIRE NHS TRUST</t>
  </si>
  <si>
    <t>WESTON AREA HEALTH NHS TRUST</t>
  </si>
  <si>
    <t>5 BOROUGHS PARTNERSHIP NHS FOUNDATION TRUST</t>
  </si>
  <si>
    <t>CHESHIRE AND WIRRAL PARTNERSHIP NHS FOUNDATION TRUST</t>
  </si>
  <si>
    <t>COVENTRY AND WARWICKSHIRE PARTNERSHIP NHS TRUST</t>
  </si>
  <si>
    <t>CUMBRIA PARTNERSHIP NHS FOUNDATION TRUST</t>
  </si>
  <si>
    <t>DEVON PARTNERSHIP NHS TRUST</t>
  </si>
  <si>
    <t>MERSEY CARE NHS TRUST</t>
  </si>
  <si>
    <t>NORTHAMPTONSHIRE HEALTHCARE NHS FOUNDATION TRUST</t>
  </si>
  <si>
    <t>SHEFFIELD HEALTH AND SOCIAL CARE NHS FOUNDATION TRUST</t>
  </si>
  <si>
    <t>SOMERSET PARTNERSHIP NHS FOUNDATION TRUST</t>
  </si>
  <si>
    <t>SOUTH STAFFORDSHIRE AND SHROPSHIRE HEALTHCARE NHS FOUNDATION TRUST</t>
  </si>
  <si>
    <t>SURREY AND BORDERS PARTNERSHIP NHS FOUNDATION TRUST</t>
  </si>
  <si>
    <t>WORCESTERSHIRE MENTAL HEALTH PARTNERSHIP NHS TRUST</t>
  </si>
  <si>
    <t>CAMBRIDGESHIRE COMMUNITY SERVICES NHS TRUST</t>
  </si>
  <si>
    <t>CENTRAL LONDON COMMUNITY HEALTHCARE NHS TRUST</t>
  </si>
  <si>
    <t>LIVERPOOL COMMUNITY HEALTH NHS TRUST</t>
  </si>
  <si>
    <t>SUSSEX COMMUNITY NHS TRUST</t>
  </si>
  <si>
    <t>CACI/Bplan</t>
  </si>
  <si>
    <t>Belvan</t>
  </si>
  <si>
    <t>Civica</t>
  </si>
  <si>
    <t>GOMLA</t>
  </si>
  <si>
    <t>NB: 41 organisations reported they were planning to implement, only 32 gave permission to be named</t>
  </si>
  <si>
    <t>Used PLICS / Ref Cost Best Practice Guide</t>
  </si>
  <si>
    <t>Planning to Implement Timescale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</si>
</sst>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</numFmts>
  <fonts count="6">
    <font>
      <sz val="10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5" fillId="0" borderId="0" xfId="0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9" applyBorder="1" applyAlignment="1">
      <alignment/>
    </xf>
    <xf numFmtId="9" fontId="5" fillId="0" borderId="0" xfId="19" applyFont="1" applyBorder="1" applyAlignment="1">
      <alignment/>
    </xf>
    <xf numFmtId="9" fontId="0" fillId="0" borderId="9" xfId="19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9" fontId="0" fillId="0" borderId="8" xfId="19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2" xfId="0" applyBorder="1" applyAlignment="1">
      <alignment/>
    </xf>
    <xf numFmtId="3" fontId="0" fillId="0" borderId="5" xfId="0" applyNumberForma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8" xfId="0" applyFill="1" applyBorder="1" applyAlignment="1">
      <alignment/>
    </xf>
    <xf numFmtId="9" fontId="0" fillId="0" borderId="0" xfId="19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2" xfId="0" applyNumberForma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170" fontId="0" fillId="0" borderId="0" xfId="17" applyAlignment="1">
      <alignment/>
    </xf>
    <xf numFmtId="9" fontId="0" fillId="0" borderId="0" xfId="19" applyAlignment="1">
      <alignment/>
    </xf>
    <xf numFmtId="0" fontId="5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9" fontId="0" fillId="2" borderId="9" xfId="19" applyFill="1" applyBorder="1" applyAlignment="1">
      <alignment/>
    </xf>
    <xf numFmtId="0" fontId="5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9" fontId="0" fillId="3" borderId="9" xfId="19" applyFill="1" applyBorder="1" applyAlignment="1">
      <alignment/>
    </xf>
    <xf numFmtId="0" fontId="5" fillId="4" borderId="3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9" fontId="0" fillId="4" borderId="9" xfId="19" applyFill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9" fontId="3" fillId="0" borderId="0" xfId="19" applyFont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161925</xdr:rowOff>
    </xdr:from>
    <xdr:to>
      <xdr:col>1</xdr:col>
      <xdr:colOff>381000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38100" y="1028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152400</xdr:rowOff>
    </xdr:from>
    <xdr:to>
      <xdr:col>18</xdr:col>
      <xdr:colOff>9525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0296525" y="695325"/>
          <a:ext cx="1171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</xdr:row>
      <xdr:rowOff>142875</xdr:rowOff>
    </xdr:from>
    <xdr:to>
      <xdr:col>18</xdr:col>
      <xdr:colOff>114300</xdr:colOff>
      <xdr:row>26</xdr:row>
      <xdr:rowOff>95250</xdr:rowOff>
    </xdr:to>
    <xdr:sp>
      <xdr:nvSpPr>
        <xdr:cNvPr id="3" name="Line 4"/>
        <xdr:cNvSpPr>
          <a:spLocks/>
        </xdr:cNvSpPr>
      </xdr:nvSpPr>
      <xdr:spPr>
        <a:xfrm>
          <a:off x="10296525" y="1009650"/>
          <a:ext cx="12763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6</xdr:row>
      <xdr:rowOff>152400</xdr:rowOff>
    </xdr:from>
    <xdr:to>
      <xdr:col>18</xdr:col>
      <xdr:colOff>104775</xdr:colOff>
      <xdr:row>43</xdr:row>
      <xdr:rowOff>38100</xdr:rowOff>
    </xdr:to>
    <xdr:sp>
      <xdr:nvSpPr>
        <xdr:cNvPr id="4" name="Line 5"/>
        <xdr:cNvSpPr>
          <a:spLocks/>
        </xdr:cNvSpPr>
      </xdr:nvSpPr>
      <xdr:spPr>
        <a:xfrm>
          <a:off x="10296525" y="1352550"/>
          <a:ext cx="1266825" cy="610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95250</xdr:rowOff>
    </xdr:from>
    <xdr:to>
      <xdr:col>6</xdr:col>
      <xdr:colOff>1019175</xdr:colOff>
      <xdr:row>4</xdr:row>
      <xdr:rowOff>95250</xdr:rowOff>
    </xdr:to>
    <xdr:sp>
      <xdr:nvSpPr>
        <xdr:cNvPr id="5" name="Line 6"/>
        <xdr:cNvSpPr>
          <a:spLocks/>
        </xdr:cNvSpPr>
      </xdr:nvSpPr>
      <xdr:spPr>
        <a:xfrm flipV="1">
          <a:off x="3629025" y="962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57150</xdr:rowOff>
    </xdr:from>
    <xdr:to>
      <xdr:col>11</xdr:col>
      <xdr:colOff>942975</xdr:colOff>
      <xdr:row>4</xdr:row>
      <xdr:rowOff>57150</xdr:rowOff>
    </xdr:to>
    <xdr:sp>
      <xdr:nvSpPr>
        <xdr:cNvPr id="6" name="Line 7"/>
        <xdr:cNvSpPr>
          <a:spLocks/>
        </xdr:cNvSpPr>
      </xdr:nvSpPr>
      <xdr:spPr>
        <a:xfrm flipV="1">
          <a:off x="6829425" y="923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161925</xdr:rowOff>
    </xdr:from>
    <xdr:to>
      <xdr:col>1</xdr:col>
      <xdr:colOff>381000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38100" y="1028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152400</xdr:rowOff>
    </xdr:from>
    <xdr:to>
      <xdr:col>7</xdr:col>
      <xdr:colOff>9525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3600450" y="10191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4</xdr:row>
      <xdr:rowOff>152400</xdr:rowOff>
    </xdr:from>
    <xdr:to>
      <xdr:col>13</xdr:col>
      <xdr:colOff>9525</xdr:colOff>
      <xdr:row>4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7210425" y="1019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152400</xdr:rowOff>
    </xdr:from>
    <xdr:to>
      <xdr:col>13</xdr:col>
      <xdr:colOff>9525</xdr:colOff>
      <xdr:row>30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7210425" y="5391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49</xdr:row>
      <xdr:rowOff>152400</xdr:rowOff>
    </xdr:from>
    <xdr:to>
      <xdr:col>13</xdr:col>
      <xdr:colOff>9525</xdr:colOff>
      <xdr:row>49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7210425" y="85629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78"/>
  <sheetViews>
    <sheetView showGridLines="0" zoomScale="60" zoomScaleNormal="60" workbookViewId="0" topLeftCell="A1">
      <selection activeCell="G49" sqref="G49"/>
    </sheetView>
  </sheetViews>
  <sheetFormatPr defaultColWidth="9.140625" defaultRowHeight="12.75"/>
  <cols>
    <col min="4" max="4" width="8.140625" style="0" bestFit="1" customWidth="1"/>
    <col min="5" max="5" width="15.28125" style="0" customWidth="1"/>
    <col min="6" max="6" width="2.57421875" style="0" customWidth="1"/>
    <col min="7" max="7" width="18.7109375" style="0" customWidth="1"/>
    <col min="8" max="8" width="9.28125" style="0" customWidth="1"/>
    <col min="9" max="9" width="8.140625" style="0" bestFit="1" customWidth="1"/>
    <col min="10" max="10" width="9.57421875" style="0" customWidth="1"/>
    <col min="11" max="11" width="3.140625" style="0" customWidth="1"/>
    <col min="12" max="12" width="15.00390625" style="0" customWidth="1"/>
    <col min="13" max="13" width="3.140625" style="0" customWidth="1"/>
    <col min="14" max="14" width="14.7109375" style="0" customWidth="1"/>
    <col min="15" max="15" width="8.140625" style="0" bestFit="1" customWidth="1"/>
    <col min="16" max="16" width="10.57421875" style="0" customWidth="1"/>
    <col min="17" max="17" width="3.421875" style="0" customWidth="1"/>
    <col min="18" max="18" width="14.57421875" style="0" customWidth="1"/>
    <col min="19" max="19" width="2.28125" style="0" customWidth="1"/>
    <col min="20" max="20" width="18.140625" style="0" customWidth="1"/>
    <col min="21" max="21" width="23.28125" style="9" customWidth="1"/>
    <col min="22" max="22" width="8.140625" style="9" bestFit="1" customWidth="1"/>
    <col min="23" max="23" width="6.421875" style="9" customWidth="1"/>
    <col min="24" max="24" width="3.00390625" style="0" customWidth="1"/>
    <col min="25" max="25" width="26.57421875" style="9" customWidth="1"/>
    <col min="26" max="26" width="8.140625" style="9" bestFit="1" customWidth="1"/>
    <col min="27" max="27" width="6.421875" style="9" customWidth="1"/>
    <col min="28" max="28" width="3.28125" style="0" customWidth="1"/>
  </cols>
  <sheetData>
    <row r="1" ht="30">
      <c r="A1" s="8" t="s">
        <v>156</v>
      </c>
    </row>
    <row r="3" spans="1:27" ht="12.75">
      <c r="A3" s="10" t="s">
        <v>157</v>
      </c>
      <c r="C3" s="11" t="s">
        <v>26</v>
      </c>
      <c r="D3" s="12" t="s">
        <v>202</v>
      </c>
      <c r="E3" s="13">
        <v>297</v>
      </c>
      <c r="G3" s="10" t="s">
        <v>157</v>
      </c>
      <c r="H3" s="11" t="s">
        <v>26</v>
      </c>
      <c r="I3" s="12" t="s">
        <v>202</v>
      </c>
      <c r="J3" s="13">
        <f>297-E37</f>
        <v>235</v>
      </c>
      <c r="K3" s="3"/>
      <c r="L3" s="14" t="s">
        <v>157</v>
      </c>
      <c r="M3" s="14"/>
      <c r="N3" s="48" t="s">
        <v>159</v>
      </c>
      <c r="O3" s="49" t="s">
        <v>202</v>
      </c>
      <c r="P3" s="50">
        <v>81</v>
      </c>
      <c r="T3" s="14" t="s">
        <v>159</v>
      </c>
      <c r="U3" s="48" t="s">
        <v>160</v>
      </c>
      <c r="V3" s="49"/>
      <c r="W3" s="50"/>
      <c r="Y3" s="48" t="s">
        <v>161</v>
      </c>
      <c r="Z3" s="49"/>
      <c r="AA3" s="50"/>
    </row>
    <row r="4" spans="3:27" ht="12.75">
      <c r="C4" s="18"/>
      <c r="D4" s="19" t="s">
        <v>162</v>
      </c>
      <c r="E4" s="20">
        <v>0.7576530612244898</v>
      </c>
      <c r="G4" s="14" t="s">
        <v>201</v>
      </c>
      <c r="H4" s="18"/>
      <c r="I4" s="19" t="s">
        <v>162</v>
      </c>
      <c r="J4" s="20">
        <f>J3/J7</f>
        <v>0.8608058608058609</v>
      </c>
      <c r="K4" s="36"/>
      <c r="L4" s="21"/>
      <c r="M4" s="21"/>
      <c r="N4" s="51"/>
      <c r="O4" s="52" t="s">
        <v>162</v>
      </c>
      <c r="P4" s="53">
        <f>P3/P11</f>
        <v>0.3446808510638298</v>
      </c>
      <c r="U4" s="15" t="s">
        <v>26</v>
      </c>
      <c r="V4" s="16" t="s">
        <v>202</v>
      </c>
      <c r="W4" s="17">
        <v>74</v>
      </c>
      <c r="Y4" s="15" t="s">
        <v>26</v>
      </c>
      <c r="Z4" s="16" t="s">
        <v>202</v>
      </c>
      <c r="AA4" s="17">
        <v>67</v>
      </c>
    </row>
    <row r="5" spans="1:27" ht="12.75">
      <c r="A5" s="10"/>
      <c r="C5" s="11" t="s">
        <v>27</v>
      </c>
      <c r="D5" s="12" t="s">
        <v>202</v>
      </c>
      <c r="E5" s="13">
        <v>95</v>
      </c>
      <c r="H5" s="11" t="s">
        <v>27</v>
      </c>
      <c r="I5" s="12" t="s">
        <v>202</v>
      </c>
      <c r="J5" s="13">
        <f>95-E39</f>
        <v>38</v>
      </c>
      <c r="K5" s="3"/>
      <c r="N5" s="56" t="s">
        <v>163</v>
      </c>
      <c r="O5" s="57" t="s">
        <v>202</v>
      </c>
      <c r="P5" s="58">
        <f>47-2</f>
        <v>45</v>
      </c>
      <c r="U5" s="23"/>
      <c r="V5" s="24" t="s">
        <v>162</v>
      </c>
      <c r="W5" s="25">
        <v>0.9135802469135802</v>
      </c>
      <c r="Y5" s="23"/>
      <c r="Z5" s="24" t="s">
        <v>162</v>
      </c>
      <c r="AA5" s="25">
        <v>0.8271604938271605</v>
      </c>
    </row>
    <row r="6" spans="3:27" ht="13.5" thickBot="1">
      <c r="C6" s="18"/>
      <c r="D6" s="19" t="s">
        <v>162</v>
      </c>
      <c r="E6" s="20">
        <v>0.2423469387755102</v>
      </c>
      <c r="H6" s="18"/>
      <c r="I6" s="19" t="s">
        <v>162</v>
      </c>
      <c r="J6" s="20">
        <f>J5/J7</f>
        <v>0.1391941391941392</v>
      </c>
      <c r="K6" s="36"/>
      <c r="N6" s="59"/>
      <c r="O6" s="60" t="s">
        <v>162</v>
      </c>
      <c r="P6" s="61">
        <f>P5/P11</f>
        <v>0.19148936170212766</v>
      </c>
      <c r="U6" s="15" t="s">
        <v>27</v>
      </c>
      <c r="V6" s="16" t="s">
        <v>202</v>
      </c>
      <c r="W6" s="17">
        <v>7</v>
      </c>
      <c r="Y6" s="15" t="s">
        <v>27</v>
      </c>
      <c r="Z6" s="16" t="s">
        <v>202</v>
      </c>
      <c r="AA6" s="17">
        <v>14</v>
      </c>
    </row>
    <row r="7" spans="3:27" ht="13.5" thickBot="1">
      <c r="C7" s="26" t="s">
        <v>164</v>
      </c>
      <c r="D7" s="27" t="s">
        <v>202</v>
      </c>
      <c r="E7" s="28">
        <v>392</v>
      </c>
      <c r="H7" s="26" t="s">
        <v>164</v>
      </c>
      <c r="I7" s="27" t="s">
        <v>202</v>
      </c>
      <c r="J7" s="28">
        <f>J5+J3</f>
        <v>273</v>
      </c>
      <c r="K7" s="3"/>
      <c r="N7" s="62" t="s">
        <v>165</v>
      </c>
      <c r="O7" s="63" t="s">
        <v>202</v>
      </c>
      <c r="P7" s="64">
        <v>41</v>
      </c>
      <c r="U7" s="23"/>
      <c r="V7" s="24" t="s">
        <v>162</v>
      </c>
      <c r="W7" s="25">
        <v>0.0864197530864198</v>
      </c>
      <c r="Y7" s="23"/>
      <c r="Z7" s="24" t="s">
        <v>162</v>
      </c>
      <c r="AA7" s="25">
        <v>0.1728395061728395</v>
      </c>
    </row>
    <row r="8" spans="14:27" ht="13.5" thickBot="1">
      <c r="N8" s="65"/>
      <c r="O8" s="66" t="s">
        <v>162</v>
      </c>
      <c r="P8" s="67">
        <f>P7/P11</f>
        <v>0.17446808510638298</v>
      </c>
      <c r="U8" s="29" t="s">
        <v>164</v>
      </c>
      <c r="V8" s="30" t="s">
        <v>202</v>
      </c>
      <c r="W8" s="31">
        <v>81</v>
      </c>
      <c r="Y8" s="29" t="s">
        <v>164</v>
      </c>
      <c r="Z8" s="30" t="s">
        <v>202</v>
      </c>
      <c r="AA8" s="31">
        <v>81</v>
      </c>
    </row>
    <row r="9" spans="14:27" ht="12.75">
      <c r="N9" s="11" t="s">
        <v>204</v>
      </c>
      <c r="O9" s="12" t="s">
        <v>202</v>
      </c>
      <c r="P9" s="13">
        <f>128-60</f>
        <v>68</v>
      </c>
      <c r="U9"/>
      <c r="V9"/>
      <c r="W9"/>
      <c r="Y9"/>
      <c r="Z9"/>
      <c r="AA9"/>
    </row>
    <row r="10" spans="14:27" ht="13.5" thickBot="1">
      <c r="N10" s="32"/>
      <c r="O10" s="3" t="s">
        <v>162</v>
      </c>
      <c r="P10" s="22">
        <f>P9/P11</f>
        <v>0.28936170212765955</v>
      </c>
      <c r="U10" s="48" t="s">
        <v>186</v>
      </c>
      <c r="V10" s="49"/>
      <c r="W10" s="50"/>
      <c r="Y10" s="48" t="s">
        <v>167</v>
      </c>
      <c r="Z10" s="49"/>
      <c r="AA10" s="50"/>
    </row>
    <row r="11" spans="6:27" ht="13.5" thickBot="1">
      <c r="F11" s="3"/>
      <c r="N11" s="26" t="s">
        <v>164</v>
      </c>
      <c r="O11" s="27" t="s">
        <v>202</v>
      </c>
      <c r="P11" s="28">
        <f>P9+P7+P5+P3</f>
        <v>235</v>
      </c>
      <c r="Q11" s="3"/>
      <c r="U11" s="15" t="s">
        <v>26</v>
      </c>
      <c r="V11" s="16" t="s">
        <v>202</v>
      </c>
      <c r="W11" s="33">
        <v>18</v>
      </c>
      <c r="Y11" s="54" t="s">
        <v>168</v>
      </c>
      <c r="Z11" s="52"/>
      <c r="AA11" s="55"/>
    </row>
    <row r="12" spans="6:27" ht="12.75">
      <c r="F12" s="36"/>
      <c r="O12" s="36"/>
      <c r="P12" s="36"/>
      <c r="Q12" s="36"/>
      <c r="U12" s="23"/>
      <c r="V12" s="24" t="s">
        <v>162</v>
      </c>
      <c r="W12" s="25">
        <v>0.23376623376623376</v>
      </c>
      <c r="Y12" s="15" t="s">
        <v>26</v>
      </c>
      <c r="Z12" s="16" t="s">
        <v>202</v>
      </c>
      <c r="AA12" s="17">
        <v>57</v>
      </c>
    </row>
    <row r="13" spans="3:27" ht="12.75">
      <c r="C13" s="10" t="s">
        <v>187</v>
      </c>
      <c r="N13" s="10" t="s">
        <v>187</v>
      </c>
      <c r="U13" s="15" t="s">
        <v>27</v>
      </c>
      <c r="V13" s="16" t="s">
        <v>202</v>
      </c>
      <c r="W13" s="33">
        <v>59</v>
      </c>
      <c r="Y13" s="23"/>
      <c r="Z13" s="24" t="s">
        <v>162</v>
      </c>
      <c r="AA13" s="25">
        <v>0.7215189873417721</v>
      </c>
    </row>
    <row r="14" spans="21:27" ht="13.5" thickBot="1">
      <c r="U14" s="23"/>
      <c r="V14" s="24" t="s">
        <v>162</v>
      </c>
      <c r="W14" s="25">
        <v>0.7662337662337663</v>
      </c>
      <c r="Y14" s="15" t="s">
        <v>27</v>
      </c>
      <c r="Z14" s="16" t="s">
        <v>202</v>
      </c>
      <c r="AA14" s="17">
        <v>22</v>
      </c>
    </row>
    <row r="15" spans="3:27" ht="13.5" thickBot="1">
      <c r="C15" s="37" t="s">
        <v>169</v>
      </c>
      <c r="D15" s="38"/>
      <c r="E15" s="39"/>
      <c r="N15" s="37" t="s">
        <v>169</v>
      </c>
      <c r="O15" s="38"/>
      <c r="P15" s="39"/>
      <c r="U15" s="29" t="s">
        <v>170</v>
      </c>
      <c r="V15" s="30" t="s">
        <v>202</v>
      </c>
      <c r="W15" s="40">
        <v>77</v>
      </c>
      <c r="Y15" s="23"/>
      <c r="Z15" s="24" t="s">
        <v>162</v>
      </c>
      <c r="AA15" s="25">
        <v>0.27848101265822783</v>
      </c>
    </row>
    <row r="16" spans="3:27" ht="13.5" thickBot="1">
      <c r="C16" s="41" t="s">
        <v>26</v>
      </c>
      <c r="D16" s="3" t="s">
        <v>202</v>
      </c>
      <c r="E16" s="42">
        <v>155</v>
      </c>
      <c r="N16" s="11" t="s">
        <v>159</v>
      </c>
      <c r="O16" s="12" t="s">
        <v>202</v>
      </c>
      <c r="P16" s="13">
        <v>75</v>
      </c>
      <c r="U16" s="15" t="s">
        <v>103</v>
      </c>
      <c r="V16" s="16" t="s">
        <v>202</v>
      </c>
      <c r="W16" s="17">
        <v>4</v>
      </c>
      <c r="Y16" s="29" t="s">
        <v>170</v>
      </c>
      <c r="Z16" s="30" t="s">
        <v>202</v>
      </c>
      <c r="AA16" s="31">
        <v>79</v>
      </c>
    </row>
    <row r="17" spans="3:27" ht="13.5" thickBot="1">
      <c r="C17" s="41"/>
      <c r="D17" s="3" t="s">
        <v>162</v>
      </c>
      <c r="E17" s="22">
        <v>0.9281437125748503</v>
      </c>
      <c r="N17" s="18"/>
      <c r="O17" s="19" t="s">
        <v>162</v>
      </c>
      <c r="P17" s="20">
        <v>0.4838709677419355</v>
      </c>
      <c r="U17" s="29" t="s">
        <v>164</v>
      </c>
      <c r="V17" s="30" t="s">
        <v>202</v>
      </c>
      <c r="W17" s="31">
        <v>81</v>
      </c>
      <c r="Y17" s="15" t="s">
        <v>103</v>
      </c>
      <c r="Z17" s="16" t="s">
        <v>202</v>
      </c>
      <c r="AA17" s="17">
        <v>2</v>
      </c>
    </row>
    <row r="18" spans="3:27" ht="13.5" thickBot="1">
      <c r="C18" s="41" t="s">
        <v>27</v>
      </c>
      <c r="D18" s="3" t="s">
        <v>202</v>
      </c>
      <c r="E18" s="42">
        <v>12</v>
      </c>
      <c r="N18" s="11" t="s">
        <v>163</v>
      </c>
      <c r="O18" s="12" t="s">
        <v>202</v>
      </c>
      <c r="P18" s="13">
        <v>40</v>
      </c>
      <c r="Y18" s="29" t="s">
        <v>164</v>
      </c>
      <c r="Z18" s="30" t="s">
        <v>202</v>
      </c>
      <c r="AA18" s="31">
        <v>81</v>
      </c>
    </row>
    <row r="19" spans="3:27" ht="13.5" thickBot="1">
      <c r="C19" s="32"/>
      <c r="D19" s="3" t="s">
        <v>162</v>
      </c>
      <c r="E19" s="22">
        <v>0.0718562874251497</v>
      </c>
      <c r="N19" s="18"/>
      <c r="O19" s="19" t="s">
        <v>162</v>
      </c>
      <c r="P19" s="20">
        <v>0.25806451612903225</v>
      </c>
      <c r="U19" s="48" t="s">
        <v>205</v>
      </c>
      <c r="V19" s="49"/>
      <c r="W19" s="50"/>
      <c r="Y19"/>
      <c r="Z19"/>
      <c r="AA19"/>
    </row>
    <row r="20" spans="3:27" ht="13.5" thickBot="1">
      <c r="C20" s="26" t="s">
        <v>164</v>
      </c>
      <c r="D20" s="27" t="s">
        <v>202</v>
      </c>
      <c r="E20" s="28">
        <v>167</v>
      </c>
      <c r="N20" s="11" t="s">
        <v>165</v>
      </c>
      <c r="O20" s="12" t="s">
        <v>202</v>
      </c>
      <c r="P20" s="13">
        <v>20</v>
      </c>
      <c r="U20" s="54" t="s">
        <v>172</v>
      </c>
      <c r="V20" s="52"/>
      <c r="W20" s="55"/>
      <c r="Y20"/>
      <c r="Z20"/>
      <c r="AA20"/>
    </row>
    <row r="21" spans="14:27" ht="12.75">
      <c r="N21" s="18"/>
      <c r="O21" s="19" t="s">
        <v>162</v>
      </c>
      <c r="P21" s="20">
        <v>0.12903225806451613</v>
      </c>
      <c r="U21" s="15" t="s">
        <v>26</v>
      </c>
      <c r="V21" s="16" t="s">
        <v>202</v>
      </c>
      <c r="W21" s="17">
        <v>71</v>
      </c>
      <c r="Y21"/>
      <c r="Z21"/>
      <c r="AA21"/>
    </row>
    <row r="22" spans="3:27" ht="12.75">
      <c r="C22" s="37" t="s">
        <v>173</v>
      </c>
      <c r="D22" s="38"/>
      <c r="E22" s="39"/>
      <c r="N22" s="11" t="s">
        <v>204</v>
      </c>
      <c r="O22" s="12" t="s">
        <v>202</v>
      </c>
      <c r="P22" s="13">
        <v>20</v>
      </c>
      <c r="U22" s="23"/>
      <c r="V22" s="24" t="s">
        <v>162</v>
      </c>
      <c r="W22" s="25">
        <v>0.8765432098765432</v>
      </c>
      <c r="Y22"/>
      <c r="Z22"/>
      <c r="AA22"/>
    </row>
    <row r="23" spans="3:27" ht="13.5" thickBot="1">
      <c r="C23" s="41" t="s">
        <v>26</v>
      </c>
      <c r="D23" s="3" t="s">
        <v>202</v>
      </c>
      <c r="E23" s="42">
        <v>52</v>
      </c>
      <c r="N23" s="32"/>
      <c r="O23" s="3" t="s">
        <v>162</v>
      </c>
      <c r="P23" s="20">
        <v>0.12903225806451613</v>
      </c>
      <c r="U23" s="15" t="s">
        <v>27</v>
      </c>
      <c r="V23" s="16" t="s">
        <v>202</v>
      </c>
      <c r="W23" s="17">
        <v>10</v>
      </c>
      <c r="Y23"/>
      <c r="Z23"/>
      <c r="AA23"/>
    </row>
    <row r="24" spans="3:27" ht="13.5" thickBot="1">
      <c r="C24" s="41"/>
      <c r="D24" s="3" t="s">
        <v>162</v>
      </c>
      <c r="E24" s="22">
        <v>0.9454545454545454</v>
      </c>
      <c r="N24" s="26" t="s">
        <v>164</v>
      </c>
      <c r="O24" s="27" t="s">
        <v>202</v>
      </c>
      <c r="P24" s="28">
        <v>155</v>
      </c>
      <c r="U24" s="23"/>
      <c r="V24" s="24" t="s">
        <v>162</v>
      </c>
      <c r="W24" s="25">
        <v>0.12345679012345678</v>
      </c>
      <c r="Y24"/>
      <c r="Z24"/>
      <c r="AA24"/>
    </row>
    <row r="25" spans="3:27" ht="13.5" thickBot="1">
      <c r="C25" s="41" t="s">
        <v>27</v>
      </c>
      <c r="D25" s="3" t="s">
        <v>202</v>
      </c>
      <c r="E25" s="42">
        <v>3</v>
      </c>
      <c r="U25" s="29" t="s">
        <v>164</v>
      </c>
      <c r="V25" s="30" t="s">
        <v>202</v>
      </c>
      <c r="W25" s="31">
        <v>81</v>
      </c>
      <c r="Y25"/>
      <c r="Z25"/>
      <c r="AA25"/>
    </row>
    <row r="26" spans="3:16" ht="13.5" thickBot="1">
      <c r="C26" s="32"/>
      <c r="D26" s="3" t="s">
        <v>162</v>
      </c>
      <c r="E26" s="22">
        <v>0.05454545454545454</v>
      </c>
      <c r="N26" s="37" t="s">
        <v>173</v>
      </c>
      <c r="O26" s="38"/>
      <c r="P26" s="39"/>
    </row>
    <row r="27" spans="3:27" ht="13.5" thickBot="1">
      <c r="C27" s="26" t="s">
        <v>164</v>
      </c>
      <c r="D27" s="27" t="s">
        <v>202</v>
      </c>
      <c r="E27" s="28">
        <v>55</v>
      </c>
      <c r="N27" s="11" t="s">
        <v>159</v>
      </c>
      <c r="O27" s="12" t="s">
        <v>202</v>
      </c>
      <c r="P27" s="13">
        <v>5</v>
      </c>
      <c r="T27" s="14" t="s">
        <v>163</v>
      </c>
      <c r="U27" s="56" t="s">
        <v>160</v>
      </c>
      <c r="V27" s="57"/>
      <c r="W27" s="58"/>
      <c r="Y27" s="56" t="s">
        <v>161</v>
      </c>
      <c r="Z27" s="57"/>
      <c r="AA27" s="58"/>
    </row>
    <row r="28" spans="14:27" ht="12.75">
      <c r="N28" s="18"/>
      <c r="O28" s="19" t="s">
        <v>162</v>
      </c>
      <c r="P28" s="20">
        <v>0.09615384615384616</v>
      </c>
      <c r="R28" s="21"/>
      <c r="U28" s="15" t="s">
        <v>26</v>
      </c>
      <c r="V28" s="16" t="s">
        <v>202</v>
      </c>
      <c r="W28" s="17">
        <f>40-1</f>
        <v>39</v>
      </c>
      <c r="Y28" s="15" t="s">
        <v>26</v>
      </c>
      <c r="Z28" s="16" t="s">
        <v>202</v>
      </c>
      <c r="AA28" s="17">
        <f>36-1</f>
        <v>35</v>
      </c>
    </row>
    <row r="29" spans="3:27" ht="12.75">
      <c r="C29" s="37" t="s">
        <v>174</v>
      </c>
      <c r="D29" s="38"/>
      <c r="E29" s="39"/>
      <c r="N29" s="11" t="s">
        <v>163</v>
      </c>
      <c r="O29" s="12" t="s">
        <v>202</v>
      </c>
      <c r="P29" s="13">
        <v>5</v>
      </c>
      <c r="U29" s="23"/>
      <c r="V29" s="24" t="s">
        <v>162</v>
      </c>
      <c r="W29" s="25">
        <f>W28/W32</f>
        <v>0.8666666666666667</v>
      </c>
      <c r="Y29" s="23"/>
      <c r="Z29" s="24" t="s">
        <v>162</v>
      </c>
      <c r="AA29" s="25">
        <f>AA28/AA32</f>
        <v>0.7954545454545454</v>
      </c>
    </row>
    <row r="30" spans="3:27" ht="12.75">
      <c r="C30" s="41" t="s">
        <v>26</v>
      </c>
      <c r="D30" s="3" t="s">
        <v>202</v>
      </c>
      <c r="E30" s="42">
        <v>28</v>
      </c>
      <c r="N30" s="18"/>
      <c r="O30" s="19" t="s">
        <v>162</v>
      </c>
      <c r="P30" s="20">
        <v>0.09615384615384616</v>
      </c>
      <c r="U30" s="15" t="s">
        <v>27</v>
      </c>
      <c r="V30" s="16" t="s">
        <v>202</v>
      </c>
      <c r="W30" s="17">
        <f>7-1</f>
        <v>6</v>
      </c>
      <c r="Y30" s="15" t="s">
        <v>27</v>
      </c>
      <c r="Z30" s="16" t="s">
        <v>202</v>
      </c>
      <c r="AA30" s="17">
        <v>9</v>
      </c>
    </row>
    <row r="31" spans="3:27" ht="13.5" thickBot="1">
      <c r="C31" s="41"/>
      <c r="D31" s="3" t="s">
        <v>162</v>
      </c>
      <c r="E31" s="22">
        <v>0.5490196078431373</v>
      </c>
      <c r="N31" s="11" t="s">
        <v>165</v>
      </c>
      <c r="O31" s="12" t="s">
        <v>202</v>
      </c>
      <c r="P31" s="13">
        <v>17</v>
      </c>
      <c r="U31" s="23"/>
      <c r="V31" s="24" t="s">
        <v>162</v>
      </c>
      <c r="W31" s="25">
        <f>W30/W32</f>
        <v>0.13333333333333333</v>
      </c>
      <c r="Y31" s="23"/>
      <c r="Z31" s="24" t="s">
        <v>162</v>
      </c>
      <c r="AA31" s="25">
        <f>AA30/AA32</f>
        <v>0.20454545454545456</v>
      </c>
    </row>
    <row r="32" spans="3:27" ht="13.5" thickBot="1">
      <c r="C32" s="41" t="s">
        <v>27</v>
      </c>
      <c r="D32" s="3" t="s">
        <v>202</v>
      </c>
      <c r="E32" s="42">
        <v>23</v>
      </c>
      <c r="N32" s="18"/>
      <c r="O32" s="19" t="s">
        <v>162</v>
      </c>
      <c r="P32" s="20">
        <v>0.3269230769230769</v>
      </c>
      <c r="U32" s="29" t="s">
        <v>164</v>
      </c>
      <c r="V32" s="30" t="s">
        <v>202</v>
      </c>
      <c r="W32" s="31">
        <f>W30+W28</f>
        <v>45</v>
      </c>
      <c r="Y32" s="29" t="s">
        <v>170</v>
      </c>
      <c r="Z32" s="30" t="s">
        <v>202</v>
      </c>
      <c r="AA32" s="31">
        <f>AA30+AA28</f>
        <v>44</v>
      </c>
    </row>
    <row r="33" spans="3:27" ht="13.5" thickBot="1">
      <c r="C33" s="32"/>
      <c r="D33" s="3" t="s">
        <v>162</v>
      </c>
      <c r="E33" s="22">
        <v>0.45098039215686275</v>
      </c>
      <c r="N33" s="11" t="s">
        <v>204</v>
      </c>
      <c r="O33" s="12" t="s">
        <v>202</v>
      </c>
      <c r="P33" s="13">
        <v>25</v>
      </c>
      <c r="Y33" s="15" t="s">
        <v>103</v>
      </c>
      <c r="Z33" s="16" t="s">
        <v>202</v>
      </c>
      <c r="AA33" s="17">
        <f>2-1</f>
        <v>1</v>
      </c>
    </row>
    <row r="34" spans="3:27" ht="13.5" thickBot="1">
      <c r="C34" s="26" t="s">
        <v>164</v>
      </c>
      <c r="D34" s="27" t="s">
        <v>202</v>
      </c>
      <c r="E34" s="28">
        <v>51</v>
      </c>
      <c r="N34" s="32"/>
      <c r="O34" s="3" t="s">
        <v>162</v>
      </c>
      <c r="P34" s="20">
        <v>0.4807692307692308</v>
      </c>
      <c r="Y34" s="29" t="s">
        <v>164</v>
      </c>
      <c r="Z34" s="30" t="s">
        <v>202</v>
      </c>
      <c r="AA34" s="31">
        <f>AA33+AA32</f>
        <v>45</v>
      </c>
    </row>
    <row r="35" spans="14:27" ht="13.5" thickBot="1">
      <c r="N35" s="26" t="s">
        <v>164</v>
      </c>
      <c r="O35" s="27" t="s">
        <v>202</v>
      </c>
      <c r="P35" s="28">
        <v>52</v>
      </c>
      <c r="U35"/>
      <c r="V35"/>
      <c r="W35"/>
      <c r="Y35"/>
      <c r="Z35"/>
      <c r="AA35"/>
    </row>
    <row r="36" spans="3:23" ht="12.75">
      <c r="C36" s="37" t="s">
        <v>150</v>
      </c>
      <c r="D36" s="38"/>
      <c r="E36" s="39"/>
      <c r="U36" s="56" t="s">
        <v>203</v>
      </c>
      <c r="V36" s="57"/>
      <c r="W36" s="58"/>
    </row>
    <row r="37" spans="3:23" ht="12.75">
      <c r="C37" s="41" t="s">
        <v>26</v>
      </c>
      <c r="D37" s="3" t="s">
        <v>202</v>
      </c>
      <c r="E37" s="42">
        <v>62</v>
      </c>
      <c r="N37" s="37" t="s">
        <v>174</v>
      </c>
      <c r="O37" s="38"/>
      <c r="P37" s="39"/>
      <c r="U37" s="43" t="s">
        <v>178</v>
      </c>
      <c r="V37" s="16" t="s">
        <v>202</v>
      </c>
      <c r="W37" s="17">
        <f>34-1</f>
        <v>33</v>
      </c>
    </row>
    <row r="38" spans="3:23" ht="12.75">
      <c r="C38" s="41"/>
      <c r="D38" s="3" t="s">
        <v>162</v>
      </c>
      <c r="E38" s="22">
        <v>0.5210084033613446</v>
      </c>
      <c r="N38" s="11" t="s">
        <v>159</v>
      </c>
      <c r="O38" s="12" t="s">
        <v>202</v>
      </c>
      <c r="P38" s="13">
        <v>1</v>
      </c>
      <c r="U38" s="32" t="s">
        <v>180</v>
      </c>
      <c r="V38" s="3" t="s">
        <v>202</v>
      </c>
      <c r="W38" s="45">
        <v>10</v>
      </c>
    </row>
    <row r="39" spans="3:23" ht="12.75">
      <c r="C39" s="41" t="s">
        <v>27</v>
      </c>
      <c r="D39" s="3" t="s">
        <v>202</v>
      </c>
      <c r="E39" s="42">
        <v>57</v>
      </c>
      <c r="N39" s="18"/>
      <c r="O39" s="19" t="s">
        <v>162</v>
      </c>
      <c r="P39" s="20">
        <v>0.03571428571428571</v>
      </c>
      <c r="U39" s="32" t="s">
        <v>182</v>
      </c>
      <c r="V39" s="3" t="s">
        <v>202</v>
      </c>
      <c r="W39" s="45">
        <f>2-1</f>
        <v>1</v>
      </c>
    </row>
    <row r="40" spans="3:23" ht="13.5" thickBot="1">
      <c r="C40" s="32"/>
      <c r="D40" s="3" t="s">
        <v>162</v>
      </c>
      <c r="E40" s="22">
        <v>0.4789915966386555</v>
      </c>
      <c r="N40" s="11" t="s">
        <v>163</v>
      </c>
      <c r="O40" s="12" t="s">
        <v>202</v>
      </c>
      <c r="P40" s="13">
        <v>0</v>
      </c>
      <c r="U40" s="32" t="s">
        <v>184</v>
      </c>
      <c r="V40" s="44" t="s">
        <v>202</v>
      </c>
      <c r="W40" s="45">
        <v>0</v>
      </c>
    </row>
    <row r="41" spans="3:23" ht="13.5" thickBot="1">
      <c r="C41" s="26" t="s">
        <v>164</v>
      </c>
      <c r="D41" s="27" t="s">
        <v>202</v>
      </c>
      <c r="E41" s="28">
        <v>119</v>
      </c>
      <c r="N41" s="18"/>
      <c r="O41" s="19" t="s">
        <v>162</v>
      </c>
      <c r="P41" s="20">
        <v>0</v>
      </c>
      <c r="U41" s="32" t="s">
        <v>103</v>
      </c>
      <c r="V41" s="44" t="s">
        <v>202</v>
      </c>
      <c r="W41" s="45">
        <v>1</v>
      </c>
    </row>
    <row r="42" spans="14:23" ht="13.5" thickBot="1">
      <c r="N42" s="11" t="s">
        <v>165</v>
      </c>
      <c r="O42" s="12" t="s">
        <v>202</v>
      </c>
      <c r="P42" s="13">
        <v>4</v>
      </c>
      <c r="U42" s="26" t="s">
        <v>164</v>
      </c>
      <c r="V42" s="27" t="s">
        <v>202</v>
      </c>
      <c r="W42" s="28">
        <f>SUM(W37:W41)</f>
        <v>45</v>
      </c>
    </row>
    <row r="43" spans="14:16" ht="12.75">
      <c r="N43" s="18"/>
      <c r="O43" s="19" t="s">
        <v>162</v>
      </c>
      <c r="P43" s="20">
        <v>0.14285714285714285</v>
      </c>
    </row>
    <row r="44" spans="14:23" ht="12.75">
      <c r="N44" s="11" t="s">
        <v>204</v>
      </c>
      <c r="O44" s="12" t="s">
        <v>202</v>
      </c>
      <c r="P44" s="13">
        <v>23</v>
      </c>
      <c r="T44" s="14" t="s">
        <v>165</v>
      </c>
      <c r="U44" s="62" t="s">
        <v>390</v>
      </c>
      <c r="V44" s="63"/>
      <c r="W44" s="64"/>
    </row>
    <row r="45" spans="14:23" ht="13.5" thickBot="1">
      <c r="N45" s="32"/>
      <c r="O45" s="3" t="s">
        <v>162</v>
      </c>
      <c r="P45" s="20">
        <v>0.8214285714285714</v>
      </c>
      <c r="R45" s="21"/>
      <c r="U45" s="43" t="s">
        <v>178</v>
      </c>
      <c r="V45" s="16" t="s">
        <v>202</v>
      </c>
      <c r="W45" s="17">
        <f>14</f>
        <v>14</v>
      </c>
    </row>
    <row r="46" spans="14:23" ht="13.5" thickBot="1">
      <c r="N46" s="26" t="s">
        <v>164</v>
      </c>
      <c r="O46" s="27" t="s">
        <v>202</v>
      </c>
      <c r="P46" s="28">
        <v>28</v>
      </c>
      <c r="U46" s="32" t="s">
        <v>180</v>
      </c>
      <c r="V46" s="3" t="s">
        <v>202</v>
      </c>
      <c r="W46" s="45">
        <v>16</v>
      </c>
    </row>
    <row r="47" spans="21:23" ht="12.75">
      <c r="U47" s="32" t="s">
        <v>182</v>
      </c>
      <c r="V47" s="3" t="s">
        <v>202</v>
      </c>
      <c r="W47" s="45">
        <f>9</f>
        <v>9</v>
      </c>
    </row>
    <row r="48" spans="21:23" ht="12.75">
      <c r="U48" s="32" t="s">
        <v>184</v>
      </c>
      <c r="V48" s="44" t="s">
        <v>202</v>
      </c>
      <c r="W48" s="45">
        <v>2</v>
      </c>
    </row>
    <row r="49" spans="21:23" ht="13.5" thickBot="1">
      <c r="U49" s="32" t="s">
        <v>103</v>
      </c>
      <c r="V49" s="44" t="s">
        <v>202</v>
      </c>
      <c r="W49" s="45">
        <v>0</v>
      </c>
    </row>
    <row r="50" spans="21:23" ht="13.5" thickBot="1">
      <c r="U50" s="26" t="s">
        <v>164</v>
      </c>
      <c r="V50" s="27" t="s">
        <v>202</v>
      </c>
      <c r="W50" s="28">
        <f>SUM(W45:W49)</f>
        <v>41</v>
      </c>
    </row>
    <row r="52" ht="12.75">
      <c r="E52" s="46"/>
    </row>
    <row r="53" spans="21:23" ht="12.75">
      <c r="U53"/>
      <c r="V53"/>
      <c r="W53"/>
    </row>
    <row r="54" spans="25:27" ht="12.75">
      <c r="Y54"/>
      <c r="Z54"/>
      <c r="AA54"/>
    </row>
    <row r="55" spans="25:27" ht="12.75">
      <c r="Y55"/>
      <c r="Z55"/>
      <c r="AA55"/>
    </row>
    <row r="56" spans="25:27" ht="12.75">
      <c r="Y56"/>
      <c r="Z56"/>
      <c r="AA56" s="47"/>
    </row>
    <row r="57" spans="25:27" ht="12.75">
      <c r="Y57"/>
      <c r="Z57"/>
      <c r="AA57"/>
    </row>
    <row r="58" spans="25:27" ht="12.75">
      <c r="Y58"/>
      <c r="Z58"/>
      <c r="AA58"/>
    </row>
    <row r="59" spans="25:27" ht="12.75">
      <c r="Y59"/>
      <c r="Z59"/>
      <c r="AA59" s="47"/>
    </row>
    <row r="60" spans="25:27" ht="12.75">
      <c r="Y60"/>
      <c r="Z60"/>
      <c r="AA60"/>
    </row>
    <row r="61" spans="25:27" ht="12.75">
      <c r="Y61"/>
      <c r="Z61"/>
      <c r="AA61"/>
    </row>
    <row r="62" spans="25:27" ht="12.75">
      <c r="Y62"/>
      <c r="Z62"/>
      <c r="AA62"/>
    </row>
    <row r="63" spans="25:27" ht="12.75">
      <c r="Y63"/>
      <c r="Z63"/>
      <c r="AA63"/>
    </row>
    <row r="64" spans="25:27" ht="12.75">
      <c r="Y64"/>
      <c r="Z64"/>
      <c r="AA64"/>
    </row>
    <row r="65" spans="25:27" ht="12.75">
      <c r="Y65"/>
      <c r="Z65"/>
      <c r="AA65"/>
    </row>
    <row r="66" spans="25:27" ht="12.75">
      <c r="Y66"/>
      <c r="Z66"/>
      <c r="AA66"/>
    </row>
    <row r="67" spans="25:27" ht="12.75">
      <c r="Y67"/>
      <c r="Z67"/>
      <c r="AA67"/>
    </row>
    <row r="68" spans="25:27" ht="12.75">
      <c r="Y68"/>
      <c r="Z68"/>
      <c r="AA68"/>
    </row>
    <row r="69" spans="25:27" ht="12.75">
      <c r="Y69"/>
      <c r="Z69"/>
      <c r="AA69"/>
    </row>
    <row r="70" spans="25:27" ht="12.75">
      <c r="Y70"/>
      <c r="Z70"/>
      <c r="AA70"/>
    </row>
    <row r="71" spans="25:27" ht="12.75">
      <c r="Y71"/>
      <c r="Z71"/>
      <c r="AA71"/>
    </row>
    <row r="72" spans="25:27" ht="12.75">
      <c r="Y72"/>
      <c r="Z72"/>
      <c r="AA72"/>
    </row>
    <row r="73" spans="25:27" ht="12.75">
      <c r="Y73"/>
      <c r="Z73"/>
      <c r="AA73"/>
    </row>
    <row r="74" spans="25:27" ht="12.75">
      <c r="Y74"/>
      <c r="Z74"/>
      <c r="AA74"/>
    </row>
    <row r="75" spans="25:27" ht="12.75">
      <c r="Y75"/>
      <c r="Z75"/>
      <c r="AA75"/>
    </row>
    <row r="76" spans="25:27" ht="12.75">
      <c r="Y76"/>
      <c r="Z76"/>
      <c r="AA76"/>
    </row>
    <row r="77" spans="25:27" ht="12.75">
      <c r="Y77"/>
      <c r="Z77"/>
      <c r="AA77"/>
    </row>
    <row r="78" spans="25:27" ht="12.75">
      <c r="Y78"/>
      <c r="Z78"/>
      <c r="AA78"/>
    </row>
  </sheetData>
  <printOptions/>
  <pageMargins left="0.17" right="0.17" top="1" bottom="1" header="0.23" footer="0.5"/>
  <pageSetup fitToHeight="1" fitToWidth="1" horizontalDpi="600" verticalDpi="600" orientation="landscape" paperSize="9" scale="53" r:id="rId2"/>
  <headerFooter alignWithMargins="0">
    <oddHeader>&amp;LGateway ref. 16703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80"/>
  <sheetViews>
    <sheetView showGridLines="0" zoomScale="80" zoomScaleNormal="80" workbookViewId="0" topLeftCell="A1">
      <selection activeCell="A1" sqref="A1:IV16384"/>
    </sheetView>
  </sheetViews>
  <sheetFormatPr defaultColWidth="9.140625" defaultRowHeight="12.75"/>
  <cols>
    <col min="4" max="4" width="3.8515625" style="0" customWidth="1"/>
    <col min="5" max="5" width="19.57421875" style="0" customWidth="1"/>
    <col min="6" max="6" width="2.57421875" style="0" customWidth="1"/>
    <col min="7" max="7" width="15.8515625" style="0" customWidth="1"/>
    <col min="8" max="8" width="1.8515625" style="0" customWidth="1"/>
    <col min="9" max="9" width="14.7109375" style="0" customWidth="1"/>
    <col min="10" max="10" width="3.57421875" style="0" customWidth="1"/>
    <col min="11" max="11" width="14.7109375" style="0" customWidth="1"/>
    <col min="12" max="12" width="3.421875" style="0" customWidth="1"/>
    <col min="13" max="13" width="14.57421875" style="0" customWidth="1"/>
    <col min="14" max="14" width="2.28125" style="0" customWidth="1"/>
    <col min="15" max="15" width="32.421875" style="9" bestFit="1" customWidth="1"/>
    <col min="16" max="16" width="5.28125" style="9" customWidth="1"/>
    <col min="17" max="17" width="6.421875" style="9" customWidth="1"/>
    <col min="18" max="18" width="3.00390625" style="0" customWidth="1"/>
    <col min="19" max="19" width="32.421875" style="9" bestFit="1" customWidth="1"/>
    <col min="20" max="20" width="5.28125" style="9" customWidth="1"/>
    <col min="21" max="21" width="6.421875" style="9" customWidth="1"/>
    <col min="22" max="22" width="3.28125" style="0" customWidth="1"/>
    <col min="23" max="23" width="34.7109375" style="0" customWidth="1"/>
    <col min="24" max="25" width="4.421875" style="0" customWidth="1"/>
    <col min="26" max="26" width="2.8515625" style="0" customWidth="1"/>
  </cols>
  <sheetData>
    <row r="1" ht="30">
      <c r="A1" s="8" t="s">
        <v>156</v>
      </c>
    </row>
    <row r="3" spans="1:21" ht="12.75">
      <c r="A3" s="10" t="s">
        <v>157</v>
      </c>
      <c r="C3" s="11" t="s">
        <v>26</v>
      </c>
      <c r="D3" s="12" t="s">
        <v>158</v>
      </c>
      <c r="E3" s="13">
        <v>297</v>
      </c>
      <c r="G3" s="14" t="s">
        <v>157</v>
      </c>
      <c r="I3" s="11" t="s">
        <v>159</v>
      </c>
      <c r="J3" s="12" t="s">
        <v>158</v>
      </c>
      <c r="K3" s="13">
        <v>81</v>
      </c>
      <c r="M3" s="14" t="s">
        <v>159</v>
      </c>
      <c r="O3" s="15" t="s">
        <v>160</v>
      </c>
      <c r="P3" s="16"/>
      <c r="Q3" s="17"/>
      <c r="S3" s="15" t="s">
        <v>161</v>
      </c>
      <c r="T3" s="16"/>
      <c r="U3" s="17"/>
    </row>
    <row r="4" spans="3:21" ht="12.75">
      <c r="C4" s="18"/>
      <c r="D4" s="19" t="s">
        <v>162</v>
      </c>
      <c r="E4" s="20">
        <v>0.7576530612244898</v>
      </c>
      <c r="G4" s="21"/>
      <c r="I4" s="18"/>
      <c r="J4" s="19" t="s">
        <v>162</v>
      </c>
      <c r="K4" s="22">
        <v>0.2727272727272727</v>
      </c>
      <c r="M4" s="21"/>
      <c r="O4" s="15" t="s">
        <v>26</v>
      </c>
      <c r="P4" s="16" t="s">
        <v>158</v>
      </c>
      <c r="Q4" s="17">
        <v>74</v>
      </c>
      <c r="S4" s="15" t="s">
        <v>26</v>
      </c>
      <c r="T4" s="16" t="s">
        <v>158</v>
      </c>
      <c r="U4" s="17">
        <v>67</v>
      </c>
    </row>
    <row r="5" spans="1:21" ht="12.75">
      <c r="A5" s="10"/>
      <c r="C5" s="11" t="s">
        <v>27</v>
      </c>
      <c r="D5" s="12" t="s">
        <v>158</v>
      </c>
      <c r="E5" s="13">
        <v>95</v>
      </c>
      <c r="I5" s="11" t="s">
        <v>163</v>
      </c>
      <c r="J5" s="12" t="s">
        <v>158</v>
      </c>
      <c r="K5" s="13">
        <v>47</v>
      </c>
      <c r="O5" s="23"/>
      <c r="P5" s="24" t="s">
        <v>162</v>
      </c>
      <c r="Q5" s="25">
        <v>0.9135802469135802</v>
      </c>
      <c r="S5" s="23"/>
      <c r="T5" s="24" t="s">
        <v>162</v>
      </c>
      <c r="U5" s="25">
        <v>0.8271604938271605</v>
      </c>
    </row>
    <row r="6" spans="3:21" ht="13.5" thickBot="1">
      <c r="C6" s="18"/>
      <c r="D6" s="19" t="s">
        <v>162</v>
      </c>
      <c r="E6" s="20">
        <v>0.2423469387755102</v>
      </c>
      <c r="I6" s="18"/>
      <c r="J6" s="19" t="s">
        <v>162</v>
      </c>
      <c r="K6" s="22">
        <v>0.15824915824915825</v>
      </c>
      <c r="O6" s="15" t="s">
        <v>27</v>
      </c>
      <c r="P6" s="16" t="s">
        <v>158</v>
      </c>
      <c r="Q6" s="17">
        <v>7</v>
      </c>
      <c r="S6" s="15" t="s">
        <v>27</v>
      </c>
      <c r="T6" s="16" t="s">
        <v>158</v>
      </c>
      <c r="U6" s="17">
        <v>14</v>
      </c>
    </row>
    <row r="7" spans="3:21" ht="13.5" thickBot="1">
      <c r="C7" s="26" t="s">
        <v>164</v>
      </c>
      <c r="D7" s="27" t="s">
        <v>158</v>
      </c>
      <c r="E7" s="28">
        <v>392</v>
      </c>
      <c r="I7" s="11" t="s">
        <v>165</v>
      </c>
      <c r="J7" s="12" t="s">
        <v>158</v>
      </c>
      <c r="K7" s="13">
        <v>41</v>
      </c>
      <c r="O7" s="23"/>
      <c r="P7" s="24" t="s">
        <v>162</v>
      </c>
      <c r="Q7" s="25">
        <v>0.0864197530864198</v>
      </c>
      <c r="S7" s="23"/>
      <c r="T7" s="24" t="s">
        <v>162</v>
      </c>
      <c r="U7" s="25">
        <v>0.1728395061728395</v>
      </c>
    </row>
    <row r="8" spans="9:21" ht="13.5" thickBot="1">
      <c r="I8" s="18"/>
      <c r="J8" s="19" t="s">
        <v>162</v>
      </c>
      <c r="K8" s="22">
        <v>0.13804713804713806</v>
      </c>
      <c r="O8" s="29" t="s">
        <v>164</v>
      </c>
      <c r="P8" s="30" t="s">
        <v>158</v>
      </c>
      <c r="Q8" s="31">
        <v>81</v>
      </c>
      <c r="S8" s="29" t="s">
        <v>164</v>
      </c>
      <c r="T8" s="30" t="s">
        <v>158</v>
      </c>
      <c r="U8" s="31">
        <v>81</v>
      </c>
    </row>
    <row r="9" spans="9:21" ht="12.75">
      <c r="I9" s="11" t="s">
        <v>166</v>
      </c>
      <c r="J9" s="12" t="s">
        <v>158</v>
      </c>
      <c r="K9" s="13">
        <v>128</v>
      </c>
      <c r="O9"/>
      <c r="P9"/>
      <c r="Q9"/>
      <c r="S9"/>
      <c r="T9"/>
      <c r="U9"/>
    </row>
    <row r="10" spans="9:21" ht="13.5" thickBot="1">
      <c r="I10" s="32"/>
      <c r="J10" s="3" t="s">
        <v>162</v>
      </c>
      <c r="K10" s="22">
        <v>0.43097643097643096</v>
      </c>
      <c r="O10" s="15" t="s">
        <v>186</v>
      </c>
      <c r="P10" s="16"/>
      <c r="Q10" s="17"/>
      <c r="S10" s="15" t="s">
        <v>167</v>
      </c>
      <c r="T10" s="16"/>
      <c r="U10" s="17"/>
    </row>
    <row r="11" spans="6:21" ht="13.5" thickBot="1">
      <c r="F11" s="3"/>
      <c r="I11" s="26" t="s">
        <v>164</v>
      </c>
      <c r="J11" s="27" t="s">
        <v>158</v>
      </c>
      <c r="K11" s="28">
        <v>297</v>
      </c>
      <c r="L11" s="3"/>
      <c r="O11" s="15" t="s">
        <v>26</v>
      </c>
      <c r="P11" s="16" t="s">
        <v>158</v>
      </c>
      <c r="Q11" s="33">
        <v>18</v>
      </c>
      <c r="S11" s="34" t="s">
        <v>168</v>
      </c>
      <c r="T11" s="24"/>
      <c r="U11" s="35"/>
    </row>
    <row r="12" spans="6:21" ht="12.75">
      <c r="F12" s="36"/>
      <c r="J12" s="36"/>
      <c r="K12" s="36"/>
      <c r="L12" s="36"/>
      <c r="O12" s="23"/>
      <c r="P12" s="24" t="s">
        <v>162</v>
      </c>
      <c r="Q12" s="25">
        <v>0.23376623376623376</v>
      </c>
      <c r="S12" s="15" t="s">
        <v>26</v>
      </c>
      <c r="T12" s="16" t="s">
        <v>158</v>
      </c>
      <c r="U12" s="17">
        <v>57</v>
      </c>
    </row>
    <row r="13" spans="3:21" ht="12.75">
      <c r="C13" s="10" t="s">
        <v>187</v>
      </c>
      <c r="I13" s="10" t="s">
        <v>187</v>
      </c>
      <c r="O13" s="15" t="s">
        <v>27</v>
      </c>
      <c r="P13" s="16" t="s">
        <v>158</v>
      </c>
      <c r="Q13" s="33">
        <v>59</v>
      </c>
      <c r="S13" s="23"/>
      <c r="T13" s="24" t="s">
        <v>162</v>
      </c>
      <c r="U13" s="25">
        <v>0.7215189873417721</v>
      </c>
    </row>
    <row r="14" spans="15:21" ht="13.5" thickBot="1">
      <c r="O14" s="23"/>
      <c r="P14" s="24" t="s">
        <v>162</v>
      </c>
      <c r="Q14" s="25">
        <v>0.7662337662337663</v>
      </c>
      <c r="S14" s="15" t="s">
        <v>27</v>
      </c>
      <c r="T14" s="16" t="s">
        <v>158</v>
      </c>
      <c r="U14" s="17">
        <v>22</v>
      </c>
    </row>
    <row r="15" spans="3:21" ht="13.5" thickBot="1">
      <c r="C15" s="37" t="s">
        <v>169</v>
      </c>
      <c r="D15" s="38"/>
      <c r="E15" s="39"/>
      <c r="I15" s="37" t="s">
        <v>169</v>
      </c>
      <c r="J15" s="38"/>
      <c r="K15" s="39"/>
      <c r="O15" s="29" t="s">
        <v>170</v>
      </c>
      <c r="P15" s="30" t="s">
        <v>158</v>
      </c>
      <c r="Q15" s="40">
        <v>77</v>
      </c>
      <c r="S15" s="23"/>
      <c r="T15" s="24" t="s">
        <v>162</v>
      </c>
      <c r="U15" s="25">
        <v>0.27848101265822783</v>
      </c>
    </row>
    <row r="16" spans="3:21" ht="13.5" thickBot="1">
      <c r="C16" s="41" t="s">
        <v>26</v>
      </c>
      <c r="D16" s="3" t="s">
        <v>158</v>
      </c>
      <c r="E16" s="42">
        <v>155</v>
      </c>
      <c r="I16" s="11" t="s">
        <v>159</v>
      </c>
      <c r="J16" s="12" t="s">
        <v>158</v>
      </c>
      <c r="K16" s="13">
        <v>75</v>
      </c>
      <c r="O16" s="15" t="s">
        <v>103</v>
      </c>
      <c r="P16" s="16" t="s">
        <v>158</v>
      </c>
      <c r="Q16" s="17">
        <v>4</v>
      </c>
      <c r="S16" s="29" t="s">
        <v>170</v>
      </c>
      <c r="T16" s="30" t="s">
        <v>158</v>
      </c>
      <c r="U16" s="31">
        <v>79</v>
      </c>
    </row>
    <row r="17" spans="3:21" ht="13.5" thickBot="1">
      <c r="C17" s="41"/>
      <c r="D17" s="3" t="s">
        <v>162</v>
      </c>
      <c r="E17" s="22">
        <v>0.9281437125748503</v>
      </c>
      <c r="I17" s="18"/>
      <c r="J17" s="19" t="s">
        <v>162</v>
      </c>
      <c r="K17" s="20">
        <v>0.4838709677419355</v>
      </c>
      <c r="O17" s="29" t="s">
        <v>164</v>
      </c>
      <c r="P17" s="30" t="s">
        <v>158</v>
      </c>
      <c r="Q17" s="31">
        <v>81</v>
      </c>
      <c r="S17" s="15" t="s">
        <v>103</v>
      </c>
      <c r="T17" s="16" t="s">
        <v>158</v>
      </c>
      <c r="U17" s="17">
        <v>2</v>
      </c>
    </row>
    <row r="18" spans="3:21" ht="13.5" thickBot="1">
      <c r="C18" s="41" t="s">
        <v>27</v>
      </c>
      <c r="D18" s="3" t="s">
        <v>158</v>
      </c>
      <c r="E18" s="42">
        <v>12</v>
      </c>
      <c r="I18" s="11" t="s">
        <v>163</v>
      </c>
      <c r="J18" s="12" t="s">
        <v>158</v>
      </c>
      <c r="K18" s="13">
        <v>40</v>
      </c>
      <c r="S18" s="29" t="s">
        <v>164</v>
      </c>
      <c r="T18" s="30" t="s">
        <v>158</v>
      </c>
      <c r="U18" s="31">
        <v>81</v>
      </c>
    </row>
    <row r="19" spans="3:21" ht="13.5" thickBot="1">
      <c r="C19" s="32"/>
      <c r="D19" s="3" t="s">
        <v>162</v>
      </c>
      <c r="E19" s="22">
        <v>0.0718562874251497</v>
      </c>
      <c r="I19" s="18"/>
      <c r="J19" s="19" t="s">
        <v>162</v>
      </c>
      <c r="K19" s="20">
        <v>0.25806451612903225</v>
      </c>
      <c r="O19" s="15" t="s">
        <v>171</v>
      </c>
      <c r="P19" s="16"/>
      <c r="Q19" s="17"/>
      <c r="S19"/>
      <c r="T19"/>
      <c r="U19"/>
    </row>
    <row r="20" spans="3:21" ht="13.5" thickBot="1">
      <c r="C20" s="26" t="s">
        <v>164</v>
      </c>
      <c r="D20" s="27" t="s">
        <v>158</v>
      </c>
      <c r="E20" s="28">
        <v>167</v>
      </c>
      <c r="I20" s="11" t="s">
        <v>165</v>
      </c>
      <c r="J20" s="12" t="s">
        <v>158</v>
      </c>
      <c r="K20" s="13">
        <v>20</v>
      </c>
      <c r="O20" s="34" t="s">
        <v>172</v>
      </c>
      <c r="P20" s="24"/>
      <c r="Q20" s="35"/>
      <c r="S20"/>
      <c r="T20"/>
      <c r="U20"/>
    </row>
    <row r="21" spans="9:21" ht="12.75">
      <c r="I21" s="18"/>
      <c r="J21" s="19" t="s">
        <v>162</v>
      </c>
      <c r="K21" s="20">
        <v>0.12903225806451613</v>
      </c>
      <c r="O21" s="15" t="s">
        <v>26</v>
      </c>
      <c r="P21" s="16" t="s">
        <v>158</v>
      </c>
      <c r="Q21" s="17">
        <v>71</v>
      </c>
      <c r="S21"/>
      <c r="T21"/>
      <c r="U21"/>
    </row>
    <row r="22" spans="3:21" ht="12.75">
      <c r="C22" s="37" t="s">
        <v>173</v>
      </c>
      <c r="D22" s="38"/>
      <c r="E22" s="39"/>
      <c r="I22" s="11" t="s">
        <v>166</v>
      </c>
      <c r="J22" s="12" t="s">
        <v>158</v>
      </c>
      <c r="K22" s="13">
        <v>20</v>
      </c>
      <c r="O22" s="23"/>
      <c r="P22" s="24" t="s">
        <v>162</v>
      </c>
      <c r="Q22" s="25">
        <v>0.8765432098765432</v>
      </c>
      <c r="S22"/>
      <c r="T22"/>
      <c r="U22"/>
    </row>
    <row r="23" spans="3:21" ht="13.5" thickBot="1">
      <c r="C23" s="41" t="s">
        <v>26</v>
      </c>
      <c r="D23" s="3" t="s">
        <v>158</v>
      </c>
      <c r="E23" s="42">
        <v>52</v>
      </c>
      <c r="I23" s="32"/>
      <c r="J23" s="3" t="s">
        <v>162</v>
      </c>
      <c r="K23" s="20">
        <v>0.12903225806451613</v>
      </c>
      <c r="O23" s="15" t="s">
        <v>27</v>
      </c>
      <c r="P23" s="16" t="s">
        <v>158</v>
      </c>
      <c r="Q23" s="17">
        <v>10</v>
      </c>
      <c r="S23"/>
      <c r="T23"/>
      <c r="U23"/>
    </row>
    <row r="24" spans="3:21" ht="13.5" thickBot="1">
      <c r="C24" s="41"/>
      <c r="D24" s="3" t="s">
        <v>162</v>
      </c>
      <c r="E24" s="22">
        <v>0.9454545454545454</v>
      </c>
      <c r="I24" s="26" t="s">
        <v>164</v>
      </c>
      <c r="J24" s="27" t="s">
        <v>158</v>
      </c>
      <c r="K24" s="28">
        <v>155</v>
      </c>
      <c r="O24" s="23"/>
      <c r="P24" s="24" t="s">
        <v>162</v>
      </c>
      <c r="Q24" s="25">
        <v>0.12345679012345678</v>
      </c>
      <c r="S24"/>
      <c r="T24"/>
      <c r="U24"/>
    </row>
    <row r="25" spans="3:21" ht="13.5" thickBot="1">
      <c r="C25" s="41" t="s">
        <v>27</v>
      </c>
      <c r="D25" s="3" t="s">
        <v>158</v>
      </c>
      <c r="E25" s="42">
        <v>3</v>
      </c>
      <c r="O25" s="29" t="s">
        <v>164</v>
      </c>
      <c r="P25" s="30" t="s">
        <v>158</v>
      </c>
      <c r="Q25" s="31">
        <v>81</v>
      </c>
      <c r="S25"/>
      <c r="T25"/>
      <c r="U25"/>
    </row>
    <row r="26" spans="3:11" ht="13.5" thickBot="1">
      <c r="C26" s="32"/>
      <c r="D26" s="3" t="s">
        <v>162</v>
      </c>
      <c r="E26" s="22">
        <v>0.05454545454545454</v>
      </c>
      <c r="I26" s="37" t="s">
        <v>173</v>
      </c>
      <c r="J26" s="38"/>
      <c r="K26" s="39"/>
    </row>
    <row r="27" spans="3:11" ht="13.5" thickBot="1">
      <c r="C27" s="26" t="s">
        <v>164</v>
      </c>
      <c r="D27" s="27" t="s">
        <v>158</v>
      </c>
      <c r="E27" s="28">
        <v>55</v>
      </c>
      <c r="I27" s="11" t="s">
        <v>159</v>
      </c>
      <c r="J27" s="12" t="s">
        <v>158</v>
      </c>
      <c r="K27" s="13">
        <v>5</v>
      </c>
    </row>
    <row r="28" spans="9:21" ht="12.75">
      <c r="I28" s="18"/>
      <c r="J28" s="19" t="s">
        <v>162</v>
      </c>
      <c r="K28" s="20">
        <v>0.09615384615384616</v>
      </c>
      <c r="S28"/>
      <c r="T28"/>
      <c r="U28"/>
    </row>
    <row r="29" spans="3:21" ht="12.75">
      <c r="C29" s="37" t="s">
        <v>174</v>
      </c>
      <c r="D29" s="38"/>
      <c r="E29" s="39"/>
      <c r="I29" s="11" t="s">
        <v>163</v>
      </c>
      <c r="J29" s="12" t="s">
        <v>158</v>
      </c>
      <c r="K29" s="13">
        <v>5</v>
      </c>
      <c r="M29" s="14" t="s">
        <v>163</v>
      </c>
      <c r="O29" s="15" t="s">
        <v>160</v>
      </c>
      <c r="P29" s="16"/>
      <c r="Q29" s="17"/>
      <c r="S29" s="15" t="s">
        <v>161</v>
      </c>
      <c r="T29" s="16"/>
      <c r="U29" s="17"/>
    </row>
    <row r="30" spans="3:21" ht="12.75">
      <c r="C30" s="41" t="s">
        <v>26</v>
      </c>
      <c r="D30" s="3" t="s">
        <v>158</v>
      </c>
      <c r="E30" s="42">
        <v>28</v>
      </c>
      <c r="I30" s="18"/>
      <c r="J30" s="19" t="s">
        <v>162</v>
      </c>
      <c r="K30" s="20">
        <v>0.09615384615384616</v>
      </c>
      <c r="M30" s="21"/>
      <c r="O30" s="15" t="s">
        <v>26</v>
      </c>
      <c r="P30" s="16" t="s">
        <v>158</v>
      </c>
      <c r="Q30" s="17">
        <v>40</v>
      </c>
      <c r="S30" s="15" t="s">
        <v>26</v>
      </c>
      <c r="T30" s="16" t="s">
        <v>158</v>
      </c>
      <c r="U30" s="17">
        <v>36</v>
      </c>
    </row>
    <row r="31" spans="3:21" ht="12.75">
      <c r="C31" s="41"/>
      <c r="D31" s="3" t="s">
        <v>162</v>
      </c>
      <c r="E31" s="22">
        <v>0.5490196078431373</v>
      </c>
      <c r="I31" s="11" t="s">
        <v>165</v>
      </c>
      <c r="J31" s="12" t="s">
        <v>158</v>
      </c>
      <c r="K31" s="13">
        <v>17</v>
      </c>
      <c r="O31" s="23"/>
      <c r="P31" s="24" t="s">
        <v>162</v>
      </c>
      <c r="Q31" s="25">
        <v>0.851063829787234</v>
      </c>
      <c r="S31" s="23"/>
      <c r="T31" s="24" t="s">
        <v>162</v>
      </c>
      <c r="U31" s="25">
        <v>0.8</v>
      </c>
    </row>
    <row r="32" spans="3:21" ht="12.75">
      <c r="C32" s="41" t="s">
        <v>27</v>
      </c>
      <c r="D32" s="3" t="s">
        <v>158</v>
      </c>
      <c r="E32" s="42">
        <v>23</v>
      </c>
      <c r="I32" s="18"/>
      <c r="J32" s="19" t="s">
        <v>162</v>
      </c>
      <c r="K32" s="20">
        <v>0.3269230769230769</v>
      </c>
      <c r="O32" s="15" t="s">
        <v>27</v>
      </c>
      <c r="P32" s="16" t="s">
        <v>158</v>
      </c>
      <c r="Q32" s="17">
        <v>7</v>
      </c>
      <c r="S32" s="15" t="s">
        <v>27</v>
      </c>
      <c r="T32" s="16" t="s">
        <v>158</v>
      </c>
      <c r="U32" s="17">
        <v>9</v>
      </c>
    </row>
    <row r="33" spans="3:21" ht="13.5" thickBot="1">
      <c r="C33" s="32"/>
      <c r="D33" s="3" t="s">
        <v>162</v>
      </c>
      <c r="E33" s="22">
        <v>0.45098039215686275</v>
      </c>
      <c r="I33" s="11" t="s">
        <v>166</v>
      </c>
      <c r="J33" s="12" t="s">
        <v>158</v>
      </c>
      <c r="K33" s="13">
        <v>25</v>
      </c>
      <c r="O33" s="23"/>
      <c r="P33" s="24" t="s">
        <v>162</v>
      </c>
      <c r="Q33" s="25">
        <v>0.14893617021276595</v>
      </c>
      <c r="S33" s="23"/>
      <c r="T33" s="24" t="s">
        <v>162</v>
      </c>
      <c r="U33" s="25">
        <v>0.2</v>
      </c>
    </row>
    <row r="34" spans="3:21" ht="13.5" thickBot="1">
      <c r="C34" s="26" t="s">
        <v>164</v>
      </c>
      <c r="D34" s="27" t="s">
        <v>158</v>
      </c>
      <c r="E34" s="28">
        <v>51</v>
      </c>
      <c r="I34" s="32"/>
      <c r="J34" s="3" t="s">
        <v>162</v>
      </c>
      <c r="K34" s="20">
        <v>0.4807692307692308</v>
      </c>
      <c r="O34" s="29" t="s">
        <v>164</v>
      </c>
      <c r="P34" s="30" t="s">
        <v>158</v>
      </c>
      <c r="Q34" s="31">
        <v>47</v>
      </c>
      <c r="S34" s="29" t="s">
        <v>170</v>
      </c>
      <c r="T34" s="30" t="s">
        <v>158</v>
      </c>
      <c r="U34" s="31">
        <v>45</v>
      </c>
    </row>
    <row r="35" spans="9:21" ht="13.5" thickBot="1">
      <c r="I35" s="26" t="s">
        <v>164</v>
      </c>
      <c r="J35" s="27" t="s">
        <v>158</v>
      </c>
      <c r="K35" s="28">
        <v>52</v>
      </c>
      <c r="S35" s="15" t="s">
        <v>103</v>
      </c>
      <c r="T35" s="16" t="s">
        <v>158</v>
      </c>
      <c r="U35" s="17">
        <v>2</v>
      </c>
    </row>
    <row r="36" spans="3:21" ht="13.5" thickBot="1">
      <c r="C36" s="37" t="s">
        <v>150</v>
      </c>
      <c r="D36" s="38"/>
      <c r="E36" s="39"/>
      <c r="S36" s="29" t="s">
        <v>164</v>
      </c>
      <c r="T36" s="30" t="s">
        <v>158</v>
      </c>
      <c r="U36" s="31">
        <v>47</v>
      </c>
    </row>
    <row r="37" spans="3:21" ht="12.75">
      <c r="C37" s="41" t="s">
        <v>26</v>
      </c>
      <c r="D37" s="3" t="s">
        <v>158</v>
      </c>
      <c r="E37" s="42">
        <v>62</v>
      </c>
      <c r="I37" s="37" t="s">
        <v>174</v>
      </c>
      <c r="J37" s="38"/>
      <c r="K37" s="39"/>
      <c r="S37"/>
      <c r="T37"/>
      <c r="U37"/>
    </row>
    <row r="38" spans="3:21" ht="12.75">
      <c r="C38" s="41"/>
      <c r="D38" s="3" t="s">
        <v>162</v>
      </c>
      <c r="E38" s="22">
        <v>0.5210084033613446</v>
      </c>
      <c r="I38" s="11" t="s">
        <v>159</v>
      </c>
      <c r="J38" s="12" t="s">
        <v>158</v>
      </c>
      <c r="K38" s="13">
        <v>1</v>
      </c>
      <c r="O38" s="15" t="s">
        <v>175</v>
      </c>
      <c r="P38" s="16"/>
      <c r="Q38" s="17"/>
      <c r="S38" s="15" t="s">
        <v>176</v>
      </c>
      <c r="T38" s="16"/>
      <c r="U38" s="17"/>
    </row>
    <row r="39" spans="3:21" ht="12.75">
      <c r="C39" s="41" t="s">
        <v>27</v>
      </c>
      <c r="D39" s="3" t="s">
        <v>158</v>
      </c>
      <c r="E39" s="42">
        <v>57</v>
      </c>
      <c r="I39" s="18"/>
      <c r="J39" s="19" t="s">
        <v>162</v>
      </c>
      <c r="K39" s="20">
        <v>0.03571428571428571</v>
      </c>
      <c r="O39" s="43" t="s">
        <v>177</v>
      </c>
      <c r="P39" s="16" t="s">
        <v>158</v>
      </c>
      <c r="Q39" s="17">
        <v>0</v>
      </c>
      <c r="S39" s="43" t="s">
        <v>178</v>
      </c>
      <c r="T39" s="16" t="s">
        <v>158</v>
      </c>
      <c r="U39" s="17">
        <v>34</v>
      </c>
    </row>
    <row r="40" spans="3:21" ht="13.5" thickBot="1">
      <c r="C40" s="32"/>
      <c r="D40" s="3" t="s">
        <v>162</v>
      </c>
      <c r="E40" s="22">
        <v>0.4789915966386555</v>
      </c>
      <c r="I40" s="11" t="s">
        <v>163</v>
      </c>
      <c r="J40" s="12" t="s">
        <v>158</v>
      </c>
      <c r="K40" s="13">
        <v>0</v>
      </c>
      <c r="O40" s="32" t="s">
        <v>179</v>
      </c>
      <c r="P40" s="44" t="s">
        <v>158</v>
      </c>
      <c r="Q40" s="45">
        <v>10</v>
      </c>
      <c r="S40" s="32" t="s">
        <v>180</v>
      </c>
      <c r="T40" s="3" t="s">
        <v>158</v>
      </c>
      <c r="U40" s="45">
        <v>10</v>
      </c>
    </row>
    <row r="41" spans="3:21" ht="13.5" thickBot="1">
      <c r="C41" s="26" t="s">
        <v>164</v>
      </c>
      <c r="D41" s="27" t="s">
        <v>158</v>
      </c>
      <c r="E41" s="28">
        <v>119</v>
      </c>
      <c r="I41" s="18"/>
      <c r="J41" s="19" t="s">
        <v>162</v>
      </c>
      <c r="K41" s="20">
        <v>0</v>
      </c>
      <c r="O41" s="32" t="s">
        <v>181</v>
      </c>
      <c r="P41" s="44" t="s">
        <v>158</v>
      </c>
      <c r="Q41" s="45">
        <v>22</v>
      </c>
      <c r="S41" s="32" t="s">
        <v>182</v>
      </c>
      <c r="T41" s="3" t="s">
        <v>158</v>
      </c>
      <c r="U41" s="45">
        <v>2</v>
      </c>
    </row>
    <row r="42" spans="9:21" ht="12.75">
      <c r="I42" s="11" t="s">
        <v>165</v>
      </c>
      <c r="J42" s="12" t="s">
        <v>158</v>
      </c>
      <c r="K42" s="13">
        <v>4</v>
      </c>
      <c r="O42" s="32" t="s">
        <v>183</v>
      </c>
      <c r="P42" s="44" t="s">
        <v>158</v>
      </c>
      <c r="Q42" s="45">
        <v>14</v>
      </c>
      <c r="S42" s="32" t="s">
        <v>184</v>
      </c>
      <c r="T42" s="44" t="s">
        <v>158</v>
      </c>
      <c r="U42" s="45">
        <v>0</v>
      </c>
    </row>
    <row r="43" spans="9:21" ht="13.5" thickBot="1">
      <c r="I43" s="18"/>
      <c r="J43" s="19" t="s">
        <v>162</v>
      </c>
      <c r="K43" s="20">
        <v>0.14285714285714285</v>
      </c>
      <c r="O43" s="32" t="s">
        <v>103</v>
      </c>
      <c r="P43" s="44" t="s">
        <v>158</v>
      </c>
      <c r="Q43" s="45">
        <v>1</v>
      </c>
      <c r="S43" s="32" t="s">
        <v>103</v>
      </c>
      <c r="T43" s="44" t="s">
        <v>158</v>
      </c>
      <c r="U43" s="45">
        <v>1</v>
      </c>
    </row>
    <row r="44" spans="9:21" ht="13.5" thickBot="1">
      <c r="I44" s="11" t="s">
        <v>166</v>
      </c>
      <c r="J44" s="12" t="s">
        <v>158</v>
      </c>
      <c r="K44" s="13">
        <v>23</v>
      </c>
      <c r="O44" s="26" t="s">
        <v>164</v>
      </c>
      <c r="P44" s="27" t="s">
        <v>158</v>
      </c>
      <c r="Q44" s="28">
        <v>47</v>
      </c>
      <c r="S44" s="26" t="s">
        <v>164</v>
      </c>
      <c r="T44" s="27" t="s">
        <v>158</v>
      </c>
      <c r="U44" s="28">
        <v>47</v>
      </c>
    </row>
    <row r="45" spans="9:11" ht="13.5" thickBot="1">
      <c r="I45" s="32"/>
      <c r="J45" s="3" t="s">
        <v>162</v>
      </c>
      <c r="K45" s="20">
        <v>0.8214285714285714</v>
      </c>
    </row>
    <row r="46" spans="9:11" ht="13.5" thickBot="1">
      <c r="I46" s="26" t="s">
        <v>164</v>
      </c>
      <c r="J46" s="27" t="s">
        <v>158</v>
      </c>
      <c r="K46" s="28">
        <v>28</v>
      </c>
    </row>
    <row r="48" spans="9:21" ht="12.75">
      <c r="I48" s="37" t="s">
        <v>150</v>
      </c>
      <c r="J48" s="38"/>
      <c r="K48" s="39"/>
      <c r="M48" s="14" t="s">
        <v>165</v>
      </c>
      <c r="O48" s="15" t="s">
        <v>175</v>
      </c>
      <c r="P48" s="16"/>
      <c r="Q48" s="17"/>
      <c r="S48" s="15" t="s">
        <v>176</v>
      </c>
      <c r="T48" s="16"/>
      <c r="U48" s="17"/>
    </row>
    <row r="49" spans="9:21" ht="12.75">
      <c r="I49" s="11" t="s">
        <v>159</v>
      </c>
      <c r="J49" s="12" t="s">
        <v>158</v>
      </c>
      <c r="K49" s="13">
        <v>0</v>
      </c>
      <c r="M49" s="21"/>
      <c r="O49" s="43" t="s">
        <v>177</v>
      </c>
      <c r="P49" s="16" t="s">
        <v>158</v>
      </c>
      <c r="Q49" s="17">
        <v>0</v>
      </c>
      <c r="S49" s="43" t="s">
        <v>178</v>
      </c>
      <c r="T49" s="16" t="s">
        <v>158</v>
      </c>
      <c r="U49" s="17">
        <v>14</v>
      </c>
    </row>
    <row r="50" spans="9:21" ht="12.75">
      <c r="I50" s="18"/>
      <c r="J50" s="19" t="s">
        <v>162</v>
      </c>
      <c r="K50" s="20">
        <v>0</v>
      </c>
      <c r="O50" s="32" t="s">
        <v>179</v>
      </c>
      <c r="P50" s="44" t="s">
        <v>158</v>
      </c>
      <c r="Q50" s="45">
        <v>20</v>
      </c>
      <c r="S50" s="32" t="s">
        <v>180</v>
      </c>
      <c r="T50" s="3" t="s">
        <v>158</v>
      </c>
      <c r="U50" s="45">
        <v>16</v>
      </c>
    </row>
    <row r="51" spans="9:21" ht="12.75">
      <c r="I51" s="11" t="s">
        <v>163</v>
      </c>
      <c r="J51" s="12" t="s">
        <v>158</v>
      </c>
      <c r="K51" s="13">
        <v>2</v>
      </c>
      <c r="O51" s="32" t="s">
        <v>181</v>
      </c>
      <c r="P51" s="44" t="s">
        <v>158</v>
      </c>
      <c r="Q51" s="45">
        <v>1</v>
      </c>
      <c r="S51" s="32" t="s">
        <v>182</v>
      </c>
      <c r="T51" s="3" t="s">
        <v>158</v>
      </c>
      <c r="U51" s="45">
        <v>9</v>
      </c>
    </row>
    <row r="52" spans="5:21" ht="12.75">
      <c r="E52" s="46"/>
      <c r="I52" s="18"/>
      <c r="J52" s="19" t="s">
        <v>162</v>
      </c>
      <c r="K52" s="20">
        <v>0.03225806451612903</v>
      </c>
      <c r="O52" s="32" t="s">
        <v>183</v>
      </c>
      <c r="P52" s="44" t="s">
        <v>158</v>
      </c>
      <c r="Q52" s="45">
        <v>1</v>
      </c>
      <c r="S52" s="32" t="s">
        <v>184</v>
      </c>
      <c r="T52" s="44" t="s">
        <v>158</v>
      </c>
      <c r="U52" s="45">
        <v>2</v>
      </c>
    </row>
    <row r="53" spans="9:21" ht="13.5" thickBot="1">
      <c r="I53" s="11" t="s">
        <v>165</v>
      </c>
      <c r="J53" s="12" t="s">
        <v>158</v>
      </c>
      <c r="K53" s="13">
        <v>0</v>
      </c>
      <c r="O53" s="32" t="s">
        <v>103</v>
      </c>
      <c r="P53" s="44" t="s">
        <v>158</v>
      </c>
      <c r="Q53" s="45">
        <v>19</v>
      </c>
      <c r="S53" s="32" t="s">
        <v>103</v>
      </c>
      <c r="T53" s="44" t="s">
        <v>158</v>
      </c>
      <c r="U53" s="45">
        <v>0</v>
      </c>
    </row>
    <row r="54" spans="9:21" ht="13.5" thickBot="1">
      <c r="I54" s="18"/>
      <c r="J54" s="19" t="s">
        <v>162</v>
      </c>
      <c r="K54" s="20">
        <v>0</v>
      </c>
      <c r="O54" s="26" t="s">
        <v>164</v>
      </c>
      <c r="P54" s="27" t="s">
        <v>158</v>
      </c>
      <c r="Q54" s="28">
        <v>41</v>
      </c>
      <c r="S54" s="26" t="s">
        <v>164</v>
      </c>
      <c r="T54" s="27" t="s">
        <v>158</v>
      </c>
      <c r="U54" s="28">
        <v>41</v>
      </c>
    </row>
    <row r="55" spans="9:21" ht="12.75">
      <c r="I55" s="11" t="s">
        <v>166</v>
      </c>
      <c r="J55" s="12" t="s">
        <v>158</v>
      </c>
      <c r="K55" s="13">
        <v>60</v>
      </c>
      <c r="S55"/>
      <c r="T55"/>
      <c r="U55"/>
    </row>
    <row r="56" spans="9:21" ht="13.5" thickBot="1">
      <c r="I56" s="32"/>
      <c r="J56" s="3" t="s">
        <v>162</v>
      </c>
      <c r="K56" s="20">
        <v>0.967741935483871</v>
      </c>
      <c r="S56"/>
      <c r="T56"/>
      <c r="U56"/>
    </row>
    <row r="57" spans="9:21" ht="13.5" thickBot="1">
      <c r="I57" s="26" t="s">
        <v>164</v>
      </c>
      <c r="J57" s="27" t="s">
        <v>158</v>
      </c>
      <c r="K57" s="28">
        <v>62</v>
      </c>
      <c r="S57"/>
      <c r="T57"/>
      <c r="U57"/>
    </row>
    <row r="58" spans="19:21" ht="12.75">
      <c r="S58"/>
      <c r="T58"/>
      <c r="U58"/>
    </row>
    <row r="59" spans="19:21" ht="12.75">
      <c r="S59"/>
      <c r="T59"/>
      <c r="U59"/>
    </row>
    <row r="60" spans="19:21" ht="12.75">
      <c r="S60"/>
      <c r="T60"/>
      <c r="U60"/>
    </row>
    <row r="61" spans="19:21" ht="12.75">
      <c r="S61"/>
      <c r="T61"/>
      <c r="U61"/>
    </row>
    <row r="62" spans="19:21" ht="12.75">
      <c r="S62"/>
      <c r="T62"/>
      <c r="U62"/>
    </row>
    <row r="63" spans="19:21" ht="12.75">
      <c r="S63"/>
      <c r="T63"/>
      <c r="U63"/>
    </row>
    <row r="64" spans="19:21" ht="12.75">
      <c r="S64"/>
      <c r="T64"/>
      <c r="U64"/>
    </row>
    <row r="65" spans="19:21" ht="12.75">
      <c r="S65"/>
      <c r="T65"/>
      <c r="U65"/>
    </row>
    <row r="66" spans="19:21" ht="12.75">
      <c r="S66"/>
      <c r="T66"/>
      <c r="U66"/>
    </row>
    <row r="67" spans="19:21" ht="12.75">
      <c r="S67"/>
      <c r="T67"/>
      <c r="U67"/>
    </row>
    <row r="68" spans="19:21" ht="12.75">
      <c r="S68"/>
      <c r="T68"/>
      <c r="U68"/>
    </row>
    <row r="69" spans="19:21" ht="12.75">
      <c r="S69"/>
      <c r="T69"/>
      <c r="U69"/>
    </row>
    <row r="70" spans="19:21" ht="12.75">
      <c r="S70"/>
      <c r="T70"/>
      <c r="U70"/>
    </row>
    <row r="71" spans="19:21" ht="12.75">
      <c r="S71"/>
      <c r="T71"/>
      <c r="U71"/>
    </row>
    <row r="72" spans="19:21" ht="12.75">
      <c r="S72"/>
      <c r="T72"/>
      <c r="U72"/>
    </row>
    <row r="73" spans="19:21" ht="12.75">
      <c r="S73"/>
      <c r="T73"/>
      <c r="U73"/>
    </row>
    <row r="74" spans="19:21" ht="12.75">
      <c r="S74"/>
      <c r="T74"/>
      <c r="U74"/>
    </row>
    <row r="75" spans="19:21" ht="12.75">
      <c r="S75"/>
      <c r="T75"/>
      <c r="U75"/>
    </row>
    <row r="76" spans="19:21" ht="12.75">
      <c r="S76"/>
      <c r="T76"/>
      <c r="U76"/>
    </row>
    <row r="77" spans="19:21" ht="12.75">
      <c r="S77"/>
      <c r="T77"/>
      <c r="U77"/>
    </row>
    <row r="78" spans="19:21" ht="12.75">
      <c r="S78"/>
      <c r="T78"/>
      <c r="U78"/>
    </row>
    <row r="79" spans="19:21" ht="12.75">
      <c r="S79"/>
      <c r="T79"/>
      <c r="U79"/>
    </row>
    <row r="80" spans="19:21" ht="12.75">
      <c r="S80"/>
      <c r="T80"/>
      <c r="U80"/>
    </row>
  </sheetData>
  <printOptions/>
  <pageMargins left="0.4" right="0.42" top="0.62" bottom="0.59" header="0.5" footer="0.5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88"/>
  <sheetViews>
    <sheetView showGridLines="0" zoomScale="85" zoomScaleNormal="85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3" sqref="C43"/>
    </sheetView>
  </sheetViews>
  <sheetFormatPr defaultColWidth="9.140625" defaultRowHeight="12.75"/>
  <cols>
    <col min="1" max="2" width="5.7109375" style="68" customWidth="1"/>
    <col min="3" max="3" width="65.00390625" style="68" customWidth="1"/>
    <col min="4" max="4" width="36.140625" style="68" customWidth="1"/>
    <col min="5" max="9" width="11.8515625" style="68" customWidth="1"/>
    <col min="10" max="10" width="21.421875" style="68" customWidth="1"/>
    <col min="11" max="12" width="9.140625" style="68" customWidth="1"/>
    <col min="13" max="13" width="15.28125" style="68" customWidth="1"/>
    <col min="14" max="16384" width="9.140625" style="68" customWidth="1"/>
  </cols>
  <sheetData>
    <row r="1" ht="11.25">
      <c r="A1" s="4" t="s">
        <v>104</v>
      </c>
    </row>
    <row r="2" ht="12" thickBot="1"/>
    <row r="3" spans="1:10" ht="45.75" thickBot="1">
      <c r="A3" s="1" t="s">
        <v>99</v>
      </c>
      <c r="B3" s="1" t="s">
        <v>24</v>
      </c>
      <c r="C3" s="1" t="s">
        <v>100</v>
      </c>
      <c r="D3" s="1" t="s">
        <v>101</v>
      </c>
      <c r="E3" s="1" t="s">
        <v>206</v>
      </c>
      <c r="F3" s="1" t="s">
        <v>185</v>
      </c>
      <c r="G3" s="1" t="s">
        <v>161</v>
      </c>
      <c r="H3" s="1" t="s">
        <v>207</v>
      </c>
      <c r="I3" s="1" t="s">
        <v>389</v>
      </c>
      <c r="J3" s="1" t="s">
        <v>102</v>
      </c>
    </row>
    <row r="4" spans="1:10" ht="11.25">
      <c r="A4" s="69" t="s">
        <v>220</v>
      </c>
      <c r="B4" s="69" t="s">
        <v>98</v>
      </c>
      <c r="C4" s="69" t="s">
        <v>221</v>
      </c>
      <c r="D4" s="69" t="s">
        <v>169</v>
      </c>
      <c r="E4" s="70" t="s">
        <v>26</v>
      </c>
      <c r="F4" s="70" t="s">
        <v>26</v>
      </c>
      <c r="G4" s="70" t="s">
        <v>27</v>
      </c>
      <c r="H4" s="70" t="s">
        <v>27</v>
      </c>
      <c r="I4" s="70" t="s">
        <v>26</v>
      </c>
      <c r="J4" s="69" t="s">
        <v>208</v>
      </c>
    </row>
    <row r="5" spans="1:10" ht="11.25">
      <c r="A5" s="71" t="s">
        <v>220</v>
      </c>
      <c r="B5" s="71" t="s">
        <v>97</v>
      </c>
      <c r="C5" s="71" t="s">
        <v>222</v>
      </c>
      <c r="D5" s="71" t="s">
        <v>169</v>
      </c>
      <c r="E5" s="72" t="s">
        <v>26</v>
      </c>
      <c r="F5" s="70" t="s">
        <v>26</v>
      </c>
      <c r="G5" s="70" t="s">
        <v>26</v>
      </c>
      <c r="H5" s="70" t="s">
        <v>26</v>
      </c>
      <c r="I5" s="70" t="s">
        <v>27</v>
      </c>
      <c r="J5" s="71" t="s">
        <v>209</v>
      </c>
    </row>
    <row r="6" spans="1:10" ht="11.25">
      <c r="A6" s="71" t="s">
        <v>223</v>
      </c>
      <c r="B6" s="71" t="s">
        <v>96</v>
      </c>
      <c r="C6" s="71" t="s">
        <v>224</v>
      </c>
      <c r="D6" s="71" t="s">
        <v>169</v>
      </c>
      <c r="E6" s="72" t="s">
        <v>26</v>
      </c>
      <c r="F6" s="70" t="s">
        <v>26</v>
      </c>
      <c r="G6" s="70" t="s">
        <v>26</v>
      </c>
      <c r="H6" s="70" t="s">
        <v>26</v>
      </c>
      <c r="I6" s="70" t="s">
        <v>26</v>
      </c>
      <c r="J6" s="71" t="s">
        <v>210</v>
      </c>
    </row>
    <row r="7" spans="1:10" ht="11.25">
      <c r="A7" s="71" t="s">
        <v>225</v>
      </c>
      <c r="B7" s="71" t="s">
        <v>95</v>
      </c>
      <c r="C7" s="71" t="s">
        <v>226</v>
      </c>
      <c r="D7" s="71" t="s">
        <v>169</v>
      </c>
      <c r="E7" s="72" t="s">
        <v>26</v>
      </c>
      <c r="F7" s="70" t="s">
        <v>27</v>
      </c>
      <c r="G7" s="70" t="s">
        <v>27</v>
      </c>
      <c r="H7" s="70" t="s">
        <v>27</v>
      </c>
      <c r="I7" s="70" t="s">
        <v>27</v>
      </c>
      <c r="J7" s="71" t="s">
        <v>210</v>
      </c>
    </row>
    <row r="8" spans="1:10" ht="11.25">
      <c r="A8" s="71" t="s">
        <v>227</v>
      </c>
      <c r="B8" s="71" t="s">
        <v>94</v>
      </c>
      <c r="C8" s="71" t="s">
        <v>228</v>
      </c>
      <c r="D8" s="71" t="s">
        <v>169</v>
      </c>
      <c r="E8" s="72" t="s">
        <v>26</v>
      </c>
      <c r="F8" s="70" t="s">
        <v>26</v>
      </c>
      <c r="G8" s="70" t="s">
        <v>26</v>
      </c>
      <c r="H8" s="70" t="s">
        <v>27</v>
      </c>
      <c r="I8" s="70" t="s">
        <v>26</v>
      </c>
      <c r="J8" s="71" t="s">
        <v>211</v>
      </c>
    </row>
    <row r="9" spans="1:10" ht="11.25">
      <c r="A9" s="71" t="s">
        <v>220</v>
      </c>
      <c r="B9" s="71" t="s">
        <v>93</v>
      </c>
      <c r="C9" s="71" t="s">
        <v>229</v>
      </c>
      <c r="D9" s="71" t="s">
        <v>169</v>
      </c>
      <c r="E9" s="72" t="s">
        <v>26</v>
      </c>
      <c r="F9" s="70" t="s">
        <v>26</v>
      </c>
      <c r="G9" s="70" t="s">
        <v>27</v>
      </c>
      <c r="H9" s="70" t="s">
        <v>27</v>
      </c>
      <c r="I9" s="70" t="s">
        <v>26</v>
      </c>
      <c r="J9" s="71" t="s">
        <v>208</v>
      </c>
    </row>
    <row r="10" spans="1:10" ht="11.25">
      <c r="A10" s="71" t="s">
        <v>230</v>
      </c>
      <c r="B10" s="71" t="s">
        <v>92</v>
      </c>
      <c r="C10" s="71" t="s">
        <v>231</v>
      </c>
      <c r="D10" s="71" t="s">
        <v>169</v>
      </c>
      <c r="E10" s="72" t="s">
        <v>26</v>
      </c>
      <c r="F10" s="70" t="s">
        <v>26</v>
      </c>
      <c r="G10" s="70" t="s">
        <v>26</v>
      </c>
      <c r="H10" s="70" t="s">
        <v>27</v>
      </c>
      <c r="I10" s="70" t="s">
        <v>26</v>
      </c>
      <c r="J10" s="71" t="s">
        <v>209</v>
      </c>
    </row>
    <row r="11" spans="1:10" ht="11.25">
      <c r="A11" s="71" t="s">
        <v>225</v>
      </c>
      <c r="B11" s="71" t="s">
        <v>91</v>
      </c>
      <c r="C11" s="71" t="s">
        <v>232</v>
      </c>
      <c r="D11" s="71" t="s">
        <v>169</v>
      </c>
      <c r="E11" s="72" t="s">
        <v>26</v>
      </c>
      <c r="F11" s="70" t="s">
        <v>26</v>
      </c>
      <c r="G11" s="70" t="s">
        <v>26</v>
      </c>
      <c r="H11" s="70" t="s">
        <v>26</v>
      </c>
      <c r="I11" s="70" t="s">
        <v>26</v>
      </c>
      <c r="J11" s="71" t="s">
        <v>209</v>
      </c>
    </row>
    <row r="12" spans="1:10" ht="11.25">
      <c r="A12" s="71" t="s">
        <v>223</v>
      </c>
      <c r="B12" s="71" t="s">
        <v>90</v>
      </c>
      <c r="C12" s="71" t="s">
        <v>233</v>
      </c>
      <c r="D12" s="71" t="s">
        <v>169</v>
      </c>
      <c r="E12" s="72" t="s">
        <v>26</v>
      </c>
      <c r="F12" s="70" t="s">
        <v>26</v>
      </c>
      <c r="G12" s="70" t="s">
        <v>26</v>
      </c>
      <c r="H12" s="70" t="s">
        <v>27</v>
      </c>
      <c r="I12" s="70" t="s">
        <v>27</v>
      </c>
      <c r="J12" s="71" t="s">
        <v>209</v>
      </c>
    </row>
    <row r="13" spans="1:10" ht="11.25">
      <c r="A13" s="71" t="s">
        <v>234</v>
      </c>
      <c r="B13" s="71" t="s">
        <v>89</v>
      </c>
      <c r="C13" s="71" t="s">
        <v>235</v>
      </c>
      <c r="D13" s="71" t="s">
        <v>169</v>
      </c>
      <c r="E13" s="72" t="s">
        <v>27</v>
      </c>
      <c r="F13" s="70" t="s">
        <v>26</v>
      </c>
      <c r="G13" s="70" t="s">
        <v>26</v>
      </c>
      <c r="H13" s="70" t="s">
        <v>27</v>
      </c>
      <c r="I13" s="70" t="s">
        <v>27</v>
      </c>
      <c r="J13" s="71" t="s">
        <v>210</v>
      </c>
    </row>
    <row r="14" spans="1:10" ht="11.25">
      <c r="A14" s="71" t="s">
        <v>220</v>
      </c>
      <c r="B14" s="71" t="s">
        <v>88</v>
      </c>
      <c r="C14" s="71" t="s">
        <v>236</v>
      </c>
      <c r="D14" s="71" t="s">
        <v>169</v>
      </c>
      <c r="E14" s="72" t="s">
        <v>26</v>
      </c>
      <c r="F14" s="70" t="s">
        <v>26</v>
      </c>
      <c r="G14" s="70" t="s">
        <v>26</v>
      </c>
      <c r="H14" s="70" t="s">
        <v>27</v>
      </c>
      <c r="I14" s="70" t="s">
        <v>27</v>
      </c>
      <c r="J14" s="71" t="s">
        <v>210</v>
      </c>
    </row>
    <row r="15" spans="1:10" ht="11.25">
      <c r="A15" s="71" t="s">
        <v>223</v>
      </c>
      <c r="B15" s="71" t="s">
        <v>87</v>
      </c>
      <c r="C15" s="71" t="s">
        <v>237</v>
      </c>
      <c r="D15" s="71" t="s">
        <v>169</v>
      </c>
      <c r="E15" s="72" t="s">
        <v>26</v>
      </c>
      <c r="F15" s="70" t="s">
        <v>26</v>
      </c>
      <c r="G15" s="70" t="s">
        <v>26</v>
      </c>
      <c r="H15" s="70" t="s">
        <v>26</v>
      </c>
      <c r="I15" s="70" t="s">
        <v>26</v>
      </c>
      <c r="J15" s="71" t="s">
        <v>209</v>
      </c>
    </row>
    <row r="16" spans="1:10" ht="11.25">
      <c r="A16" s="71" t="s">
        <v>225</v>
      </c>
      <c r="B16" s="71" t="s">
        <v>86</v>
      </c>
      <c r="C16" s="71" t="s">
        <v>238</v>
      </c>
      <c r="D16" s="71" t="s">
        <v>169</v>
      </c>
      <c r="E16" s="72" t="s">
        <v>26</v>
      </c>
      <c r="F16" s="70" t="s">
        <v>26</v>
      </c>
      <c r="G16" s="70" t="s">
        <v>27</v>
      </c>
      <c r="H16" s="70" t="s">
        <v>27</v>
      </c>
      <c r="I16" s="70" t="s">
        <v>26</v>
      </c>
      <c r="J16" s="71" t="s">
        <v>209</v>
      </c>
    </row>
    <row r="17" spans="1:10" ht="11.25">
      <c r="A17" s="71" t="s">
        <v>239</v>
      </c>
      <c r="B17" s="71" t="s">
        <v>85</v>
      </c>
      <c r="C17" s="71" t="s">
        <v>240</v>
      </c>
      <c r="D17" s="71" t="s">
        <v>169</v>
      </c>
      <c r="E17" s="72" t="s">
        <v>26</v>
      </c>
      <c r="F17" s="70" t="s">
        <v>26</v>
      </c>
      <c r="G17" s="70" t="s">
        <v>26</v>
      </c>
      <c r="H17" s="70" t="s">
        <v>27</v>
      </c>
      <c r="I17" s="70" t="s">
        <v>27</v>
      </c>
      <c r="J17" s="71" t="s">
        <v>208</v>
      </c>
    </row>
    <row r="18" spans="1:10" ht="11.25">
      <c r="A18" s="71" t="s">
        <v>220</v>
      </c>
      <c r="B18" s="71" t="s">
        <v>84</v>
      </c>
      <c r="C18" s="71" t="s">
        <v>241</v>
      </c>
      <c r="D18" s="71" t="s">
        <v>169</v>
      </c>
      <c r="E18" s="72" t="s">
        <v>26</v>
      </c>
      <c r="F18" s="70" t="s">
        <v>26</v>
      </c>
      <c r="G18" s="70" t="s">
        <v>26</v>
      </c>
      <c r="H18" s="70" t="s">
        <v>27</v>
      </c>
      <c r="I18" s="70" t="s">
        <v>26</v>
      </c>
      <c r="J18" s="71" t="s">
        <v>212</v>
      </c>
    </row>
    <row r="19" spans="1:10" ht="11.25">
      <c r="A19" s="71" t="s">
        <v>239</v>
      </c>
      <c r="B19" s="71" t="s">
        <v>83</v>
      </c>
      <c r="C19" s="71" t="s">
        <v>242</v>
      </c>
      <c r="D19" s="71" t="s">
        <v>169</v>
      </c>
      <c r="E19" s="72" t="s">
        <v>26</v>
      </c>
      <c r="F19" s="70" t="s">
        <v>27</v>
      </c>
      <c r="G19" s="70" t="s">
        <v>27</v>
      </c>
      <c r="H19" s="70" t="s">
        <v>27</v>
      </c>
      <c r="I19" s="70" t="s">
        <v>26</v>
      </c>
      <c r="J19" s="71" t="s">
        <v>208</v>
      </c>
    </row>
    <row r="20" spans="1:10" ht="11.25">
      <c r="A20" s="71" t="s">
        <v>223</v>
      </c>
      <c r="B20" s="71" t="s">
        <v>82</v>
      </c>
      <c r="C20" s="71" t="s">
        <v>243</v>
      </c>
      <c r="D20" s="71" t="s">
        <v>169</v>
      </c>
      <c r="E20" s="72" t="s">
        <v>26</v>
      </c>
      <c r="F20" s="70" t="s">
        <v>26</v>
      </c>
      <c r="G20" s="70" t="s">
        <v>27</v>
      </c>
      <c r="H20" s="70" t="s">
        <v>27</v>
      </c>
      <c r="I20" s="70" t="s">
        <v>26</v>
      </c>
      <c r="J20" s="71" t="s">
        <v>208</v>
      </c>
    </row>
    <row r="21" spans="1:10" ht="11.25">
      <c r="A21" s="71" t="s">
        <v>234</v>
      </c>
      <c r="B21" s="71" t="s">
        <v>81</v>
      </c>
      <c r="C21" s="71" t="s">
        <v>244</v>
      </c>
      <c r="D21" s="71" t="s">
        <v>169</v>
      </c>
      <c r="E21" s="72" t="s">
        <v>26</v>
      </c>
      <c r="F21" s="70" t="s">
        <v>26</v>
      </c>
      <c r="G21" s="70" t="s">
        <v>26</v>
      </c>
      <c r="H21" s="70" t="s">
        <v>27</v>
      </c>
      <c r="I21" s="70" t="s">
        <v>27</v>
      </c>
      <c r="J21" s="71" t="s">
        <v>208</v>
      </c>
    </row>
    <row r="22" spans="1:10" ht="11.25">
      <c r="A22" s="71" t="s">
        <v>223</v>
      </c>
      <c r="B22" s="71" t="s">
        <v>80</v>
      </c>
      <c r="C22" s="71" t="s">
        <v>245</v>
      </c>
      <c r="D22" s="71" t="s">
        <v>169</v>
      </c>
      <c r="E22" s="72" t="s">
        <v>26</v>
      </c>
      <c r="F22" s="70" t="s">
        <v>26</v>
      </c>
      <c r="G22" s="70" t="s">
        <v>26</v>
      </c>
      <c r="H22" s="70" t="s">
        <v>27</v>
      </c>
      <c r="I22" s="70" t="s">
        <v>26</v>
      </c>
      <c r="J22" s="71" t="s">
        <v>210</v>
      </c>
    </row>
    <row r="23" spans="1:10" ht="11.25">
      <c r="A23" s="71" t="s">
        <v>223</v>
      </c>
      <c r="B23" s="71" t="s">
        <v>79</v>
      </c>
      <c r="C23" s="71" t="s">
        <v>246</v>
      </c>
      <c r="D23" s="71" t="s">
        <v>169</v>
      </c>
      <c r="E23" s="72" t="s">
        <v>27</v>
      </c>
      <c r="F23" s="70" t="s">
        <v>26</v>
      </c>
      <c r="G23" s="70" t="s">
        <v>26</v>
      </c>
      <c r="H23" s="70" t="s">
        <v>27</v>
      </c>
      <c r="I23" s="70" t="s">
        <v>26</v>
      </c>
      <c r="J23" s="84" t="s">
        <v>384</v>
      </c>
    </row>
    <row r="24" spans="1:10" ht="11.25">
      <c r="A24" s="71" t="s">
        <v>223</v>
      </c>
      <c r="B24" s="71" t="s">
        <v>78</v>
      </c>
      <c r="C24" s="71" t="s">
        <v>247</v>
      </c>
      <c r="D24" s="71" t="s">
        <v>169</v>
      </c>
      <c r="E24" s="72" t="s">
        <v>27</v>
      </c>
      <c r="F24" s="70" t="s">
        <v>26</v>
      </c>
      <c r="G24" s="70" t="s">
        <v>26</v>
      </c>
      <c r="H24" s="70" t="s">
        <v>27</v>
      </c>
      <c r="I24" s="70" t="s">
        <v>26</v>
      </c>
      <c r="J24" s="84" t="s">
        <v>385</v>
      </c>
    </row>
    <row r="25" spans="1:10" ht="11.25">
      <c r="A25" s="71" t="s">
        <v>248</v>
      </c>
      <c r="B25" s="71" t="s">
        <v>77</v>
      </c>
      <c r="C25" s="71" t="s">
        <v>249</v>
      </c>
      <c r="D25" s="71" t="s">
        <v>169</v>
      </c>
      <c r="E25" s="72" t="s">
        <v>26</v>
      </c>
      <c r="F25" s="70" t="s">
        <v>26</v>
      </c>
      <c r="G25" s="70" t="s">
        <v>27</v>
      </c>
      <c r="H25" s="70" t="s">
        <v>27</v>
      </c>
      <c r="I25" s="70" t="s">
        <v>26</v>
      </c>
      <c r="J25" s="71" t="s">
        <v>208</v>
      </c>
    </row>
    <row r="26" spans="1:10" ht="11.25">
      <c r="A26" s="71" t="s">
        <v>223</v>
      </c>
      <c r="B26" s="71" t="s">
        <v>76</v>
      </c>
      <c r="C26" s="71" t="s">
        <v>250</v>
      </c>
      <c r="D26" s="71" t="s">
        <v>169</v>
      </c>
      <c r="E26" s="72" t="s">
        <v>26</v>
      </c>
      <c r="F26" s="70" t="s">
        <v>26</v>
      </c>
      <c r="G26" s="70" t="s">
        <v>26</v>
      </c>
      <c r="H26" s="70" t="s">
        <v>27</v>
      </c>
      <c r="I26" s="70" t="s">
        <v>26</v>
      </c>
      <c r="J26" s="71" t="s">
        <v>210</v>
      </c>
    </row>
    <row r="27" spans="1:10" ht="11.25">
      <c r="A27" s="71" t="s">
        <v>251</v>
      </c>
      <c r="B27" s="71" t="s">
        <v>75</v>
      </c>
      <c r="C27" s="71" t="s">
        <v>252</v>
      </c>
      <c r="D27" s="71" t="s">
        <v>169</v>
      </c>
      <c r="E27" s="72" t="s">
        <v>27</v>
      </c>
      <c r="F27" s="70" t="s">
        <v>26</v>
      </c>
      <c r="G27" s="70" t="s">
        <v>26</v>
      </c>
      <c r="H27" s="70" t="s">
        <v>27</v>
      </c>
      <c r="I27" s="73" t="s">
        <v>103</v>
      </c>
      <c r="J27" s="71" t="s">
        <v>210</v>
      </c>
    </row>
    <row r="28" spans="1:10" ht="11.25">
      <c r="A28" s="71" t="s">
        <v>223</v>
      </c>
      <c r="B28" s="71" t="s">
        <v>43</v>
      </c>
      <c r="C28" s="71" t="s">
        <v>253</v>
      </c>
      <c r="D28" s="71" t="s">
        <v>169</v>
      </c>
      <c r="E28" s="72" t="s">
        <v>26</v>
      </c>
      <c r="F28" s="70" t="s">
        <v>26</v>
      </c>
      <c r="G28" s="70" t="s">
        <v>26</v>
      </c>
      <c r="H28" s="70" t="s">
        <v>27</v>
      </c>
      <c r="I28" s="70" t="s">
        <v>26</v>
      </c>
      <c r="J28" s="71" t="s">
        <v>210</v>
      </c>
    </row>
    <row r="29" spans="1:10" ht="11.25">
      <c r="A29" s="71" t="s">
        <v>220</v>
      </c>
      <c r="B29" s="71" t="s">
        <v>74</v>
      </c>
      <c r="C29" s="71" t="s">
        <v>254</v>
      </c>
      <c r="D29" s="71" t="s">
        <v>169</v>
      </c>
      <c r="E29" s="72" t="s">
        <v>26</v>
      </c>
      <c r="F29" s="70" t="s">
        <v>26</v>
      </c>
      <c r="G29" s="70" t="s">
        <v>26</v>
      </c>
      <c r="H29" s="70" t="s">
        <v>27</v>
      </c>
      <c r="I29" s="70" t="s">
        <v>26</v>
      </c>
      <c r="J29" s="71" t="s">
        <v>212</v>
      </c>
    </row>
    <row r="30" spans="1:10" ht="11.25">
      <c r="A30" s="71" t="s">
        <v>239</v>
      </c>
      <c r="B30" s="71" t="s">
        <v>73</v>
      </c>
      <c r="C30" s="71" t="s">
        <v>255</v>
      </c>
      <c r="D30" s="71" t="s">
        <v>169</v>
      </c>
      <c r="E30" s="72" t="s">
        <v>26</v>
      </c>
      <c r="F30" s="70" t="s">
        <v>26</v>
      </c>
      <c r="G30" s="70" t="s">
        <v>26</v>
      </c>
      <c r="H30" s="70" t="s">
        <v>26</v>
      </c>
      <c r="I30" s="70" t="s">
        <v>26</v>
      </c>
      <c r="J30" s="71" t="s">
        <v>210</v>
      </c>
    </row>
    <row r="31" spans="1:10" ht="11.25">
      <c r="A31" s="71" t="s">
        <v>239</v>
      </c>
      <c r="B31" s="71" t="s">
        <v>72</v>
      </c>
      <c r="C31" s="71" t="s">
        <v>256</v>
      </c>
      <c r="D31" s="71" t="s">
        <v>169</v>
      </c>
      <c r="E31" s="72" t="s">
        <v>26</v>
      </c>
      <c r="F31" s="70" t="s">
        <v>26</v>
      </c>
      <c r="G31" s="70" t="s">
        <v>26</v>
      </c>
      <c r="H31" s="70" t="s">
        <v>27</v>
      </c>
      <c r="I31" s="70" t="s">
        <v>27</v>
      </c>
      <c r="J31" s="71" t="s">
        <v>209</v>
      </c>
    </row>
    <row r="32" spans="1:10" ht="11.25">
      <c r="A32" s="71" t="s">
        <v>225</v>
      </c>
      <c r="B32" s="71" t="s">
        <v>71</v>
      </c>
      <c r="C32" s="71" t="s">
        <v>257</v>
      </c>
      <c r="D32" s="71" t="s">
        <v>169</v>
      </c>
      <c r="E32" s="72" t="s">
        <v>26</v>
      </c>
      <c r="F32" s="70" t="s">
        <v>26</v>
      </c>
      <c r="G32" s="70" t="s">
        <v>26</v>
      </c>
      <c r="H32" s="70" t="s">
        <v>27</v>
      </c>
      <c r="I32" s="70" t="s">
        <v>26</v>
      </c>
      <c r="J32" s="71" t="s">
        <v>209</v>
      </c>
    </row>
    <row r="33" spans="1:10" ht="11.25">
      <c r="A33" s="71" t="s">
        <v>225</v>
      </c>
      <c r="B33" s="71" t="s">
        <v>70</v>
      </c>
      <c r="C33" s="71" t="s">
        <v>258</v>
      </c>
      <c r="D33" s="71" t="s">
        <v>169</v>
      </c>
      <c r="E33" s="72" t="s">
        <v>26</v>
      </c>
      <c r="F33" s="70" t="s">
        <v>26</v>
      </c>
      <c r="G33" s="70" t="s">
        <v>27</v>
      </c>
      <c r="H33" s="70" t="s">
        <v>26</v>
      </c>
      <c r="I33" s="70" t="s">
        <v>27</v>
      </c>
      <c r="J33" s="71" t="s">
        <v>209</v>
      </c>
    </row>
    <row r="34" spans="1:10" ht="11.25">
      <c r="A34" s="71" t="s">
        <v>259</v>
      </c>
      <c r="B34" s="71" t="s">
        <v>69</v>
      </c>
      <c r="C34" s="71" t="s">
        <v>260</v>
      </c>
      <c r="D34" s="71" t="s">
        <v>169</v>
      </c>
      <c r="E34" s="72" t="s">
        <v>26</v>
      </c>
      <c r="F34" s="70" t="s">
        <v>26</v>
      </c>
      <c r="G34" s="70" t="s">
        <v>26</v>
      </c>
      <c r="H34" s="70" t="s">
        <v>27</v>
      </c>
      <c r="I34" s="70" t="s">
        <v>27</v>
      </c>
      <c r="J34" s="71" t="s">
        <v>213</v>
      </c>
    </row>
    <row r="35" spans="1:10" ht="11.25">
      <c r="A35" s="71" t="s">
        <v>223</v>
      </c>
      <c r="B35" s="71" t="s">
        <v>68</v>
      </c>
      <c r="C35" s="71" t="s">
        <v>261</v>
      </c>
      <c r="D35" s="71" t="s">
        <v>169</v>
      </c>
      <c r="E35" s="72" t="s">
        <v>26</v>
      </c>
      <c r="F35" s="70" t="s">
        <v>27</v>
      </c>
      <c r="G35" s="70" t="s">
        <v>26</v>
      </c>
      <c r="H35" s="70" t="s">
        <v>26</v>
      </c>
      <c r="I35" s="70" t="s">
        <v>26</v>
      </c>
      <c r="J35" s="71" t="s">
        <v>208</v>
      </c>
    </row>
    <row r="36" spans="1:10" ht="11.25">
      <c r="A36" s="71" t="s">
        <v>234</v>
      </c>
      <c r="B36" s="71" t="s">
        <v>67</v>
      </c>
      <c r="C36" s="71" t="s">
        <v>262</v>
      </c>
      <c r="D36" s="71" t="s">
        <v>169</v>
      </c>
      <c r="E36" s="72" t="s">
        <v>27</v>
      </c>
      <c r="F36" s="70" t="s">
        <v>26</v>
      </c>
      <c r="G36" s="70" t="s">
        <v>26</v>
      </c>
      <c r="H36" s="70" t="s">
        <v>27</v>
      </c>
      <c r="I36" s="70" t="s">
        <v>27</v>
      </c>
      <c r="J36" s="71" t="s">
        <v>209</v>
      </c>
    </row>
    <row r="37" spans="1:10" ht="11.25">
      <c r="A37" s="71" t="s">
        <v>251</v>
      </c>
      <c r="B37" s="71" t="s">
        <v>66</v>
      </c>
      <c r="C37" s="71" t="s">
        <v>263</v>
      </c>
      <c r="D37" s="71" t="s">
        <v>169</v>
      </c>
      <c r="E37" s="72" t="s">
        <v>26</v>
      </c>
      <c r="F37" s="70" t="s">
        <v>26</v>
      </c>
      <c r="G37" s="70" t="s">
        <v>27</v>
      </c>
      <c r="H37" s="70" t="s">
        <v>27</v>
      </c>
      <c r="I37" s="70" t="s">
        <v>26</v>
      </c>
      <c r="J37" s="71" t="s">
        <v>208</v>
      </c>
    </row>
    <row r="38" spans="1:10" ht="11.25">
      <c r="A38" s="71" t="s">
        <v>230</v>
      </c>
      <c r="B38" s="71" t="s">
        <v>65</v>
      </c>
      <c r="C38" s="71" t="s">
        <v>264</v>
      </c>
      <c r="D38" s="71" t="s">
        <v>169</v>
      </c>
      <c r="E38" s="72" t="s">
        <v>26</v>
      </c>
      <c r="F38" s="70" t="s">
        <v>26</v>
      </c>
      <c r="G38" s="70" t="s">
        <v>26</v>
      </c>
      <c r="H38" s="70" t="s">
        <v>27</v>
      </c>
      <c r="I38" s="70" t="s">
        <v>26</v>
      </c>
      <c r="J38" s="71" t="s">
        <v>214</v>
      </c>
    </row>
    <row r="39" spans="1:10" ht="11.25">
      <c r="A39" s="71" t="s">
        <v>225</v>
      </c>
      <c r="B39" s="71" t="s">
        <v>64</v>
      </c>
      <c r="C39" s="71" t="s">
        <v>265</v>
      </c>
      <c r="D39" s="71" t="s">
        <v>169</v>
      </c>
      <c r="E39" s="72" t="s">
        <v>26</v>
      </c>
      <c r="F39" s="70" t="s">
        <v>26</v>
      </c>
      <c r="G39" s="70" t="s">
        <v>26</v>
      </c>
      <c r="H39" s="70" t="s">
        <v>27</v>
      </c>
      <c r="I39" s="70" t="s">
        <v>26</v>
      </c>
      <c r="J39" s="71" t="s">
        <v>209</v>
      </c>
    </row>
    <row r="40" spans="1:10" ht="11.25">
      <c r="A40" s="71" t="s">
        <v>220</v>
      </c>
      <c r="B40" s="71" t="s">
        <v>63</v>
      </c>
      <c r="C40" s="71" t="s">
        <v>266</v>
      </c>
      <c r="D40" s="71" t="s">
        <v>169</v>
      </c>
      <c r="E40" s="72" t="s">
        <v>26</v>
      </c>
      <c r="F40" s="70" t="s">
        <v>26</v>
      </c>
      <c r="G40" s="70" t="s">
        <v>26</v>
      </c>
      <c r="H40" s="70" t="s">
        <v>27</v>
      </c>
      <c r="I40" s="70" t="s">
        <v>26</v>
      </c>
      <c r="J40" s="71" t="s">
        <v>210</v>
      </c>
    </row>
    <row r="41" spans="1:10" ht="11.25">
      <c r="A41" s="71" t="s">
        <v>225</v>
      </c>
      <c r="B41" s="71" t="s">
        <v>62</v>
      </c>
      <c r="C41" s="71" t="s">
        <v>267</v>
      </c>
      <c r="D41" s="71" t="s">
        <v>169</v>
      </c>
      <c r="E41" s="72" t="s">
        <v>26</v>
      </c>
      <c r="F41" s="70" t="s">
        <v>26</v>
      </c>
      <c r="G41" s="70" t="s">
        <v>26</v>
      </c>
      <c r="H41" s="73" t="s">
        <v>103</v>
      </c>
      <c r="I41" s="70" t="s">
        <v>26</v>
      </c>
      <c r="J41" s="71" t="s">
        <v>210</v>
      </c>
    </row>
    <row r="42" spans="1:10" ht="11.25">
      <c r="A42" s="71" t="s">
        <v>223</v>
      </c>
      <c r="B42" s="71" t="s">
        <v>61</v>
      </c>
      <c r="C42" s="71" t="s">
        <v>268</v>
      </c>
      <c r="D42" s="71" t="s">
        <v>169</v>
      </c>
      <c r="E42" s="72" t="s">
        <v>26</v>
      </c>
      <c r="F42" s="70" t="s">
        <v>26</v>
      </c>
      <c r="G42" s="70" t="s">
        <v>27</v>
      </c>
      <c r="H42" s="70" t="s">
        <v>27</v>
      </c>
      <c r="I42" s="70" t="s">
        <v>26</v>
      </c>
      <c r="J42" s="71" t="s">
        <v>208</v>
      </c>
    </row>
    <row r="43" spans="1:10" ht="11.25">
      <c r="A43" s="71" t="s">
        <v>259</v>
      </c>
      <c r="B43" s="71" t="s">
        <v>60</v>
      </c>
      <c r="C43" s="71" t="s">
        <v>269</v>
      </c>
      <c r="D43" s="71" t="s">
        <v>169</v>
      </c>
      <c r="E43" s="72" t="s">
        <v>26</v>
      </c>
      <c r="F43" s="70" t="s">
        <v>26</v>
      </c>
      <c r="G43" s="70" t="s">
        <v>26</v>
      </c>
      <c r="H43" s="70" t="s">
        <v>27</v>
      </c>
      <c r="I43" s="70" t="s">
        <v>26</v>
      </c>
      <c r="J43" s="71" t="s">
        <v>209</v>
      </c>
    </row>
    <row r="44" spans="1:10" ht="11.25">
      <c r="A44" s="71" t="s">
        <v>259</v>
      </c>
      <c r="B44" s="71" t="s">
        <v>59</v>
      </c>
      <c r="C44" s="71" t="s">
        <v>270</v>
      </c>
      <c r="D44" s="71" t="s">
        <v>169</v>
      </c>
      <c r="E44" s="72" t="s">
        <v>26</v>
      </c>
      <c r="F44" s="70" t="s">
        <v>26</v>
      </c>
      <c r="G44" s="70" t="s">
        <v>26</v>
      </c>
      <c r="H44" s="70" t="s">
        <v>26</v>
      </c>
      <c r="I44" s="70" t="s">
        <v>26</v>
      </c>
      <c r="J44" s="71" t="s">
        <v>215</v>
      </c>
    </row>
    <row r="45" spans="1:10" ht="11.25">
      <c r="A45" s="71" t="s">
        <v>223</v>
      </c>
      <c r="B45" s="71" t="s">
        <v>58</v>
      </c>
      <c r="C45" s="71" t="s">
        <v>271</v>
      </c>
      <c r="D45" s="71" t="s">
        <v>169</v>
      </c>
      <c r="E45" s="72" t="s">
        <v>26</v>
      </c>
      <c r="F45" s="70" t="s">
        <v>26</v>
      </c>
      <c r="G45" s="70" t="s">
        <v>26</v>
      </c>
      <c r="H45" s="73" t="s">
        <v>103</v>
      </c>
      <c r="I45" s="70" t="s">
        <v>26</v>
      </c>
      <c r="J45" s="71" t="s">
        <v>216</v>
      </c>
    </row>
    <row r="46" spans="1:10" ht="11.25">
      <c r="A46" s="71" t="s">
        <v>239</v>
      </c>
      <c r="B46" s="71" t="s">
        <v>57</v>
      </c>
      <c r="C46" s="71" t="s">
        <v>272</v>
      </c>
      <c r="D46" s="71" t="s">
        <v>169</v>
      </c>
      <c r="E46" s="72" t="s">
        <v>26</v>
      </c>
      <c r="F46" s="70" t="s">
        <v>26</v>
      </c>
      <c r="G46" s="70" t="s">
        <v>26</v>
      </c>
      <c r="H46" s="70" t="s">
        <v>27</v>
      </c>
      <c r="I46" s="70" t="s">
        <v>26</v>
      </c>
      <c r="J46" s="71" t="s">
        <v>212</v>
      </c>
    </row>
    <row r="47" spans="1:10" ht="11.25">
      <c r="A47" s="71" t="s">
        <v>220</v>
      </c>
      <c r="B47" s="71" t="s">
        <v>56</v>
      </c>
      <c r="C47" s="71" t="s">
        <v>273</v>
      </c>
      <c r="D47" s="71" t="s">
        <v>169</v>
      </c>
      <c r="E47" s="72" t="s">
        <v>26</v>
      </c>
      <c r="F47" s="70" t="s">
        <v>26</v>
      </c>
      <c r="G47" s="70" t="s">
        <v>26</v>
      </c>
      <c r="H47" s="70" t="s">
        <v>26</v>
      </c>
      <c r="I47" s="70" t="s">
        <v>26</v>
      </c>
      <c r="J47" s="71" t="s">
        <v>212</v>
      </c>
    </row>
    <row r="48" spans="1:10" ht="11.25">
      <c r="A48" s="71" t="s">
        <v>259</v>
      </c>
      <c r="B48" s="71" t="s">
        <v>55</v>
      </c>
      <c r="C48" s="71" t="s">
        <v>274</v>
      </c>
      <c r="D48" s="71" t="s">
        <v>169</v>
      </c>
      <c r="E48" s="72" t="s">
        <v>27</v>
      </c>
      <c r="F48" s="70" t="s">
        <v>26</v>
      </c>
      <c r="G48" s="70" t="s">
        <v>26</v>
      </c>
      <c r="H48" s="70" t="s">
        <v>27</v>
      </c>
      <c r="I48" s="70" t="s">
        <v>27</v>
      </c>
      <c r="J48" s="71" t="s">
        <v>210</v>
      </c>
    </row>
    <row r="49" spans="1:10" ht="11.25">
      <c r="A49" s="71" t="s">
        <v>251</v>
      </c>
      <c r="B49" s="71" t="s">
        <v>54</v>
      </c>
      <c r="C49" s="71" t="s">
        <v>275</v>
      </c>
      <c r="D49" s="71" t="s">
        <v>169</v>
      </c>
      <c r="E49" s="72" t="s">
        <v>26</v>
      </c>
      <c r="F49" s="70" t="s">
        <v>27</v>
      </c>
      <c r="G49" s="70" t="s">
        <v>26</v>
      </c>
      <c r="H49" s="70" t="s">
        <v>27</v>
      </c>
      <c r="I49" s="70" t="s">
        <v>27</v>
      </c>
      <c r="J49" s="71" t="s">
        <v>209</v>
      </c>
    </row>
    <row r="50" spans="1:10" ht="11.25">
      <c r="A50" s="71" t="s">
        <v>251</v>
      </c>
      <c r="B50" s="71" t="s">
        <v>53</v>
      </c>
      <c r="C50" s="71" t="s">
        <v>276</v>
      </c>
      <c r="D50" s="71" t="s">
        <v>169</v>
      </c>
      <c r="E50" s="72" t="s">
        <v>26</v>
      </c>
      <c r="F50" s="70" t="s">
        <v>26</v>
      </c>
      <c r="G50" s="70" t="s">
        <v>26</v>
      </c>
      <c r="H50" s="70" t="s">
        <v>27</v>
      </c>
      <c r="I50" s="70" t="s">
        <v>26</v>
      </c>
      <c r="J50" s="71" t="s">
        <v>210</v>
      </c>
    </row>
    <row r="51" spans="1:10" ht="11.25">
      <c r="A51" s="71" t="s">
        <v>227</v>
      </c>
      <c r="B51" s="71" t="s">
        <v>52</v>
      </c>
      <c r="C51" s="71" t="s">
        <v>277</v>
      </c>
      <c r="D51" s="71" t="s">
        <v>169</v>
      </c>
      <c r="E51" s="72" t="s">
        <v>26</v>
      </c>
      <c r="F51" s="70" t="s">
        <v>26</v>
      </c>
      <c r="G51" s="70" t="s">
        <v>26</v>
      </c>
      <c r="H51" s="70" t="s">
        <v>27</v>
      </c>
      <c r="I51" s="70" t="s">
        <v>27</v>
      </c>
      <c r="J51" s="71" t="s">
        <v>212</v>
      </c>
    </row>
    <row r="52" spans="1:10" ht="11.25">
      <c r="A52" s="71" t="s">
        <v>259</v>
      </c>
      <c r="B52" s="71" t="s">
        <v>51</v>
      </c>
      <c r="C52" s="71" t="s">
        <v>278</v>
      </c>
      <c r="D52" s="71" t="s">
        <v>169</v>
      </c>
      <c r="E52" s="72" t="s">
        <v>26</v>
      </c>
      <c r="F52" s="73" t="s">
        <v>26</v>
      </c>
      <c r="G52" s="73" t="s">
        <v>26</v>
      </c>
      <c r="H52" s="73" t="s">
        <v>26</v>
      </c>
      <c r="I52" s="73" t="s">
        <v>26</v>
      </c>
      <c r="J52" s="71" t="s">
        <v>210</v>
      </c>
    </row>
    <row r="53" spans="1:10" ht="11.25">
      <c r="A53" s="71" t="s">
        <v>234</v>
      </c>
      <c r="B53" s="71" t="s">
        <v>50</v>
      </c>
      <c r="C53" s="71" t="s">
        <v>279</v>
      </c>
      <c r="D53" s="71" t="s">
        <v>169</v>
      </c>
      <c r="E53" s="72" t="s">
        <v>26</v>
      </c>
      <c r="F53" s="70" t="s">
        <v>26</v>
      </c>
      <c r="G53" s="70" t="s">
        <v>26</v>
      </c>
      <c r="H53" s="70" t="s">
        <v>27</v>
      </c>
      <c r="I53" s="70" t="s">
        <v>26</v>
      </c>
      <c r="J53" s="71" t="s">
        <v>209</v>
      </c>
    </row>
    <row r="54" spans="1:10" ht="11.25">
      <c r="A54" s="71" t="s">
        <v>230</v>
      </c>
      <c r="B54" s="71" t="s">
        <v>49</v>
      </c>
      <c r="C54" s="71" t="s">
        <v>280</v>
      </c>
      <c r="D54" s="71" t="s">
        <v>169</v>
      </c>
      <c r="E54" s="72" t="s">
        <v>26</v>
      </c>
      <c r="F54" s="70" t="s">
        <v>26</v>
      </c>
      <c r="G54" s="70" t="s">
        <v>26</v>
      </c>
      <c r="H54" s="70" t="s">
        <v>26</v>
      </c>
      <c r="I54" s="70" t="s">
        <v>26</v>
      </c>
      <c r="J54" s="71" t="s">
        <v>215</v>
      </c>
    </row>
    <row r="55" spans="1:10" ht="11.25">
      <c r="A55" s="71" t="s">
        <v>220</v>
      </c>
      <c r="B55" s="71" t="s">
        <v>48</v>
      </c>
      <c r="C55" s="71" t="s">
        <v>281</v>
      </c>
      <c r="D55" s="71" t="s">
        <v>169</v>
      </c>
      <c r="E55" s="72" t="s">
        <v>26</v>
      </c>
      <c r="F55" s="70" t="s">
        <v>26</v>
      </c>
      <c r="G55" s="70" t="s">
        <v>26</v>
      </c>
      <c r="H55" s="70" t="s">
        <v>27</v>
      </c>
      <c r="I55" s="70" t="s">
        <v>27</v>
      </c>
      <c r="J55" s="71" t="s">
        <v>208</v>
      </c>
    </row>
    <row r="56" spans="1:25" ht="11.25">
      <c r="A56" s="71" t="s">
        <v>223</v>
      </c>
      <c r="B56" s="71" t="s">
        <v>200</v>
      </c>
      <c r="C56" s="71" t="s">
        <v>282</v>
      </c>
      <c r="D56" s="71" t="s">
        <v>169</v>
      </c>
      <c r="E56" s="72" t="s">
        <v>26</v>
      </c>
      <c r="F56" s="70" t="s">
        <v>26</v>
      </c>
      <c r="G56" s="70" t="s">
        <v>26</v>
      </c>
      <c r="H56" s="70" t="s">
        <v>27</v>
      </c>
      <c r="I56" s="70" t="s">
        <v>26</v>
      </c>
      <c r="J56" s="71" t="s">
        <v>210</v>
      </c>
      <c r="Y56" s="74"/>
    </row>
    <row r="57" spans="1:10" ht="11.25">
      <c r="A57" s="71" t="s">
        <v>220</v>
      </c>
      <c r="B57" s="71" t="s">
        <v>47</v>
      </c>
      <c r="C57" s="71" t="s">
        <v>283</v>
      </c>
      <c r="D57" s="71" t="s">
        <v>169</v>
      </c>
      <c r="E57" s="72" t="s">
        <v>26</v>
      </c>
      <c r="F57" s="70" t="s">
        <v>26</v>
      </c>
      <c r="G57" s="70" t="s">
        <v>27</v>
      </c>
      <c r="H57" s="70" t="s">
        <v>27</v>
      </c>
      <c r="I57" s="70" t="s">
        <v>26</v>
      </c>
      <c r="J57" s="71" t="s">
        <v>208</v>
      </c>
    </row>
    <row r="58" spans="1:10" ht="11.25">
      <c r="A58" s="71" t="s">
        <v>220</v>
      </c>
      <c r="B58" s="71" t="s">
        <v>46</v>
      </c>
      <c r="C58" s="71" t="s">
        <v>284</v>
      </c>
      <c r="D58" s="71" t="s">
        <v>169</v>
      </c>
      <c r="E58" s="72" t="s">
        <v>26</v>
      </c>
      <c r="F58" s="70" t="s">
        <v>26</v>
      </c>
      <c r="G58" s="70" t="s">
        <v>26</v>
      </c>
      <c r="H58" s="70" t="s">
        <v>27</v>
      </c>
      <c r="I58" s="70" t="s">
        <v>26</v>
      </c>
      <c r="J58" s="71" t="s">
        <v>212</v>
      </c>
    </row>
    <row r="59" spans="1:25" ht="11.25">
      <c r="A59" s="71" t="s">
        <v>220</v>
      </c>
      <c r="B59" s="71" t="s">
        <v>45</v>
      </c>
      <c r="C59" s="71" t="s">
        <v>285</v>
      </c>
      <c r="D59" s="71" t="s">
        <v>169</v>
      </c>
      <c r="E59" s="72" t="s">
        <v>26</v>
      </c>
      <c r="F59" s="70" t="s">
        <v>26</v>
      </c>
      <c r="G59" s="70" t="s">
        <v>26</v>
      </c>
      <c r="H59" s="70" t="s">
        <v>27</v>
      </c>
      <c r="I59" s="70" t="s">
        <v>27</v>
      </c>
      <c r="J59" s="71" t="s">
        <v>210</v>
      </c>
      <c r="Y59" s="74"/>
    </row>
    <row r="60" spans="1:10" ht="11.25">
      <c r="A60" s="71" t="s">
        <v>223</v>
      </c>
      <c r="B60" s="71" t="s">
        <v>44</v>
      </c>
      <c r="C60" s="71" t="s">
        <v>286</v>
      </c>
      <c r="D60" s="71" t="s">
        <v>169</v>
      </c>
      <c r="E60" s="72" t="s">
        <v>26</v>
      </c>
      <c r="F60" s="70" t="s">
        <v>26</v>
      </c>
      <c r="G60" s="70" t="s">
        <v>26</v>
      </c>
      <c r="H60" s="70" t="s">
        <v>26</v>
      </c>
      <c r="I60" s="70" t="s">
        <v>26</v>
      </c>
      <c r="J60" s="71" t="s">
        <v>210</v>
      </c>
    </row>
    <row r="61" spans="1:10" ht="11.25">
      <c r="A61" s="71" t="s">
        <v>223</v>
      </c>
      <c r="B61" s="71" t="s">
        <v>42</v>
      </c>
      <c r="C61" s="71" t="s">
        <v>287</v>
      </c>
      <c r="D61" s="71" t="s">
        <v>169</v>
      </c>
      <c r="E61" s="72" t="s">
        <v>26</v>
      </c>
      <c r="F61" s="70" t="s">
        <v>27</v>
      </c>
      <c r="G61" s="70" t="s">
        <v>26</v>
      </c>
      <c r="H61" s="70" t="s">
        <v>27</v>
      </c>
      <c r="I61" s="70" t="s">
        <v>27</v>
      </c>
      <c r="J61" s="71" t="s">
        <v>210</v>
      </c>
    </row>
    <row r="62" spans="1:10" ht="11.25">
      <c r="A62" s="71" t="s">
        <v>227</v>
      </c>
      <c r="B62" s="71" t="s">
        <v>41</v>
      </c>
      <c r="C62" s="71" t="s">
        <v>288</v>
      </c>
      <c r="D62" s="71" t="s">
        <v>169</v>
      </c>
      <c r="E62" s="72" t="s">
        <v>26</v>
      </c>
      <c r="F62" s="70" t="s">
        <v>26</v>
      </c>
      <c r="G62" s="70" t="s">
        <v>26</v>
      </c>
      <c r="H62" s="70" t="s">
        <v>27</v>
      </c>
      <c r="I62" s="70" t="s">
        <v>26</v>
      </c>
      <c r="J62" s="71" t="s">
        <v>209</v>
      </c>
    </row>
    <row r="63" spans="1:10" ht="11.25">
      <c r="A63" s="71" t="s">
        <v>220</v>
      </c>
      <c r="B63" s="71" t="s">
        <v>34</v>
      </c>
      <c r="C63" s="71" t="s">
        <v>289</v>
      </c>
      <c r="D63" s="71" t="s">
        <v>169</v>
      </c>
      <c r="E63" s="72" t="s">
        <v>26</v>
      </c>
      <c r="F63" s="70" t="s">
        <v>26</v>
      </c>
      <c r="G63" s="70" t="s">
        <v>26</v>
      </c>
      <c r="H63" s="70" t="s">
        <v>26</v>
      </c>
      <c r="I63" s="70" t="s">
        <v>26</v>
      </c>
      <c r="J63" s="71" t="s">
        <v>212</v>
      </c>
    </row>
    <row r="64" spans="1:10" ht="11.25">
      <c r="A64" s="71" t="s">
        <v>223</v>
      </c>
      <c r="B64" s="71" t="s">
        <v>40</v>
      </c>
      <c r="C64" s="71" t="s">
        <v>290</v>
      </c>
      <c r="D64" s="71" t="s">
        <v>169</v>
      </c>
      <c r="E64" s="72" t="s">
        <v>26</v>
      </c>
      <c r="F64" s="70" t="s">
        <v>26</v>
      </c>
      <c r="G64" s="70" t="s">
        <v>26</v>
      </c>
      <c r="H64" s="70" t="s">
        <v>27</v>
      </c>
      <c r="I64" s="70" t="s">
        <v>27</v>
      </c>
      <c r="J64" s="71" t="s">
        <v>217</v>
      </c>
    </row>
    <row r="65" spans="1:10" ht="11.25">
      <c r="A65" s="71" t="s">
        <v>223</v>
      </c>
      <c r="B65" s="71" t="s">
        <v>39</v>
      </c>
      <c r="C65" s="71" t="s">
        <v>291</v>
      </c>
      <c r="D65" s="71" t="s">
        <v>169</v>
      </c>
      <c r="E65" s="72" t="s">
        <v>26</v>
      </c>
      <c r="F65" s="70" t="s">
        <v>26</v>
      </c>
      <c r="G65" s="70" t="s">
        <v>26</v>
      </c>
      <c r="H65" s="70" t="s">
        <v>27</v>
      </c>
      <c r="I65" s="70" t="s">
        <v>26</v>
      </c>
      <c r="J65" s="71" t="s">
        <v>210</v>
      </c>
    </row>
    <row r="66" spans="1:10" ht="11.25">
      <c r="A66" s="71" t="s">
        <v>227</v>
      </c>
      <c r="B66" s="71" t="s">
        <v>38</v>
      </c>
      <c r="C66" s="71" t="s">
        <v>292</v>
      </c>
      <c r="D66" s="71" t="s">
        <v>169</v>
      </c>
      <c r="E66" s="72" t="s">
        <v>26</v>
      </c>
      <c r="F66" s="70" t="s">
        <v>26</v>
      </c>
      <c r="G66" s="70" t="s">
        <v>26</v>
      </c>
      <c r="H66" s="70" t="s">
        <v>27</v>
      </c>
      <c r="I66" s="70" t="s">
        <v>26</v>
      </c>
      <c r="J66" s="71" t="s">
        <v>386</v>
      </c>
    </row>
    <row r="67" spans="1:10" ht="11.25">
      <c r="A67" s="71" t="s">
        <v>259</v>
      </c>
      <c r="B67" s="71" t="s">
        <v>37</v>
      </c>
      <c r="C67" s="71" t="s">
        <v>293</v>
      </c>
      <c r="D67" s="71" t="s">
        <v>169</v>
      </c>
      <c r="E67" s="72" t="s">
        <v>26</v>
      </c>
      <c r="F67" s="70" t="s">
        <v>26</v>
      </c>
      <c r="G67" s="70" t="s">
        <v>26</v>
      </c>
      <c r="H67" s="70" t="s">
        <v>26</v>
      </c>
      <c r="I67" s="70" t="s">
        <v>26</v>
      </c>
      <c r="J67" s="71" t="s">
        <v>210</v>
      </c>
    </row>
    <row r="68" spans="1:10" ht="11.25">
      <c r="A68" s="71" t="s">
        <v>227</v>
      </c>
      <c r="B68" s="71" t="s">
        <v>36</v>
      </c>
      <c r="C68" s="71" t="s">
        <v>294</v>
      </c>
      <c r="D68" s="71" t="s">
        <v>169</v>
      </c>
      <c r="E68" s="72" t="s">
        <v>26</v>
      </c>
      <c r="F68" s="70" t="s">
        <v>26</v>
      </c>
      <c r="G68" s="70" t="s">
        <v>26</v>
      </c>
      <c r="H68" s="70" t="s">
        <v>27</v>
      </c>
      <c r="I68" s="70" t="s">
        <v>26</v>
      </c>
      <c r="J68" s="71" t="s">
        <v>212</v>
      </c>
    </row>
    <row r="69" spans="1:10" ht="11.25">
      <c r="A69" s="71" t="s">
        <v>248</v>
      </c>
      <c r="B69" s="71" t="s">
        <v>199</v>
      </c>
      <c r="C69" s="71" t="s">
        <v>295</v>
      </c>
      <c r="D69" s="71" t="s">
        <v>169</v>
      </c>
      <c r="E69" s="72" t="s">
        <v>26</v>
      </c>
      <c r="F69" s="70" t="s">
        <v>26</v>
      </c>
      <c r="G69" s="70" t="s">
        <v>26</v>
      </c>
      <c r="H69" s="70" t="s">
        <v>26</v>
      </c>
      <c r="I69" s="70" t="s">
        <v>26</v>
      </c>
      <c r="J69" s="71" t="s">
        <v>210</v>
      </c>
    </row>
    <row r="70" spans="1:10" ht="11.25">
      <c r="A70" s="71" t="s">
        <v>227</v>
      </c>
      <c r="B70" s="71" t="s">
        <v>35</v>
      </c>
      <c r="C70" s="71" t="s">
        <v>296</v>
      </c>
      <c r="D70" s="71" t="s">
        <v>169</v>
      </c>
      <c r="E70" s="72" t="s">
        <v>26</v>
      </c>
      <c r="F70" s="70" t="s">
        <v>26</v>
      </c>
      <c r="G70" s="70" t="s">
        <v>26</v>
      </c>
      <c r="H70" s="70" t="s">
        <v>27</v>
      </c>
      <c r="I70" s="70" t="s">
        <v>26</v>
      </c>
      <c r="J70" s="71" t="s">
        <v>212</v>
      </c>
    </row>
    <row r="71" spans="1:10" ht="11.25">
      <c r="A71" s="71" t="s">
        <v>225</v>
      </c>
      <c r="B71" s="71" t="s">
        <v>33</v>
      </c>
      <c r="C71" s="71" t="s">
        <v>297</v>
      </c>
      <c r="D71" s="71" t="s">
        <v>169</v>
      </c>
      <c r="E71" s="72" t="s">
        <v>26</v>
      </c>
      <c r="F71" s="70" t="s">
        <v>26</v>
      </c>
      <c r="G71" s="70" t="s">
        <v>27</v>
      </c>
      <c r="H71" s="70" t="s">
        <v>27</v>
      </c>
      <c r="I71" s="70" t="s">
        <v>26</v>
      </c>
      <c r="J71" s="71" t="s">
        <v>212</v>
      </c>
    </row>
    <row r="72" spans="1:10" ht="11.25">
      <c r="A72" s="71" t="s">
        <v>223</v>
      </c>
      <c r="B72" s="71" t="s">
        <v>32</v>
      </c>
      <c r="C72" s="71" t="s">
        <v>298</v>
      </c>
      <c r="D72" s="71" t="s">
        <v>169</v>
      </c>
      <c r="E72" s="72" t="s">
        <v>26</v>
      </c>
      <c r="F72" s="70" t="s">
        <v>26</v>
      </c>
      <c r="G72" s="70" t="s">
        <v>26</v>
      </c>
      <c r="H72" s="70" t="s">
        <v>27</v>
      </c>
      <c r="I72" s="70" t="s">
        <v>27</v>
      </c>
      <c r="J72" s="71" t="s">
        <v>209</v>
      </c>
    </row>
    <row r="73" spans="1:10" ht="11.25">
      <c r="A73" s="71" t="s">
        <v>239</v>
      </c>
      <c r="B73" s="71" t="s">
        <v>31</v>
      </c>
      <c r="C73" s="71" t="s">
        <v>299</v>
      </c>
      <c r="D73" s="71" t="s">
        <v>169</v>
      </c>
      <c r="E73" s="72" t="s">
        <v>26</v>
      </c>
      <c r="F73" s="70" t="s">
        <v>26</v>
      </c>
      <c r="G73" s="70" t="s">
        <v>26</v>
      </c>
      <c r="H73" s="70" t="s">
        <v>26</v>
      </c>
      <c r="I73" s="70" t="s">
        <v>26</v>
      </c>
      <c r="J73" s="71" t="s">
        <v>215</v>
      </c>
    </row>
    <row r="74" spans="1:10" ht="11.25">
      <c r="A74" s="71" t="s">
        <v>223</v>
      </c>
      <c r="B74" s="71" t="s">
        <v>30</v>
      </c>
      <c r="C74" s="71" t="s">
        <v>300</v>
      </c>
      <c r="D74" s="71" t="s">
        <v>169</v>
      </c>
      <c r="E74" s="72" t="s">
        <v>26</v>
      </c>
      <c r="F74" s="70" t="s">
        <v>26</v>
      </c>
      <c r="G74" s="70" t="s">
        <v>26</v>
      </c>
      <c r="H74" s="73" t="s">
        <v>103</v>
      </c>
      <c r="I74" s="70" t="s">
        <v>26</v>
      </c>
      <c r="J74" s="84" t="s">
        <v>103</v>
      </c>
    </row>
    <row r="75" spans="1:10" ht="11.25">
      <c r="A75" s="71" t="s">
        <v>220</v>
      </c>
      <c r="B75" s="71" t="s">
        <v>29</v>
      </c>
      <c r="C75" s="71" t="s">
        <v>301</v>
      </c>
      <c r="D75" s="71" t="s">
        <v>169</v>
      </c>
      <c r="E75" s="72" t="s">
        <v>26</v>
      </c>
      <c r="F75" s="70" t="s">
        <v>26</v>
      </c>
      <c r="G75" s="70" t="s">
        <v>26</v>
      </c>
      <c r="H75" s="70" t="s">
        <v>27</v>
      </c>
      <c r="I75" s="73" t="s">
        <v>103</v>
      </c>
      <c r="J75" s="71" t="s">
        <v>208</v>
      </c>
    </row>
    <row r="76" spans="1:10" ht="11.25">
      <c r="A76" s="71" t="s">
        <v>220</v>
      </c>
      <c r="B76" s="71" t="s">
        <v>28</v>
      </c>
      <c r="C76" s="71" t="s">
        <v>302</v>
      </c>
      <c r="D76" s="71" t="s">
        <v>169</v>
      </c>
      <c r="E76" s="72" t="s">
        <v>26</v>
      </c>
      <c r="F76" s="70" t="s">
        <v>27</v>
      </c>
      <c r="G76" s="70" t="s">
        <v>26</v>
      </c>
      <c r="H76" s="70" t="s">
        <v>27</v>
      </c>
      <c r="I76" s="70" t="s">
        <v>26</v>
      </c>
      <c r="J76" s="71" t="s">
        <v>212</v>
      </c>
    </row>
    <row r="77" spans="1:10" ht="12" thickBot="1">
      <c r="A77" s="75" t="s">
        <v>251</v>
      </c>
      <c r="B77" s="75" t="s">
        <v>25</v>
      </c>
      <c r="C77" s="75" t="s">
        <v>303</v>
      </c>
      <c r="D77" s="75" t="s">
        <v>169</v>
      </c>
      <c r="E77" s="76" t="s">
        <v>26</v>
      </c>
      <c r="F77" s="76" t="s">
        <v>26</v>
      </c>
      <c r="G77" s="76" t="s">
        <v>26</v>
      </c>
      <c r="H77" s="76" t="s">
        <v>26</v>
      </c>
      <c r="I77" s="76" t="s">
        <v>26</v>
      </c>
      <c r="J77" s="75" t="s">
        <v>212</v>
      </c>
    </row>
    <row r="78" spans="1:10" ht="11.25">
      <c r="A78" s="77" t="s">
        <v>230</v>
      </c>
      <c r="B78" s="77" t="s">
        <v>110</v>
      </c>
      <c r="C78" s="77" t="s">
        <v>304</v>
      </c>
      <c r="D78" s="77" t="s">
        <v>173</v>
      </c>
      <c r="E78" s="78" t="s">
        <v>26</v>
      </c>
      <c r="F78" s="78" t="s">
        <v>26</v>
      </c>
      <c r="G78" s="78" t="s">
        <v>27</v>
      </c>
      <c r="H78" s="78" t="s">
        <v>27</v>
      </c>
      <c r="I78" s="78" t="s">
        <v>26</v>
      </c>
      <c r="J78" s="77" t="s">
        <v>209</v>
      </c>
    </row>
    <row r="79" spans="1:10" ht="11.25">
      <c r="A79" s="71" t="s">
        <v>225</v>
      </c>
      <c r="B79" s="71" t="s">
        <v>111</v>
      </c>
      <c r="C79" s="71" t="s">
        <v>305</v>
      </c>
      <c r="D79" s="71" t="s">
        <v>173</v>
      </c>
      <c r="E79" s="72" t="s">
        <v>26</v>
      </c>
      <c r="F79" s="72" t="s">
        <v>26</v>
      </c>
      <c r="G79" s="72" t="s">
        <v>26</v>
      </c>
      <c r="H79" s="72" t="s">
        <v>27</v>
      </c>
      <c r="I79" s="72" t="s">
        <v>26</v>
      </c>
      <c r="J79" s="71" t="s">
        <v>209</v>
      </c>
    </row>
    <row r="80" spans="1:10" ht="12" thickBot="1">
      <c r="A80" s="71" t="s">
        <v>227</v>
      </c>
      <c r="B80" s="71" t="s">
        <v>112</v>
      </c>
      <c r="C80" s="71" t="s">
        <v>306</v>
      </c>
      <c r="D80" s="71" t="s">
        <v>173</v>
      </c>
      <c r="E80" s="72" t="s">
        <v>27</v>
      </c>
      <c r="F80" s="72" t="s">
        <v>26</v>
      </c>
      <c r="G80" s="72" t="s">
        <v>26</v>
      </c>
      <c r="H80" s="72" t="s">
        <v>26</v>
      </c>
      <c r="I80" s="72" t="s">
        <v>27</v>
      </c>
      <c r="J80" s="71" t="s">
        <v>212</v>
      </c>
    </row>
    <row r="81" spans="1:10" ht="12" thickBot="1">
      <c r="A81" s="79" t="s">
        <v>225</v>
      </c>
      <c r="B81" s="79" t="s">
        <v>113</v>
      </c>
      <c r="C81" s="79" t="s">
        <v>307</v>
      </c>
      <c r="D81" s="79" t="s">
        <v>219</v>
      </c>
      <c r="E81" s="80" t="s">
        <v>27</v>
      </c>
      <c r="F81" s="80" t="s">
        <v>27</v>
      </c>
      <c r="G81" s="80" t="s">
        <v>26</v>
      </c>
      <c r="H81" s="80" t="s">
        <v>27</v>
      </c>
      <c r="I81" s="80" t="s">
        <v>26</v>
      </c>
      <c r="J81" s="98" t="s">
        <v>385</v>
      </c>
    </row>
    <row r="82" spans="5:9" ht="12" thickBot="1">
      <c r="E82" s="81"/>
      <c r="F82" s="81"/>
      <c r="G82" s="81"/>
      <c r="H82" s="81"/>
      <c r="I82" s="81"/>
    </row>
    <row r="83" spans="4:9" ht="11.25">
      <c r="D83" s="82" t="s">
        <v>26</v>
      </c>
      <c r="E83" s="83">
        <f>COUNTIF(E$4:E$81,$D83)</f>
        <v>70</v>
      </c>
      <c r="F83" s="83">
        <f>COUNTIF(F$4:F$81,$D83)</f>
        <v>71</v>
      </c>
      <c r="G83" s="83">
        <f>COUNTIF(G$4:G$81,$D83)</f>
        <v>65</v>
      </c>
      <c r="H83" s="83">
        <f>COUNTIF(H$4:H$81,$D83)</f>
        <v>18</v>
      </c>
      <c r="I83" s="83">
        <f>COUNTIF(I$4:I$81,$D83)</f>
        <v>56</v>
      </c>
    </row>
    <row r="84" spans="4:9" ht="11.25">
      <c r="D84" s="84" t="s">
        <v>27</v>
      </c>
      <c r="E84" s="85">
        <f aca="true" t="shared" si="0" ref="E84:I85">COUNTIF(E$4:E$81,$D84)</f>
        <v>8</v>
      </c>
      <c r="F84" s="85">
        <f t="shared" si="0"/>
        <v>7</v>
      </c>
      <c r="G84" s="85">
        <f t="shared" si="0"/>
        <v>13</v>
      </c>
      <c r="H84" s="85">
        <f t="shared" si="0"/>
        <v>57</v>
      </c>
      <c r="I84" s="85">
        <f t="shared" si="0"/>
        <v>20</v>
      </c>
    </row>
    <row r="85" spans="4:9" ht="12" thickBot="1">
      <c r="D85" s="86" t="s">
        <v>103</v>
      </c>
      <c r="E85" s="87">
        <f t="shared" si="0"/>
        <v>0</v>
      </c>
      <c r="F85" s="87">
        <f t="shared" si="0"/>
        <v>0</v>
      </c>
      <c r="G85" s="87">
        <f t="shared" si="0"/>
        <v>0</v>
      </c>
      <c r="H85" s="87">
        <f t="shared" si="0"/>
        <v>3</v>
      </c>
      <c r="I85" s="87">
        <f t="shared" si="0"/>
        <v>2</v>
      </c>
    </row>
    <row r="87" ht="11.25">
      <c r="A87" s="6" t="s">
        <v>114</v>
      </c>
    </row>
    <row r="88" ht="11.25">
      <c r="A88" s="7" t="s">
        <v>107</v>
      </c>
    </row>
  </sheetData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8" r:id="rId1"/>
  <headerFooter alignWithMargins="0">
    <oddHeader>&amp;LGateway ref. 16703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54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68" customWidth="1"/>
    <col min="2" max="2" width="5.140625" style="68" bestFit="1" customWidth="1"/>
    <col min="3" max="3" width="65.00390625" style="68" bestFit="1" customWidth="1"/>
    <col min="4" max="4" width="10.140625" style="68" bestFit="1" customWidth="1"/>
    <col min="5" max="5" width="9.00390625" style="68" bestFit="1" customWidth="1"/>
    <col min="6" max="6" width="11.00390625" style="68" bestFit="1" customWidth="1"/>
    <col min="7" max="7" width="19.57421875" style="68" bestFit="1" customWidth="1"/>
    <col min="8" max="16384" width="9.140625" style="68" customWidth="1"/>
  </cols>
  <sheetData>
    <row r="1" ht="11.25">
      <c r="A1" s="5" t="s">
        <v>105</v>
      </c>
    </row>
    <row r="2" ht="12" thickBot="1"/>
    <row r="3" spans="1:7" ht="57" customHeight="1" thickBot="1">
      <c r="A3" s="1" t="s">
        <v>99</v>
      </c>
      <c r="B3" s="2" t="s">
        <v>24</v>
      </c>
      <c r="C3" s="1" t="s">
        <v>100</v>
      </c>
      <c r="D3" s="1" t="s">
        <v>101</v>
      </c>
      <c r="E3" s="1" t="s">
        <v>185</v>
      </c>
      <c r="F3" s="1" t="s">
        <v>161</v>
      </c>
      <c r="G3" s="1" t="s">
        <v>102</v>
      </c>
    </row>
    <row r="4" spans="1:7" ht="11.25">
      <c r="A4" s="77" t="s">
        <v>223</v>
      </c>
      <c r="B4" s="77" t="s">
        <v>148</v>
      </c>
      <c r="C4" s="69" t="s">
        <v>308</v>
      </c>
      <c r="D4" s="77" t="s">
        <v>169</v>
      </c>
      <c r="E4" s="70" t="s">
        <v>27</v>
      </c>
      <c r="F4" s="70" t="s">
        <v>26</v>
      </c>
      <c r="G4" s="77" t="s">
        <v>210</v>
      </c>
    </row>
    <row r="5" spans="1:7" ht="11.25">
      <c r="A5" s="71" t="s">
        <v>251</v>
      </c>
      <c r="B5" s="71" t="s">
        <v>147</v>
      </c>
      <c r="C5" s="71" t="s">
        <v>309</v>
      </c>
      <c r="D5" s="71" t="s">
        <v>169</v>
      </c>
      <c r="E5" s="73" t="s">
        <v>26</v>
      </c>
      <c r="F5" s="73" t="s">
        <v>26</v>
      </c>
      <c r="G5" s="71" t="s">
        <v>210</v>
      </c>
    </row>
    <row r="6" spans="1:7" ht="11.25">
      <c r="A6" s="71" t="s">
        <v>227</v>
      </c>
      <c r="B6" s="71" t="s">
        <v>146</v>
      </c>
      <c r="C6" s="71" t="s">
        <v>310</v>
      </c>
      <c r="D6" s="71" t="s">
        <v>169</v>
      </c>
      <c r="E6" s="73" t="s">
        <v>26</v>
      </c>
      <c r="F6" s="73" t="s">
        <v>26</v>
      </c>
      <c r="G6" s="71" t="s">
        <v>208</v>
      </c>
    </row>
    <row r="7" spans="1:7" ht="11.25">
      <c r="A7" s="71" t="s">
        <v>251</v>
      </c>
      <c r="B7" s="71" t="s">
        <v>145</v>
      </c>
      <c r="C7" s="71" t="s">
        <v>311</v>
      </c>
      <c r="D7" s="71" t="s">
        <v>169</v>
      </c>
      <c r="E7" s="73" t="s">
        <v>27</v>
      </c>
      <c r="F7" s="73" t="s">
        <v>27</v>
      </c>
      <c r="G7" s="71" t="s">
        <v>210</v>
      </c>
    </row>
    <row r="8" spans="1:7" ht="11.25">
      <c r="A8" s="71" t="s">
        <v>223</v>
      </c>
      <c r="B8" s="71" t="s">
        <v>135</v>
      </c>
      <c r="C8" s="71" t="s">
        <v>312</v>
      </c>
      <c r="D8" s="71" t="s">
        <v>169</v>
      </c>
      <c r="E8" s="73" t="s">
        <v>27</v>
      </c>
      <c r="F8" s="73" t="s">
        <v>26</v>
      </c>
      <c r="G8" s="71" t="s">
        <v>210</v>
      </c>
    </row>
    <row r="9" spans="1:7" ht="11.25">
      <c r="A9" s="71" t="s">
        <v>248</v>
      </c>
      <c r="B9" s="71" t="s">
        <v>144</v>
      </c>
      <c r="C9" s="71" t="s">
        <v>313</v>
      </c>
      <c r="D9" s="71" t="s">
        <v>169</v>
      </c>
      <c r="E9" s="73" t="s">
        <v>26</v>
      </c>
      <c r="F9" s="73" t="s">
        <v>27</v>
      </c>
      <c r="G9" s="71" t="s">
        <v>210</v>
      </c>
    </row>
    <row r="10" spans="1:7" ht="11.25">
      <c r="A10" s="71" t="s">
        <v>259</v>
      </c>
      <c r="B10" s="71" t="s">
        <v>143</v>
      </c>
      <c r="C10" s="71" t="s">
        <v>314</v>
      </c>
      <c r="D10" s="71" t="s">
        <v>169</v>
      </c>
      <c r="E10" s="73" t="s">
        <v>26</v>
      </c>
      <c r="F10" s="73" t="s">
        <v>27</v>
      </c>
      <c r="G10" s="71" t="s">
        <v>210</v>
      </c>
    </row>
    <row r="11" spans="1:7" ht="11.25">
      <c r="A11" s="71" t="s">
        <v>220</v>
      </c>
      <c r="B11" s="71" t="s">
        <v>142</v>
      </c>
      <c r="C11" s="71" t="s">
        <v>315</v>
      </c>
      <c r="D11" s="71" t="s">
        <v>169</v>
      </c>
      <c r="E11" s="73" t="s">
        <v>26</v>
      </c>
      <c r="F11" s="73" t="s">
        <v>27</v>
      </c>
      <c r="G11" s="71" t="s">
        <v>208</v>
      </c>
    </row>
    <row r="12" spans="1:7" ht="11.25">
      <c r="A12" s="71" t="s">
        <v>259</v>
      </c>
      <c r="B12" s="71" t="s">
        <v>141</v>
      </c>
      <c r="C12" s="71" t="s">
        <v>316</v>
      </c>
      <c r="D12" s="71" t="s">
        <v>169</v>
      </c>
      <c r="E12" s="73" t="s">
        <v>27</v>
      </c>
      <c r="F12" s="73" t="s">
        <v>26</v>
      </c>
      <c r="G12" s="71" t="s">
        <v>208</v>
      </c>
    </row>
    <row r="13" spans="1:7" ht="11.25">
      <c r="A13" s="71" t="s">
        <v>251</v>
      </c>
      <c r="B13" s="71" t="s">
        <v>140</v>
      </c>
      <c r="C13" s="71" t="s">
        <v>317</v>
      </c>
      <c r="D13" s="71" t="s">
        <v>169</v>
      </c>
      <c r="E13" s="73" t="s">
        <v>26</v>
      </c>
      <c r="F13" s="73" t="s">
        <v>26</v>
      </c>
      <c r="G13" s="71" t="s">
        <v>215</v>
      </c>
    </row>
    <row r="14" spans="1:7" ht="11.25">
      <c r="A14" s="71" t="s">
        <v>251</v>
      </c>
      <c r="B14" s="71" t="s">
        <v>194</v>
      </c>
      <c r="C14" s="71" t="s">
        <v>318</v>
      </c>
      <c r="D14" s="71" t="s">
        <v>169</v>
      </c>
      <c r="E14" s="73" t="s">
        <v>26</v>
      </c>
      <c r="F14" s="73" t="s">
        <v>27</v>
      </c>
      <c r="G14" s="71" t="s">
        <v>208</v>
      </c>
    </row>
    <row r="15" spans="1:7" ht="11.25">
      <c r="A15" s="71" t="s">
        <v>223</v>
      </c>
      <c r="B15" s="71" t="s">
        <v>138</v>
      </c>
      <c r="C15" s="71" t="s">
        <v>319</v>
      </c>
      <c r="D15" s="71" t="s">
        <v>169</v>
      </c>
      <c r="E15" s="73" t="s">
        <v>27</v>
      </c>
      <c r="F15" s="73" t="s">
        <v>26</v>
      </c>
      <c r="G15" s="71" t="s">
        <v>217</v>
      </c>
    </row>
    <row r="16" spans="1:7" ht="11.25">
      <c r="A16" s="71" t="s">
        <v>220</v>
      </c>
      <c r="B16" s="71" t="s">
        <v>137</v>
      </c>
      <c r="C16" s="71" t="s">
        <v>320</v>
      </c>
      <c r="D16" s="71" t="s">
        <v>169</v>
      </c>
      <c r="E16" s="73" t="s">
        <v>26</v>
      </c>
      <c r="F16" s="73" t="s">
        <v>26</v>
      </c>
      <c r="G16" s="71" t="s">
        <v>208</v>
      </c>
    </row>
    <row r="17" spans="1:7" ht="11.25">
      <c r="A17" s="71" t="s">
        <v>225</v>
      </c>
      <c r="B17" s="71" t="s">
        <v>136</v>
      </c>
      <c r="C17" s="71" t="s">
        <v>321</v>
      </c>
      <c r="D17" s="71" t="s">
        <v>169</v>
      </c>
      <c r="E17" s="73" t="s">
        <v>26</v>
      </c>
      <c r="F17" s="73" t="s">
        <v>26</v>
      </c>
      <c r="G17" s="71" t="s">
        <v>210</v>
      </c>
    </row>
    <row r="18" spans="1:7" ht="11.25">
      <c r="A18" s="71" t="s">
        <v>220</v>
      </c>
      <c r="B18" s="71" t="s">
        <v>134</v>
      </c>
      <c r="C18" s="71" t="s">
        <v>322</v>
      </c>
      <c r="D18" s="71" t="s">
        <v>169</v>
      </c>
      <c r="E18" s="73" t="s">
        <v>26</v>
      </c>
      <c r="F18" s="73" t="s">
        <v>26</v>
      </c>
      <c r="G18" s="71" t="s">
        <v>210</v>
      </c>
    </row>
    <row r="19" spans="1:7" ht="11.25">
      <c r="A19" s="71" t="s">
        <v>251</v>
      </c>
      <c r="B19" s="71" t="s">
        <v>133</v>
      </c>
      <c r="C19" s="71" t="s">
        <v>323</v>
      </c>
      <c r="D19" s="71" t="s">
        <v>169</v>
      </c>
      <c r="E19" s="73" t="s">
        <v>26</v>
      </c>
      <c r="F19" s="73" t="s">
        <v>27</v>
      </c>
      <c r="G19" s="71" t="s">
        <v>215</v>
      </c>
    </row>
    <row r="20" spans="1:7" ht="11.25">
      <c r="A20" s="71" t="s">
        <v>230</v>
      </c>
      <c r="B20" s="71" t="s">
        <v>193</v>
      </c>
      <c r="C20" s="71" t="s">
        <v>324</v>
      </c>
      <c r="D20" s="71" t="s">
        <v>169</v>
      </c>
      <c r="E20" s="73" t="s">
        <v>26</v>
      </c>
      <c r="F20" s="73" t="s">
        <v>26</v>
      </c>
      <c r="G20" s="71" t="s">
        <v>210</v>
      </c>
    </row>
    <row r="21" spans="1:7" ht="11.25">
      <c r="A21" s="71" t="s">
        <v>223</v>
      </c>
      <c r="B21" s="71" t="s">
        <v>192</v>
      </c>
      <c r="C21" s="71" t="s">
        <v>325</v>
      </c>
      <c r="D21" s="71" t="s">
        <v>169</v>
      </c>
      <c r="E21" s="73" t="s">
        <v>26</v>
      </c>
      <c r="F21" s="73" t="s">
        <v>26</v>
      </c>
      <c r="G21" s="71" t="s">
        <v>208</v>
      </c>
    </row>
    <row r="22" spans="1:7" ht="11.25">
      <c r="A22" s="71" t="s">
        <v>220</v>
      </c>
      <c r="B22" s="71" t="s">
        <v>132</v>
      </c>
      <c r="C22" s="71" t="s">
        <v>326</v>
      </c>
      <c r="D22" s="71" t="s">
        <v>169</v>
      </c>
      <c r="E22" s="73" t="s">
        <v>26</v>
      </c>
      <c r="F22" s="73" t="s">
        <v>103</v>
      </c>
      <c r="G22" s="71" t="s">
        <v>208</v>
      </c>
    </row>
    <row r="23" spans="1:7" ht="11.25">
      <c r="A23" s="71" t="s">
        <v>223</v>
      </c>
      <c r="B23" s="71" t="s">
        <v>131</v>
      </c>
      <c r="C23" s="71" t="s">
        <v>327</v>
      </c>
      <c r="D23" s="71" t="s">
        <v>169</v>
      </c>
      <c r="E23" s="73" t="s">
        <v>26</v>
      </c>
      <c r="F23" s="73" t="s">
        <v>27</v>
      </c>
      <c r="G23" s="71" t="s">
        <v>210</v>
      </c>
    </row>
    <row r="24" spans="1:7" ht="11.25">
      <c r="A24" s="71" t="s">
        <v>248</v>
      </c>
      <c r="B24" s="71" t="s">
        <v>191</v>
      </c>
      <c r="C24" s="71" t="s">
        <v>328</v>
      </c>
      <c r="D24" s="71" t="s">
        <v>169</v>
      </c>
      <c r="E24" s="73" t="s">
        <v>26</v>
      </c>
      <c r="F24" s="73" t="s">
        <v>26</v>
      </c>
      <c r="G24" s="71" t="s">
        <v>212</v>
      </c>
    </row>
    <row r="25" spans="1:7" ht="11.25">
      <c r="A25" s="71" t="s">
        <v>259</v>
      </c>
      <c r="B25" s="71" t="s">
        <v>130</v>
      </c>
      <c r="C25" s="71" t="s">
        <v>329</v>
      </c>
      <c r="D25" s="71" t="s">
        <v>169</v>
      </c>
      <c r="E25" s="73" t="s">
        <v>26</v>
      </c>
      <c r="F25" s="73" t="s">
        <v>26</v>
      </c>
      <c r="G25" s="71" t="s">
        <v>218</v>
      </c>
    </row>
    <row r="26" spans="1:7" ht="11.25">
      <c r="A26" s="71" t="s">
        <v>248</v>
      </c>
      <c r="B26" s="71" t="s">
        <v>129</v>
      </c>
      <c r="C26" s="71" t="s">
        <v>330</v>
      </c>
      <c r="D26" s="71" t="s">
        <v>169</v>
      </c>
      <c r="E26" s="73" t="s">
        <v>26</v>
      </c>
      <c r="F26" s="73" t="s">
        <v>26</v>
      </c>
      <c r="G26" s="71" t="s">
        <v>209</v>
      </c>
    </row>
    <row r="27" spans="1:7" ht="11.25">
      <c r="A27" s="71" t="s">
        <v>230</v>
      </c>
      <c r="B27" s="71" t="s">
        <v>128</v>
      </c>
      <c r="C27" s="71" t="s">
        <v>331</v>
      </c>
      <c r="D27" s="71" t="s">
        <v>169</v>
      </c>
      <c r="E27" s="73" t="s">
        <v>26</v>
      </c>
      <c r="F27" s="73" t="s">
        <v>26</v>
      </c>
      <c r="G27" s="84" t="s">
        <v>387</v>
      </c>
    </row>
    <row r="28" spans="1:7" ht="11.25">
      <c r="A28" s="71" t="s">
        <v>227</v>
      </c>
      <c r="B28" s="71" t="s">
        <v>127</v>
      </c>
      <c r="C28" s="71" t="s">
        <v>332</v>
      </c>
      <c r="D28" s="71" t="s">
        <v>169</v>
      </c>
      <c r="E28" s="73" t="s">
        <v>26</v>
      </c>
      <c r="F28" s="73" t="s">
        <v>26</v>
      </c>
      <c r="G28" s="71" t="s">
        <v>210</v>
      </c>
    </row>
    <row r="29" spans="1:7" ht="11.25">
      <c r="A29" s="71" t="s">
        <v>223</v>
      </c>
      <c r="B29" s="71" t="s">
        <v>126</v>
      </c>
      <c r="C29" s="71" t="s">
        <v>333</v>
      </c>
      <c r="D29" s="71" t="s">
        <v>169</v>
      </c>
      <c r="E29" s="73" t="s">
        <v>26</v>
      </c>
      <c r="F29" s="73" t="s">
        <v>26</v>
      </c>
      <c r="G29" s="71" t="s">
        <v>215</v>
      </c>
    </row>
    <row r="30" spans="1:7" ht="11.25">
      <c r="A30" s="71" t="s">
        <v>220</v>
      </c>
      <c r="B30" s="71" t="s">
        <v>125</v>
      </c>
      <c r="C30" s="71" t="s">
        <v>334</v>
      </c>
      <c r="D30" s="71" t="s">
        <v>169</v>
      </c>
      <c r="E30" s="73" t="s">
        <v>26</v>
      </c>
      <c r="F30" s="73" t="s">
        <v>27</v>
      </c>
      <c r="G30" s="71" t="s">
        <v>208</v>
      </c>
    </row>
    <row r="31" spans="1:7" ht="11.25">
      <c r="A31" s="71" t="s">
        <v>259</v>
      </c>
      <c r="B31" s="71" t="s">
        <v>124</v>
      </c>
      <c r="C31" s="71" t="s">
        <v>335</v>
      </c>
      <c r="D31" s="71" t="s">
        <v>169</v>
      </c>
      <c r="E31" s="73" t="s">
        <v>26</v>
      </c>
      <c r="F31" s="73" t="s">
        <v>26</v>
      </c>
      <c r="G31" s="71" t="s">
        <v>210</v>
      </c>
    </row>
    <row r="32" spans="1:7" ht="11.25">
      <c r="A32" s="71" t="s">
        <v>227</v>
      </c>
      <c r="B32" s="71" t="s">
        <v>123</v>
      </c>
      <c r="C32" s="71" t="s">
        <v>336</v>
      </c>
      <c r="D32" s="71" t="s">
        <v>169</v>
      </c>
      <c r="E32" s="73" t="s">
        <v>26</v>
      </c>
      <c r="F32" s="73" t="s">
        <v>26</v>
      </c>
      <c r="G32" s="71" t="s">
        <v>215</v>
      </c>
    </row>
    <row r="33" spans="1:7" ht="11.25">
      <c r="A33" s="71" t="s">
        <v>251</v>
      </c>
      <c r="B33" s="71" t="s">
        <v>122</v>
      </c>
      <c r="C33" s="71" t="s">
        <v>337</v>
      </c>
      <c r="D33" s="71" t="s">
        <v>169</v>
      </c>
      <c r="E33" s="73" t="s">
        <v>26</v>
      </c>
      <c r="F33" s="73" t="s">
        <v>26</v>
      </c>
      <c r="G33" s="71" t="s">
        <v>210</v>
      </c>
    </row>
    <row r="34" spans="1:7" ht="11.25">
      <c r="A34" s="71" t="s">
        <v>234</v>
      </c>
      <c r="B34" s="71" t="s">
        <v>121</v>
      </c>
      <c r="C34" s="71" t="s">
        <v>338</v>
      </c>
      <c r="D34" s="71" t="s">
        <v>169</v>
      </c>
      <c r="E34" s="73" t="s">
        <v>26</v>
      </c>
      <c r="F34" s="73" t="s">
        <v>26</v>
      </c>
      <c r="G34" s="71" t="s">
        <v>210</v>
      </c>
    </row>
    <row r="35" spans="1:7" ht="11.25">
      <c r="A35" s="71" t="s">
        <v>259</v>
      </c>
      <c r="B35" s="71" t="s">
        <v>120</v>
      </c>
      <c r="C35" s="71" t="s">
        <v>339</v>
      </c>
      <c r="D35" s="71" t="s">
        <v>169</v>
      </c>
      <c r="E35" s="73" t="s">
        <v>26</v>
      </c>
      <c r="F35" s="73" t="s">
        <v>26</v>
      </c>
      <c r="G35" s="71" t="s">
        <v>210</v>
      </c>
    </row>
    <row r="36" spans="1:7" ht="11.25">
      <c r="A36" s="71" t="s">
        <v>248</v>
      </c>
      <c r="B36" s="71" t="s">
        <v>119</v>
      </c>
      <c r="C36" s="71" t="s">
        <v>340</v>
      </c>
      <c r="D36" s="71" t="s">
        <v>169</v>
      </c>
      <c r="E36" s="73" t="s">
        <v>26</v>
      </c>
      <c r="F36" s="73" t="s">
        <v>26</v>
      </c>
      <c r="G36" s="71" t="s">
        <v>210</v>
      </c>
    </row>
    <row r="37" spans="1:7" ht="11.25">
      <c r="A37" s="71" t="s">
        <v>220</v>
      </c>
      <c r="B37" s="71" t="s">
        <v>190</v>
      </c>
      <c r="C37" s="71" t="s">
        <v>341</v>
      </c>
      <c r="D37" s="71" t="s">
        <v>169</v>
      </c>
      <c r="E37" s="73" t="s">
        <v>26</v>
      </c>
      <c r="F37" s="73" t="s">
        <v>26</v>
      </c>
      <c r="G37" s="71" t="s">
        <v>210</v>
      </c>
    </row>
    <row r="38" spans="1:7" ht="11.25">
      <c r="A38" s="71" t="s">
        <v>220</v>
      </c>
      <c r="B38" s="71" t="s">
        <v>118</v>
      </c>
      <c r="C38" s="71" t="s">
        <v>342</v>
      </c>
      <c r="D38" s="71" t="s">
        <v>169</v>
      </c>
      <c r="E38" s="73" t="s">
        <v>26</v>
      </c>
      <c r="F38" s="73" t="s">
        <v>26</v>
      </c>
      <c r="G38" s="71" t="s">
        <v>210</v>
      </c>
    </row>
    <row r="39" spans="1:7" ht="11.25">
      <c r="A39" s="71" t="s">
        <v>225</v>
      </c>
      <c r="B39" s="71" t="s">
        <v>117</v>
      </c>
      <c r="C39" s="71" t="s">
        <v>343</v>
      </c>
      <c r="D39" s="71" t="s">
        <v>169</v>
      </c>
      <c r="E39" s="73" t="s">
        <v>26</v>
      </c>
      <c r="F39" s="73" t="s">
        <v>26</v>
      </c>
      <c r="G39" s="71" t="s">
        <v>212</v>
      </c>
    </row>
    <row r="40" spans="1:7" ht="11.25">
      <c r="A40" s="71" t="s">
        <v>230</v>
      </c>
      <c r="B40" s="71" t="s">
        <v>116</v>
      </c>
      <c r="C40" s="71" t="s">
        <v>344</v>
      </c>
      <c r="D40" s="71" t="s">
        <v>169</v>
      </c>
      <c r="E40" s="73" t="s">
        <v>26</v>
      </c>
      <c r="F40" s="73" t="s">
        <v>26</v>
      </c>
      <c r="G40" s="71" t="s">
        <v>210</v>
      </c>
    </row>
    <row r="41" spans="1:7" ht="11.25">
      <c r="A41" s="71" t="s">
        <v>227</v>
      </c>
      <c r="B41" s="71" t="s">
        <v>115</v>
      </c>
      <c r="C41" s="71" t="s">
        <v>345</v>
      </c>
      <c r="D41" s="71" t="s">
        <v>169</v>
      </c>
      <c r="E41" s="73" t="s">
        <v>26</v>
      </c>
      <c r="F41" s="73" t="s">
        <v>26</v>
      </c>
      <c r="G41" s="71" t="s">
        <v>208</v>
      </c>
    </row>
    <row r="42" spans="1:7" ht="12" thickBot="1">
      <c r="A42" s="88" t="s">
        <v>227</v>
      </c>
      <c r="B42" s="88" t="s">
        <v>139</v>
      </c>
      <c r="C42" s="88" t="s">
        <v>346</v>
      </c>
      <c r="D42" s="88" t="s">
        <v>169</v>
      </c>
      <c r="E42" s="97" t="s">
        <v>26</v>
      </c>
      <c r="F42" s="97" t="s">
        <v>26</v>
      </c>
      <c r="G42" s="88" t="s">
        <v>210</v>
      </c>
    </row>
    <row r="43" spans="1:7" ht="11.25">
      <c r="A43" s="71" t="s">
        <v>239</v>
      </c>
      <c r="B43" s="71" t="s">
        <v>188</v>
      </c>
      <c r="C43" s="71" t="s">
        <v>347</v>
      </c>
      <c r="D43" s="71" t="s">
        <v>173</v>
      </c>
      <c r="E43" s="72" t="s">
        <v>26</v>
      </c>
      <c r="F43" s="72" t="s">
        <v>26</v>
      </c>
      <c r="G43" s="71" t="s">
        <v>212</v>
      </c>
    </row>
    <row r="44" spans="1:7" ht="11.25">
      <c r="A44" s="71" t="s">
        <v>225</v>
      </c>
      <c r="B44" s="71" t="s">
        <v>108</v>
      </c>
      <c r="C44" s="71" t="s">
        <v>348</v>
      </c>
      <c r="D44" s="71" t="s">
        <v>173</v>
      </c>
      <c r="E44" s="72" t="s">
        <v>26</v>
      </c>
      <c r="F44" s="72" t="s">
        <v>26</v>
      </c>
      <c r="G44" s="71" t="s">
        <v>210</v>
      </c>
    </row>
    <row r="45" spans="1:7" ht="12" thickBot="1">
      <c r="A45" s="88" t="s">
        <v>223</v>
      </c>
      <c r="B45" s="88" t="s">
        <v>109</v>
      </c>
      <c r="C45" s="88" t="s">
        <v>349</v>
      </c>
      <c r="D45" s="88" t="s">
        <v>173</v>
      </c>
      <c r="E45" s="89" t="s">
        <v>26</v>
      </c>
      <c r="F45" s="89" t="s">
        <v>27</v>
      </c>
      <c r="G45" s="88" t="s">
        <v>210</v>
      </c>
    </row>
    <row r="46" spans="1:7" ht="11.25">
      <c r="A46" s="77" t="s">
        <v>230</v>
      </c>
      <c r="B46" s="77" t="s">
        <v>149</v>
      </c>
      <c r="C46" s="77" t="s">
        <v>350</v>
      </c>
      <c r="D46" s="82" t="s">
        <v>150</v>
      </c>
      <c r="E46" s="78" t="s">
        <v>26</v>
      </c>
      <c r="F46" s="78" t="s">
        <v>26</v>
      </c>
      <c r="G46" s="77" t="s">
        <v>210</v>
      </c>
    </row>
    <row r="47" spans="1:7" ht="12" thickBot="1">
      <c r="A47" s="88" t="s">
        <v>225</v>
      </c>
      <c r="B47" s="88" t="s">
        <v>189</v>
      </c>
      <c r="C47" s="88" t="s">
        <v>351</v>
      </c>
      <c r="D47" s="88" t="s">
        <v>150</v>
      </c>
      <c r="E47" s="89" t="s">
        <v>27</v>
      </c>
      <c r="F47" s="97" t="s">
        <v>103</v>
      </c>
      <c r="G47" s="88" t="s">
        <v>210</v>
      </c>
    </row>
    <row r="48" spans="1:7" ht="12" thickBot="1">
      <c r="A48" s="90"/>
      <c r="B48" s="90"/>
      <c r="C48" s="90"/>
      <c r="D48" s="90"/>
      <c r="E48" s="91"/>
      <c r="F48" s="91"/>
      <c r="G48" s="90"/>
    </row>
    <row r="49" spans="1:6" ht="11.25">
      <c r="A49" s="90"/>
      <c r="D49" s="82" t="s">
        <v>26</v>
      </c>
      <c r="E49" s="83">
        <f aca="true" t="shared" si="0" ref="E49:F51">COUNTIF(E$4:E$47,$D49)</f>
        <v>38</v>
      </c>
      <c r="F49" s="92">
        <f t="shared" si="0"/>
        <v>33</v>
      </c>
    </row>
    <row r="50" spans="1:6" ht="11.25">
      <c r="A50" s="90"/>
      <c r="D50" s="84" t="s">
        <v>27</v>
      </c>
      <c r="E50" s="85">
        <f t="shared" si="0"/>
        <v>6</v>
      </c>
      <c r="F50" s="93">
        <f t="shared" si="0"/>
        <v>9</v>
      </c>
    </row>
    <row r="51" spans="1:6" ht="12" thickBot="1">
      <c r="A51" s="90"/>
      <c r="D51" s="86" t="s">
        <v>103</v>
      </c>
      <c r="E51" s="87">
        <f t="shared" si="0"/>
        <v>0</v>
      </c>
      <c r="F51" s="94">
        <f t="shared" si="0"/>
        <v>2</v>
      </c>
    </row>
    <row r="52" spans="4:6" ht="11.25">
      <c r="D52" s="95"/>
      <c r="E52" s="96"/>
      <c r="F52" s="96"/>
    </row>
    <row r="53" ht="11.25">
      <c r="A53" s="6" t="s">
        <v>151</v>
      </c>
    </row>
    <row r="54" ht="11.25">
      <c r="A54" s="6" t="s">
        <v>107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&amp;LGateway ref. 16703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00390625" style="68" customWidth="1"/>
    <col min="2" max="2" width="5.140625" style="68" bestFit="1" customWidth="1"/>
    <col min="3" max="3" width="65.00390625" style="68" customWidth="1"/>
    <col min="4" max="4" width="36.140625" style="68" bestFit="1" customWidth="1"/>
    <col min="5" max="16384" width="9.140625" style="68" customWidth="1"/>
  </cols>
  <sheetData>
    <row r="1" ht="11.25">
      <c r="A1" s="5" t="s">
        <v>106</v>
      </c>
    </row>
    <row r="2" ht="12" thickBot="1"/>
    <row r="3" spans="1:4" ht="57" customHeight="1" thickBot="1">
      <c r="A3" s="1" t="s">
        <v>99</v>
      </c>
      <c r="B3" s="2" t="s">
        <v>24</v>
      </c>
      <c r="C3" s="1" t="s">
        <v>100</v>
      </c>
      <c r="D3" s="1" t="s">
        <v>101</v>
      </c>
    </row>
    <row r="4" spans="1:4" ht="11.25">
      <c r="A4" s="77" t="s">
        <v>225</v>
      </c>
      <c r="B4" s="77" t="s">
        <v>3</v>
      </c>
      <c r="C4" s="69" t="s">
        <v>352</v>
      </c>
      <c r="D4" s="82" t="s">
        <v>169</v>
      </c>
    </row>
    <row r="5" spans="1:4" ht="11.25">
      <c r="A5" s="71" t="s">
        <v>227</v>
      </c>
      <c r="B5" s="71" t="s">
        <v>1</v>
      </c>
      <c r="C5" s="71" t="s">
        <v>353</v>
      </c>
      <c r="D5" s="84" t="s">
        <v>169</v>
      </c>
    </row>
    <row r="6" spans="1:4" ht="11.25">
      <c r="A6" s="71" t="s">
        <v>220</v>
      </c>
      <c r="B6" s="71" t="s">
        <v>154</v>
      </c>
      <c r="C6" s="71" t="s">
        <v>354</v>
      </c>
      <c r="D6" s="84" t="s">
        <v>169</v>
      </c>
    </row>
    <row r="7" spans="1:4" ht="11.25">
      <c r="A7" s="71" t="s">
        <v>234</v>
      </c>
      <c r="B7" s="71" t="s">
        <v>153</v>
      </c>
      <c r="C7" s="71" t="s">
        <v>355</v>
      </c>
      <c r="D7" s="84" t="s">
        <v>169</v>
      </c>
    </row>
    <row r="8" spans="1:4" ht="11.25">
      <c r="A8" s="71" t="s">
        <v>251</v>
      </c>
      <c r="B8" s="71" t="s">
        <v>198</v>
      </c>
      <c r="C8" s="71" t="s">
        <v>356</v>
      </c>
      <c r="D8" s="84" t="s">
        <v>169</v>
      </c>
    </row>
    <row r="9" spans="1:4" ht="11.25">
      <c r="A9" s="71" t="s">
        <v>259</v>
      </c>
      <c r="B9" s="71" t="s">
        <v>197</v>
      </c>
      <c r="C9" s="71" t="s">
        <v>357</v>
      </c>
      <c r="D9" s="84" t="s">
        <v>169</v>
      </c>
    </row>
    <row r="10" spans="1:4" ht="11.25">
      <c r="A10" s="71" t="s">
        <v>230</v>
      </c>
      <c r="B10" s="71" t="s">
        <v>6</v>
      </c>
      <c r="C10" s="71" t="s">
        <v>358</v>
      </c>
      <c r="D10" s="84" t="s">
        <v>169</v>
      </c>
    </row>
    <row r="11" spans="1:4" ht="11.25">
      <c r="A11" s="71" t="s">
        <v>259</v>
      </c>
      <c r="B11" s="71" t="s">
        <v>9</v>
      </c>
      <c r="C11" s="71" t="s">
        <v>359</v>
      </c>
      <c r="D11" s="84" t="s">
        <v>169</v>
      </c>
    </row>
    <row r="12" spans="1:4" ht="11.25">
      <c r="A12" s="71" t="s">
        <v>259</v>
      </c>
      <c r="B12" s="71" t="s">
        <v>8</v>
      </c>
      <c r="C12" s="71" t="s">
        <v>360</v>
      </c>
      <c r="D12" s="84" t="s">
        <v>169</v>
      </c>
    </row>
    <row r="13" spans="1:4" ht="11.25">
      <c r="A13" s="71" t="s">
        <v>220</v>
      </c>
      <c r="B13" s="71" t="s">
        <v>155</v>
      </c>
      <c r="C13" s="71" t="s">
        <v>361</v>
      </c>
      <c r="D13" s="84" t="s">
        <v>169</v>
      </c>
    </row>
    <row r="14" spans="1:4" ht="11.25">
      <c r="A14" s="71" t="s">
        <v>223</v>
      </c>
      <c r="B14" s="71" t="s">
        <v>5</v>
      </c>
      <c r="C14" s="71" t="s">
        <v>362</v>
      </c>
      <c r="D14" s="84" t="s">
        <v>169</v>
      </c>
    </row>
    <row r="15" spans="1:4" ht="11.25">
      <c r="A15" s="71" t="s">
        <v>234</v>
      </c>
      <c r="B15" s="71" t="s">
        <v>152</v>
      </c>
      <c r="C15" s="71" t="s">
        <v>363</v>
      </c>
      <c r="D15" s="84" t="s">
        <v>169</v>
      </c>
    </row>
    <row r="16" spans="1:4" ht="11.25">
      <c r="A16" s="71" t="s">
        <v>225</v>
      </c>
      <c r="B16" s="71" t="s">
        <v>4</v>
      </c>
      <c r="C16" s="71" t="s">
        <v>364</v>
      </c>
      <c r="D16" s="84" t="s">
        <v>169</v>
      </c>
    </row>
    <row r="17" spans="1:4" ht="11.25">
      <c r="A17" s="71" t="s">
        <v>227</v>
      </c>
      <c r="B17" s="71" t="s">
        <v>2</v>
      </c>
      <c r="C17" s="71" t="s">
        <v>365</v>
      </c>
      <c r="D17" s="84" t="s">
        <v>169</v>
      </c>
    </row>
    <row r="18" spans="1:4" ht="11.25">
      <c r="A18" s="71" t="s">
        <v>227</v>
      </c>
      <c r="B18" s="71" t="s">
        <v>0</v>
      </c>
      <c r="C18" s="71" t="s">
        <v>366</v>
      </c>
      <c r="D18" s="84" t="s">
        <v>169</v>
      </c>
    </row>
    <row r="19" spans="1:4" ht="12" thickBot="1">
      <c r="A19" s="88" t="s">
        <v>259</v>
      </c>
      <c r="B19" s="88" t="s">
        <v>7</v>
      </c>
      <c r="C19" s="88" t="s">
        <v>367</v>
      </c>
      <c r="D19" s="86" t="s">
        <v>169</v>
      </c>
    </row>
    <row r="20" spans="1:4" ht="11.25">
      <c r="A20" s="77" t="s">
        <v>220</v>
      </c>
      <c r="B20" s="77" t="s">
        <v>196</v>
      </c>
      <c r="C20" s="77" t="s">
        <v>368</v>
      </c>
      <c r="D20" s="82" t="s">
        <v>173</v>
      </c>
    </row>
    <row r="21" spans="1:4" ht="11.25">
      <c r="A21" s="71" t="s">
        <v>220</v>
      </c>
      <c r="B21" s="71" t="s">
        <v>12</v>
      </c>
      <c r="C21" s="71" t="s">
        <v>369</v>
      </c>
      <c r="D21" s="84" t="s">
        <v>173</v>
      </c>
    </row>
    <row r="22" spans="1:4" ht="11.25">
      <c r="A22" s="71" t="s">
        <v>227</v>
      </c>
      <c r="B22" s="71" t="s">
        <v>18</v>
      </c>
      <c r="C22" s="71" t="s">
        <v>370</v>
      </c>
      <c r="D22" s="84" t="s">
        <v>173</v>
      </c>
    </row>
    <row r="23" spans="1:4" ht="11.25">
      <c r="A23" s="71" t="s">
        <v>220</v>
      </c>
      <c r="B23" s="71" t="s">
        <v>10</v>
      </c>
      <c r="C23" s="71" t="s">
        <v>371</v>
      </c>
      <c r="D23" s="84" t="s">
        <v>173</v>
      </c>
    </row>
    <row r="24" spans="1:4" ht="11.25">
      <c r="A24" s="71" t="s">
        <v>259</v>
      </c>
      <c r="B24" s="71" t="s">
        <v>22</v>
      </c>
      <c r="C24" s="71" t="s">
        <v>372</v>
      </c>
      <c r="D24" s="84" t="s">
        <v>173</v>
      </c>
    </row>
    <row r="25" spans="1:4" ht="11.25">
      <c r="A25" s="71" t="s">
        <v>220</v>
      </c>
      <c r="B25" s="71" t="s">
        <v>11</v>
      </c>
      <c r="C25" s="71" t="s">
        <v>373</v>
      </c>
      <c r="D25" s="84" t="s">
        <v>173</v>
      </c>
    </row>
    <row r="26" spans="1:4" ht="11.25">
      <c r="A26" s="71" t="s">
        <v>248</v>
      </c>
      <c r="B26" s="71" t="s">
        <v>15</v>
      </c>
      <c r="C26" s="71" t="s">
        <v>374</v>
      </c>
      <c r="D26" s="84" t="s">
        <v>173</v>
      </c>
    </row>
    <row r="27" spans="1:4" ht="11.25">
      <c r="A27" s="71" t="s">
        <v>251</v>
      </c>
      <c r="B27" s="71" t="s">
        <v>14</v>
      </c>
      <c r="C27" s="71" t="s">
        <v>375</v>
      </c>
      <c r="D27" s="84" t="s">
        <v>173</v>
      </c>
    </row>
    <row r="28" spans="1:4" ht="11.25">
      <c r="A28" s="71" t="s">
        <v>259</v>
      </c>
      <c r="B28" s="71" t="s">
        <v>21</v>
      </c>
      <c r="C28" s="71" t="s">
        <v>376</v>
      </c>
      <c r="D28" s="84" t="s">
        <v>173</v>
      </c>
    </row>
    <row r="29" spans="1:4" ht="11.25">
      <c r="A29" s="71" t="s">
        <v>227</v>
      </c>
      <c r="B29" s="71" t="s">
        <v>16</v>
      </c>
      <c r="C29" s="71" t="s">
        <v>377</v>
      </c>
      <c r="D29" s="84" t="s">
        <v>173</v>
      </c>
    </row>
    <row r="30" spans="1:4" ht="11.25">
      <c r="A30" s="71" t="s">
        <v>239</v>
      </c>
      <c r="B30" s="71" t="s">
        <v>20</v>
      </c>
      <c r="C30" s="71" t="s">
        <v>378</v>
      </c>
      <c r="D30" s="84" t="s">
        <v>173</v>
      </c>
    </row>
    <row r="31" spans="1:4" ht="12" thickBot="1">
      <c r="A31" s="88" t="s">
        <v>227</v>
      </c>
      <c r="B31" s="88" t="s">
        <v>17</v>
      </c>
      <c r="C31" s="88" t="s">
        <v>379</v>
      </c>
      <c r="D31" s="86" t="s">
        <v>173</v>
      </c>
    </row>
    <row r="32" spans="1:4" ht="11.25">
      <c r="A32" s="77" t="s">
        <v>225</v>
      </c>
      <c r="B32" s="77" t="s">
        <v>195</v>
      </c>
      <c r="C32" s="77" t="s">
        <v>380</v>
      </c>
      <c r="D32" s="82" t="s">
        <v>219</v>
      </c>
    </row>
    <row r="33" spans="1:4" ht="11.25">
      <c r="A33" s="71" t="s">
        <v>223</v>
      </c>
      <c r="B33" s="71" t="s">
        <v>19</v>
      </c>
      <c r="C33" s="71" t="s">
        <v>381</v>
      </c>
      <c r="D33" s="84" t="s">
        <v>219</v>
      </c>
    </row>
    <row r="34" spans="1:4" ht="11.25">
      <c r="A34" s="71" t="s">
        <v>220</v>
      </c>
      <c r="B34" s="71" t="s">
        <v>13</v>
      </c>
      <c r="C34" s="71" t="s">
        <v>382</v>
      </c>
      <c r="D34" s="84" t="s">
        <v>219</v>
      </c>
    </row>
    <row r="35" spans="1:4" ht="12" thickBot="1">
      <c r="A35" s="88" t="s">
        <v>239</v>
      </c>
      <c r="B35" s="88" t="s">
        <v>23</v>
      </c>
      <c r="C35" s="88" t="s">
        <v>383</v>
      </c>
      <c r="D35" s="86" t="s">
        <v>219</v>
      </c>
    </row>
    <row r="36" spans="1:4" ht="11.25">
      <c r="A36" s="90"/>
      <c r="B36" s="90"/>
      <c r="C36" s="90"/>
      <c r="D36" s="90"/>
    </row>
    <row r="37" spans="1:4" ht="11.25">
      <c r="A37" s="6" t="s">
        <v>388</v>
      </c>
      <c r="B37" s="90"/>
      <c r="C37" s="90"/>
      <c r="D37" s="90"/>
    </row>
    <row r="38" spans="1:4" ht="11.25">
      <c r="A38" s="6" t="s">
        <v>107</v>
      </c>
      <c r="B38" s="90"/>
      <c r="C38" s="90"/>
      <c r="D38" s="90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Header>&amp;LGateway ref. 16703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Fenton</cp:lastModifiedBy>
  <cp:lastPrinted>2011-11-29T17:12:23Z</cp:lastPrinted>
  <dcterms:created xsi:type="dcterms:W3CDTF">1996-10-14T23:33:28Z</dcterms:created>
  <dcterms:modified xsi:type="dcterms:W3CDTF">2011-11-29T17:13:41Z</dcterms:modified>
  <cp:category/>
  <cp:version/>
  <cp:contentType/>
  <cp:contentStatus/>
</cp:coreProperties>
</file>