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<sst xmlns="http://schemas.openxmlformats.org/spreadsheetml/2006/main" count="157" uniqueCount="48">
  <si>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</si>
  <si>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</si>
  <si>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</si>
  <si>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</si>
  <si>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</si>
  <si>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</si>
  <si>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</si>
  <si>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</si>
  <si>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</si>
  <si>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</si>
  <si>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</si>
  <si>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</si>
  <si>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</si>
  <si>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</si>
  <si>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</si>
  <si>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</si>
  <si>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</si>
  <si>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</si>
  <si>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</si>
  <si>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</si>
  <si>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</si>
  <si>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</si>
  <si>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</si>
  <si>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</si>
  <si>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</si>
  <si>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</si>
  <si>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</si>
  <si>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</si>
  <si>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</si>
  <si>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</si>
  <si>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</si>
  <si>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</si>
  <si>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</si>
  <si>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</si>
  <si>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</si>
  <si>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</si>
  <si>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</si>
  <si>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</si>
  <si>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</si>
  <si>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</si>
  <si>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</si>
  <si>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</si>
  <si>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</si>
  <si>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</si>
  <si>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</si>
  <si>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</si>
  <si>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</si>
  <si>
    <t>Non-payroll staff costs revised 05 April 2013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</si>
</sst>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N1">
      <selection activeCell="AO7" sqref="AO7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6" t="s">
        <v>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45" t="s">
        <v>15</v>
      </c>
      <c r="S1" s="32"/>
      <c r="T1" s="32"/>
      <c r="U1" s="32"/>
      <c r="V1" s="32"/>
      <c r="W1" s="32"/>
      <c r="X1" s="32"/>
      <c r="Y1" s="32"/>
      <c r="Z1" s="32"/>
      <c r="AA1" s="46"/>
      <c r="AB1" s="52" t="s">
        <v>25</v>
      </c>
      <c r="AC1" s="53"/>
      <c r="AD1" s="49" t="s">
        <v>11</v>
      </c>
      <c r="AE1" s="50"/>
      <c r="AF1" s="50"/>
      <c r="AG1" s="50"/>
      <c r="AH1" s="50"/>
      <c r="AI1" s="50"/>
      <c r="AJ1" s="51"/>
      <c r="AK1" s="44" t="s">
        <v>32</v>
      </c>
      <c r="AL1" s="44"/>
      <c r="AM1" s="44"/>
      <c r="AN1" s="41" t="s">
        <v>24</v>
      </c>
      <c r="AO1" s="33" t="s">
        <v>33</v>
      </c>
    </row>
    <row r="2" spans="1:41" s="1" customFormat="1" ht="53.25" customHeight="1">
      <c r="A2" s="47"/>
      <c r="B2" s="47"/>
      <c r="C2" s="47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36" t="s">
        <v>9</v>
      </c>
      <c r="Q2" s="38"/>
      <c r="R2" s="36" t="s">
        <v>13</v>
      </c>
      <c r="S2" s="46"/>
      <c r="T2" s="45" t="s">
        <v>3</v>
      </c>
      <c r="U2" s="46"/>
      <c r="V2" s="45" t="s">
        <v>4</v>
      </c>
      <c r="W2" s="46"/>
      <c r="X2" s="45" t="s">
        <v>14</v>
      </c>
      <c r="Y2" s="46"/>
      <c r="Z2" s="36" t="s">
        <v>10</v>
      </c>
      <c r="AA2" s="38"/>
      <c r="AB2" s="54"/>
      <c r="AC2" s="55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6" t="s">
        <v>23</v>
      </c>
      <c r="AK2" s="33" t="s">
        <v>26</v>
      </c>
      <c r="AL2" s="33" t="s">
        <v>27</v>
      </c>
      <c r="AM2" s="33" t="s">
        <v>22</v>
      </c>
      <c r="AN2" s="42"/>
      <c r="AO2" s="34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5"/>
      <c r="AE3" s="35"/>
      <c r="AF3" s="35"/>
      <c r="AG3" s="35"/>
      <c r="AH3" s="35"/>
      <c r="AI3" s="35"/>
      <c r="AJ3" s="56"/>
      <c r="AK3" s="35"/>
      <c r="AL3" s="35"/>
      <c r="AM3" s="35"/>
      <c r="AN3" s="43"/>
      <c r="AO3" s="35"/>
    </row>
    <row r="4" spans="1:41" ht="15" customHeight="1">
      <c r="A4" s="3" t="s">
        <v>43</v>
      </c>
      <c r="B4" s="3" t="s">
        <v>34</v>
      </c>
      <c r="C4" s="3" t="s">
        <v>43</v>
      </c>
      <c r="D4" s="28">
        <v>51526</v>
      </c>
      <c r="E4" s="28">
        <v>44317.799999999945</v>
      </c>
      <c r="F4" s="28">
        <v>41910</v>
      </c>
      <c r="G4" s="28">
        <v>37295.35</v>
      </c>
      <c r="H4" s="28">
        <v>10235</v>
      </c>
      <c r="I4" s="28">
        <v>9759.44</v>
      </c>
      <c r="J4" s="28">
        <v>2103</v>
      </c>
      <c r="K4" s="28">
        <v>2038.71</v>
      </c>
      <c r="L4" s="28">
        <v>221</v>
      </c>
      <c r="M4" s="28">
        <v>214.71</v>
      </c>
      <c r="N4" s="28">
        <v>134</v>
      </c>
      <c r="O4" s="28">
        <v>131.07</v>
      </c>
      <c r="P4" s="13">
        <f>SUM(N4,L4,J4,H4,F4,D4)</f>
        <v>106129</v>
      </c>
      <c r="Q4" s="13">
        <f>SUM(O4,M4,K4,I4,G4,E4)</f>
        <v>93757.07999999994</v>
      </c>
      <c r="R4" s="27" t="s">
        <v>46</v>
      </c>
      <c r="S4" s="27" t="s">
        <v>46</v>
      </c>
      <c r="T4" s="27" t="s">
        <v>46</v>
      </c>
      <c r="U4" s="27" t="s">
        <v>46</v>
      </c>
      <c r="V4" s="28">
        <v>108</v>
      </c>
      <c r="W4" s="28">
        <v>108</v>
      </c>
      <c r="X4" s="27" t="s">
        <v>46</v>
      </c>
      <c r="Y4" s="27" t="s">
        <v>46</v>
      </c>
      <c r="Z4" s="29">
        <f aca="true" t="shared" si="0" ref="Z4:AA10">SUM(X4,V4,,T4,R4)</f>
        <v>108</v>
      </c>
      <c r="AA4" s="29">
        <f t="shared" si="0"/>
        <v>108</v>
      </c>
      <c r="AB4" s="4">
        <f>Z4+P4</f>
        <v>106237</v>
      </c>
      <c r="AC4" s="4">
        <f>AA4+Q4</f>
        <v>93865.07999999994</v>
      </c>
      <c r="AD4" s="21">
        <v>181179181.87517503</v>
      </c>
      <c r="AE4" s="22">
        <v>2231757.6</v>
      </c>
      <c r="AF4" s="22">
        <v>904581.28286</v>
      </c>
      <c r="AG4" s="22">
        <v>3366524.81</v>
      </c>
      <c r="AH4" s="22">
        <v>32601442.61005642</v>
      </c>
      <c r="AI4" s="22">
        <v>11869991.301908676</v>
      </c>
      <c r="AJ4" s="23">
        <f>SUM(AD4:AI4)</f>
        <v>232153479.48000014</v>
      </c>
      <c r="AK4" s="21">
        <v>1349851.2</v>
      </c>
      <c r="AL4" s="26">
        <v>1191688.2</v>
      </c>
      <c r="AM4" s="24">
        <f>SUM(AK4:AL4)</f>
        <v>2541539.4</v>
      </c>
      <c r="AN4" s="24">
        <f>AM4+AJ4</f>
        <v>234695018.88000014</v>
      </c>
      <c r="AO4" s="18"/>
    </row>
    <row r="5" spans="1:41" ht="15" customHeight="1">
      <c r="A5" s="3" t="s">
        <v>44</v>
      </c>
      <c r="B5" s="3" t="s">
        <v>36</v>
      </c>
      <c r="C5" s="3" t="s">
        <v>43</v>
      </c>
      <c r="D5" s="28">
        <v>514</v>
      </c>
      <c r="E5" s="28">
        <v>450.16</v>
      </c>
      <c r="F5" s="28">
        <v>462</v>
      </c>
      <c r="G5" s="28">
        <v>429.43</v>
      </c>
      <c r="H5" s="28">
        <v>1703</v>
      </c>
      <c r="I5" s="28">
        <v>1605.53</v>
      </c>
      <c r="J5" s="28">
        <v>672</v>
      </c>
      <c r="K5" s="28">
        <v>642.79</v>
      </c>
      <c r="L5" s="28">
        <v>41</v>
      </c>
      <c r="M5" s="28">
        <v>40.78</v>
      </c>
      <c r="N5" s="27" t="s">
        <v>46</v>
      </c>
      <c r="O5" s="27" t="s">
        <v>46</v>
      </c>
      <c r="P5" s="13">
        <f aca="true" t="shared" si="1" ref="P5:P10">SUM(N5,L5,J5,H5,F5,D5)</f>
        <v>3392</v>
      </c>
      <c r="Q5" s="13">
        <f aca="true" t="shared" si="2" ref="Q5:Q10">SUM(O5,M5,K5,I5,G5,E5)</f>
        <v>3168.6899999999996</v>
      </c>
      <c r="R5" s="27" t="s">
        <v>46</v>
      </c>
      <c r="S5" s="27" t="s">
        <v>46</v>
      </c>
      <c r="T5" s="27">
        <v>2</v>
      </c>
      <c r="U5" s="27">
        <v>0.66</v>
      </c>
      <c r="V5" s="28">
        <v>11</v>
      </c>
      <c r="W5" s="28">
        <v>10.11</v>
      </c>
      <c r="X5" s="27" t="s">
        <v>46</v>
      </c>
      <c r="Y5" s="27" t="s">
        <v>46</v>
      </c>
      <c r="Z5" s="29">
        <f t="shared" si="0"/>
        <v>13</v>
      </c>
      <c r="AA5" s="29">
        <f t="shared" si="0"/>
        <v>10.77</v>
      </c>
      <c r="AB5" s="4">
        <f aca="true" t="shared" si="3" ref="AB5:AB10">Z5+P5</f>
        <v>3405</v>
      </c>
      <c r="AC5" s="4">
        <f aca="true" t="shared" si="4" ref="AC5:AC10">AA5+Q5</f>
        <v>3179.4599999999996</v>
      </c>
      <c r="AD5" s="22">
        <v>10897480.88</v>
      </c>
      <c r="AE5" s="22">
        <v>208920.92</v>
      </c>
      <c r="AF5" s="22">
        <v>16614.86</v>
      </c>
      <c r="AG5" s="22">
        <v>34684.07</v>
      </c>
      <c r="AH5" s="22">
        <v>2244349.45</v>
      </c>
      <c r="AI5" s="22">
        <v>995742.62</v>
      </c>
      <c r="AJ5" s="23">
        <f aca="true" t="shared" si="5" ref="AJ5:AJ10">SUM(AD5:AI5)</f>
        <v>14397792.799999999</v>
      </c>
      <c r="AK5" s="21">
        <v>34352.79</v>
      </c>
      <c r="AL5" s="22">
        <v>0</v>
      </c>
      <c r="AM5" s="24">
        <f aca="true" t="shared" si="6" ref="AM5:AM10">SUM(AK5:AL5)</f>
        <v>34352.79</v>
      </c>
      <c r="AN5" s="24">
        <f aca="true" t="shared" si="7" ref="AN5:AN10">AM5+AJ5</f>
        <v>14432145.589999998</v>
      </c>
      <c r="AO5" s="18"/>
    </row>
    <row r="6" spans="1:41" ht="15" customHeight="1">
      <c r="A6" s="3" t="s">
        <v>37</v>
      </c>
      <c r="B6" s="3" t="s">
        <v>38</v>
      </c>
      <c r="C6" s="3" t="s">
        <v>43</v>
      </c>
      <c r="D6" s="28">
        <v>70</v>
      </c>
      <c r="E6" s="28">
        <v>58.95</v>
      </c>
      <c r="F6" s="28">
        <v>26</v>
      </c>
      <c r="G6" s="28">
        <v>23.03</v>
      </c>
      <c r="H6" s="28">
        <v>17</v>
      </c>
      <c r="I6" s="28">
        <v>15.77</v>
      </c>
      <c r="J6" s="28">
        <v>5</v>
      </c>
      <c r="K6" s="28">
        <v>4.92</v>
      </c>
      <c r="L6" s="28">
        <v>1</v>
      </c>
      <c r="M6" s="28">
        <v>1</v>
      </c>
      <c r="N6" s="27" t="s">
        <v>46</v>
      </c>
      <c r="O6" s="27" t="s">
        <v>46</v>
      </c>
      <c r="P6" s="13">
        <f t="shared" si="1"/>
        <v>119</v>
      </c>
      <c r="Q6" s="13">
        <f t="shared" si="2"/>
        <v>103.67</v>
      </c>
      <c r="R6" s="27">
        <v>1</v>
      </c>
      <c r="S6" s="30">
        <v>1</v>
      </c>
      <c r="T6" s="27" t="s">
        <v>46</v>
      </c>
      <c r="U6" s="27" t="s">
        <v>46</v>
      </c>
      <c r="V6" s="27" t="s">
        <v>46</v>
      </c>
      <c r="W6" s="27" t="s">
        <v>46</v>
      </c>
      <c r="X6" s="27" t="s">
        <v>46</v>
      </c>
      <c r="Y6" s="27" t="s">
        <v>46</v>
      </c>
      <c r="Z6" s="29">
        <f t="shared" si="0"/>
        <v>1</v>
      </c>
      <c r="AA6" s="31">
        <f t="shared" si="0"/>
        <v>1</v>
      </c>
      <c r="AB6" s="4">
        <f t="shared" si="3"/>
        <v>120</v>
      </c>
      <c r="AC6" s="4">
        <f t="shared" si="4"/>
        <v>104.67</v>
      </c>
      <c r="AD6" s="22">
        <v>219503.67</v>
      </c>
      <c r="AE6" s="22">
        <v>3373.4</v>
      </c>
      <c r="AF6" s="22">
        <v>0</v>
      </c>
      <c r="AG6" s="22">
        <v>17108.29</v>
      </c>
      <c r="AH6" s="22">
        <v>42097.24</v>
      </c>
      <c r="AI6" s="22">
        <v>16977.45</v>
      </c>
      <c r="AJ6" s="23">
        <f t="shared" si="5"/>
        <v>299060.05000000005</v>
      </c>
      <c r="AK6" s="22">
        <v>2048</v>
      </c>
      <c r="AL6" s="22">
        <v>0</v>
      </c>
      <c r="AM6" s="24">
        <f t="shared" si="6"/>
        <v>2048</v>
      </c>
      <c r="AN6" s="24">
        <f t="shared" si="7"/>
        <v>301108.05000000005</v>
      </c>
      <c r="AO6" s="9"/>
    </row>
    <row r="7" spans="1:41" ht="15" customHeight="1">
      <c r="A7" s="3" t="s">
        <v>39</v>
      </c>
      <c r="B7" s="3" t="s">
        <v>38</v>
      </c>
      <c r="C7" s="3" t="s">
        <v>35</v>
      </c>
      <c r="D7" s="27" t="s">
        <v>46</v>
      </c>
      <c r="E7" s="27" t="s">
        <v>46</v>
      </c>
      <c r="F7" s="27" t="s">
        <v>46</v>
      </c>
      <c r="G7" s="27" t="s">
        <v>46</v>
      </c>
      <c r="H7" s="27" t="s">
        <v>46</v>
      </c>
      <c r="I7" s="27" t="s">
        <v>46</v>
      </c>
      <c r="J7" s="27" t="s">
        <v>46</v>
      </c>
      <c r="K7" s="27" t="s">
        <v>46</v>
      </c>
      <c r="L7" s="27" t="s">
        <v>46</v>
      </c>
      <c r="M7" s="27" t="s">
        <v>46</v>
      </c>
      <c r="N7" s="27">
        <v>237</v>
      </c>
      <c r="O7" s="27">
        <v>231</v>
      </c>
      <c r="P7" s="13">
        <f t="shared" si="1"/>
        <v>237</v>
      </c>
      <c r="Q7" s="13">
        <f t="shared" si="2"/>
        <v>231</v>
      </c>
      <c r="R7" s="27" t="s">
        <v>46</v>
      </c>
      <c r="S7" s="27" t="s">
        <v>46</v>
      </c>
      <c r="T7" s="27">
        <v>19</v>
      </c>
      <c r="U7" s="27">
        <v>14.58</v>
      </c>
      <c r="V7" s="27" t="s">
        <v>46</v>
      </c>
      <c r="W7" s="27" t="s">
        <v>46</v>
      </c>
      <c r="X7" s="27">
        <v>15</v>
      </c>
      <c r="Y7" s="27">
        <v>7.09</v>
      </c>
      <c r="Z7" s="29">
        <f t="shared" si="0"/>
        <v>34</v>
      </c>
      <c r="AA7" s="29">
        <f t="shared" si="0"/>
        <v>21.67</v>
      </c>
      <c r="AB7" s="4">
        <f t="shared" si="3"/>
        <v>271</v>
      </c>
      <c r="AC7" s="4">
        <f t="shared" si="4"/>
        <v>252.67000000000002</v>
      </c>
      <c r="AD7" s="22">
        <v>1207501.7</v>
      </c>
      <c r="AE7" s="22">
        <v>3822.66</v>
      </c>
      <c r="AF7" s="22">
        <v>1150</v>
      </c>
      <c r="AG7" s="22">
        <v>256</v>
      </c>
      <c r="AH7" s="22">
        <v>78036.33</v>
      </c>
      <c r="AI7" s="22">
        <v>145363.17</v>
      </c>
      <c r="AJ7" s="23">
        <f t="shared" si="5"/>
        <v>1436129.8599999999</v>
      </c>
      <c r="AK7" s="22">
        <v>229464.95</v>
      </c>
      <c r="AL7" s="22">
        <v>144270.72</v>
      </c>
      <c r="AM7" s="24">
        <f t="shared" si="6"/>
        <v>373735.67000000004</v>
      </c>
      <c r="AN7" s="24">
        <f t="shared" si="7"/>
        <v>1809865.5299999998</v>
      </c>
      <c r="AO7" s="18" t="s">
        <v>47</v>
      </c>
    </row>
    <row r="8" spans="1:41" ht="15" customHeight="1">
      <c r="A8" s="3" t="s">
        <v>40</v>
      </c>
      <c r="B8" s="3" t="s">
        <v>38</v>
      </c>
      <c r="C8" s="3" t="s">
        <v>35</v>
      </c>
      <c r="D8" s="27" t="s">
        <v>46</v>
      </c>
      <c r="E8" s="27" t="s">
        <v>46</v>
      </c>
      <c r="F8" s="27" t="s">
        <v>46</v>
      </c>
      <c r="G8" s="27" t="s">
        <v>46</v>
      </c>
      <c r="H8" s="27" t="s">
        <v>46</v>
      </c>
      <c r="I8" s="27" t="s">
        <v>46</v>
      </c>
      <c r="J8" s="27" t="s">
        <v>46</v>
      </c>
      <c r="K8" s="27" t="s">
        <v>46</v>
      </c>
      <c r="L8" s="27" t="s">
        <v>46</v>
      </c>
      <c r="M8" s="27" t="s">
        <v>46</v>
      </c>
      <c r="N8" s="28">
        <v>2220</v>
      </c>
      <c r="O8" s="28">
        <v>2111.74</v>
      </c>
      <c r="P8" s="13">
        <f t="shared" si="1"/>
        <v>2220</v>
      </c>
      <c r="Q8" s="13">
        <f t="shared" si="2"/>
        <v>2111.74</v>
      </c>
      <c r="R8" s="27">
        <v>192</v>
      </c>
      <c r="S8" s="27">
        <v>185.4</v>
      </c>
      <c r="T8" s="27">
        <v>13</v>
      </c>
      <c r="U8" s="27">
        <v>13</v>
      </c>
      <c r="V8" s="27" t="s">
        <v>46</v>
      </c>
      <c r="W8" s="27" t="s">
        <v>46</v>
      </c>
      <c r="X8" s="27" t="s">
        <v>46</v>
      </c>
      <c r="Y8" s="27" t="s">
        <v>46</v>
      </c>
      <c r="Z8" s="29">
        <f t="shared" si="0"/>
        <v>205</v>
      </c>
      <c r="AA8" s="29">
        <f t="shared" si="0"/>
        <v>198.4</v>
      </c>
      <c r="AB8" s="4">
        <f t="shared" si="3"/>
        <v>2425</v>
      </c>
      <c r="AC8" s="4">
        <f t="shared" si="4"/>
        <v>2310.14</v>
      </c>
      <c r="AD8" s="22">
        <v>3947143.7</v>
      </c>
      <c r="AE8" s="22">
        <v>0</v>
      </c>
      <c r="AF8" s="22">
        <v>96748.75</v>
      </c>
      <c r="AG8" s="22">
        <v>48215.6</v>
      </c>
      <c r="AH8" s="22">
        <v>287242.06</v>
      </c>
      <c r="AI8" s="22">
        <v>309248.69</v>
      </c>
      <c r="AJ8" s="23">
        <f t="shared" si="5"/>
        <v>4688598.800000001</v>
      </c>
      <c r="AK8" s="22">
        <v>506668.58</v>
      </c>
      <c r="AL8" s="22">
        <v>0</v>
      </c>
      <c r="AM8" s="24">
        <f t="shared" si="6"/>
        <v>506668.58</v>
      </c>
      <c r="AN8" s="24">
        <f t="shared" si="7"/>
        <v>5195267.380000001</v>
      </c>
      <c r="AO8" s="18" t="s">
        <v>45</v>
      </c>
    </row>
    <row r="9" spans="1:41" ht="15" customHeight="1">
      <c r="A9" s="3" t="s">
        <v>41</v>
      </c>
      <c r="B9" s="3" t="s">
        <v>38</v>
      </c>
      <c r="C9" s="3" t="s">
        <v>35</v>
      </c>
      <c r="D9" s="27" t="s">
        <v>46</v>
      </c>
      <c r="E9" s="27" t="s">
        <v>46</v>
      </c>
      <c r="F9" s="27" t="s">
        <v>46</v>
      </c>
      <c r="G9" s="27" t="s">
        <v>46</v>
      </c>
      <c r="H9" s="27" t="s">
        <v>46</v>
      </c>
      <c r="I9" s="27" t="s">
        <v>46</v>
      </c>
      <c r="J9" s="27" t="s">
        <v>46</v>
      </c>
      <c r="K9" s="27" t="s">
        <v>46</v>
      </c>
      <c r="L9" s="27" t="s">
        <v>46</v>
      </c>
      <c r="M9" s="27" t="s">
        <v>46</v>
      </c>
      <c r="N9" s="27">
        <v>40</v>
      </c>
      <c r="O9" s="27">
        <v>39.3</v>
      </c>
      <c r="P9" s="13">
        <f t="shared" si="1"/>
        <v>40</v>
      </c>
      <c r="Q9" s="13">
        <f t="shared" si="2"/>
        <v>39.3</v>
      </c>
      <c r="R9" s="27">
        <v>3</v>
      </c>
      <c r="S9" s="30">
        <v>0.06</v>
      </c>
      <c r="T9" s="27">
        <v>2</v>
      </c>
      <c r="U9" s="30">
        <v>0.06</v>
      </c>
      <c r="V9" s="27" t="s">
        <v>46</v>
      </c>
      <c r="W9" s="27" t="s">
        <v>46</v>
      </c>
      <c r="X9" s="27" t="s">
        <v>46</v>
      </c>
      <c r="Y9" s="30" t="s">
        <v>46</v>
      </c>
      <c r="Z9" s="29">
        <f t="shared" si="0"/>
        <v>5</v>
      </c>
      <c r="AA9" s="31">
        <f t="shared" si="0"/>
        <v>0.12</v>
      </c>
      <c r="AB9" s="4">
        <f t="shared" si="3"/>
        <v>45</v>
      </c>
      <c r="AC9" s="4">
        <f t="shared" si="4"/>
        <v>39.419999999999995</v>
      </c>
      <c r="AD9" s="22">
        <v>129822.17</v>
      </c>
      <c r="AE9" s="22">
        <v>0</v>
      </c>
      <c r="AF9" s="22">
        <v>0</v>
      </c>
      <c r="AG9" s="22">
        <v>0</v>
      </c>
      <c r="AH9" s="22">
        <v>25376.45</v>
      </c>
      <c r="AI9" s="22">
        <v>11600.26</v>
      </c>
      <c r="AJ9" s="23">
        <f t="shared" si="5"/>
        <v>166798.88</v>
      </c>
      <c r="AK9" s="22">
        <v>21401.39</v>
      </c>
      <c r="AL9" s="22">
        <v>0</v>
      </c>
      <c r="AM9" s="24">
        <f t="shared" si="6"/>
        <v>21401.39</v>
      </c>
      <c r="AN9" s="24">
        <f t="shared" si="7"/>
        <v>188200.27000000002</v>
      </c>
      <c r="AO9" s="9"/>
    </row>
    <row r="10" spans="1:41" ht="15" customHeight="1">
      <c r="A10" s="3" t="s">
        <v>42</v>
      </c>
      <c r="B10" s="3" t="s">
        <v>38</v>
      </c>
      <c r="C10" s="3" t="s">
        <v>35</v>
      </c>
      <c r="D10" s="27" t="s">
        <v>46</v>
      </c>
      <c r="E10" s="27" t="s">
        <v>46</v>
      </c>
      <c r="F10" s="27" t="s">
        <v>46</v>
      </c>
      <c r="G10" s="27" t="s">
        <v>46</v>
      </c>
      <c r="H10" s="27" t="s">
        <v>46</v>
      </c>
      <c r="I10" s="27" t="s">
        <v>46</v>
      </c>
      <c r="J10" s="27" t="s">
        <v>46</v>
      </c>
      <c r="K10" s="27" t="s">
        <v>46</v>
      </c>
      <c r="L10" s="27" t="s">
        <v>46</v>
      </c>
      <c r="M10" s="27" t="s">
        <v>46</v>
      </c>
      <c r="N10" s="28">
        <v>382</v>
      </c>
      <c r="O10" s="28">
        <v>365.1</v>
      </c>
      <c r="P10" s="13">
        <f t="shared" si="1"/>
        <v>382</v>
      </c>
      <c r="Q10" s="13">
        <f t="shared" si="2"/>
        <v>365.1</v>
      </c>
      <c r="R10" s="27">
        <v>26</v>
      </c>
      <c r="S10" s="27">
        <v>19.7</v>
      </c>
      <c r="T10" s="27" t="s">
        <v>46</v>
      </c>
      <c r="U10" s="27" t="s">
        <v>46</v>
      </c>
      <c r="V10" s="27">
        <v>9</v>
      </c>
      <c r="W10" s="27">
        <v>8</v>
      </c>
      <c r="X10" s="27" t="s">
        <v>46</v>
      </c>
      <c r="Y10" s="27" t="s">
        <v>46</v>
      </c>
      <c r="Z10" s="29">
        <f t="shared" si="0"/>
        <v>35</v>
      </c>
      <c r="AA10" s="29">
        <f t="shared" si="0"/>
        <v>27.7</v>
      </c>
      <c r="AB10" s="4">
        <f t="shared" si="3"/>
        <v>417</v>
      </c>
      <c r="AC10" s="4">
        <f t="shared" si="4"/>
        <v>392.8</v>
      </c>
      <c r="AD10" s="22">
        <v>1641709.23</v>
      </c>
      <c r="AE10" s="22">
        <v>0</v>
      </c>
      <c r="AF10" s="22">
        <v>0</v>
      </c>
      <c r="AG10" s="22">
        <v>0</v>
      </c>
      <c r="AH10" s="22">
        <v>302475.7</v>
      </c>
      <c r="AI10" s="22">
        <v>154772.24</v>
      </c>
      <c r="AJ10" s="23">
        <f t="shared" si="5"/>
        <v>2098957.17</v>
      </c>
      <c r="AK10" s="22">
        <v>236895.63</v>
      </c>
      <c r="AL10" s="22">
        <v>0</v>
      </c>
      <c r="AM10" s="24">
        <f t="shared" si="6"/>
        <v>236895.63</v>
      </c>
      <c r="AN10" s="24">
        <f t="shared" si="7"/>
        <v>2335852.8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D7:D10 F7:F10 H7:H10 J7:J10 L7:L10">
    <cfRule type="expression" priority="10" dxfId="0">
      <formula>AND(NOT(ISBLANK(E4)),ISBLANK(D4))</formula>
    </cfRule>
  </conditionalFormatting>
  <conditionalFormatting sqref="O8:O100 S9 U4 S4:S7 U6 Y5:Y6 W6:W9 U10 Y8:Y10 O4:O6 E7:E10 G7:G10 I7:I10 K7:K10 M7:M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E4:E100 K4:K100 M4:M100 G4:G100 I4:I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D4:D100 L4:L100 F4:F100 H4:H100 J4:J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E4:AG13 AK4:AK100 AL5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2013-04-03T12:57:24Z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252090858</vt:i4>
  </property>
  <property fmtid="{D5CDD505-2E9C-101B-9397-08002B2CF9AE}" pid="16" name="_NewReviewCycle">
    <vt:lpwstr/>
  </property>
  <property fmtid="{D5CDD505-2E9C-101B-9397-08002B2CF9AE}" pid="17" name="_EmailSubject">
    <vt:lpwstr>dev req 392 - Februarys workforce management stats</vt:lpwstr>
  </property>
  <property fmtid="{D5CDD505-2E9C-101B-9397-08002B2CF9AE}" pid="18" name="_AuthorEmail">
    <vt:lpwstr>ADRIAN.HITCHMAN@DWP.GSI.GOV.UK</vt:lpwstr>
  </property>
  <property fmtid="{D5CDD505-2E9C-101B-9397-08002B2CF9AE}" pid="19" name="_AuthorEmailDisplayName">
    <vt:lpwstr>Hitchman Adrian PROFESSIONAL SERVICES SCD</vt:lpwstr>
  </property>
  <property fmtid="{D5CDD505-2E9C-101B-9397-08002B2CF9AE}" pid="20" name="_PreviousAdHocReviewCycleID">
    <vt:i4>-1817315107</vt:i4>
  </property>
</Properties>
</file>