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50" windowWidth="15480" windowHeight="8055" tabRatio="830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<sst xmlns="http://schemas.openxmlformats.org/spreadsheetml/2006/main" count="490" uniqueCount="350">
  <si>
    <t>Raising awareness</t>
  </si>
  <si>
    <t>Development of locality register</t>
  </si>
  <si>
    <t>Assessment for carers</t>
  </si>
  <si>
    <t>Coordination, eg coordination centres, strategic cooperation</t>
  </si>
  <si>
    <t>Rapid response/24 hour community services</t>
  </si>
  <si>
    <t>Investment in ambulance services, eg staff, capital</t>
  </si>
  <si>
    <t>Rapid discharge facilitation</t>
  </si>
  <si>
    <t>Improving care environments</t>
  </si>
  <si>
    <t>Specialist palliative care resources - hospitals</t>
  </si>
  <si>
    <t>Specialist palliative care teams</t>
  </si>
  <si>
    <t>Care homes</t>
  </si>
  <si>
    <t>Other locations: supporting the homeless</t>
  </si>
  <si>
    <t>Other locations: prisons</t>
  </si>
  <si>
    <t>Support for voluntary hospices</t>
  </si>
  <si>
    <t>Support for Marie Curie nurses or equivalent</t>
  </si>
  <si>
    <t>Support for other voluntary sector organisations</t>
  </si>
  <si>
    <t>Training</t>
  </si>
  <si>
    <t>Barnet</t>
  </si>
  <si>
    <t>Barnsley</t>
  </si>
  <si>
    <t>Bexley</t>
  </si>
  <si>
    <t>Camden</t>
  </si>
  <si>
    <t>Dorset</t>
  </si>
  <si>
    <t>East Riding of Yorkshire</t>
  </si>
  <si>
    <t>Eastern and Coastal Kent</t>
  </si>
  <si>
    <t>Hampshire</t>
  </si>
  <si>
    <t>Hillingdon</t>
  </si>
  <si>
    <t>Islington</t>
  </si>
  <si>
    <t>Knowsley</t>
  </si>
  <si>
    <t>Lambeth</t>
  </si>
  <si>
    <t>Lewisham</t>
  </si>
  <si>
    <t>Manchester</t>
  </si>
  <si>
    <t>Newham</t>
  </si>
  <si>
    <t>North Lincolnshire</t>
  </si>
  <si>
    <t>North Yorkshire and York</t>
  </si>
  <si>
    <t>Salford</t>
  </si>
  <si>
    <t>Sandwell</t>
  </si>
  <si>
    <t>Sefton</t>
  </si>
  <si>
    <t>Sutton and Merton</t>
  </si>
  <si>
    <t>Tower Hamlets</t>
  </si>
  <si>
    <t>Wandsworth</t>
  </si>
  <si>
    <t>Worcestershire</t>
  </si>
  <si>
    <t>Other</t>
  </si>
  <si>
    <t>PCT Disinvestment</t>
  </si>
  <si>
    <t>NEW PCT INVESTMENT</t>
  </si>
  <si>
    <t>OTHER NEW PCT INVESTMENT</t>
  </si>
  <si>
    <t>Palliative care transport</t>
  </si>
  <si>
    <t>Total Spend</t>
  </si>
  <si>
    <t>County Durham</t>
  </si>
  <si>
    <t>5ND</t>
  </si>
  <si>
    <t>Darlington</t>
  </si>
  <si>
    <t>5J9</t>
  </si>
  <si>
    <t>Gateshead</t>
  </si>
  <si>
    <t>5KF</t>
  </si>
  <si>
    <t>Hartlepool</t>
  </si>
  <si>
    <t>5D9</t>
  </si>
  <si>
    <t>Middlesbrough</t>
  </si>
  <si>
    <t>5KM</t>
  </si>
  <si>
    <t>Newcastle</t>
  </si>
  <si>
    <t>5D7</t>
  </si>
  <si>
    <t>Stockton-on-Tees Teaching</t>
  </si>
  <si>
    <t>5E1</t>
  </si>
  <si>
    <t>North Tyneside</t>
  </si>
  <si>
    <t>5D8</t>
  </si>
  <si>
    <t>Northumberland</t>
  </si>
  <si>
    <t>TAC</t>
  </si>
  <si>
    <t>Redcar and Cleveland</t>
  </si>
  <si>
    <t>5QR</t>
  </si>
  <si>
    <t>South Tyneside</t>
  </si>
  <si>
    <t>5KG</t>
  </si>
  <si>
    <t>Sunderland Teaching</t>
  </si>
  <si>
    <t>5KL</t>
  </si>
  <si>
    <t>Ashton, Leigh and Wigan</t>
  </si>
  <si>
    <t>5HG</t>
  </si>
  <si>
    <t>Blackburn with Darwen</t>
  </si>
  <si>
    <t>5CC</t>
  </si>
  <si>
    <t>Blackpool</t>
  </si>
  <si>
    <t>5HP</t>
  </si>
  <si>
    <t>Bolton</t>
  </si>
  <si>
    <t>5HQ</t>
  </si>
  <si>
    <t>Bury</t>
  </si>
  <si>
    <t>5JX</t>
  </si>
  <si>
    <t>Central and Eastern Cheshire</t>
  </si>
  <si>
    <t>5NP</t>
  </si>
  <si>
    <t>Central Lancashire</t>
  </si>
  <si>
    <t>5NG</t>
  </si>
  <si>
    <t>Cumbria Teaching</t>
  </si>
  <si>
    <t>5NE</t>
  </si>
  <si>
    <t>East Lancashire Teaching</t>
  </si>
  <si>
    <t>5NH</t>
  </si>
  <si>
    <t>Halton and St Helens</t>
  </si>
  <si>
    <t>5NM</t>
  </si>
  <si>
    <t>Heywood, Middleton and Rochdale</t>
  </si>
  <si>
    <t>5NQ</t>
  </si>
  <si>
    <t>5J4</t>
  </si>
  <si>
    <t>Liverpool</t>
  </si>
  <si>
    <t>5NL</t>
  </si>
  <si>
    <t>5NT</t>
  </si>
  <si>
    <t>North Lancashire Teaching</t>
  </si>
  <si>
    <t>5NF</t>
  </si>
  <si>
    <t>Oldham</t>
  </si>
  <si>
    <t>5J5</t>
  </si>
  <si>
    <t>5F5</t>
  </si>
  <si>
    <t>5NJ</t>
  </si>
  <si>
    <t>Stockport</t>
  </si>
  <si>
    <t>5F7</t>
  </si>
  <si>
    <t>5LH</t>
  </si>
  <si>
    <t>Trafford</t>
  </si>
  <si>
    <t>5NR</t>
  </si>
  <si>
    <t>Warrington</t>
  </si>
  <si>
    <t>5J2</t>
  </si>
  <si>
    <t>Western Cheshire</t>
  </si>
  <si>
    <t>5NN</t>
  </si>
  <si>
    <t>Wirral</t>
  </si>
  <si>
    <t>5NK</t>
  </si>
  <si>
    <t>5JE</t>
  </si>
  <si>
    <t>Bradford and Airedale Teaching</t>
  </si>
  <si>
    <t>5NY</t>
  </si>
  <si>
    <t>Calderdale</t>
  </si>
  <si>
    <t>5J6</t>
  </si>
  <si>
    <t>Doncaster</t>
  </si>
  <si>
    <t>5N5</t>
  </si>
  <si>
    <t>5NW</t>
  </si>
  <si>
    <t>Hull Teaching</t>
  </si>
  <si>
    <t>5NX</t>
  </si>
  <si>
    <t>Kirklees</t>
  </si>
  <si>
    <t>5N2</t>
  </si>
  <si>
    <t>Leeds</t>
  </si>
  <si>
    <t>5N1</t>
  </si>
  <si>
    <t>North East Lincolnshire</t>
  </si>
  <si>
    <t>TAN</t>
  </si>
  <si>
    <t>5EF</t>
  </si>
  <si>
    <t>5NV</t>
  </si>
  <si>
    <t>Rotherham</t>
  </si>
  <si>
    <t>5H8</t>
  </si>
  <si>
    <t>Sheffield</t>
  </si>
  <si>
    <t>5N4</t>
  </si>
  <si>
    <t>Wakefield District</t>
  </si>
  <si>
    <t>5N3</t>
  </si>
  <si>
    <t>Bassetlaw</t>
  </si>
  <si>
    <t>5ET</t>
  </si>
  <si>
    <t>Derby City</t>
  </si>
  <si>
    <t>5N7</t>
  </si>
  <si>
    <t>Derbyshire County</t>
  </si>
  <si>
    <t>5N6</t>
  </si>
  <si>
    <t>Leicester City</t>
  </si>
  <si>
    <t>5PC</t>
  </si>
  <si>
    <t>Leicestershire County and Rutland</t>
  </si>
  <si>
    <t>5PA</t>
  </si>
  <si>
    <t>5N9</t>
  </si>
  <si>
    <t>Northamptonshire Teaching</t>
  </si>
  <si>
    <t>5PD</t>
  </si>
  <si>
    <t>Nottingham City</t>
  </si>
  <si>
    <t>5EM</t>
  </si>
  <si>
    <t>Nottinghamshire County Teaching</t>
  </si>
  <si>
    <t>5N8</t>
  </si>
  <si>
    <t>Birmingham East and North</t>
  </si>
  <si>
    <t>5PG</t>
  </si>
  <si>
    <t>Coventry Teaching</t>
  </si>
  <si>
    <t>5MD</t>
  </si>
  <si>
    <t>Dudley</t>
  </si>
  <si>
    <t>5PE</t>
  </si>
  <si>
    <t>Heart of Birmingham Teaching</t>
  </si>
  <si>
    <t>5MX</t>
  </si>
  <si>
    <t>Herefordshire</t>
  </si>
  <si>
    <t>5CN</t>
  </si>
  <si>
    <t>North Staffordshire</t>
  </si>
  <si>
    <t>5PH</t>
  </si>
  <si>
    <t>5PF</t>
  </si>
  <si>
    <t>Shropshire County</t>
  </si>
  <si>
    <t>5M2</t>
  </si>
  <si>
    <t xml:space="preserve">Solihull </t>
  </si>
  <si>
    <t>TAM</t>
  </si>
  <si>
    <t>South Birmingham</t>
  </si>
  <si>
    <t>5M1</t>
  </si>
  <si>
    <t>South Staffordshire</t>
  </si>
  <si>
    <t>5PK</t>
  </si>
  <si>
    <t>Stoke on Trent</t>
  </si>
  <si>
    <t>5PJ</t>
  </si>
  <si>
    <t>Telford and Wrekin</t>
  </si>
  <si>
    <t>5MK</t>
  </si>
  <si>
    <t>Walsall Teaching</t>
  </si>
  <si>
    <t>5M3</t>
  </si>
  <si>
    <t>Warwickshire</t>
  </si>
  <si>
    <t>5PM</t>
  </si>
  <si>
    <t>Wolverhampton City</t>
  </si>
  <si>
    <t>5MV</t>
  </si>
  <si>
    <t>5PL</t>
  </si>
  <si>
    <t>Bedfordshire</t>
  </si>
  <si>
    <t>5P2</t>
  </si>
  <si>
    <t>Cambridgeshire</t>
  </si>
  <si>
    <t>5PP</t>
  </si>
  <si>
    <t>Great Yarmouth and Waveney</t>
  </si>
  <si>
    <t>5PR</t>
  </si>
  <si>
    <t>Luton</t>
  </si>
  <si>
    <t>5GC</t>
  </si>
  <si>
    <t>Mid Essex</t>
  </si>
  <si>
    <t>5PX</t>
  </si>
  <si>
    <t>Norfolk</t>
  </si>
  <si>
    <t>5PQ</t>
  </si>
  <si>
    <t>North East Essex</t>
  </si>
  <si>
    <t>5PW</t>
  </si>
  <si>
    <t>Peterborough</t>
  </si>
  <si>
    <t>5PN</t>
  </si>
  <si>
    <t>South East Essex</t>
  </si>
  <si>
    <t>5P1</t>
  </si>
  <si>
    <t>South West Essex</t>
  </si>
  <si>
    <t>5PY</t>
  </si>
  <si>
    <t>Suffolk</t>
  </si>
  <si>
    <t>5PT</t>
  </si>
  <si>
    <t>West Essex</t>
  </si>
  <si>
    <t>5PV</t>
  </si>
  <si>
    <t>Barking and Dagenham</t>
  </si>
  <si>
    <t>5C2</t>
  </si>
  <si>
    <t>5A9</t>
  </si>
  <si>
    <t>TAK</t>
  </si>
  <si>
    <t>Brent Teaching</t>
  </si>
  <si>
    <t>5K5</t>
  </si>
  <si>
    <t>Bromley</t>
  </si>
  <si>
    <t>5A7</t>
  </si>
  <si>
    <t>5K7</t>
  </si>
  <si>
    <t>City and Hackney Teaching</t>
  </si>
  <si>
    <t>5C3</t>
  </si>
  <si>
    <t>Croydon</t>
  </si>
  <si>
    <t>5K9</t>
  </si>
  <si>
    <t>Ealing</t>
  </si>
  <si>
    <t>5HX</t>
  </si>
  <si>
    <t>Enfield</t>
  </si>
  <si>
    <t>5C1</t>
  </si>
  <si>
    <t>Greenwich Teaching</t>
  </si>
  <si>
    <t>5A8</t>
  </si>
  <si>
    <t>Hammersmith and Fulham</t>
  </si>
  <si>
    <t>5H1</t>
  </si>
  <si>
    <t>Haringey Teaching</t>
  </si>
  <si>
    <t>5C9</t>
  </si>
  <si>
    <t>Harrow</t>
  </si>
  <si>
    <t>5K6</t>
  </si>
  <si>
    <t>Havering</t>
  </si>
  <si>
    <t>5A4</t>
  </si>
  <si>
    <t>5AT</t>
  </si>
  <si>
    <t>Hounslow</t>
  </si>
  <si>
    <t>5HY</t>
  </si>
  <si>
    <t>5K8</t>
  </si>
  <si>
    <t>Kensington and Chelsea</t>
  </si>
  <si>
    <t>5LA</t>
  </si>
  <si>
    <t>Kingston</t>
  </si>
  <si>
    <t>5A5</t>
  </si>
  <si>
    <t>5LD</t>
  </si>
  <si>
    <t>5LF</t>
  </si>
  <si>
    <t>5C5</t>
  </si>
  <si>
    <t>Redbridge</t>
  </si>
  <si>
    <t>5NA</t>
  </si>
  <si>
    <t>Richmond and Twickenham</t>
  </si>
  <si>
    <t>5M6</t>
  </si>
  <si>
    <t>Southwark</t>
  </si>
  <si>
    <t>5LE</t>
  </si>
  <si>
    <t>5M7</t>
  </si>
  <si>
    <t>5C4</t>
  </si>
  <si>
    <t>Waltham Forest</t>
  </si>
  <si>
    <t>5NC</t>
  </si>
  <si>
    <t>5LG</t>
  </si>
  <si>
    <t>Westminster</t>
  </si>
  <si>
    <t>5LC</t>
  </si>
  <si>
    <t>Brighton and Hove City</t>
  </si>
  <si>
    <t>5LQ</t>
  </si>
  <si>
    <t>5QA</t>
  </si>
  <si>
    <t>Medway</t>
  </si>
  <si>
    <t>5L3</t>
  </si>
  <si>
    <t>Surrey</t>
  </si>
  <si>
    <t>5P5</t>
  </si>
  <si>
    <t>West Kent</t>
  </si>
  <si>
    <t>5P9</t>
  </si>
  <si>
    <t>West Sussex</t>
  </si>
  <si>
    <t>5P6</t>
  </si>
  <si>
    <t>5QG</t>
  </si>
  <si>
    <t>Berkshire West</t>
  </si>
  <si>
    <t>5QF</t>
  </si>
  <si>
    <t>Buckinghamshire</t>
  </si>
  <si>
    <t>5QD</t>
  </si>
  <si>
    <t>5QC</t>
  </si>
  <si>
    <t>Isle of Wight National Health Service</t>
  </si>
  <si>
    <t>5QT</t>
  </si>
  <si>
    <t>Milton Keynes</t>
  </si>
  <si>
    <t>5CQ</t>
  </si>
  <si>
    <t>Oxfordshire</t>
  </si>
  <si>
    <t>5QE</t>
  </si>
  <si>
    <t>Portsmouth City Teaching</t>
  </si>
  <si>
    <t>5FE</t>
  </si>
  <si>
    <t>Southampton City</t>
  </si>
  <si>
    <t>5L1</t>
  </si>
  <si>
    <t>Bath and North East Somerset</t>
  </si>
  <si>
    <t>5FL</t>
  </si>
  <si>
    <t>Bournemouth and Poole Teaching</t>
  </si>
  <si>
    <t>5QN</t>
  </si>
  <si>
    <t>Bristol</t>
  </si>
  <si>
    <t>5QJ</t>
  </si>
  <si>
    <t>Cornwall and Isles of Scilly</t>
  </si>
  <si>
    <t>5QP</t>
  </si>
  <si>
    <t>Devon</t>
  </si>
  <si>
    <t>5QQ</t>
  </si>
  <si>
    <t>5QM</t>
  </si>
  <si>
    <t>Gloucestershire</t>
  </si>
  <si>
    <t>5QH</t>
  </si>
  <si>
    <t>North Somerset</t>
  </si>
  <si>
    <t>5M8</t>
  </si>
  <si>
    <t>Plymouth Teaching</t>
  </si>
  <si>
    <t>5F1</t>
  </si>
  <si>
    <t>Somerset</t>
  </si>
  <si>
    <t>5QL</t>
  </si>
  <si>
    <t>South Gloucestershire</t>
  </si>
  <si>
    <t>5A3</t>
  </si>
  <si>
    <t>5K3</t>
  </si>
  <si>
    <t>Torbay</t>
  </si>
  <si>
    <t>TAL</t>
  </si>
  <si>
    <t>Wiltshire</t>
  </si>
  <si>
    <t>5QK</t>
  </si>
  <si>
    <t>Spend per head of total population</t>
  </si>
  <si>
    <t>Spend per head over 65</t>
  </si>
  <si>
    <t>IMD</t>
  </si>
  <si>
    <t>Berkshire East</t>
  </si>
  <si>
    <t>Swindon</t>
  </si>
  <si>
    <t>Lincolnshire Teaching</t>
  </si>
  <si>
    <t>East Sussex Downs and Weald AND Hastings and Rother</t>
  </si>
  <si>
    <t>5P7 5P8</t>
  </si>
  <si>
    <t>West Hertfordshire AND East and North Hertfordshire</t>
  </si>
  <si>
    <t>5P3 5P4</t>
  </si>
  <si>
    <t>Tameside and Glossop</t>
  </si>
  <si>
    <t>Percentage of Total Spend</t>
  </si>
  <si>
    <t>Return Received (code 1 =yes)</t>
  </si>
  <si>
    <t>Total Investment for all PCTs</t>
  </si>
  <si>
    <t>Spend Per Head</t>
  </si>
  <si>
    <t>n/a</t>
  </si>
  <si>
    <t>All figures are in £'s, unless otherwise stated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</si>
  <si>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</si>
  <si>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</si>
  <si>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</si>
  <si>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</si>
  <si>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</si>
  <si>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</si>
  <si>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</si>
  <si>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</si>
  <si>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</si>
  <si>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</si>
  <si>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Total Population, 2009 (000)</t>
  </si>
  <si>
    <t>Population over 65, 2009 (000)</t>
  </si>
  <si>
    <t>IMD, 2010</t>
  </si>
  <si>
    <t>Proportion in other</t>
  </si>
  <si>
    <t>PCT Returns of New End of Life Care Investment, 2010/11</t>
  </si>
  <si>
    <t>PCT baseline allocation 2010-11 (£k)</t>
  </si>
  <si>
    <t>EOLC New Investment 2009/10</t>
  </si>
  <si>
    <t>Number of deaths in 2009 (NCHOD)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</si>
</sst>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[Red]\(#,##0\)"/>
    <numFmt numFmtId="166" formatCode="_-&quot;£&quot;* #,##0_-;\-&quot;£&quot;* #,##0_-;_-&quot;£&quot;* &quot;-&quot;??_-;_-@_-"/>
    <numFmt numFmtId="167" formatCode="_-* #,##0.0_-;\-* #,##0.0_-;_-* &quot;-&quot;??_-;_-@_-"/>
    <numFmt numFmtId="168" formatCode="#,##0.0"/>
    <numFmt numFmtId="169" formatCode="General_)"/>
    <numFmt numFmtId="170" formatCode="0.0000"/>
    <numFmt numFmtId="171" formatCode="0.000"/>
    <numFmt numFmtId="172" formatCode="0.0"/>
    <numFmt numFmtId="173" formatCode="_-&quot;£&quot;* #,##0.0_-;\-&quot;£&quot;* #,##0.0_-;_-&quot;£&quot;* &quot;-&quot;??_-;_-@_-"/>
    <numFmt numFmtId="174" formatCode="0.000000"/>
    <numFmt numFmtId="175" formatCode="0.00000"/>
    <numFmt numFmtId="176" formatCode="0.00000000"/>
    <numFmt numFmtId="177" formatCode="0.0000000"/>
    <numFmt numFmtId="178" formatCode="0.000000000"/>
    <numFmt numFmtId="179" formatCode="0.0000000000"/>
    <numFmt numFmtId="180" formatCode="#,,&quot;m&quot;"/>
    <numFmt numFmtId="181" formatCode="\,"/>
    <numFmt numFmtId="182" formatCode="#,,"/>
    <numFmt numFmtId="183" formatCode="#,###,"/>
    <numFmt numFmtId="184" formatCode="#,,,"/>
    <numFmt numFmtId="185" formatCode="#,##0\ 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%"/>
    <numFmt numFmtId="192" formatCode="&quot;£&quot;#,##0"/>
    <numFmt numFmtId="193" formatCode="#,##0_ ;[Red]\-#,##0\ "/>
    <numFmt numFmtId="194" formatCode="0_ ;[Red]\-0\ 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sz val="11"/>
      <name val="Arial"/>
      <family val="0"/>
    </font>
    <font>
      <b/>
      <i/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90" fontId="0" fillId="2" borderId="1" xfId="22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9" fillId="2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164" fontId="1" fillId="2" borderId="0" xfId="0" applyNumberFormat="1" applyFont="1" applyFill="1" applyBorder="1" applyAlignment="1">
      <alignment/>
    </xf>
    <xf numFmtId="9" fontId="0" fillId="2" borderId="1" xfId="22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0" xfId="16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3" fontId="0" fillId="2" borderId="0" xfId="22" applyNumberFormat="1" applyFill="1" applyBorder="1" applyAlignment="1">
      <alignment/>
    </xf>
    <xf numFmtId="3" fontId="0" fillId="2" borderId="1" xfId="22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3" fontId="0" fillId="2" borderId="0" xfId="16" applyNumberFormat="1" applyFill="1" applyBorder="1" applyAlignment="1">
      <alignment/>
    </xf>
    <xf numFmtId="3" fontId="0" fillId="2" borderId="1" xfId="16" applyNumberFormat="1" applyFill="1" applyBorder="1" applyAlignment="1">
      <alignment/>
    </xf>
    <xf numFmtId="0" fontId="0" fillId="2" borderId="2" xfId="0" applyFill="1" applyBorder="1" applyAlignment="1">
      <alignment/>
    </xf>
    <xf numFmtId="190" fontId="0" fillId="2" borderId="3" xfId="22" applyNumberFormat="1" applyFill="1" applyBorder="1" applyAlignment="1">
      <alignment/>
    </xf>
    <xf numFmtId="3" fontId="0" fillId="2" borderId="2" xfId="16" applyNumberFormat="1" applyFill="1" applyBorder="1" applyAlignment="1">
      <alignment/>
    </xf>
    <xf numFmtId="3" fontId="0" fillId="2" borderId="3" xfId="16" applyNumberFormat="1" applyFill="1" applyBorder="1" applyAlignment="1">
      <alignment/>
    </xf>
    <xf numFmtId="164" fontId="0" fillId="2" borderId="2" xfId="16" applyNumberFormat="1" applyFill="1" applyBorder="1" applyAlignment="1">
      <alignment/>
    </xf>
    <xf numFmtId="43" fontId="0" fillId="2" borderId="2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4" xfId="0" applyFill="1" applyBorder="1" applyAlignment="1">
      <alignment/>
    </xf>
    <xf numFmtId="190" fontId="0" fillId="2" borderId="5" xfId="22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5" xfId="16" applyNumberFormat="1" applyFill="1" applyBorder="1" applyAlignment="1">
      <alignment/>
    </xf>
    <xf numFmtId="164" fontId="0" fillId="2" borderId="4" xfId="16" applyNumberFormat="1" applyFill="1" applyBorder="1" applyAlignment="1">
      <alignment/>
    </xf>
    <xf numFmtId="43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164" fontId="0" fillId="2" borderId="5" xfId="16" applyNumberFormat="1" applyFill="1" applyBorder="1" applyAlignment="1">
      <alignment/>
    </xf>
    <xf numFmtId="164" fontId="0" fillId="2" borderId="0" xfId="16" applyNumberFormat="1" applyFill="1" applyBorder="1" applyAlignment="1">
      <alignment horizontal="left"/>
    </xf>
    <xf numFmtId="164" fontId="0" fillId="2" borderId="1" xfId="16" applyNumberFormat="1" applyFill="1" applyBorder="1" applyAlignment="1">
      <alignment horizontal="left"/>
    </xf>
    <xf numFmtId="164" fontId="0" fillId="2" borderId="1" xfId="16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90" fontId="0" fillId="0" borderId="1" xfId="22" applyNumberFormat="1" applyFill="1" applyBorder="1" applyAlignment="1">
      <alignment/>
    </xf>
    <xf numFmtId="3" fontId="0" fillId="0" borderId="0" xfId="16" applyNumberFormat="1" applyFill="1" applyBorder="1" applyAlignment="1">
      <alignment/>
    </xf>
    <xf numFmtId="3" fontId="0" fillId="0" borderId="1" xfId="16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16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4" xfId="0" applyFill="1" applyBorder="1" applyAlignment="1">
      <alignment/>
    </xf>
    <xf numFmtId="190" fontId="0" fillId="0" borderId="5" xfId="22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16" applyNumberFormat="1" applyFill="1" applyBorder="1" applyAlignment="1">
      <alignment/>
    </xf>
    <xf numFmtId="164" fontId="0" fillId="0" borderId="4" xfId="16" applyNumberFormat="1" applyFill="1" applyBorder="1" applyAlignment="1">
      <alignment/>
    </xf>
    <xf numFmtId="43" fontId="0" fillId="0" borderId="4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190" fontId="0" fillId="0" borderId="3" xfId="22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" xfId="16" applyNumberFormat="1" applyFill="1" applyBorder="1" applyAlignment="1">
      <alignment/>
    </xf>
    <xf numFmtId="164" fontId="0" fillId="0" borderId="2" xfId="16" applyNumberFormat="1" applyFill="1" applyBorder="1" applyAlignment="1">
      <alignment/>
    </xf>
    <xf numFmtId="43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2" borderId="0" xfId="0" applyFill="1" applyAlignment="1">
      <alignment/>
    </xf>
    <xf numFmtId="192" fontId="1" fillId="2" borderId="0" xfId="0" applyNumberFormat="1" applyFont="1" applyFill="1" applyBorder="1" applyAlignment="1">
      <alignment/>
    </xf>
    <xf numFmtId="192" fontId="1" fillId="2" borderId="2" xfId="0" applyNumberFormat="1" applyFont="1" applyFill="1" applyBorder="1" applyAlignment="1">
      <alignment/>
    </xf>
    <xf numFmtId="192" fontId="1" fillId="2" borderId="4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2" fontId="1" fillId="0" borderId="4" xfId="0" applyNumberFormat="1" applyFont="1" applyFill="1" applyBorder="1" applyAlignment="1">
      <alignment/>
    </xf>
    <xf numFmtId="192" fontId="1" fillId="0" borderId="2" xfId="0" applyNumberFormat="1" applyFont="1" applyFill="1" applyBorder="1" applyAlignment="1">
      <alignment/>
    </xf>
    <xf numFmtId="190" fontId="0" fillId="2" borderId="0" xfId="22" applyNumberFormat="1" applyFont="1" applyFill="1" applyBorder="1" applyAlignment="1">
      <alignment/>
    </xf>
    <xf numFmtId="190" fontId="0" fillId="2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92" fontId="0" fillId="2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</cellXfs>
  <cellStyles count="9">
    <cellStyle name="Normal" xfId="0"/>
    <cellStyle name="%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8"/>
  <sheetViews>
    <sheetView showGridLines="0" tabSelected="1" zoomScale="85" zoomScaleNormal="8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140625" defaultRowHeight="12.75"/>
  <cols>
    <col min="1" max="1" width="4.57421875" style="3" customWidth="1"/>
    <col min="2" max="2" width="8.140625" style="3" bestFit="1" customWidth="1"/>
    <col min="3" max="3" width="50.57421875" style="3" bestFit="1" customWidth="1"/>
    <col min="4" max="4" width="12.8515625" style="3" customWidth="1"/>
    <col min="5" max="5" width="12.00390625" style="3" bestFit="1" customWidth="1"/>
    <col min="6" max="6" width="13.57421875" style="4" customWidth="1"/>
    <col min="7" max="7" width="15.140625" style="3" customWidth="1"/>
    <col min="8" max="8" width="14.28125" style="3" customWidth="1"/>
    <col min="9" max="9" width="14.00390625" style="3" customWidth="1"/>
    <col min="10" max="10" width="20.00390625" style="3" customWidth="1"/>
    <col min="11" max="11" width="20.57421875" style="3" customWidth="1"/>
    <col min="12" max="12" width="14.57421875" style="3" customWidth="1"/>
    <col min="13" max="13" width="15.140625" style="3" customWidth="1"/>
    <col min="14" max="14" width="13.8515625" style="3" customWidth="1"/>
    <col min="15" max="15" width="13.7109375" style="3" customWidth="1"/>
    <col min="16" max="16" width="20.7109375" style="3" customWidth="1"/>
    <col min="17" max="17" width="16.57421875" style="3" customWidth="1"/>
    <col min="18" max="18" width="11.28125" style="3" bestFit="1" customWidth="1"/>
    <col min="19" max="19" width="14.57421875" style="3" customWidth="1"/>
    <col min="20" max="20" width="15.140625" style="4" customWidth="1"/>
    <col min="21" max="21" width="30.57421875" style="3" bestFit="1" customWidth="1"/>
    <col min="22" max="22" width="20.140625" style="3" customWidth="1"/>
    <col min="23" max="23" width="15.28125" style="3" customWidth="1"/>
    <col min="24" max="24" width="10.28125" style="3" bestFit="1" customWidth="1"/>
    <col min="25" max="25" width="11.28125" style="4" bestFit="1" customWidth="1"/>
    <col min="26" max="26" width="17.421875" style="4" customWidth="1"/>
    <col min="27" max="27" width="12.57421875" style="3" customWidth="1"/>
    <col min="28" max="28" width="12.00390625" style="3" customWidth="1"/>
    <col min="29" max="29" width="11.7109375" style="3" customWidth="1"/>
    <col min="30" max="30" width="10.140625" style="3" customWidth="1"/>
    <col min="31" max="31" width="9.140625" style="3" customWidth="1"/>
    <col min="32" max="32" width="11.7109375" style="3" customWidth="1"/>
    <col min="33" max="33" width="10.140625" style="3" customWidth="1"/>
    <col min="34" max="16384" width="9.140625" style="3" customWidth="1"/>
  </cols>
  <sheetData>
    <row r="1" spans="21:31" ht="14.25">
      <c r="U1" s="5"/>
      <c r="V1" s="5"/>
      <c r="W1" s="5"/>
      <c r="X1" s="5"/>
      <c r="Y1" s="6"/>
      <c r="Z1" s="6"/>
      <c r="AA1" s="5"/>
      <c r="AB1" s="5"/>
      <c r="AC1" s="5"/>
      <c r="AD1" s="5"/>
      <c r="AE1" s="5"/>
    </row>
    <row r="2" spans="2:31" ht="15.75">
      <c r="B2" s="7" t="s">
        <v>346</v>
      </c>
      <c r="U2" s="5"/>
      <c r="V2" s="5"/>
      <c r="W2" s="5"/>
      <c r="X2" s="5"/>
      <c r="Y2" s="6"/>
      <c r="Z2" s="6"/>
      <c r="AA2" s="5"/>
      <c r="AB2" s="5"/>
      <c r="AC2" s="5"/>
      <c r="AD2" s="5"/>
      <c r="AE2" s="5"/>
    </row>
    <row r="3" spans="21:31" ht="14.25">
      <c r="U3" s="5"/>
      <c r="V3" s="5"/>
      <c r="W3" s="5"/>
      <c r="X3" s="5"/>
      <c r="Y3" s="6"/>
      <c r="Z3" s="6"/>
      <c r="AA3" s="5"/>
      <c r="AB3" s="5"/>
      <c r="AC3" s="5"/>
      <c r="AD3" s="5"/>
      <c r="AE3" s="5"/>
    </row>
    <row r="4" spans="2:31" ht="14.25">
      <c r="B4" s="8"/>
      <c r="U4" s="5"/>
      <c r="V4" s="5"/>
      <c r="W4" s="5"/>
      <c r="X4" s="5"/>
      <c r="Y4" s="6"/>
      <c r="Z4" s="6"/>
      <c r="AA4" s="5"/>
      <c r="AB4" s="5"/>
      <c r="AC4" s="5"/>
      <c r="AD4" s="5"/>
      <c r="AE4" s="5"/>
    </row>
    <row r="5" spans="3:31" ht="15.75" customHeight="1">
      <c r="C5" s="3" t="s">
        <v>331</v>
      </c>
      <c r="D5" s="9"/>
      <c r="E5" s="9"/>
      <c r="F5" s="10"/>
      <c r="G5" s="110" t="s">
        <v>43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1" t="s">
        <v>44</v>
      </c>
      <c r="V5" s="111"/>
      <c r="W5" s="111"/>
      <c r="X5" s="111"/>
      <c r="Y5" s="111"/>
      <c r="Z5" s="11"/>
      <c r="AA5" s="108" t="s">
        <v>329</v>
      </c>
      <c r="AB5" s="108"/>
      <c r="AC5" s="108"/>
      <c r="AD5" s="108"/>
      <c r="AE5" s="12" t="s">
        <v>317</v>
      </c>
    </row>
    <row r="6" spans="4:35" ht="63.75">
      <c r="D6" s="13" t="s">
        <v>327</v>
      </c>
      <c r="E6" s="13" t="s">
        <v>46</v>
      </c>
      <c r="F6" s="14" t="s">
        <v>326</v>
      </c>
      <c r="G6" s="15" t="s">
        <v>0</v>
      </c>
      <c r="H6" s="15" t="s">
        <v>1</v>
      </c>
      <c r="I6" s="15" t="s">
        <v>2</v>
      </c>
      <c r="J6" s="15" t="s">
        <v>3</v>
      </c>
      <c r="K6" s="15" t="s">
        <v>4</v>
      </c>
      <c r="L6" s="15" t="s">
        <v>45</v>
      </c>
      <c r="M6" s="15" t="s">
        <v>5</v>
      </c>
      <c r="N6" s="15" t="s">
        <v>6</v>
      </c>
      <c r="O6" s="15" t="s">
        <v>7</v>
      </c>
      <c r="P6" s="15" t="s">
        <v>8</v>
      </c>
      <c r="Q6" s="15" t="s">
        <v>9</v>
      </c>
      <c r="R6" s="15" t="s">
        <v>10</v>
      </c>
      <c r="S6" s="15" t="s">
        <v>11</v>
      </c>
      <c r="T6" s="16" t="s">
        <v>12</v>
      </c>
      <c r="U6" s="17" t="s">
        <v>13</v>
      </c>
      <c r="V6" s="17" t="s">
        <v>14</v>
      </c>
      <c r="W6" s="17" t="s">
        <v>15</v>
      </c>
      <c r="X6" s="17" t="s">
        <v>16</v>
      </c>
      <c r="Y6" s="18" t="s">
        <v>41</v>
      </c>
      <c r="Z6" s="11" t="s">
        <v>42</v>
      </c>
      <c r="AA6" s="17" t="s">
        <v>342</v>
      </c>
      <c r="AB6" s="17" t="s">
        <v>343</v>
      </c>
      <c r="AC6" s="17" t="s">
        <v>315</v>
      </c>
      <c r="AD6" s="17" t="s">
        <v>316</v>
      </c>
      <c r="AE6" s="17" t="s">
        <v>344</v>
      </c>
      <c r="AF6" s="106" t="s">
        <v>348</v>
      </c>
      <c r="AG6" s="107" t="s">
        <v>347</v>
      </c>
      <c r="AH6" s="107" t="s">
        <v>345</v>
      </c>
      <c r="AI6" s="107" t="s">
        <v>349</v>
      </c>
    </row>
    <row r="7" spans="2:31" ht="15.75">
      <c r="B7" s="109" t="s">
        <v>328</v>
      </c>
      <c r="C7" s="109"/>
      <c r="E7" s="19">
        <f>SUM(E9:E158)</f>
        <v>63793601</v>
      </c>
      <c r="F7" s="20">
        <v>1</v>
      </c>
      <c r="G7" s="21">
        <f>SUM(G9:G158)</f>
        <v>854396</v>
      </c>
      <c r="H7" s="21">
        <f aca="true" t="shared" si="0" ref="H7:Z7">SUM(H9:H158)</f>
        <v>909000</v>
      </c>
      <c r="I7" s="21">
        <f t="shared" si="0"/>
        <v>163000</v>
      </c>
      <c r="J7" s="21">
        <f t="shared" si="0"/>
        <v>1747657</v>
      </c>
      <c r="K7" s="21">
        <f t="shared" si="0"/>
        <v>6608100</v>
      </c>
      <c r="L7" s="21">
        <f t="shared" si="0"/>
        <v>3000</v>
      </c>
      <c r="M7" s="21">
        <f t="shared" si="0"/>
        <v>225000</v>
      </c>
      <c r="N7" s="21">
        <f t="shared" si="0"/>
        <v>1751800</v>
      </c>
      <c r="O7" s="21">
        <f t="shared" si="0"/>
        <v>1157600</v>
      </c>
      <c r="P7" s="21">
        <f t="shared" si="0"/>
        <v>7152685</v>
      </c>
      <c r="Q7" s="21">
        <f t="shared" si="0"/>
        <v>7109286</v>
      </c>
      <c r="R7" s="21">
        <f t="shared" si="0"/>
        <v>16610630</v>
      </c>
      <c r="S7" s="21">
        <f t="shared" si="0"/>
        <v>0</v>
      </c>
      <c r="T7" s="22">
        <f t="shared" si="0"/>
        <v>0</v>
      </c>
      <c r="U7" s="21">
        <f t="shared" si="0"/>
        <v>9019891</v>
      </c>
      <c r="V7" s="21">
        <f t="shared" si="0"/>
        <v>1425291</v>
      </c>
      <c r="W7" s="21">
        <f t="shared" si="0"/>
        <v>838500</v>
      </c>
      <c r="X7" s="21">
        <f t="shared" si="0"/>
        <v>2083063</v>
      </c>
      <c r="Y7" s="22">
        <f t="shared" si="0"/>
        <v>7734645</v>
      </c>
      <c r="Z7" s="23">
        <f t="shared" si="0"/>
        <v>-1599943</v>
      </c>
      <c r="AA7" s="24">
        <f>SUM(AA9:AA158)</f>
        <v>51809.29999999999</v>
      </c>
      <c r="AB7" s="24">
        <f>SUM(AB9:AB158)</f>
        <v>8433.999999999998</v>
      </c>
      <c r="AC7" s="25">
        <f>E7/(AA7*1000)</f>
        <v>1.2313156325215746</v>
      </c>
      <c r="AD7" s="25">
        <f>E7/(AB7*1000)</f>
        <v>7.563860682949966</v>
      </c>
      <c r="AE7" s="3" t="s">
        <v>330</v>
      </c>
    </row>
    <row r="8" spans="3:30" ht="12.75">
      <c r="C8" s="8"/>
      <c r="D8" s="8"/>
      <c r="E8" s="19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7"/>
      <c r="V8" s="27"/>
      <c r="W8" s="27"/>
      <c r="X8" s="27"/>
      <c r="Y8" s="28"/>
      <c r="Z8" s="28"/>
      <c r="AA8" s="24"/>
      <c r="AB8" s="24"/>
      <c r="AC8" s="25"/>
      <c r="AD8" s="25"/>
    </row>
    <row r="9" spans="1:35" ht="12.75">
      <c r="A9" t="s">
        <v>333</v>
      </c>
      <c r="B9" s="3" t="s">
        <v>72</v>
      </c>
      <c r="C9" s="3" t="s">
        <v>71</v>
      </c>
      <c r="D9" s="3">
        <v>1</v>
      </c>
      <c r="E9" s="94">
        <f>SUM(G9:Z9)</f>
        <v>271000</v>
      </c>
      <c r="F9" s="2">
        <f>E9/$E$7</f>
        <v>0.004248074975419557</v>
      </c>
      <c r="G9" s="29"/>
      <c r="H9" s="29"/>
      <c r="I9" s="29"/>
      <c r="J9" s="29"/>
      <c r="K9" s="29"/>
      <c r="L9" s="29"/>
      <c r="M9" s="29"/>
      <c r="N9" s="29">
        <v>121000</v>
      </c>
      <c r="O9" s="29"/>
      <c r="P9" s="29"/>
      <c r="Q9" s="29"/>
      <c r="R9" s="29"/>
      <c r="S9" s="29"/>
      <c r="T9" s="23"/>
      <c r="U9" s="29">
        <v>150000</v>
      </c>
      <c r="V9" s="29"/>
      <c r="W9" s="29"/>
      <c r="X9" s="29"/>
      <c r="Y9" s="23"/>
      <c r="Z9" s="23"/>
      <c r="AA9" s="24">
        <v>306.5</v>
      </c>
      <c r="AB9" s="24">
        <v>49.6</v>
      </c>
      <c r="AC9" s="25">
        <f>E9/(AA9*1000)</f>
        <v>0.8841761827079935</v>
      </c>
      <c r="AD9" s="25">
        <f>E9/(AB9*1000)</f>
        <v>5.463709677419355</v>
      </c>
      <c r="AE9" s="30">
        <v>26.012567976424354</v>
      </c>
      <c r="AF9" s="104">
        <v>500000</v>
      </c>
      <c r="AG9" s="104">
        <v>539981.5636859385</v>
      </c>
      <c r="AH9" s="100">
        <f>IF(E9=0,0,SUM(U9:Y9)/E9)</f>
        <v>0.5535055350553506</v>
      </c>
      <c r="AI9" s="66">
        <v>2903</v>
      </c>
    </row>
    <row r="10" spans="1:35" ht="12.75">
      <c r="A10" t="s">
        <v>338</v>
      </c>
      <c r="B10" s="3" t="s">
        <v>212</v>
      </c>
      <c r="C10" s="3" t="s">
        <v>211</v>
      </c>
      <c r="D10" s="3">
        <v>1</v>
      </c>
      <c r="E10" s="94">
        <f aca="true" t="shared" si="1" ref="E10:E73">SUM(G10:Z10)</f>
        <v>768000</v>
      </c>
      <c r="F10" s="2">
        <f aca="true" t="shared" si="2" ref="F10:F73">E10/$E$7</f>
        <v>0.012038825022591215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>
        <v>588000</v>
      </c>
      <c r="S10" s="29"/>
      <c r="T10" s="23"/>
      <c r="U10" s="31"/>
      <c r="V10" s="31"/>
      <c r="W10" s="29"/>
      <c r="X10" s="29"/>
      <c r="Y10" s="23">
        <v>238000</v>
      </c>
      <c r="Z10" s="23">
        <v>-58000</v>
      </c>
      <c r="AA10" s="24">
        <v>175.6</v>
      </c>
      <c r="AB10" s="24">
        <v>20.1</v>
      </c>
      <c r="AC10" s="25">
        <f aca="true" t="shared" si="3" ref="AC10:AC73">E10/(AA10*1000)</f>
        <v>4.373576309794989</v>
      </c>
      <c r="AD10" s="25">
        <f aca="true" t="shared" si="4" ref="AD10:AD73">E10/(AB10*1000)</f>
        <v>38.208955223880594</v>
      </c>
      <c r="AE10" s="30">
        <v>34.19379014577258</v>
      </c>
      <c r="AF10" s="104">
        <v>179000</v>
      </c>
      <c r="AG10" s="104">
        <v>316598.65888649225</v>
      </c>
      <c r="AH10" s="101">
        <f aca="true" t="shared" si="5" ref="AH10:AH73">IF(E10=0,0,SUM(U10:Y10)/E10)</f>
        <v>0.3098958333333333</v>
      </c>
      <c r="AI10" s="66">
        <v>1358</v>
      </c>
    </row>
    <row r="11" spans="1:35" ht="12.75">
      <c r="A11" t="s">
        <v>338</v>
      </c>
      <c r="B11" s="3" t="s">
        <v>213</v>
      </c>
      <c r="C11" s="3" t="s">
        <v>17</v>
      </c>
      <c r="D11" s="3">
        <v>1</v>
      </c>
      <c r="E11" s="94">
        <f t="shared" si="1"/>
        <v>411246</v>
      </c>
      <c r="F11" s="2">
        <f t="shared" si="2"/>
        <v>0.006446508639636129</v>
      </c>
      <c r="G11" s="31"/>
      <c r="H11" s="31"/>
      <c r="I11" s="31"/>
      <c r="J11" s="31">
        <v>12000</v>
      </c>
      <c r="K11" s="31"/>
      <c r="L11" s="31"/>
      <c r="M11" s="31"/>
      <c r="N11" s="31"/>
      <c r="O11" s="31"/>
      <c r="P11" s="31">
        <v>398246</v>
      </c>
      <c r="Q11" s="31"/>
      <c r="R11" s="31"/>
      <c r="S11" s="31"/>
      <c r="T11" s="32"/>
      <c r="U11" s="31">
        <v>23000</v>
      </c>
      <c r="V11" s="31"/>
      <c r="W11" s="31"/>
      <c r="X11" s="31">
        <v>0</v>
      </c>
      <c r="Y11" s="32"/>
      <c r="Z11" s="32">
        <v>-22000</v>
      </c>
      <c r="AA11" s="24">
        <v>343.1</v>
      </c>
      <c r="AB11" s="24">
        <v>47.2</v>
      </c>
      <c r="AC11" s="25">
        <f t="shared" si="3"/>
        <v>1.1986184785776741</v>
      </c>
      <c r="AD11" s="25">
        <f t="shared" si="4"/>
        <v>8.712838983050847</v>
      </c>
      <c r="AE11" s="30">
        <v>16.635312008281563</v>
      </c>
      <c r="AF11" s="104">
        <v>214000</v>
      </c>
      <c r="AG11" s="104">
        <v>555931.4533975625</v>
      </c>
      <c r="AH11" s="101">
        <f t="shared" si="5"/>
        <v>0.055927595648346734</v>
      </c>
      <c r="AI11" s="66">
        <v>2409</v>
      </c>
    </row>
    <row r="12" spans="1:35" ht="12.75">
      <c r="A12" t="s">
        <v>334</v>
      </c>
      <c r="B12" s="3" t="s">
        <v>114</v>
      </c>
      <c r="C12" s="3" t="s">
        <v>18</v>
      </c>
      <c r="D12" s="3">
        <v>1</v>
      </c>
      <c r="E12" s="94">
        <f t="shared" si="1"/>
        <v>149400</v>
      </c>
      <c r="F12" s="2">
        <f t="shared" si="2"/>
        <v>0.0023419276801759474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1">
        <v>149400</v>
      </c>
      <c r="V12" s="31"/>
      <c r="W12" s="31"/>
      <c r="X12" s="31"/>
      <c r="Y12" s="32"/>
      <c r="Z12" s="32"/>
      <c r="AA12" s="24">
        <v>226.3</v>
      </c>
      <c r="AB12" s="24">
        <v>37.7</v>
      </c>
      <c r="AC12" s="25">
        <f t="shared" si="3"/>
        <v>0.6601855943437914</v>
      </c>
      <c r="AD12" s="25">
        <f t="shared" si="4"/>
        <v>3.962864721485411</v>
      </c>
      <c r="AE12" s="30">
        <v>28.55216825044404</v>
      </c>
      <c r="AF12" s="104">
        <v>947000</v>
      </c>
      <c r="AG12" s="104">
        <v>437290.5453773781</v>
      </c>
      <c r="AH12" s="101">
        <f t="shared" si="5"/>
        <v>1</v>
      </c>
      <c r="AI12" s="66">
        <v>2332</v>
      </c>
    </row>
    <row r="13" spans="1:35" ht="12.75">
      <c r="A13" t="s">
        <v>335</v>
      </c>
      <c r="B13" s="3" t="s">
        <v>139</v>
      </c>
      <c r="C13" s="3" t="s">
        <v>138</v>
      </c>
      <c r="D13" s="3">
        <v>1</v>
      </c>
      <c r="E13" s="94">
        <f t="shared" si="1"/>
        <v>19200</v>
      </c>
      <c r="F13" s="2">
        <f t="shared" si="2"/>
        <v>0.0003009706255647804</v>
      </c>
      <c r="G13" s="29"/>
      <c r="H13" s="29"/>
      <c r="I13" s="29"/>
      <c r="J13" s="29"/>
      <c r="K13" s="29">
        <v>19200</v>
      </c>
      <c r="L13" s="29"/>
      <c r="M13" s="29"/>
      <c r="N13" s="29"/>
      <c r="O13" s="29"/>
      <c r="P13" s="29"/>
      <c r="Q13" s="29"/>
      <c r="R13" s="29"/>
      <c r="S13" s="29"/>
      <c r="T13" s="23"/>
      <c r="U13" s="31"/>
      <c r="V13" s="31"/>
      <c r="W13" s="31"/>
      <c r="X13" s="31"/>
      <c r="Y13" s="32"/>
      <c r="Z13" s="32"/>
      <c r="AA13" s="24">
        <v>111.6</v>
      </c>
      <c r="AB13" s="24">
        <v>20.4</v>
      </c>
      <c r="AC13" s="25">
        <f t="shared" si="3"/>
        <v>0.17204301075268819</v>
      </c>
      <c r="AD13" s="25">
        <f t="shared" si="4"/>
        <v>0.9411764705882353</v>
      </c>
      <c r="AE13" s="30">
        <v>24.910834591194973</v>
      </c>
      <c r="AF13" s="104">
        <v>139000</v>
      </c>
      <c r="AG13" s="104">
        <v>182406.54116804324</v>
      </c>
      <c r="AH13" s="101">
        <f t="shared" si="5"/>
        <v>0</v>
      </c>
      <c r="AI13" s="66">
        <v>1130</v>
      </c>
    </row>
    <row r="14" spans="1:35" ht="12.75">
      <c r="A14" t="s">
        <v>341</v>
      </c>
      <c r="B14" s="3" t="s">
        <v>290</v>
      </c>
      <c r="C14" s="3" t="s">
        <v>289</v>
      </c>
      <c r="D14" s="3">
        <v>1</v>
      </c>
      <c r="E14" s="94">
        <f t="shared" si="1"/>
        <v>653000</v>
      </c>
      <c r="F14" s="2">
        <f t="shared" si="2"/>
        <v>0.0102361363798855</v>
      </c>
      <c r="G14" s="31"/>
      <c r="H14" s="31">
        <v>5000</v>
      </c>
      <c r="I14" s="31"/>
      <c r="J14" s="31"/>
      <c r="K14" s="31"/>
      <c r="L14" s="31"/>
      <c r="M14" s="31"/>
      <c r="N14" s="31"/>
      <c r="O14" s="31"/>
      <c r="P14" s="31"/>
      <c r="Q14" s="31">
        <v>16000</v>
      </c>
      <c r="R14" s="31"/>
      <c r="S14" s="31"/>
      <c r="T14" s="32"/>
      <c r="U14" s="29">
        <v>144000</v>
      </c>
      <c r="V14" s="29"/>
      <c r="W14" s="29"/>
      <c r="X14" s="29">
        <v>30000</v>
      </c>
      <c r="Y14" s="32">
        <v>458000</v>
      </c>
      <c r="Z14" s="32"/>
      <c r="AA14" s="24">
        <v>177.7</v>
      </c>
      <c r="AB14" s="24">
        <v>31.2</v>
      </c>
      <c r="AC14" s="25">
        <f t="shared" si="3"/>
        <v>3.674732695554305</v>
      </c>
      <c r="AD14" s="25">
        <f t="shared" si="4"/>
        <v>20.92948717948718</v>
      </c>
      <c r="AE14" s="30">
        <v>12.1014214205186</v>
      </c>
      <c r="AF14" s="104">
        <v>882000</v>
      </c>
      <c r="AG14" s="104">
        <v>268515.8788836976</v>
      </c>
      <c r="AH14" s="101">
        <f t="shared" si="5"/>
        <v>0.9678407350689127</v>
      </c>
      <c r="AI14" s="66">
        <v>1590</v>
      </c>
    </row>
    <row r="15" spans="1:35" ht="12.75">
      <c r="A15" s="93" t="s">
        <v>337</v>
      </c>
      <c r="B15" s="3" t="s">
        <v>188</v>
      </c>
      <c r="C15" s="3" t="s">
        <v>187</v>
      </c>
      <c r="D15" s="3">
        <v>0</v>
      </c>
      <c r="E15" s="94">
        <f t="shared" si="1"/>
        <v>0</v>
      </c>
      <c r="F15" s="2">
        <f t="shared" si="2"/>
        <v>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9"/>
      <c r="R15" s="29"/>
      <c r="S15" s="31"/>
      <c r="T15" s="32"/>
      <c r="U15" s="31"/>
      <c r="V15" s="31"/>
      <c r="W15" s="31"/>
      <c r="X15" s="31"/>
      <c r="Y15" s="32"/>
      <c r="Z15" s="32"/>
      <c r="AA15" s="24">
        <v>410.9</v>
      </c>
      <c r="AB15" s="24">
        <v>62.2</v>
      </c>
      <c r="AC15" s="25">
        <f t="shared" si="3"/>
        <v>0</v>
      </c>
      <c r="AD15" s="25">
        <f t="shared" si="4"/>
        <v>0</v>
      </c>
      <c r="AE15" s="30">
        <v>13.448543115676207</v>
      </c>
      <c r="AF15" s="104">
        <v>78000</v>
      </c>
      <c r="AG15" s="104">
        <v>585386.3881189934</v>
      </c>
      <c r="AH15" s="101">
        <f t="shared" si="5"/>
        <v>0</v>
      </c>
      <c r="AI15" s="66">
        <v>3301</v>
      </c>
    </row>
    <row r="16" spans="1:35" ht="12.75">
      <c r="A16" t="s">
        <v>340</v>
      </c>
      <c r="B16" s="3" t="s">
        <v>273</v>
      </c>
      <c r="C16" s="3" t="s">
        <v>318</v>
      </c>
      <c r="D16" s="3">
        <v>1</v>
      </c>
      <c r="E16" s="94">
        <f t="shared" si="1"/>
        <v>523000</v>
      </c>
      <c r="F16" s="2">
        <f t="shared" si="2"/>
        <v>0.0081983144359573</v>
      </c>
      <c r="G16" s="29"/>
      <c r="H16" s="29">
        <v>100000</v>
      </c>
      <c r="I16" s="29"/>
      <c r="J16" s="29"/>
      <c r="K16" s="29"/>
      <c r="L16" s="29"/>
      <c r="M16" s="29"/>
      <c r="N16" s="29"/>
      <c r="O16" s="29"/>
      <c r="P16" s="29"/>
      <c r="Q16" s="29">
        <v>194000</v>
      </c>
      <c r="R16" s="29"/>
      <c r="S16" s="29"/>
      <c r="T16" s="23"/>
      <c r="U16" s="29">
        <v>40000</v>
      </c>
      <c r="V16" s="29">
        <v>16000</v>
      </c>
      <c r="W16" s="29">
        <v>6000</v>
      </c>
      <c r="X16" s="29"/>
      <c r="Y16" s="32">
        <v>167000</v>
      </c>
      <c r="Z16" s="32"/>
      <c r="AA16" s="24">
        <v>399.7</v>
      </c>
      <c r="AB16" s="24">
        <v>51.3</v>
      </c>
      <c r="AC16" s="25">
        <f t="shared" si="3"/>
        <v>1.3084813610207655</v>
      </c>
      <c r="AD16" s="25">
        <f t="shared" si="4"/>
        <v>10.194931773879143</v>
      </c>
      <c r="AE16" s="30">
        <v>13.906861264922524</v>
      </c>
      <c r="AF16" s="104">
        <v>257000</v>
      </c>
      <c r="AG16" s="104">
        <v>560008.9614928034</v>
      </c>
      <c r="AH16" s="101">
        <f t="shared" si="5"/>
        <v>0.4378585086042065</v>
      </c>
      <c r="AI16" s="66">
        <v>2729</v>
      </c>
    </row>
    <row r="17" spans="1:35" ht="12.75">
      <c r="A17" t="s">
        <v>340</v>
      </c>
      <c r="B17" s="3" t="s">
        <v>275</v>
      </c>
      <c r="C17" s="3" t="s">
        <v>274</v>
      </c>
      <c r="D17" s="3">
        <v>1</v>
      </c>
      <c r="E17" s="94">
        <f t="shared" si="1"/>
        <v>119000</v>
      </c>
      <c r="F17" s="2">
        <f t="shared" si="2"/>
        <v>0.001865390856365045</v>
      </c>
      <c r="G17" s="29"/>
      <c r="H17" s="29">
        <v>23000</v>
      </c>
      <c r="I17" s="29"/>
      <c r="J17" s="29"/>
      <c r="K17" s="29"/>
      <c r="L17" s="29"/>
      <c r="M17" s="29"/>
      <c r="N17" s="29"/>
      <c r="O17" s="29"/>
      <c r="P17" s="29"/>
      <c r="Q17" s="29"/>
      <c r="R17" s="29">
        <v>96000</v>
      </c>
      <c r="S17" s="29"/>
      <c r="T17" s="23"/>
      <c r="U17" s="31"/>
      <c r="V17" s="31"/>
      <c r="W17" s="31"/>
      <c r="X17" s="31"/>
      <c r="Y17" s="32"/>
      <c r="Z17" s="32"/>
      <c r="AA17" s="24">
        <v>466.7</v>
      </c>
      <c r="AB17" s="24">
        <v>62.9</v>
      </c>
      <c r="AC17" s="25">
        <f t="shared" si="3"/>
        <v>0.2549817870152132</v>
      </c>
      <c r="AD17" s="25">
        <f t="shared" si="4"/>
        <v>1.8918918918918919</v>
      </c>
      <c r="AE17" s="30">
        <v>11.848239139878359</v>
      </c>
      <c r="AF17" s="104">
        <v>459000</v>
      </c>
      <c r="AG17" s="104">
        <v>627760.1267756884</v>
      </c>
      <c r="AH17" s="101">
        <f t="shared" si="5"/>
        <v>0</v>
      </c>
      <c r="AI17" s="66">
        <v>3109</v>
      </c>
    </row>
    <row r="18" spans="1:35" ht="12.75">
      <c r="A18" t="s">
        <v>338</v>
      </c>
      <c r="B18" s="33" t="s">
        <v>214</v>
      </c>
      <c r="C18" s="33" t="s">
        <v>19</v>
      </c>
      <c r="D18" s="33">
        <v>1</v>
      </c>
      <c r="E18" s="95">
        <f t="shared" si="1"/>
        <v>95000</v>
      </c>
      <c r="F18" s="34">
        <f t="shared" si="2"/>
        <v>0.0014891775744090697</v>
      </c>
      <c r="G18" s="35">
        <v>9000</v>
      </c>
      <c r="H18" s="35">
        <v>37000</v>
      </c>
      <c r="I18" s="35">
        <v>15000</v>
      </c>
      <c r="J18" s="35"/>
      <c r="K18" s="35"/>
      <c r="L18" s="35"/>
      <c r="M18" s="35"/>
      <c r="N18" s="35"/>
      <c r="O18" s="35"/>
      <c r="P18" s="35"/>
      <c r="Q18" s="35"/>
      <c r="R18" s="35">
        <v>32000</v>
      </c>
      <c r="S18" s="35"/>
      <c r="T18" s="36"/>
      <c r="U18" s="35"/>
      <c r="V18" s="35"/>
      <c r="W18" s="35"/>
      <c r="X18" s="35">
        <v>2000</v>
      </c>
      <c r="Y18" s="36"/>
      <c r="Z18" s="36"/>
      <c r="AA18" s="37">
        <v>225.9</v>
      </c>
      <c r="AB18" s="37">
        <v>36.1</v>
      </c>
      <c r="AC18" s="38">
        <f t="shared" si="3"/>
        <v>0.4205400619743249</v>
      </c>
      <c r="AD18" s="38">
        <f t="shared" si="4"/>
        <v>2.6315789473684212</v>
      </c>
      <c r="AE18" s="39">
        <v>16.707237199999998</v>
      </c>
      <c r="AF18" s="104">
        <v>294000</v>
      </c>
      <c r="AG18" s="104">
        <v>337896.404474994</v>
      </c>
      <c r="AH18" s="101">
        <f t="shared" si="5"/>
        <v>0.021052631578947368</v>
      </c>
      <c r="AI18" s="66">
        <v>1863</v>
      </c>
    </row>
    <row r="19" spans="1:35" ht="12.75">
      <c r="A19" t="s">
        <v>336</v>
      </c>
      <c r="B19" s="40" t="s">
        <v>156</v>
      </c>
      <c r="C19" s="40" t="s">
        <v>155</v>
      </c>
      <c r="D19" s="40">
        <v>1</v>
      </c>
      <c r="E19" s="96">
        <f t="shared" si="1"/>
        <v>1860000</v>
      </c>
      <c r="F19" s="41">
        <f t="shared" si="2"/>
        <v>0.0291565293515881</v>
      </c>
      <c r="G19" s="42"/>
      <c r="H19" s="42"/>
      <c r="I19" s="42"/>
      <c r="J19" s="42"/>
      <c r="K19" s="42">
        <v>1489000</v>
      </c>
      <c r="L19" s="42"/>
      <c r="M19" s="42"/>
      <c r="N19" s="42">
        <v>18000</v>
      </c>
      <c r="O19" s="42"/>
      <c r="P19" s="42"/>
      <c r="Q19" s="42"/>
      <c r="R19" s="42"/>
      <c r="S19" s="42"/>
      <c r="T19" s="43"/>
      <c r="U19" s="42">
        <v>286000</v>
      </c>
      <c r="V19" s="42">
        <v>30000</v>
      </c>
      <c r="W19" s="42"/>
      <c r="X19" s="42"/>
      <c r="Y19" s="43">
        <v>37000</v>
      </c>
      <c r="Z19" s="44"/>
      <c r="AA19" s="45">
        <v>407.2</v>
      </c>
      <c r="AB19" s="45">
        <v>59.6</v>
      </c>
      <c r="AC19" s="46">
        <f t="shared" si="3"/>
        <v>4.567779960707269</v>
      </c>
      <c r="AD19" s="46">
        <f t="shared" si="4"/>
        <v>31.20805369127517</v>
      </c>
      <c r="AE19" s="47">
        <v>37.91537352286773</v>
      </c>
      <c r="AF19" s="104">
        <v>1351000</v>
      </c>
      <c r="AG19" s="104">
        <v>711183.6553471348</v>
      </c>
      <c r="AH19" s="101">
        <f t="shared" si="5"/>
        <v>0.18978494623655914</v>
      </c>
      <c r="AI19" s="66">
        <v>3501</v>
      </c>
    </row>
    <row r="20" spans="1:35" ht="12.75">
      <c r="A20" t="s">
        <v>333</v>
      </c>
      <c r="B20" s="3" t="s">
        <v>74</v>
      </c>
      <c r="C20" s="3" t="s">
        <v>73</v>
      </c>
      <c r="D20" s="3">
        <v>1</v>
      </c>
      <c r="E20" s="94">
        <f t="shared" si="1"/>
        <v>6000</v>
      </c>
      <c r="F20" s="2">
        <f t="shared" si="2"/>
        <v>9.405332048899387E-05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1">
        <v>12000</v>
      </c>
      <c r="V20" s="31"/>
      <c r="W20" s="31"/>
      <c r="X20" s="31"/>
      <c r="Y20" s="32"/>
      <c r="Z20" s="32">
        <v>-6000</v>
      </c>
      <c r="AA20" s="24">
        <v>139.9</v>
      </c>
      <c r="AB20" s="24">
        <v>18.1</v>
      </c>
      <c r="AC20" s="25">
        <f t="shared" si="3"/>
        <v>0.04288777698355969</v>
      </c>
      <c r="AD20" s="25">
        <f t="shared" si="4"/>
        <v>0.3314917127071823</v>
      </c>
      <c r="AE20" s="30">
        <v>35.23912804878051</v>
      </c>
      <c r="AF20" s="104">
        <v>0</v>
      </c>
      <c r="AG20" s="104">
        <v>272755.2396761638</v>
      </c>
      <c r="AH20" s="101">
        <f t="shared" si="5"/>
        <v>2</v>
      </c>
      <c r="AI20" s="66">
        <v>1294</v>
      </c>
    </row>
    <row r="21" spans="1:35" ht="12.75">
      <c r="A21" t="s">
        <v>333</v>
      </c>
      <c r="B21" s="3" t="s">
        <v>76</v>
      </c>
      <c r="C21" s="3" t="s">
        <v>75</v>
      </c>
      <c r="D21" s="3">
        <v>1</v>
      </c>
      <c r="E21" s="94">
        <f t="shared" si="1"/>
        <v>39323</v>
      </c>
      <c r="F21" s="2">
        <f t="shared" si="2"/>
        <v>0.000616409786931451</v>
      </c>
      <c r="G21" s="48">
        <v>510</v>
      </c>
      <c r="H21" s="48"/>
      <c r="I21" s="48"/>
      <c r="J21" s="48"/>
      <c r="K21" s="48"/>
      <c r="L21" s="48"/>
      <c r="M21" s="48"/>
      <c r="N21" s="48">
        <v>800</v>
      </c>
      <c r="O21" s="48"/>
      <c r="P21" s="48"/>
      <c r="Q21" s="48"/>
      <c r="R21" s="48">
        <v>15000</v>
      </c>
      <c r="S21" s="48"/>
      <c r="T21" s="49"/>
      <c r="U21" s="48"/>
      <c r="V21" s="48"/>
      <c r="W21" s="48"/>
      <c r="X21" s="48"/>
      <c r="Y21" s="49">
        <v>23013</v>
      </c>
      <c r="Z21" s="32"/>
      <c r="AA21" s="24">
        <v>140</v>
      </c>
      <c r="AB21" s="24">
        <v>26.9</v>
      </c>
      <c r="AC21" s="25">
        <f t="shared" si="3"/>
        <v>0.2808785714285714</v>
      </c>
      <c r="AD21" s="25">
        <f t="shared" si="4"/>
        <v>1.4618215613382899</v>
      </c>
      <c r="AE21" s="30">
        <v>40.37850796586061</v>
      </c>
      <c r="AF21" s="104">
        <v>333000</v>
      </c>
      <c r="AG21" s="104">
        <v>278236.38788520213</v>
      </c>
      <c r="AH21" s="101">
        <f t="shared" si="5"/>
        <v>0.5852300180555908</v>
      </c>
      <c r="AI21" s="66">
        <v>1790</v>
      </c>
    </row>
    <row r="22" spans="1:35" ht="12.75">
      <c r="A22" t="s">
        <v>333</v>
      </c>
      <c r="B22" s="3" t="s">
        <v>78</v>
      </c>
      <c r="C22" s="3" t="s">
        <v>77</v>
      </c>
      <c r="D22" s="3">
        <v>1</v>
      </c>
      <c r="E22" s="94">
        <f t="shared" si="1"/>
        <v>52000</v>
      </c>
      <c r="F22" s="2">
        <f t="shared" si="2"/>
        <v>0.0008151287775712802</v>
      </c>
      <c r="G22" s="29">
        <v>52000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3"/>
      <c r="U22" s="29"/>
      <c r="V22" s="29"/>
      <c r="W22" s="29"/>
      <c r="X22" s="29"/>
      <c r="Y22" s="23"/>
      <c r="Z22" s="32"/>
      <c r="AA22" s="24">
        <v>265.1</v>
      </c>
      <c r="AB22" s="24">
        <v>41.4</v>
      </c>
      <c r="AC22" s="25">
        <f t="shared" si="3"/>
        <v>0.1961523953225198</v>
      </c>
      <c r="AD22" s="25">
        <f t="shared" si="4"/>
        <v>1.2560386473429952</v>
      </c>
      <c r="AE22" s="30">
        <v>30.457836253318174</v>
      </c>
      <c r="AF22" s="104">
        <v>206667</v>
      </c>
      <c r="AG22" s="104">
        <v>463991.6908448366</v>
      </c>
      <c r="AH22" s="101">
        <f t="shared" si="5"/>
        <v>0</v>
      </c>
      <c r="AI22" s="66">
        <v>2526</v>
      </c>
    </row>
    <row r="23" spans="1:35" ht="12.75">
      <c r="A23" t="s">
        <v>341</v>
      </c>
      <c r="B23" s="3" t="s">
        <v>292</v>
      </c>
      <c r="C23" s="3" t="s">
        <v>291</v>
      </c>
      <c r="D23" s="3">
        <v>1</v>
      </c>
      <c r="E23" s="94">
        <f t="shared" si="1"/>
        <v>1395000</v>
      </c>
      <c r="F23" s="2">
        <f t="shared" si="2"/>
        <v>0.021867397013691076</v>
      </c>
      <c r="G23" s="29"/>
      <c r="H23" s="29"/>
      <c r="I23" s="29"/>
      <c r="J23" s="29"/>
      <c r="K23" s="29"/>
      <c r="L23" s="29"/>
      <c r="M23" s="29"/>
      <c r="N23" s="29"/>
      <c r="O23" s="29"/>
      <c r="P23" s="29">
        <v>340000</v>
      </c>
      <c r="Q23" s="29">
        <v>767000</v>
      </c>
      <c r="R23" s="29">
        <v>100000</v>
      </c>
      <c r="S23" s="29"/>
      <c r="T23" s="23"/>
      <c r="U23" s="29">
        <v>50000</v>
      </c>
      <c r="V23" s="29">
        <v>60000</v>
      </c>
      <c r="W23" s="29">
        <v>15000</v>
      </c>
      <c r="X23" s="29">
        <v>63000</v>
      </c>
      <c r="Y23" s="23"/>
      <c r="Z23" s="23"/>
      <c r="AA23" s="24">
        <v>306.2</v>
      </c>
      <c r="AB23" s="24">
        <v>61.4</v>
      </c>
      <c r="AC23" s="25">
        <f t="shared" si="3"/>
        <v>4.555845852384063</v>
      </c>
      <c r="AD23" s="25">
        <f t="shared" si="4"/>
        <v>22.71986970684039</v>
      </c>
      <c r="AE23" s="30">
        <v>20.035870782836554</v>
      </c>
      <c r="AF23" s="104">
        <v>535000</v>
      </c>
      <c r="AG23" s="104">
        <v>535574.7635224779</v>
      </c>
      <c r="AH23" s="101">
        <f t="shared" si="5"/>
        <v>0.13476702508960572</v>
      </c>
      <c r="AI23" s="66">
        <v>3435</v>
      </c>
    </row>
    <row r="24" spans="1:35" ht="12.75">
      <c r="A24" t="s">
        <v>334</v>
      </c>
      <c r="B24" s="3" t="s">
        <v>116</v>
      </c>
      <c r="C24" s="3" t="s">
        <v>115</v>
      </c>
      <c r="D24" s="3">
        <v>1</v>
      </c>
      <c r="E24" s="94">
        <f t="shared" si="1"/>
        <v>114000</v>
      </c>
      <c r="F24" s="2">
        <f t="shared" si="2"/>
        <v>0.0017870130892908836</v>
      </c>
      <c r="G24" s="31"/>
      <c r="H24" s="31"/>
      <c r="I24" s="31"/>
      <c r="J24" s="31"/>
      <c r="K24" s="31">
        <v>461000</v>
      </c>
      <c r="L24" s="31"/>
      <c r="M24" s="31"/>
      <c r="N24" s="31"/>
      <c r="O24" s="31"/>
      <c r="P24" s="31"/>
      <c r="Q24" s="31"/>
      <c r="R24" s="31"/>
      <c r="S24" s="31"/>
      <c r="T24" s="32"/>
      <c r="U24" s="31">
        <v>150000</v>
      </c>
      <c r="V24" s="31">
        <v>16000</v>
      </c>
      <c r="W24" s="29"/>
      <c r="X24" s="31"/>
      <c r="Y24" s="32"/>
      <c r="Z24" s="32">
        <v>-513000</v>
      </c>
      <c r="AA24" s="24">
        <v>506.8</v>
      </c>
      <c r="AB24" s="24">
        <v>68.4</v>
      </c>
      <c r="AC24" s="25">
        <f t="shared" si="3"/>
        <v>0.2249408050513023</v>
      </c>
      <c r="AD24" s="25">
        <f t="shared" si="4"/>
        <v>1.6666666666666667</v>
      </c>
      <c r="AE24" s="30">
        <v>32.579282149980045</v>
      </c>
      <c r="AF24" s="104">
        <v>988000</v>
      </c>
      <c r="AG24" s="104">
        <v>856745.0234930028</v>
      </c>
      <c r="AH24" s="101">
        <f t="shared" si="5"/>
        <v>1.456140350877193</v>
      </c>
      <c r="AI24" s="66">
        <v>4186</v>
      </c>
    </row>
    <row r="25" spans="1:35" ht="12.75">
      <c r="A25" t="s">
        <v>338</v>
      </c>
      <c r="B25" s="3" t="s">
        <v>216</v>
      </c>
      <c r="C25" s="3" t="s">
        <v>215</v>
      </c>
      <c r="D25" s="3">
        <v>1</v>
      </c>
      <c r="E25" s="94">
        <f t="shared" si="1"/>
        <v>18000</v>
      </c>
      <c r="F25" s="2">
        <f t="shared" si="2"/>
        <v>0.00028215996146698164</v>
      </c>
      <c r="G25" s="31">
        <v>18000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1"/>
      <c r="V25" s="31"/>
      <c r="W25" s="31"/>
      <c r="X25" s="31"/>
      <c r="Y25" s="32"/>
      <c r="Z25" s="32"/>
      <c r="AA25" s="24">
        <v>255.5</v>
      </c>
      <c r="AB25" s="24">
        <v>32.4</v>
      </c>
      <c r="AC25" s="25">
        <f t="shared" si="3"/>
        <v>0.07045009784735812</v>
      </c>
      <c r="AD25" s="25">
        <f t="shared" si="4"/>
        <v>0.5555555555555556</v>
      </c>
      <c r="AE25" s="30">
        <v>30.496726601178775</v>
      </c>
      <c r="AF25" s="104">
        <v>22000</v>
      </c>
      <c r="AG25" s="104">
        <v>527325.157967362</v>
      </c>
      <c r="AH25" s="101">
        <f t="shared" si="5"/>
        <v>0</v>
      </c>
      <c r="AI25" s="66">
        <v>1520</v>
      </c>
    </row>
    <row r="26" spans="1:35" ht="12.75">
      <c r="A26" t="s">
        <v>339</v>
      </c>
      <c r="B26" s="3" t="s">
        <v>263</v>
      </c>
      <c r="C26" s="3" t="s">
        <v>262</v>
      </c>
      <c r="D26" s="3">
        <v>1</v>
      </c>
      <c r="E26" s="94">
        <f t="shared" si="1"/>
        <v>47000</v>
      </c>
      <c r="F26" s="2">
        <f t="shared" si="2"/>
        <v>0.0007367510104971187</v>
      </c>
      <c r="G26" s="31"/>
      <c r="H26" s="31"/>
      <c r="I26" s="31">
        <v>8000</v>
      </c>
      <c r="J26" s="31"/>
      <c r="K26" s="31">
        <v>25000</v>
      </c>
      <c r="L26" s="31"/>
      <c r="M26" s="31"/>
      <c r="N26" s="31"/>
      <c r="O26" s="31"/>
      <c r="P26" s="31"/>
      <c r="Q26" s="31"/>
      <c r="R26" s="31"/>
      <c r="S26" s="31"/>
      <c r="T26" s="32"/>
      <c r="U26" s="31"/>
      <c r="V26" s="29"/>
      <c r="W26" s="29"/>
      <c r="X26" s="31">
        <v>7000</v>
      </c>
      <c r="Y26" s="32">
        <v>7000</v>
      </c>
      <c r="Z26" s="32"/>
      <c r="AA26" s="24">
        <v>256.3</v>
      </c>
      <c r="AB26" s="24">
        <v>35.9</v>
      </c>
      <c r="AC26" s="25">
        <f t="shared" si="3"/>
        <v>0.1833788529067499</v>
      </c>
      <c r="AD26" s="25">
        <f t="shared" si="4"/>
        <v>1.309192200557103</v>
      </c>
      <c r="AE26" s="30">
        <v>26.000514263199356</v>
      </c>
      <c r="AF26" s="104">
        <v>384000</v>
      </c>
      <c r="AG26" s="104">
        <v>461469.4055079271</v>
      </c>
      <c r="AH26" s="101">
        <f t="shared" si="5"/>
        <v>0.2978723404255319</v>
      </c>
      <c r="AI26" s="66">
        <v>2171</v>
      </c>
    </row>
    <row r="27" spans="1:35" ht="12.75">
      <c r="A27" t="s">
        <v>341</v>
      </c>
      <c r="B27" s="3" t="s">
        <v>294</v>
      </c>
      <c r="C27" s="3" t="s">
        <v>293</v>
      </c>
      <c r="D27" s="3">
        <v>1</v>
      </c>
      <c r="E27" s="94">
        <f t="shared" si="1"/>
        <v>1692000</v>
      </c>
      <c r="F27" s="2">
        <f t="shared" si="2"/>
        <v>0.026523036377896273</v>
      </c>
      <c r="G27" s="29"/>
      <c r="H27" s="29"/>
      <c r="I27" s="29"/>
      <c r="J27" s="29">
        <v>391000</v>
      </c>
      <c r="K27" s="29">
        <v>294000</v>
      </c>
      <c r="L27" s="29"/>
      <c r="M27" s="29"/>
      <c r="N27" s="29">
        <v>270000</v>
      </c>
      <c r="O27" s="29">
        <v>234000</v>
      </c>
      <c r="P27" s="29"/>
      <c r="Q27" s="29">
        <v>89000</v>
      </c>
      <c r="R27" s="29">
        <v>414000</v>
      </c>
      <c r="S27" s="29"/>
      <c r="T27" s="23"/>
      <c r="U27" s="29"/>
      <c r="V27" s="29"/>
      <c r="W27" s="29"/>
      <c r="X27" s="29"/>
      <c r="Y27" s="32"/>
      <c r="Z27" s="32"/>
      <c r="AA27" s="24">
        <v>433.1</v>
      </c>
      <c r="AB27" s="24">
        <v>55.1</v>
      </c>
      <c r="AC27" s="25">
        <f t="shared" si="3"/>
        <v>3.906719002539829</v>
      </c>
      <c r="AD27" s="25">
        <f t="shared" si="4"/>
        <v>30.707803992740473</v>
      </c>
      <c r="AE27" s="30">
        <v>25.163313353672844</v>
      </c>
      <c r="AF27" s="104">
        <v>654000</v>
      </c>
      <c r="AG27" s="104">
        <v>695458.8061581387</v>
      </c>
      <c r="AH27" s="101">
        <f t="shared" si="5"/>
        <v>0</v>
      </c>
      <c r="AI27" s="66">
        <v>3405</v>
      </c>
    </row>
    <row r="28" spans="1:35" ht="12.75">
      <c r="A28" t="s">
        <v>338</v>
      </c>
      <c r="B28" s="33" t="s">
        <v>218</v>
      </c>
      <c r="C28" s="33" t="s">
        <v>217</v>
      </c>
      <c r="D28" s="33">
        <v>1</v>
      </c>
      <c r="E28" s="95">
        <f t="shared" si="1"/>
        <v>207000</v>
      </c>
      <c r="F28" s="34">
        <f t="shared" si="2"/>
        <v>0.0032448395568702884</v>
      </c>
      <c r="G28" s="50">
        <v>3000</v>
      </c>
      <c r="H28" s="50">
        <v>15000</v>
      </c>
      <c r="I28" s="50">
        <v>15000</v>
      </c>
      <c r="J28" s="50">
        <v>10000</v>
      </c>
      <c r="K28" s="50">
        <v>50000</v>
      </c>
      <c r="L28" s="50"/>
      <c r="M28" s="50"/>
      <c r="N28" s="50">
        <v>15000</v>
      </c>
      <c r="O28" s="50"/>
      <c r="P28" s="50"/>
      <c r="Q28" s="50">
        <v>50000</v>
      </c>
      <c r="R28" s="50"/>
      <c r="S28" s="50"/>
      <c r="T28" s="51"/>
      <c r="U28" s="50">
        <v>14000</v>
      </c>
      <c r="V28" s="50"/>
      <c r="W28" s="50"/>
      <c r="X28" s="50">
        <v>35000</v>
      </c>
      <c r="Y28" s="36"/>
      <c r="Z28" s="36"/>
      <c r="AA28" s="37">
        <v>310.2</v>
      </c>
      <c r="AB28" s="37">
        <v>51.1</v>
      </c>
      <c r="AC28" s="38">
        <f t="shared" si="3"/>
        <v>0.6673114119922631</v>
      </c>
      <c r="AD28" s="38">
        <f t="shared" si="4"/>
        <v>4.050880626223092</v>
      </c>
      <c r="AE28" s="39">
        <v>14.952362759740254</v>
      </c>
      <c r="AF28" s="104">
        <v>220000</v>
      </c>
      <c r="AG28" s="104">
        <v>490238.74557286326</v>
      </c>
      <c r="AH28" s="101">
        <f t="shared" si="5"/>
        <v>0.23671497584541062</v>
      </c>
      <c r="AI28" s="66">
        <v>2590</v>
      </c>
    </row>
    <row r="29" spans="1:35" ht="12.75">
      <c r="A29" t="s">
        <v>340</v>
      </c>
      <c r="B29" s="3" t="s">
        <v>277</v>
      </c>
      <c r="C29" s="3" t="s">
        <v>276</v>
      </c>
      <c r="D29" s="3">
        <v>1</v>
      </c>
      <c r="E29" s="94">
        <f t="shared" si="1"/>
        <v>2768000</v>
      </c>
      <c r="F29" s="2">
        <f t="shared" si="2"/>
        <v>0.04338993185225584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>
        <v>2784000</v>
      </c>
      <c r="S29" s="29"/>
      <c r="T29" s="23"/>
      <c r="U29" s="29">
        <v>2000</v>
      </c>
      <c r="V29" s="29"/>
      <c r="W29" s="29"/>
      <c r="X29" s="29"/>
      <c r="Y29" s="23"/>
      <c r="Z29" s="23">
        <v>-18000</v>
      </c>
      <c r="AA29" s="24">
        <v>508.6</v>
      </c>
      <c r="AB29" s="24">
        <v>82.5</v>
      </c>
      <c r="AC29" s="25">
        <f t="shared" si="3"/>
        <v>5.4423908769170275</v>
      </c>
      <c r="AD29" s="25">
        <f t="shared" si="4"/>
        <v>33.551515151515154</v>
      </c>
      <c r="AE29" s="30">
        <v>10.051154700178122</v>
      </c>
      <c r="AF29" s="104">
        <v>1367000</v>
      </c>
      <c r="AG29" s="104">
        <v>685649.8302261063</v>
      </c>
      <c r="AH29" s="101">
        <f t="shared" si="5"/>
        <v>0.000722543352601156</v>
      </c>
      <c r="AI29" s="66">
        <v>3903</v>
      </c>
    </row>
    <row r="30" spans="1:35" ht="12.75">
      <c r="A30" t="s">
        <v>333</v>
      </c>
      <c r="B30" s="3" t="s">
        <v>80</v>
      </c>
      <c r="C30" s="3" t="s">
        <v>79</v>
      </c>
      <c r="D30" s="3">
        <v>1</v>
      </c>
      <c r="E30" s="94">
        <f t="shared" si="1"/>
        <v>170000</v>
      </c>
      <c r="F30" s="2">
        <f t="shared" si="2"/>
        <v>0.002664844080521493</v>
      </c>
      <c r="G30" s="29">
        <v>6000</v>
      </c>
      <c r="H30" s="29"/>
      <c r="I30" s="29"/>
      <c r="J30" s="29"/>
      <c r="K30" s="29"/>
      <c r="L30" s="29"/>
      <c r="M30" s="29"/>
      <c r="N30" s="29"/>
      <c r="O30" s="29"/>
      <c r="P30" s="29">
        <v>2000</v>
      </c>
      <c r="Q30" s="29">
        <v>18000</v>
      </c>
      <c r="R30" s="29">
        <v>51000</v>
      </c>
      <c r="S30" s="29"/>
      <c r="T30" s="23"/>
      <c r="U30" s="31"/>
      <c r="V30" s="31"/>
      <c r="W30" s="29">
        <v>18000</v>
      </c>
      <c r="X30" s="29">
        <v>75000</v>
      </c>
      <c r="Y30" s="23"/>
      <c r="Z30" s="23"/>
      <c r="AA30" s="24">
        <v>182.6</v>
      </c>
      <c r="AB30" s="24">
        <v>28.7</v>
      </c>
      <c r="AC30" s="25">
        <f t="shared" si="3"/>
        <v>0.9309967141292442</v>
      </c>
      <c r="AD30" s="25">
        <f t="shared" si="4"/>
        <v>5.923344947735192</v>
      </c>
      <c r="AE30" s="30">
        <v>22.230804240088105</v>
      </c>
      <c r="AF30" s="104">
        <v>202000</v>
      </c>
      <c r="AG30" s="104">
        <v>297647.0049424384</v>
      </c>
      <c r="AH30" s="101">
        <f t="shared" si="5"/>
        <v>0.5470588235294118</v>
      </c>
      <c r="AI30" s="66">
        <v>1702</v>
      </c>
    </row>
    <row r="31" spans="1:35" s="1" customFormat="1" ht="12.75">
      <c r="A31" s="68" t="s">
        <v>334</v>
      </c>
      <c r="B31" s="1" t="s">
        <v>118</v>
      </c>
      <c r="C31" s="1" t="s">
        <v>117</v>
      </c>
      <c r="D31" s="1">
        <v>1</v>
      </c>
      <c r="E31" s="97">
        <f t="shared" si="1"/>
        <v>0</v>
      </c>
      <c r="F31" s="70">
        <f t="shared" si="2"/>
        <v>0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71"/>
      <c r="V31" s="71"/>
      <c r="W31" s="71"/>
      <c r="X31" s="71"/>
      <c r="Y31" s="72"/>
      <c r="Z31" s="72"/>
      <c r="AA31" s="74">
        <v>201.6</v>
      </c>
      <c r="AB31" s="74">
        <v>31.6</v>
      </c>
      <c r="AC31" s="75">
        <f t="shared" si="3"/>
        <v>0</v>
      </c>
      <c r="AD31" s="75">
        <f t="shared" si="4"/>
        <v>0</v>
      </c>
      <c r="AE31" s="76">
        <v>23.175670964517742</v>
      </c>
      <c r="AF31" s="105">
        <v>169000</v>
      </c>
      <c r="AG31" s="105">
        <v>325894.6178109342</v>
      </c>
      <c r="AH31" s="102">
        <f t="shared" si="5"/>
        <v>0</v>
      </c>
      <c r="AI31" s="103">
        <v>1865</v>
      </c>
    </row>
    <row r="32" spans="1:35" ht="12.75">
      <c r="A32" s="93" t="s">
        <v>337</v>
      </c>
      <c r="B32" s="3" t="s">
        <v>190</v>
      </c>
      <c r="C32" s="3" t="s">
        <v>189</v>
      </c>
      <c r="D32" s="3">
        <v>0</v>
      </c>
      <c r="E32" s="94">
        <f t="shared" si="1"/>
        <v>0</v>
      </c>
      <c r="F32" s="2">
        <f t="shared" si="2"/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1"/>
      <c r="V32" s="31"/>
      <c r="W32" s="31"/>
      <c r="X32" s="31"/>
      <c r="Y32" s="32"/>
      <c r="Z32" s="32"/>
      <c r="AA32" s="24">
        <v>607</v>
      </c>
      <c r="AB32" s="24">
        <v>96.5</v>
      </c>
      <c r="AC32" s="25">
        <f t="shared" si="3"/>
        <v>0</v>
      </c>
      <c r="AD32" s="25">
        <f t="shared" si="4"/>
        <v>0</v>
      </c>
      <c r="AE32" s="30">
        <v>12.496731551781547</v>
      </c>
      <c r="AF32" s="104">
        <v>446000</v>
      </c>
      <c r="AG32" s="104">
        <v>827497.9690341494</v>
      </c>
      <c r="AH32" s="101">
        <f t="shared" si="5"/>
        <v>0</v>
      </c>
      <c r="AI32" s="66">
        <v>4770</v>
      </c>
    </row>
    <row r="33" spans="1:35" ht="12.75">
      <c r="A33" t="s">
        <v>338</v>
      </c>
      <c r="B33" s="3" t="s">
        <v>219</v>
      </c>
      <c r="C33" s="3" t="s">
        <v>20</v>
      </c>
      <c r="D33" s="3">
        <v>1</v>
      </c>
      <c r="E33" s="94">
        <f t="shared" si="1"/>
        <v>0</v>
      </c>
      <c r="F33" s="2">
        <f t="shared" si="2"/>
        <v>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3"/>
      <c r="U33" s="31"/>
      <c r="V33" s="31"/>
      <c r="W33" s="31"/>
      <c r="X33" s="31"/>
      <c r="Y33" s="32"/>
      <c r="Z33" s="32"/>
      <c r="AA33" s="24">
        <v>231.2</v>
      </c>
      <c r="AB33" s="24">
        <v>20.6</v>
      </c>
      <c r="AC33" s="25">
        <f t="shared" si="3"/>
        <v>0</v>
      </c>
      <c r="AD33" s="25">
        <f t="shared" si="4"/>
        <v>0</v>
      </c>
      <c r="AE33" s="30">
        <v>25.426282869757177</v>
      </c>
      <c r="AF33" s="104">
        <v>243000</v>
      </c>
      <c r="AG33" s="104">
        <v>477331.3873268738</v>
      </c>
      <c r="AH33" s="101">
        <f t="shared" si="5"/>
        <v>0</v>
      </c>
      <c r="AI33" s="66">
        <v>1102</v>
      </c>
    </row>
    <row r="34" spans="1:35" ht="12.75">
      <c r="A34" t="s">
        <v>333</v>
      </c>
      <c r="B34" s="3" t="s">
        <v>82</v>
      </c>
      <c r="C34" s="3" t="s">
        <v>81</v>
      </c>
      <c r="D34" s="3">
        <v>1</v>
      </c>
      <c r="E34" s="94">
        <f t="shared" si="1"/>
        <v>164085</v>
      </c>
      <c r="F34" s="2">
        <f t="shared" si="2"/>
        <v>0.00257212318207276</v>
      </c>
      <c r="G34" s="31"/>
      <c r="H34" s="31"/>
      <c r="I34" s="31"/>
      <c r="J34" s="31">
        <v>109085</v>
      </c>
      <c r="K34" s="31"/>
      <c r="L34" s="31"/>
      <c r="M34" s="31"/>
      <c r="N34" s="31"/>
      <c r="O34" s="31"/>
      <c r="P34" s="31"/>
      <c r="Q34" s="31">
        <v>55000</v>
      </c>
      <c r="R34" s="31"/>
      <c r="S34" s="31"/>
      <c r="T34" s="32"/>
      <c r="U34" s="29"/>
      <c r="V34" s="29"/>
      <c r="W34" s="29"/>
      <c r="X34" s="29"/>
      <c r="Y34" s="32"/>
      <c r="Z34" s="32"/>
      <c r="AA34" s="24">
        <v>455.9</v>
      </c>
      <c r="AB34" s="24">
        <v>83</v>
      </c>
      <c r="AC34" s="25">
        <f t="shared" si="3"/>
        <v>0.3599144549243255</v>
      </c>
      <c r="AD34" s="25">
        <f t="shared" si="4"/>
        <v>1.9769277108433736</v>
      </c>
      <c r="AE34" s="30">
        <v>14.232646344676184</v>
      </c>
      <c r="AF34" s="104">
        <v>151000</v>
      </c>
      <c r="AG34" s="104">
        <v>679542.500710396</v>
      </c>
      <c r="AH34" s="101">
        <f t="shared" si="5"/>
        <v>0</v>
      </c>
      <c r="AI34" s="66">
        <v>4379</v>
      </c>
    </row>
    <row r="35" spans="1:35" ht="12.75">
      <c r="A35" t="s">
        <v>333</v>
      </c>
      <c r="B35" s="3" t="s">
        <v>84</v>
      </c>
      <c r="C35" s="3" t="s">
        <v>83</v>
      </c>
      <c r="D35" s="3">
        <v>1</v>
      </c>
      <c r="E35" s="94">
        <f t="shared" si="1"/>
        <v>425000</v>
      </c>
      <c r="F35" s="2">
        <f t="shared" si="2"/>
        <v>0.006662110201303733</v>
      </c>
      <c r="G35" s="31"/>
      <c r="H35" s="31"/>
      <c r="I35" s="31"/>
      <c r="J35" s="31"/>
      <c r="K35" s="31"/>
      <c r="L35" s="31"/>
      <c r="M35" s="31"/>
      <c r="N35" s="31"/>
      <c r="O35" s="31"/>
      <c r="P35" s="31">
        <v>63000</v>
      </c>
      <c r="Q35" s="29">
        <v>40000</v>
      </c>
      <c r="R35" s="29">
        <v>177000</v>
      </c>
      <c r="S35" s="31"/>
      <c r="T35" s="32"/>
      <c r="U35" s="31">
        <v>22000</v>
      </c>
      <c r="V35" s="31"/>
      <c r="W35" s="31">
        <v>123000</v>
      </c>
      <c r="X35" s="31"/>
      <c r="Y35" s="32"/>
      <c r="Z35" s="32"/>
      <c r="AA35" s="24">
        <v>457.8</v>
      </c>
      <c r="AB35" s="24">
        <v>75</v>
      </c>
      <c r="AC35" s="25">
        <f t="shared" si="3"/>
        <v>0.928352992573176</v>
      </c>
      <c r="AD35" s="25">
        <f t="shared" si="4"/>
        <v>5.666666666666667</v>
      </c>
      <c r="AE35" s="30">
        <v>21.14566027516926</v>
      </c>
      <c r="AF35" s="104">
        <v>395000</v>
      </c>
      <c r="AG35" s="104">
        <v>725915.3240079902</v>
      </c>
      <c r="AH35" s="101">
        <f t="shared" si="5"/>
        <v>0.3411764705882353</v>
      </c>
      <c r="AI35" s="66">
        <v>4142</v>
      </c>
    </row>
    <row r="36" spans="1:35" ht="12.75">
      <c r="A36" t="s">
        <v>338</v>
      </c>
      <c r="B36" s="3" t="s">
        <v>221</v>
      </c>
      <c r="C36" s="3" t="s">
        <v>220</v>
      </c>
      <c r="D36" s="3">
        <v>1</v>
      </c>
      <c r="E36" s="94">
        <f t="shared" si="1"/>
        <v>108000</v>
      </c>
      <c r="F36" s="2">
        <f t="shared" si="2"/>
        <v>0.0016929597688018897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v>108000</v>
      </c>
      <c r="R36" s="29"/>
      <c r="S36" s="29"/>
      <c r="T36" s="23"/>
      <c r="U36" s="29"/>
      <c r="V36" s="29"/>
      <c r="W36" s="29"/>
      <c r="X36" s="29"/>
      <c r="Y36" s="32"/>
      <c r="Z36" s="32"/>
      <c r="AA36" s="24">
        <v>227.5</v>
      </c>
      <c r="AB36" s="24">
        <v>19.3</v>
      </c>
      <c r="AC36" s="25">
        <f t="shared" si="3"/>
        <v>0.4747252747252747</v>
      </c>
      <c r="AD36" s="25">
        <f t="shared" si="4"/>
        <v>5.595854922279793</v>
      </c>
      <c r="AE36" s="30">
        <v>41.27554353256021</v>
      </c>
      <c r="AF36" s="104">
        <v>733000</v>
      </c>
      <c r="AG36" s="104">
        <v>496502.4169699619</v>
      </c>
      <c r="AH36" s="101">
        <f t="shared" si="5"/>
        <v>0</v>
      </c>
      <c r="AI36" s="66">
        <v>1114</v>
      </c>
    </row>
    <row r="37" spans="1:35" ht="12.75">
      <c r="A37" t="s">
        <v>341</v>
      </c>
      <c r="B37" s="3" t="s">
        <v>296</v>
      </c>
      <c r="C37" s="3" t="s">
        <v>295</v>
      </c>
      <c r="D37" s="3">
        <v>1</v>
      </c>
      <c r="E37" s="94">
        <f t="shared" si="1"/>
        <v>2320000</v>
      </c>
      <c r="F37" s="2">
        <f t="shared" si="2"/>
        <v>0.03636728392241097</v>
      </c>
      <c r="G37" s="29"/>
      <c r="H37" s="29"/>
      <c r="I37" s="29">
        <v>6000</v>
      </c>
      <c r="J37" s="29"/>
      <c r="K37" s="29">
        <v>25000</v>
      </c>
      <c r="L37" s="29"/>
      <c r="M37" s="29"/>
      <c r="N37" s="29"/>
      <c r="O37" s="29"/>
      <c r="P37" s="29"/>
      <c r="Q37" s="29"/>
      <c r="R37" s="29">
        <v>1609000</v>
      </c>
      <c r="S37" s="29"/>
      <c r="T37" s="23"/>
      <c r="U37" s="31">
        <v>574000</v>
      </c>
      <c r="V37" s="31">
        <v>40000</v>
      </c>
      <c r="W37" s="31"/>
      <c r="X37" s="31">
        <v>5000</v>
      </c>
      <c r="Y37" s="32">
        <v>61000</v>
      </c>
      <c r="Z37" s="32"/>
      <c r="AA37" s="24">
        <v>533.3</v>
      </c>
      <c r="AB37" s="24">
        <v>113.4</v>
      </c>
      <c r="AC37" s="25">
        <f t="shared" si="3"/>
        <v>4.350271891993249</v>
      </c>
      <c r="AD37" s="25">
        <f t="shared" si="4"/>
        <v>20.458553791887127</v>
      </c>
      <c r="AE37" s="30">
        <v>22.48675851364065</v>
      </c>
      <c r="AF37" s="104">
        <v>1087000</v>
      </c>
      <c r="AG37" s="104">
        <v>856214.358468639</v>
      </c>
      <c r="AH37" s="101">
        <f t="shared" si="5"/>
        <v>0.29310344827586204</v>
      </c>
      <c r="AI37" s="66">
        <v>5922</v>
      </c>
    </row>
    <row r="38" spans="1:35" ht="12.75">
      <c r="A38" t="s">
        <v>332</v>
      </c>
      <c r="B38" s="33" t="s">
        <v>48</v>
      </c>
      <c r="C38" s="33" t="s">
        <v>47</v>
      </c>
      <c r="D38" s="33">
        <v>1</v>
      </c>
      <c r="E38" s="95">
        <f t="shared" si="1"/>
        <v>1253000</v>
      </c>
      <c r="F38" s="34">
        <f t="shared" si="2"/>
        <v>0.01964146842878489</v>
      </c>
      <c r="G38" s="35"/>
      <c r="H38" s="35"/>
      <c r="I38" s="35"/>
      <c r="J38" s="35"/>
      <c r="K38" s="35">
        <v>553000</v>
      </c>
      <c r="L38" s="35"/>
      <c r="M38" s="35"/>
      <c r="N38" s="35"/>
      <c r="O38" s="35"/>
      <c r="P38" s="35"/>
      <c r="Q38" s="35"/>
      <c r="R38" s="35"/>
      <c r="S38" s="35"/>
      <c r="T38" s="36"/>
      <c r="U38" s="35">
        <v>700000</v>
      </c>
      <c r="V38" s="35"/>
      <c r="W38" s="35"/>
      <c r="X38" s="35"/>
      <c r="Y38" s="36"/>
      <c r="Z38" s="36"/>
      <c r="AA38" s="37">
        <v>506.4</v>
      </c>
      <c r="AB38" s="37">
        <v>89</v>
      </c>
      <c r="AC38" s="38">
        <f t="shared" si="3"/>
        <v>2.4743285939968405</v>
      </c>
      <c r="AD38" s="38">
        <f t="shared" si="4"/>
        <v>14.07865168539326</v>
      </c>
      <c r="AE38" s="39">
        <v>26.370933861386156</v>
      </c>
      <c r="AF38" s="104">
        <v>1301000</v>
      </c>
      <c r="AG38" s="104">
        <v>935600.9015876486</v>
      </c>
      <c r="AH38" s="101">
        <f t="shared" si="5"/>
        <v>0.5586592178770949</v>
      </c>
      <c r="AI38" s="66">
        <v>5294</v>
      </c>
    </row>
    <row r="39" spans="1:35" ht="12.75">
      <c r="A39" t="s">
        <v>336</v>
      </c>
      <c r="B39" s="40" t="s">
        <v>158</v>
      </c>
      <c r="C39" s="40" t="s">
        <v>157</v>
      </c>
      <c r="D39" s="40">
        <v>1</v>
      </c>
      <c r="E39" s="96">
        <f t="shared" si="1"/>
        <v>638000</v>
      </c>
      <c r="F39" s="41">
        <f t="shared" si="2"/>
        <v>0.010001003078663015</v>
      </c>
      <c r="G39" s="42"/>
      <c r="H39" s="42"/>
      <c r="I39" s="42"/>
      <c r="J39" s="42"/>
      <c r="K39" s="42">
        <v>438000</v>
      </c>
      <c r="L39" s="42"/>
      <c r="M39" s="42"/>
      <c r="N39" s="42"/>
      <c r="O39" s="42"/>
      <c r="P39" s="42"/>
      <c r="Q39" s="42"/>
      <c r="R39" s="42"/>
      <c r="S39" s="42"/>
      <c r="T39" s="43"/>
      <c r="U39" s="42">
        <v>200000</v>
      </c>
      <c r="V39" s="42"/>
      <c r="W39" s="42"/>
      <c r="X39" s="42"/>
      <c r="Y39" s="43"/>
      <c r="Z39" s="44"/>
      <c r="AA39" s="45">
        <v>312.8</v>
      </c>
      <c r="AB39" s="45">
        <v>46</v>
      </c>
      <c r="AC39" s="46">
        <f t="shared" si="3"/>
        <v>2.0396419437340154</v>
      </c>
      <c r="AD39" s="46">
        <f t="shared" si="4"/>
        <v>13.869565217391305</v>
      </c>
      <c r="AE39" s="47">
        <v>28.438497294685973</v>
      </c>
      <c r="AF39" s="104">
        <v>624000</v>
      </c>
      <c r="AG39" s="104">
        <v>558744.5861443259</v>
      </c>
      <c r="AH39" s="101">
        <f t="shared" si="5"/>
        <v>0.31347962382445144</v>
      </c>
      <c r="AI39" s="66">
        <v>2647</v>
      </c>
    </row>
    <row r="40" spans="1:35" ht="12.75">
      <c r="A40" t="s">
        <v>338</v>
      </c>
      <c r="B40" s="3" t="s">
        <v>223</v>
      </c>
      <c r="C40" s="3" t="s">
        <v>222</v>
      </c>
      <c r="D40" s="3">
        <v>1</v>
      </c>
      <c r="E40" s="94">
        <f t="shared" si="1"/>
        <v>312500</v>
      </c>
      <c r="F40" s="2">
        <f t="shared" si="2"/>
        <v>0.004898610442135098</v>
      </c>
      <c r="G40" s="31">
        <v>1500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>
        <v>50000</v>
      </c>
      <c r="S40" s="31"/>
      <c r="T40" s="32"/>
      <c r="U40" s="31">
        <v>64000</v>
      </c>
      <c r="V40" s="31"/>
      <c r="W40" s="31">
        <v>100000</v>
      </c>
      <c r="X40" s="31">
        <v>97000</v>
      </c>
      <c r="Y40" s="32"/>
      <c r="Z40" s="32"/>
      <c r="AA40" s="24">
        <v>342.8</v>
      </c>
      <c r="AB40" s="24">
        <v>44.2</v>
      </c>
      <c r="AC40" s="25">
        <f t="shared" si="3"/>
        <v>0.911610268378063</v>
      </c>
      <c r="AD40" s="25">
        <f t="shared" si="4"/>
        <v>7.070135746606335</v>
      </c>
      <c r="AE40" s="30">
        <v>22.753509964830016</v>
      </c>
      <c r="AF40" s="104">
        <v>446000</v>
      </c>
      <c r="AG40" s="104">
        <v>553835.8421397991</v>
      </c>
      <c r="AH40" s="101">
        <f t="shared" si="5"/>
        <v>0.8352</v>
      </c>
      <c r="AI40" s="66">
        <v>2344</v>
      </c>
    </row>
    <row r="41" spans="1:35" ht="12.75">
      <c r="A41" t="s">
        <v>333</v>
      </c>
      <c r="B41" s="3" t="s">
        <v>86</v>
      </c>
      <c r="C41" s="3" t="s">
        <v>85</v>
      </c>
      <c r="D41" s="3">
        <v>1</v>
      </c>
      <c r="E41" s="94">
        <f t="shared" si="1"/>
        <v>234000</v>
      </c>
      <c r="F41" s="2">
        <f t="shared" si="2"/>
        <v>0.003668079499070761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>
        <v>130000</v>
      </c>
      <c r="S41" s="48"/>
      <c r="T41" s="49"/>
      <c r="U41" s="48">
        <v>61000</v>
      </c>
      <c r="V41" s="48"/>
      <c r="W41" s="48">
        <v>48000</v>
      </c>
      <c r="X41" s="48"/>
      <c r="Y41" s="49"/>
      <c r="Z41" s="32">
        <v>-5000</v>
      </c>
      <c r="AA41" s="24">
        <v>495</v>
      </c>
      <c r="AB41" s="24">
        <v>99.7</v>
      </c>
      <c r="AC41" s="25">
        <f t="shared" si="3"/>
        <v>0.4727272727272727</v>
      </c>
      <c r="AD41" s="25">
        <f t="shared" si="4"/>
        <v>2.3470411233701105</v>
      </c>
      <c r="AE41" s="30">
        <v>21.06218039927404</v>
      </c>
      <c r="AF41" s="104">
        <v>360000</v>
      </c>
      <c r="AG41" s="104">
        <v>826916.5715682316</v>
      </c>
      <c r="AH41" s="101">
        <f t="shared" si="5"/>
        <v>0.4658119658119658</v>
      </c>
      <c r="AI41" s="66">
        <v>5308</v>
      </c>
    </row>
    <row r="42" spans="1:35" ht="12.75">
      <c r="A42" t="s">
        <v>332</v>
      </c>
      <c r="B42" s="3" t="s">
        <v>50</v>
      </c>
      <c r="C42" s="3" t="s">
        <v>49</v>
      </c>
      <c r="D42" s="3">
        <v>1</v>
      </c>
      <c r="E42" s="94">
        <f t="shared" si="1"/>
        <v>107000</v>
      </c>
      <c r="F42" s="2">
        <f t="shared" si="2"/>
        <v>0.0016772842153870574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3"/>
      <c r="U42" s="29">
        <v>107000</v>
      </c>
      <c r="V42" s="29"/>
      <c r="W42" s="29"/>
      <c r="X42" s="29"/>
      <c r="Y42" s="23"/>
      <c r="Z42" s="32"/>
      <c r="AA42" s="24">
        <v>100.4</v>
      </c>
      <c r="AB42" s="24">
        <v>17.5</v>
      </c>
      <c r="AC42" s="25">
        <f t="shared" si="3"/>
        <v>1.0657370517928286</v>
      </c>
      <c r="AD42" s="25">
        <f t="shared" si="4"/>
        <v>6.114285714285714</v>
      </c>
      <c r="AE42" s="30">
        <v>25.402148551448555</v>
      </c>
      <c r="AF42" s="104">
        <v>241000</v>
      </c>
      <c r="AG42" s="104">
        <v>174704.83313232692</v>
      </c>
      <c r="AH42" s="101">
        <f t="shared" si="5"/>
        <v>1</v>
      </c>
      <c r="AI42" s="66">
        <v>1080</v>
      </c>
    </row>
    <row r="43" spans="1:35" ht="12.75">
      <c r="A43" t="s">
        <v>335</v>
      </c>
      <c r="B43" s="3" t="s">
        <v>141</v>
      </c>
      <c r="C43" s="3" t="s">
        <v>140</v>
      </c>
      <c r="D43" s="3">
        <v>1</v>
      </c>
      <c r="E43" s="94">
        <f t="shared" si="1"/>
        <v>97000</v>
      </c>
      <c r="F43" s="2">
        <f t="shared" si="2"/>
        <v>0.0015205286812387342</v>
      </c>
      <c r="G43" s="29">
        <v>2000</v>
      </c>
      <c r="H43" s="29"/>
      <c r="I43" s="29"/>
      <c r="J43" s="29">
        <v>10000</v>
      </c>
      <c r="K43" s="29"/>
      <c r="L43" s="29"/>
      <c r="M43" s="29"/>
      <c r="N43" s="29"/>
      <c r="O43" s="29"/>
      <c r="P43" s="29">
        <v>48000</v>
      </c>
      <c r="Q43" s="29">
        <v>33000</v>
      </c>
      <c r="R43" s="29"/>
      <c r="S43" s="29"/>
      <c r="T43" s="23"/>
      <c r="U43" s="29">
        <v>4000</v>
      </c>
      <c r="V43" s="29"/>
      <c r="W43" s="29"/>
      <c r="X43" s="29"/>
      <c r="Y43" s="23"/>
      <c r="Z43" s="23"/>
      <c r="AA43" s="24">
        <v>244.1</v>
      </c>
      <c r="AB43" s="24">
        <v>38</v>
      </c>
      <c r="AC43" s="25">
        <f t="shared" si="3"/>
        <v>0.397378123719787</v>
      </c>
      <c r="AD43" s="25">
        <f t="shared" si="4"/>
        <v>2.5526315789473686</v>
      </c>
      <c r="AE43" s="30">
        <v>24.579804769736842</v>
      </c>
      <c r="AF43" s="104">
        <v>379000</v>
      </c>
      <c r="AG43" s="104">
        <v>428168.50619892</v>
      </c>
      <c r="AH43" s="101">
        <f t="shared" si="5"/>
        <v>0.041237113402061855</v>
      </c>
      <c r="AI43" s="66">
        <v>2131</v>
      </c>
    </row>
    <row r="44" spans="1:35" ht="12.75">
      <c r="A44" t="s">
        <v>335</v>
      </c>
      <c r="B44" s="3" t="s">
        <v>143</v>
      </c>
      <c r="C44" s="3" t="s">
        <v>142</v>
      </c>
      <c r="D44" s="3">
        <v>1</v>
      </c>
      <c r="E44" s="94">
        <f t="shared" si="1"/>
        <v>43186</v>
      </c>
      <c r="F44" s="2">
        <f t="shared" si="2"/>
        <v>0.0006769644497729482</v>
      </c>
      <c r="G44" s="31">
        <v>7186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1"/>
      <c r="V44" s="31"/>
      <c r="W44" s="29"/>
      <c r="X44" s="31"/>
      <c r="Y44" s="32">
        <v>36000</v>
      </c>
      <c r="Z44" s="32"/>
      <c r="AA44" s="24">
        <v>726.3</v>
      </c>
      <c r="AB44" s="24">
        <v>132.7</v>
      </c>
      <c r="AC44" s="25">
        <f t="shared" si="3"/>
        <v>0.05946027812198816</v>
      </c>
      <c r="AD44" s="25">
        <f t="shared" si="4"/>
        <v>0.32544084400904294</v>
      </c>
      <c r="AE44" s="30">
        <v>18.497739563776936</v>
      </c>
      <c r="AF44" s="104">
        <v>202000</v>
      </c>
      <c r="AG44" s="104">
        <v>1107225.1658667913</v>
      </c>
      <c r="AH44" s="101">
        <f t="shared" si="5"/>
        <v>0.8336034826101051</v>
      </c>
      <c r="AI44" s="66">
        <v>7100</v>
      </c>
    </row>
    <row r="45" spans="1:35" ht="12.75">
      <c r="A45" t="s">
        <v>341</v>
      </c>
      <c r="B45" s="3" t="s">
        <v>298</v>
      </c>
      <c r="C45" s="3" t="s">
        <v>297</v>
      </c>
      <c r="D45" s="3">
        <v>1</v>
      </c>
      <c r="E45" s="94">
        <f t="shared" si="1"/>
        <v>2724000</v>
      </c>
      <c r="F45" s="2">
        <f t="shared" si="2"/>
        <v>0.04270020750200322</v>
      </c>
      <c r="G45" s="31">
        <v>142000</v>
      </c>
      <c r="H45" s="31">
        <v>78000</v>
      </c>
      <c r="I45" s="31"/>
      <c r="J45" s="31">
        <v>42000</v>
      </c>
      <c r="K45" s="31">
        <v>399000</v>
      </c>
      <c r="L45" s="31"/>
      <c r="M45" s="31">
        <v>31000</v>
      </c>
      <c r="N45" s="31"/>
      <c r="O45" s="31"/>
      <c r="P45" s="31">
        <v>93000</v>
      </c>
      <c r="Q45" s="31"/>
      <c r="R45" s="31">
        <v>246000</v>
      </c>
      <c r="S45" s="31"/>
      <c r="T45" s="32"/>
      <c r="U45" s="31">
        <v>450000</v>
      </c>
      <c r="V45" s="31">
        <v>118000</v>
      </c>
      <c r="W45" s="31"/>
      <c r="X45" s="31"/>
      <c r="Y45" s="32">
        <v>1125000</v>
      </c>
      <c r="Z45" s="32"/>
      <c r="AA45" s="24">
        <v>747.4</v>
      </c>
      <c r="AB45" s="24">
        <v>163.8</v>
      </c>
      <c r="AC45" s="25">
        <f t="shared" si="3"/>
        <v>3.6446347337436444</v>
      </c>
      <c r="AD45" s="25">
        <f t="shared" si="4"/>
        <v>16.63003663003663</v>
      </c>
      <c r="AE45" s="30">
        <v>17.014356173004824</v>
      </c>
      <c r="AF45" s="104">
        <v>1233000</v>
      </c>
      <c r="AG45" s="104">
        <v>1152426.7106457076</v>
      </c>
      <c r="AH45" s="101">
        <f t="shared" si="5"/>
        <v>0.6215124816446402</v>
      </c>
      <c r="AI45" s="66">
        <v>8137</v>
      </c>
    </row>
    <row r="46" spans="1:35" ht="12.75">
      <c r="A46" t="s">
        <v>334</v>
      </c>
      <c r="B46" s="3" t="s">
        <v>120</v>
      </c>
      <c r="C46" s="3" t="s">
        <v>119</v>
      </c>
      <c r="D46" s="3">
        <v>1</v>
      </c>
      <c r="E46" s="94">
        <f t="shared" si="1"/>
        <v>100000</v>
      </c>
      <c r="F46" s="2">
        <f t="shared" si="2"/>
        <v>0.0015675553414832312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>
        <v>100000</v>
      </c>
      <c r="R46" s="31"/>
      <c r="S46" s="31"/>
      <c r="T46" s="32"/>
      <c r="U46" s="31"/>
      <c r="V46" s="29"/>
      <c r="W46" s="29"/>
      <c r="X46" s="31"/>
      <c r="Y46" s="32"/>
      <c r="Z46" s="32"/>
      <c r="AA46" s="24">
        <v>290.1</v>
      </c>
      <c r="AB46" s="24">
        <v>49.8</v>
      </c>
      <c r="AC46" s="25">
        <f t="shared" si="3"/>
        <v>0.3447087211306446</v>
      </c>
      <c r="AD46" s="25">
        <f t="shared" si="4"/>
        <v>2.0080321285140563</v>
      </c>
      <c r="AE46" s="30">
        <v>29.723894123746984</v>
      </c>
      <c r="AF46" s="104">
        <v>185000</v>
      </c>
      <c r="AG46" s="104">
        <v>529938.9011955522</v>
      </c>
      <c r="AH46" s="101">
        <f t="shared" si="5"/>
        <v>0</v>
      </c>
      <c r="AI46" s="66">
        <v>2874</v>
      </c>
    </row>
    <row r="47" spans="1:35" ht="12.75">
      <c r="A47" t="s">
        <v>341</v>
      </c>
      <c r="B47" s="3" t="s">
        <v>299</v>
      </c>
      <c r="C47" s="3" t="s">
        <v>21</v>
      </c>
      <c r="D47" s="3">
        <v>1</v>
      </c>
      <c r="E47" s="94">
        <f t="shared" si="1"/>
        <v>1572500</v>
      </c>
      <c r="F47" s="2">
        <f t="shared" si="2"/>
        <v>0.02464980774482381</v>
      </c>
      <c r="G47" s="29"/>
      <c r="H47" s="29">
        <v>10000</v>
      </c>
      <c r="I47" s="29"/>
      <c r="J47" s="29"/>
      <c r="K47" s="29"/>
      <c r="L47" s="29"/>
      <c r="M47" s="29">
        <v>130000</v>
      </c>
      <c r="N47" s="29"/>
      <c r="O47" s="29"/>
      <c r="P47" s="29"/>
      <c r="Q47" s="29"/>
      <c r="R47" s="29">
        <v>1124000</v>
      </c>
      <c r="S47" s="29"/>
      <c r="T47" s="23"/>
      <c r="U47" s="29">
        <v>25000</v>
      </c>
      <c r="V47" s="29">
        <v>272000</v>
      </c>
      <c r="W47" s="29">
        <v>1500</v>
      </c>
      <c r="X47" s="29"/>
      <c r="Y47" s="32">
        <v>10000</v>
      </c>
      <c r="Z47" s="32"/>
      <c r="AA47" s="24">
        <v>404</v>
      </c>
      <c r="AB47" s="24">
        <v>101.5</v>
      </c>
      <c r="AC47" s="25">
        <f t="shared" si="3"/>
        <v>3.892326732673267</v>
      </c>
      <c r="AD47" s="25">
        <f t="shared" si="4"/>
        <v>15.492610837438423</v>
      </c>
      <c r="AE47" s="30">
        <v>14.638943050763924</v>
      </c>
      <c r="AF47" s="104">
        <v>554243</v>
      </c>
      <c r="AG47" s="104">
        <v>613260.7605157121</v>
      </c>
      <c r="AH47" s="101">
        <f t="shared" si="5"/>
        <v>0.19618441971383146</v>
      </c>
      <c r="AI47" s="66">
        <v>4617</v>
      </c>
    </row>
    <row r="48" spans="1:35" ht="12.75">
      <c r="A48" t="s">
        <v>336</v>
      </c>
      <c r="B48" s="33" t="s">
        <v>160</v>
      </c>
      <c r="C48" s="33" t="s">
        <v>159</v>
      </c>
      <c r="D48" s="33">
        <v>1</v>
      </c>
      <c r="E48" s="95">
        <f t="shared" si="1"/>
        <v>87607</v>
      </c>
      <c r="F48" s="34">
        <f t="shared" si="2"/>
        <v>0.0013732882080132144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>
        <v>50000</v>
      </c>
      <c r="R48" s="50">
        <v>37607</v>
      </c>
      <c r="S48" s="50"/>
      <c r="T48" s="51"/>
      <c r="U48" s="50"/>
      <c r="V48" s="50"/>
      <c r="W48" s="50"/>
      <c r="X48" s="50"/>
      <c r="Y48" s="36"/>
      <c r="Z48" s="36"/>
      <c r="AA48" s="37">
        <v>306.6</v>
      </c>
      <c r="AB48" s="37">
        <v>56.2</v>
      </c>
      <c r="AC48" s="38">
        <f t="shared" si="3"/>
        <v>0.285737116764514</v>
      </c>
      <c r="AD48" s="38">
        <f t="shared" si="4"/>
        <v>1.5588434163701068</v>
      </c>
      <c r="AE48" s="39">
        <v>23.218543650016315</v>
      </c>
      <c r="AF48" s="104">
        <v>225000</v>
      </c>
      <c r="AG48" s="104">
        <v>487323.6523149311</v>
      </c>
      <c r="AH48" s="101">
        <f t="shared" si="5"/>
        <v>0</v>
      </c>
      <c r="AI48" s="66">
        <v>2895</v>
      </c>
    </row>
    <row r="49" spans="1:35" ht="12.75">
      <c r="A49" t="s">
        <v>338</v>
      </c>
      <c r="B49" s="3" t="s">
        <v>225</v>
      </c>
      <c r="C49" s="3" t="s">
        <v>224</v>
      </c>
      <c r="D49" s="3">
        <v>1</v>
      </c>
      <c r="E49" s="94">
        <f t="shared" si="1"/>
        <v>143000</v>
      </c>
      <c r="F49" s="2">
        <f t="shared" si="2"/>
        <v>0.0022416041383210208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>
        <v>143000</v>
      </c>
      <c r="R49" s="29"/>
      <c r="S49" s="29"/>
      <c r="T49" s="23"/>
      <c r="U49" s="29"/>
      <c r="V49" s="29"/>
      <c r="W49" s="29"/>
      <c r="X49" s="29"/>
      <c r="Y49" s="23"/>
      <c r="Z49" s="23"/>
      <c r="AA49" s="24">
        <v>316.6</v>
      </c>
      <c r="AB49" s="24">
        <v>35.1</v>
      </c>
      <c r="AC49" s="25">
        <f t="shared" si="3"/>
        <v>0.4516740366392925</v>
      </c>
      <c r="AD49" s="25">
        <f t="shared" si="4"/>
        <v>4.074074074074074</v>
      </c>
      <c r="AE49" s="30">
        <v>25.011808394745266</v>
      </c>
      <c r="AF49" s="104">
        <v>400000</v>
      </c>
      <c r="AG49" s="104">
        <v>573837.3392528435</v>
      </c>
      <c r="AH49" s="101">
        <f t="shared" si="5"/>
        <v>0</v>
      </c>
      <c r="AI49" s="66">
        <v>1944</v>
      </c>
    </row>
    <row r="50" spans="1:35" ht="12.75">
      <c r="A50" t="s">
        <v>333</v>
      </c>
      <c r="B50" s="3" t="s">
        <v>88</v>
      </c>
      <c r="C50" s="3" t="s">
        <v>87</v>
      </c>
      <c r="D50" s="3">
        <v>1</v>
      </c>
      <c r="E50" s="94">
        <f t="shared" si="1"/>
        <v>702000</v>
      </c>
      <c r="F50" s="2">
        <f t="shared" si="2"/>
        <v>0.011004238497212283</v>
      </c>
      <c r="G50" s="29"/>
      <c r="H50" s="29"/>
      <c r="I50" s="29"/>
      <c r="J50" s="29"/>
      <c r="K50" s="29"/>
      <c r="L50" s="29"/>
      <c r="M50" s="29"/>
      <c r="N50" s="29"/>
      <c r="O50" s="29"/>
      <c r="P50" s="29">
        <v>10000</v>
      </c>
      <c r="Q50" s="29"/>
      <c r="R50" s="29">
        <v>692000</v>
      </c>
      <c r="S50" s="29"/>
      <c r="T50" s="23"/>
      <c r="U50" s="31"/>
      <c r="V50" s="31"/>
      <c r="W50" s="29"/>
      <c r="X50" s="29"/>
      <c r="Y50" s="23"/>
      <c r="Z50" s="23"/>
      <c r="AA50" s="24">
        <v>380.8</v>
      </c>
      <c r="AB50" s="24">
        <v>61.8</v>
      </c>
      <c r="AC50" s="25">
        <f t="shared" si="3"/>
        <v>1.843487394957983</v>
      </c>
      <c r="AD50" s="25">
        <f t="shared" si="4"/>
        <v>11.359223300970873</v>
      </c>
      <c r="AE50" s="30">
        <v>27.744626857442903</v>
      </c>
      <c r="AF50" s="104">
        <v>990000</v>
      </c>
      <c r="AG50" s="104">
        <v>663911.9776448928</v>
      </c>
      <c r="AH50" s="101">
        <f t="shared" si="5"/>
        <v>0</v>
      </c>
      <c r="AI50" s="66">
        <v>3923</v>
      </c>
    </row>
    <row r="51" spans="1:35" ht="12.75">
      <c r="A51" t="s">
        <v>334</v>
      </c>
      <c r="B51" s="3" t="s">
        <v>121</v>
      </c>
      <c r="C51" s="3" t="s">
        <v>22</v>
      </c>
      <c r="D51" s="3">
        <v>1</v>
      </c>
      <c r="E51" s="94">
        <f t="shared" si="1"/>
        <v>5641000</v>
      </c>
      <c r="F51" s="2">
        <f t="shared" si="2"/>
        <v>0.08842579681306907</v>
      </c>
      <c r="G51" s="31">
        <v>10000</v>
      </c>
      <c r="H51" s="31"/>
      <c r="I51" s="31"/>
      <c r="J51" s="31">
        <v>20000</v>
      </c>
      <c r="K51" s="31">
        <v>100000</v>
      </c>
      <c r="L51" s="31"/>
      <c r="M51" s="31"/>
      <c r="N51" s="31"/>
      <c r="O51" s="31"/>
      <c r="P51" s="31">
        <v>3303000</v>
      </c>
      <c r="Q51" s="31">
        <v>104000</v>
      </c>
      <c r="R51" s="31">
        <v>2104000</v>
      </c>
      <c r="S51" s="31"/>
      <c r="T51" s="32"/>
      <c r="U51" s="31"/>
      <c r="V51" s="31"/>
      <c r="W51" s="31"/>
      <c r="X51" s="31"/>
      <c r="Y51" s="32"/>
      <c r="Z51" s="32"/>
      <c r="AA51" s="24">
        <v>337</v>
      </c>
      <c r="AB51" s="24">
        <v>69</v>
      </c>
      <c r="AC51" s="25">
        <f t="shared" si="3"/>
        <v>16.73887240356083</v>
      </c>
      <c r="AD51" s="25">
        <f t="shared" si="4"/>
        <v>81.7536231884058</v>
      </c>
      <c r="AE51" s="30">
        <v>14.956428771199041</v>
      </c>
      <c r="AF51" s="104">
        <v>1221000</v>
      </c>
      <c r="AG51" s="104">
        <v>458519.4455047068</v>
      </c>
      <c r="AH51" s="101">
        <f t="shared" si="5"/>
        <v>0</v>
      </c>
      <c r="AI51" s="66">
        <v>3447</v>
      </c>
    </row>
    <row r="52" spans="1:35" ht="12.75">
      <c r="A52" t="s">
        <v>339</v>
      </c>
      <c r="B52" s="3" t="s">
        <v>322</v>
      </c>
      <c r="C52" s="3" t="s">
        <v>321</v>
      </c>
      <c r="D52" s="3">
        <v>1</v>
      </c>
      <c r="E52" s="94">
        <f t="shared" si="1"/>
        <v>106865</v>
      </c>
      <c r="F52" s="2">
        <f t="shared" si="2"/>
        <v>0.001675168015676055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>
        <v>32000</v>
      </c>
      <c r="R52" s="31"/>
      <c r="S52" s="31"/>
      <c r="T52" s="32"/>
      <c r="U52" s="31"/>
      <c r="V52" s="31"/>
      <c r="W52" s="31"/>
      <c r="X52" s="31">
        <v>74865</v>
      </c>
      <c r="Y52" s="32"/>
      <c r="Z52" s="32"/>
      <c r="AA52" s="24">
        <v>512.1</v>
      </c>
      <c r="AB52" s="24">
        <v>118.5</v>
      </c>
      <c r="AC52" s="25">
        <f t="shared" si="3"/>
        <v>0.20867994532317907</v>
      </c>
      <c r="AD52" s="25">
        <f t="shared" si="4"/>
        <v>0.9018143459915612</v>
      </c>
      <c r="AE52" s="30">
        <v>20.2224464</v>
      </c>
      <c r="AF52" s="104">
        <v>128000</v>
      </c>
      <c r="AG52" s="104">
        <v>859066</v>
      </c>
      <c r="AH52" s="101">
        <f t="shared" si="5"/>
        <v>0.700556777242315</v>
      </c>
      <c r="AI52" s="66">
        <v>6020</v>
      </c>
    </row>
    <row r="53" spans="1:35" ht="12.75">
      <c r="A53" t="s">
        <v>339</v>
      </c>
      <c r="B53" s="3" t="s">
        <v>264</v>
      </c>
      <c r="C53" s="3" t="s">
        <v>23</v>
      </c>
      <c r="D53" s="3">
        <v>1</v>
      </c>
      <c r="E53" s="94">
        <f t="shared" si="1"/>
        <v>103000</v>
      </c>
      <c r="F53" s="2">
        <f t="shared" si="2"/>
        <v>0.0016145820017277282</v>
      </c>
      <c r="G53" s="29"/>
      <c r="H53" s="29"/>
      <c r="I53" s="29"/>
      <c r="J53" s="29"/>
      <c r="K53" s="29">
        <v>14000</v>
      </c>
      <c r="L53" s="29"/>
      <c r="M53" s="29"/>
      <c r="N53" s="29"/>
      <c r="O53" s="29">
        <v>1600</v>
      </c>
      <c r="P53" s="29">
        <v>8400</v>
      </c>
      <c r="Q53" s="29"/>
      <c r="R53" s="29"/>
      <c r="S53" s="29"/>
      <c r="T53" s="23"/>
      <c r="U53" s="31"/>
      <c r="V53" s="31">
        <v>79000</v>
      </c>
      <c r="W53" s="31"/>
      <c r="X53" s="31"/>
      <c r="Y53" s="32"/>
      <c r="Z53" s="32"/>
      <c r="AA53" s="24">
        <v>732.4</v>
      </c>
      <c r="AB53" s="24">
        <v>138.6</v>
      </c>
      <c r="AC53" s="25">
        <f t="shared" si="3"/>
        <v>0.14063353358820316</v>
      </c>
      <c r="AD53" s="25">
        <f t="shared" si="4"/>
        <v>0.7431457431457431</v>
      </c>
      <c r="AE53" s="30">
        <v>21.44311182692307</v>
      </c>
      <c r="AF53" s="104">
        <v>187000</v>
      </c>
      <c r="AG53" s="104">
        <v>1216562.8321158336</v>
      </c>
      <c r="AH53" s="101">
        <f t="shared" si="5"/>
        <v>0.7669902912621359</v>
      </c>
      <c r="AI53" s="66">
        <v>7826</v>
      </c>
    </row>
    <row r="54" spans="1:35" ht="12.75">
      <c r="A54" t="s">
        <v>338</v>
      </c>
      <c r="B54" s="3" t="s">
        <v>227</v>
      </c>
      <c r="C54" s="3" t="s">
        <v>226</v>
      </c>
      <c r="D54" s="3">
        <v>1</v>
      </c>
      <c r="E54" s="94">
        <f t="shared" si="1"/>
        <v>50000</v>
      </c>
      <c r="F54" s="2">
        <f t="shared" si="2"/>
        <v>0.0007837776707416156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>
        <v>50000</v>
      </c>
      <c r="S54" s="31"/>
      <c r="T54" s="32"/>
      <c r="U54" s="29"/>
      <c r="V54" s="29"/>
      <c r="W54" s="29"/>
      <c r="X54" s="29"/>
      <c r="Y54" s="32"/>
      <c r="Z54" s="32"/>
      <c r="AA54" s="24">
        <v>291.2</v>
      </c>
      <c r="AB54" s="24">
        <v>38.4</v>
      </c>
      <c r="AC54" s="25">
        <f t="shared" si="3"/>
        <v>0.1717032967032967</v>
      </c>
      <c r="AD54" s="25">
        <f t="shared" si="4"/>
        <v>1.3020833333333333</v>
      </c>
      <c r="AE54" s="30">
        <v>26.057455467128037</v>
      </c>
      <c r="AF54" s="104">
        <v>142000</v>
      </c>
      <c r="AG54" s="104">
        <v>459172.5798234731</v>
      </c>
      <c r="AH54" s="101">
        <f t="shared" si="5"/>
        <v>0</v>
      </c>
      <c r="AI54" s="66">
        <v>2014</v>
      </c>
    </row>
    <row r="55" spans="1:35" ht="12.75">
      <c r="A55" t="s">
        <v>332</v>
      </c>
      <c r="B55" s="3" t="s">
        <v>52</v>
      </c>
      <c r="C55" s="3" t="s">
        <v>51</v>
      </c>
      <c r="D55" s="3">
        <v>1</v>
      </c>
      <c r="E55" s="94">
        <f t="shared" si="1"/>
        <v>196000</v>
      </c>
      <c r="F55" s="2">
        <f t="shared" si="2"/>
        <v>0.003072408469307133</v>
      </c>
      <c r="G55" s="31">
        <v>30000</v>
      </c>
      <c r="H55" s="31"/>
      <c r="I55" s="31"/>
      <c r="J55" s="31"/>
      <c r="K55" s="31"/>
      <c r="L55" s="31"/>
      <c r="M55" s="31"/>
      <c r="N55" s="31"/>
      <c r="O55" s="31"/>
      <c r="P55" s="31"/>
      <c r="Q55" s="29"/>
      <c r="R55" s="29"/>
      <c r="S55" s="31"/>
      <c r="T55" s="32"/>
      <c r="U55" s="31">
        <v>158000</v>
      </c>
      <c r="V55" s="31">
        <v>8000</v>
      </c>
      <c r="W55" s="31"/>
      <c r="X55" s="31"/>
      <c r="Y55" s="32"/>
      <c r="Z55" s="32"/>
      <c r="AA55" s="24">
        <v>190.8</v>
      </c>
      <c r="AB55" s="24">
        <v>33.8</v>
      </c>
      <c r="AC55" s="25">
        <f t="shared" si="3"/>
        <v>1.0272536687631026</v>
      </c>
      <c r="AD55" s="25">
        <f t="shared" si="4"/>
        <v>5.798816568047338</v>
      </c>
      <c r="AE55" s="30">
        <v>29.471042812006335</v>
      </c>
      <c r="AF55" s="104">
        <v>17000</v>
      </c>
      <c r="AG55" s="104">
        <v>376600.97656766744</v>
      </c>
      <c r="AH55" s="101">
        <f t="shared" si="5"/>
        <v>0.8469387755102041</v>
      </c>
      <c r="AI55" s="66">
        <v>2080</v>
      </c>
    </row>
    <row r="56" spans="1:35" ht="12.75">
      <c r="A56" t="s">
        <v>341</v>
      </c>
      <c r="B56" s="3" t="s">
        <v>301</v>
      </c>
      <c r="C56" s="3" t="s">
        <v>300</v>
      </c>
      <c r="D56" s="3">
        <v>1</v>
      </c>
      <c r="E56" s="94">
        <f t="shared" si="1"/>
        <v>2324485</v>
      </c>
      <c r="F56" s="2">
        <f t="shared" si="2"/>
        <v>0.03643758877947649</v>
      </c>
      <c r="G56" s="29"/>
      <c r="H56" s="29"/>
      <c r="I56" s="29"/>
      <c r="J56" s="29"/>
      <c r="K56" s="29"/>
      <c r="L56" s="29"/>
      <c r="M56" s="29"/>
      <c r="N56" s="29"/>
      <c r="O56" s="29"/>
      <c r="P56" s="29">
        <v>268039</v>
      </c>
      <c r="Q56" s="29">
        <v>1808611</v>
      </c>
      <c r="R56" s="29">
        <v>181508</v>
      </c>
      <c r="S56" s="29"/>
      <c r="T56" s="23"/>
      <c r="U56" s="29"/>
      <c r="V56" s="29"/>
      <c r="W56" s="29"/>
      <c r="X56" s="29">
        <v>113204</v>
      </c>
      <c r="Y56" s="32"/>
      <c r="Z56" s="32">
        <v>-46877</v>
      </c>
      <c r="AA56" s="24">
        <v>589.1</v>
      </c>
      <c r="AB56" s="24">
        <v>109.1</v>
      </c>
      <c r="AC56" s="25">
        <f t="shared" si="3"/>
        <v>3.945824138516381</v>
      </c>
      <c r="AD56" s="25">
        <f t="shared" si="4"/>
        <v>21.306003666361136</v>
      </c>
      <c r="AE56" s="30">
        <v>14.564414363698395</v>
      </c>
      <c r="AF56" s="104">
        <v>864000</v>
      </c>
      <c r="AG56" s="104">
        <v>868490.3652256328</v>
      </c>
      <c r="AH56" s="101">
        <f t="shared" si="5"/>
        <v>0.048700679935555616</v>
      </c>
      <c r="AI56" s="66">
        <v>5532</v>
      </c>
    </row>
    <row r="57" spans="1:35" ht="12.75">
      <c r="A57" t="s">
        <v>337</v>
      </c>
      <c r="B57" s="3" t="s">
        <v>192</v>
      </c>
      <c r="C57" s="3" t="s">
        <v>191</v>
      </c>
      <c r="D57" s="3">
        <v>1</v>
      </c>
      <c r="E57" s="94">
        <f t="shared" si="1"/>
        <v>128000</v>
      </c>
      <c r="F57" s="2">
        <f t="shared" si="2"/>
        <v>0.002006470837098536</v>
      </c>
      <c r="G57" s="29">
        <v>10000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3"/>
      <c r="U57" s="31">
        <v>54000</v>
      </c>
      <c r="V57" s="31"/>
      <c r="W57" s="31"/>
      <c r="X57" s="31"/>
      <c r="Y57" s="32">
        <v>64000</v>
      </c>
      <c r="Z57" s="32"/>
      <c r="AA57" s="24">
        <v>214</v>
      </c>
      <c r="AB57" s="24">
        <v>47.1</v>
      </c>
      <c r="AC57" s="25">
        <f t="shared" si="3"/>
        <v>0.5981308411214953</v>
      </c>
      <c r="AD57" s="25">
        <f t="shared" si="4"/>
        <v>2.7176220806794054</v>
      </c>
      <c r="AE57" s="30">
        <v>24.571810710944803</v>
      </c>
      <c r="AF57" s="104">
        <v>344000</v>
      </c>
      <c r="AG57" s="104">
        <v>381534.5393634826</v>
      </c>
      <c r="AH57" s="101">
        <f t="shared" si="5"/>
        <v>0.921875</v>
      </c>
      <c r="AI57" s="66">
        <v>2390</v>
      </c>
    </row>
    <row r="58" spans="1:35" ht="12.75">
      <c r="A58" t="s">
        <v>338</v>
      </c>
      <c r="B58" s="33" t="s">
        <v>229</v>
      </c>
      <c r="C58" s="33" t="s">
        <v>228</v>
      </c>
      <c r="D58" s="33">
        <v>1</v>
      </c>
      <c r="E58" s="95">
        <f t="shared" si="1"/>
        <v>371000</v>
      </c>
      <c r="F58" s="34">
        <f t="shared" si="2"/>
        <v>0.0058156303169027875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>
        <v>251000</v>
      </c>
      <c r="R58" s="35"/>
      <c r="S58" s="35"/>
      <c r="T58" s="36"/>
      <c r="U58" s="35">
        <v>120000</v>
      </c>
      <c r="V58" s="35"/>
      <c r="W58" s="35"/>
      <c r="X58" s="35"/>
      <c r="Y58" s="36"/>
      <c r="Z58" s="36"/>
      <c r="AA58" s="37">
        <v>226.1</v>
      </c>
      <c r="AB58" s="37">
        <v>25.6</v>
      </c>
      <c r="AC58" s="38">
        <f t="shared" si="3"/>
        <v>1.6408668730650156</v>
      </c>
      <c r="AD58" s="38">
        <f t="shared" si="4"/>
        <v>14.4921875</v>
      </c>
      <c r="AE58" s="39">
        <v>31.93083218596334</v>
      </c>
      <c r="AF58" s="104">
        <v>456000</v>
      </c>
      <c r="AG58" s="104">
        <v>445968.4597593387</v>
      </c>
      <c r="AH58" s="101">
        <f t="shared" si="5"/>
        <v>0.32345013477088946</v>
      </c>
      <c r="AI58" s="66">
        <v>1670</v>
      </c>
    </row>
    <row r="59" spans="1:35" ht="12.75">
      <c r="A59" t="s">
        <v>333</v>
      </c>
      <c r="B59" s="40" t="s">
        <v>90</v>
      </c>
      <c r="C59" s="40" t="s">
        <v>89</v>
      </c>
      <c r="D59" s="40">
        <v>1</v>
      </c>
      <c r="E59" s="96">
        <f t="shared" si="1"/>
        <v>346366</v>
      </c>
      <c r="F59" s="41">
        <f t="shared" si="2"/>
        <v>0.005429478734081809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3"/>
      <c r="U59" s="42"/>
      <c r="V59" s="42"/>
      <c r="W59" s="42"/>
      <c r="X59" s="42"/>
      <c r="Y59" s="43">
        <v>346366</v>
      </c>
      <c r="Z59" s="44"/>
      <c r="AA59" s="45">
        <v>295.8</v>
      </c>
      <c r="AB59" s="45">
        <v>47.1</v>
      </c>
      <c r="AC59" s="46">
        <f t="shared" si="3"/>
        <v>1.1709465855307641</v>
      </c>
      <c r="AD59" s="46">
        <f t="shared" si="4"/>
        <v>7.353842887473461</v>
      </c>
      <c r="AE59" s="47">
        <v>30.048192411924127</v>
      </c>
      <c r="AF59" s="104">
        <v>665868</v>
      </c>
      <c r="AG59" s="104">
        <v>566657.447604877</v>
      </c>
      <c r="AH59" s="101">
        <f t="shared" si="5"/>
        <v>1</v>
      </c>
      <c r="AI59" s="66">
        <v>2944</v>
      </c>
    </row>
    <row r="60" spans="1:35" ht="12.75">
      <c r="A60" t="s">
        <v>338</v>
      </c>
      <c r="B60" s="3" t="s">
        <v>231</v>
      </c>
      <c r="C60" s="3" t="s">
        <v>230</v>
      </c>
      <c r="D60" s="3">
        <v>1</v>
      </c>
      <c r="E60" s="94">
        <f t="shared" si="1"/>
        <v>26000</v>
      </c>
      <c r="F60" s="2">
        <f t="shared" si="2"/>
        <v>0.0004075643887856401</v>
      </c>
      <c r="G60" s="31"/>
      <c r="H60" s="31">
        <v>26000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1"/>
      <c r="V60" s="31"/>
      <c r="W60" s="31"/>
      <c r="X60" s="31"/>
      <c r="Y60" s="32"/>
      <c r="Z60" s="32"/>
      <c r="AA60" s="24">
        <v>169.7</v>
      </c>
      <c r="AB60" s="24">
        <v>17.3</v>
      </c>
      <c r="AC60" s="25">
        <f t="shared" si="3"/>
        <v>0.15321154979375368</v>
      </c>
      <c r="AD60" s="25">
        <f t="shared" si="4"/>
        <v>1.5028901734104045</v>
      </c>
      <c r="AE60" s="30">
        <v>27.501805871886116</v>
      </c>
      <c r="AF60" s="104">
        <v>216000</v>
      </c>
      <c r="AG60" s="104">
        <v>343232.4565045444</v>
      </c>
      <c r="AH60" s="101">
        <f t="shared" si="5"/>
        <v>0</v>
      </c>
      <c r="AI60" s="66">
        <v>888</v>
      </c>
    </row>
    <row r="61" spans="1:35" ht="12.75">
      <c r="A61" t="s">
        <v>340</v>
      </c>
      <c r="B61" s="3" t="s">
        <v>278</v>
      </c>
      <c r="C61" s="3" t="s">
        <v>24</v>
      </c>
      <c r="D61" s="3">
        <v>1</v>
      </c>
      <c r="E61" s="94">
        <f t="shared" si="1"/>
        <v>501000</v>
      </c>
      <c r="F61" s="2">
        <f t="shared" si="2"/>
        <v>0.007853452260830989</v>
      </c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9"/>
      <c r="U61" s="48">
        <v>317000</v>
      </c>
      <c r="V61" s="48"/>
      <c r="W61" s="48"/>
      <c r="X61" s="48">
        <v>184000</v>
      </c>
      <c r="Y61" s="49"/>
      <c r="Z61" s="32"/>
      <c r="AA61" s="24">
        <v>1289.4</v>
      </c>
      <c r="AB61" s="24">
        <v>232.6</v>
      </c>
      <c r="AC61" s="25">
        <f t="shared" si="3"/>
        <v>0.38855281526291297</v>
      </c>
      <c r="AD61" s="25">
        <f t="shared" si="4"/>
        <v>2.1539122957867582</v>
      </c>
      <c r="AE61" s="30">
        <v>11.34311586163915</v>
      </c>
      <c r="AF61" s="104">
        <v>5426000</v>
      </c>
      <c r="AG61" s="104">
        <v>1799470.8015654199</v>
      </c>
      <c r="AH61" s="101">
        <f t="shared" si="5"/>
        <v>1</v>
      </c>
      <c r="AI61" s="66">
        <v>11218</v>
      </c>
    </row>
    <row r="62" spans="1:35" ht="12.75">
      <c r="A62" t="s">
        <v>338</v>
      </c>
      <c r="B62" s="3" t="s">
        <v>233</v>
      </c>
      <c r="C62" s="3" t="s">
        <v>232</v>
      </c>
      <c r="D62" s="3">
        <v>1</v>
      </c>
      <c r="E62" s="94">
        <f t="shared" si="1"/>
        <v>249000</v>
      </c>
      <c r="F62" s="2">
        <f t="shared" si="2"/>
        <v>0.003903212800293246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>
        <v>152000</v>
      </c>
      <c r="R62" s="29"/>
      <c r="S62" s="29"/>
      <c r="T62" s="23"/>
      <c r="U62" s="29"/>
      <c r="V62" s="29">
        <v>97000</v>
      </c>
      <c r="W62" s="29"/>
      <c r="X62" s="29"/>
      <c r="Y62" s="23"/>
      <c r="Z62" s="32"/>
      <c r="AA62" s="24">
        <v>225.5</v>
      </c>
      <c r="AB62" s="24">
        <v>21.2</v>
      </c>
      <c r="AC62" s="25">
        <f t="shared" si="3"/>
        <v>1.1042128603104213</v>
      </c>
      <c r="AD62" s="25">
        <f t="shared" si="4"/>
        <v>11.745283018867925</v>
      </c>
      <c r="AE62" s="30">
        <v>36.09530754549489</v>
      </c>
      <c r="AF62" s="104">
        <v>129000</v>
      </c>
      <c r="AG62" s="104">
        <v>446138.53460712824</v>
      </c>
      <c r="AH62" s="101">
        <f t="shared" si="5"/>
        <v>0.3895582329317269</v>
      </c>
      <c r="AI62" s="66">
        <v>1122</v>
      </c>
    </row>
    <row r="63" spans="1:35" ht="12.75">
      <c r="A63" t="s">
        <v>338</v>
      </c>
      <c r="B63" s="3" t="s">
        <v>235</v>
      </c>
      <c r="C63" s="3" t="s">
        <v>234</v>
      </c>
      <c r="D63" s="3">
        <v>1</v>
      </c>
      <c r="E63" s="94">
        <f t="shared" si="1"/>
        <v>0</v>
      </c>
      <c r="F63" s="2">
        <f t="shared" si="2"/>
        <v>0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3"/>
      <c r="U63" s="29"/>
      <c r="V63" s="29"/>
      <c r="W63" s="29"/>
      <c r="X63" s="29"/>
      <c r="Y63" s="23"/>
      <c r="Z63" s="23"/>
      <c r="AA63" s="24">
        <v>228.1</v>
      </c>
      <c r="AB63" s="24">
        <v>31.7</v>
      </c>
      <c r="AC63" s="25">
        <f t="shared" si="3"/>
        <v>0</v>
      </c>
      <c r="AD63" s="25">
        <f t="shared" si="4"/>
        <v>0</v>
      </c>
      <c r="AE63" s="30">
        <v>15.4921895740905</v>
      </c>
      <c r="AF63" s="104">
        <v>715000</v>
      </c>
      <c r="AG63" s="104">
        <v>329482.8838292969</v>
      </c>
      <c r="AH63" s="101">
        <f t="shared" si="5"/>
        <v>0</v>
      </c>
      <c r="AI63" s="66">
        <v>1423</v>
      </c>
    </row>
    <row r="64" spans="1:35" ht="12.75">
      <c r="A64" t="s">
        <v>332</v>
      </c>
      <c r="B64" s="3" t="s">
        <v>54</v>
      </c>
      <c r="C64" s="3" t="s">
        <v>53</v>
      </c>
      <c r="D64" s="3">
        <v>1</v>
      </c>
      <c r="E64" s="94">
        <f t="shared" si="1"/>
        <v>40000</v>
      </c>
      <c r="F64" s="2">
        <f t="shared" si="2"/>
        <v>0.0006270221365932925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>
        <v>40000</v>
      </c>
      <c r="S64" s="31"/>
      <c r="T64" s="32"/>
      <c r="U64" s="31"/>
      <c r="V64" s="31"/>
      <c r="W64" s="29"/>
      <c r="X64" s="31"/>
      <c r="Y64" s="32"/>
      <c r="Z64" s="32"/>
      <c r="AA64" s="24">
        <v>90.9</v>
      </c>
      <c r="AB64" s="24">
        <v>15</v>
      </c>
      <c r="AC64" s="25">
        <f t="shared" si="3"/>
        <v>0.44004400440044006</v>
      </c>
      <c r="AD64" s="25">
        <f t="shared" si="4"/>
        <v>2.6666666666666665</v>
      </c>
      <c r="AE64" s="30">
        <v>33.68170121145375</v>
      </c>
      <c r="AF64" s="104">
        <v>366000</v>
      </c>
      <c r="AG64" s="104">
        <v>172392.3932304593</v>
      </c>
      <c r="AH64" s="101">
        <f t="shared" si="5"/>
        <v>0</v>
      </c>
      <c r="AI64" s="66">
        <v>928</v>
      </c>
    </row>
    <row r="65" spans="1:35" ht="12.75">
      <c r="A65" t="s">
        <v>338</v>
      </c>
      <c r="B65" s="3" t="s">
        <v>237</v>
      </c>
      <c r="C65" s="3" t="s">
        <v>236</v>
      </c>
      <c r="D65" s="3">
        <v>1</v>
      </c>
      <c r="E65" s="94">
        <f t="shared" si="1"/>
        <v>1018000</v>
      </c>
      <c r="F65" s="2">
        <f t="shared" si="2"/>
        <v>0.015957713376299292</v>
      </c>
      <c r="G65" s="31"/>
      <c r="H65" s="31"/>
      <c r="I65" s="31"/>
      <c r="J65" s="31"/>
      <c r="K65" s="31"/>
      <c r="L65" s="31"/>
      <c r="M65" s="31"/>
      <c r="N65" s="31">
        <v>182000</v>
      </c>
      <c r="O65" s="31"/>
      <c r="P65" s="31"/>
      <c r="Q65" s="31"/>
      <c r="R65" s="31"/>
      <c r="S65" s="31"/>
      <c r="T65" s="32"/>
      <c r="U65" s="31">
        <v>500000</v>
      </c>
      <c r="V65" s="31">
        <v>52000</v>
      </c>
      <c r="W65" s="31"/>
      <c r="X65" s="31"/>
      <c r="Y65" s="32">
        <v>284000</v>
      </c>
      <c r="Z65" s="32"/>
      <c r="AA65" s="24">
        <v>234.1</v>
      </c>
      <c r="AB65" s="24">
        <v>41</v>
      </c>
      <c r="AC65" s="25">
        <f t="shared" si="3"/>
        <v>4.348568987612132</v>
      </c>
      <c r="AD65" s="25">
        <f t="shared" si="4"/>
        <v>24.829268292682926</v>
      </c>
      <c r="AE65" s="30">
        <v>16.62965673697804</v>
      </c>
      <c r="AF65" s="104">
        <v>300000</v>
      </c>
      <c r="AG65" s="104">
        <v>396316.37993911677</v>
      </c>
      <c r="AH65" s="101">
        <f t="shared" si="5"/>
        <v>0.8212180746561886</v>
      </c>
      <c r="AI65" s="66">
        <v>2158</v>
      </c>
    </row>
    <row r="66" spans="1:35" s="1" customFormat="1" ht="12.75">
      <c r="A66" s="68" t="s">
        <v>336</v>
      </c>
      <c r="B66" s="1" t="s">
        <v>162</v>
      </c>
      <c r="C66" s="1" t="s">
        <v>161</v>
      </c>
      <c r="D66" s="1">
        <v>1</v>
      </c>
      <c r="E66" s="97">
        <f t="shared" si="1"/>
        <v>494000</v>
      </c>
      <c r="F66" s="70">
        <f t="shared" si="2"/>
        <v>0.007743723386927162</v>
      </c>
      <c r="G66" s="71"/>
      <c r="H66" s="71"/>
      <c r="I66" s="71"/>
      <c r="J66" s="71">
        <v>8000</v>
      </c>
      <c r="K66" s="71"/>
      <c r="L66" s="71"/>
      <c r="M66" s="71"/>
      <c r="N66" s="71"/>
      <c r="O66" s="71"/>
      <c r="P66" s="71"/>
      <c r="Q66" s="71"/>
      <c r="R66" s="71"/>
      <c r="S66" s="71"/>
      <c r="T66" s="72"/>
      <c r="U66" s="71"/>
      <c r="V66" s="73"/>
      <c r="W66" s="73">
        <v>202000</v>
      </c>
      <c r="X66" s="71"/>
      <c r="Y66" s="72">
        <v>284000</v>
      </c>
      <c r="Z66" s="72"/>
      <c r="AA66" s="74">
        <v>280.5</v>
      </c>
      <c r="AB66" s="74">
        <v>26.3</v>
      </c>
      <c r="AC66" s="75">
        <f t="shared" si="3"/>
        <v>1.7611408199643495</v>
      </c>
      <c r="AD66" s="75">
        <f t="shared" si="4"/>
        <v>18.783269961977187</v>
      </c>
      <c r="AE66" s="76">
        <v>45.69363378279885</v>
      </c>
      <c r="AF66" s="105">
        <v>367000</v>
      </c>
      <c r="AG66" s="105">
        <v>550365.6483611272</v>
      </c>
      <c r="AH66" s="102">
        <f t="shared" si="5"/>
        <v>0.9838056680161943</v>
      </c>
      <c r="AI66" s="103">
        <v>1605</v>
      </c>
    </row>
    <row r="67" spans="1:35" ht="12.75">
      <c r="A67" t="s">
        <v>336</v>
      </c>
      <c r="B67" s="3" t="s">
        <v>164</v>
      </c>
      <c r="C67" s="3" t="s">
        <v>163</v>
      </c>
      <c r="D67" s="3">
        <v>1</v>
      </c>
      <c r="E67" s="94">
        <f t="shared" si="1"/>
        <v>8000</v>
      </c>
      <c r="F67" s="2">
        <f t="shared" si="2"/>
        <v>0.0001254044273186585</v>
      </c>
      <c r="G67" s="29"/>
      <c r="H67" s="29"/>
      <c r="I67" s="29"/>
      <c r="J67" s="29"/>
      <c r="K67" s="29"/>
      <c r="L67" s="29"/>
      <c r="M67" s="29"/>
      <c r="N67" s="29"/>
      <c r="O67" s="29"/>
      <c r="P67" s="29">
        <v>27000</v>
      </c>
      <c r="Q67" s="29">
        <v>11000</v>
      </c>
      <c r="R67" s="29"/>
      <c r="S67" s="29"/>
      <c r="T67" s="23"/>
      <c r="U67" s="29">
        <v>115000</v>
      </c>
      <c r="V67" s="29"/>
      <c r="W67" s="29"/>
      <c r="X67" s="29"/>
      <c r="Y67" s="32">
        <v>130000</v>
      </c>
      <c r="Z67" s="32">
        <v>-275000</v>
      </c>
      <c r="AA67" s="24">
        <v>179.1</v>
      </c>
      <c r="AB67" s="24">
        <v>38.8</v>
      </c>
      <c r="AC67" s="25">
        <f t="shared" si="3"/>
        <v>0.0446677833612507</v>
      </c>
      <c r="AD67" s="25">
        <f t="shared" si="4"/>
        <v>0.20618556701030927</v>
      </c>
      <c r="AE67" s="30">
        <v>17.911399106644335</v>
      </c>
      <c r="AF67" s="104">
        <v>777000</v>
      </c>
      <c r="AG67" s="104">
        <v>272049.5918466273</v>
      </c>
      <c r="AH67" s="101">
        <f t="shared" si="5"/>
        <v>30.625</v>
      </c>
      <c r="AI67" s="66">
        <v>1871</v>
      </c>
    </row>
    <row r="68" spans="1:35" ht="12.75">
      <c r="A68" t="s">
        <v>333</v>
      </c>
      <c r="B68" s="33" t="s">
        <v>92</v>
      </c>
      <c r="C68" s="33" t="s">
        <v>91</v>
      </c>
      <c r="D68" s="33">
        <v>1</v>
      </c>
      <c r="E68" s="95">
        <f t="shared" si="1"/>
        <v>232000</v>
      </c>
      <c r="F68" s="34">
        <f t="shared" si="2"/>
        <v>0.0036367283922410965</v>
      </c>
      <c r="G68" s="50"/>
      <c r="H68" s="50"/>
      <c r="I68" s="50"/>
      <c r="J68" s="50"/>
      <c r="K68" s="50"/>
      <c r="L68" s="50">
        <v>3000</v>
      </c>
      <c r="M68" s="50"/>
      <c r="N68" s="50"/>
      <c r="O68" s="50">
        <v>65000</v>
      </c>
      <c r="P68" s="50"/>
      <c r="Q68" s="50">
        <v>25000</v>
      </c>
      <c r="R68" s="50">
        <v>79000</v>
      </c>
      <c r="S68" s="50"/>
      <c r="T68" s="51"/>
      <c r="U68" s="50">
        <v>40000</v>
      </c>
      <c r="V68" s="50">
        <v>20000</v>
      </c>
      <c r="W68" s="50"/>
      <c r="X68" s="50"/>
      <c r="Y68" s="36"/>
      <c r="Z68" s="36"/>
      <c r="AA68" s="37">
        <v>204.7</v>
      </c>
      <c r="AB68" s="37">
        <v>30.1</v>
      </c>
      <c r="AC68" s="38">
        <f t="shared" si="3"/>
        <v>1.1333659013190034</v>
      </c>
      <c r="AD68" s="38">
        <f t="shared" si="4"/>
        <v>7.707641196013289</v>
      </c>
      <c r="AE68" s="39">
        <v>33.858527935420746</v>
      </c>
      <c r="AF68" s="104">
        <v>291000</v>
      </c>
      <c r="AG68" s="104">
        <v>378200.737599198</v>
      </c>
      <c r="AH68" s="101">
        <f t="shared" si="5"/>
        <v>0.25862068965517243</v>
      </c>
      <c r="AI68" s="66">
        <v>1881</v>
      </c>
    </row>
    <row r="69" spans="1:35" ht="12.75">
      <c r="A69" t="s">
        <v>338</v>
      </c>
      <c r="B69" s="3" t="s">
        <v>238</v>
      </c>
      <c r="C69" s="3" t="s">
        <v>25</v>
      </c>
      <c r="D69" s="3">
        <v>1</v>
      </c>
      <c r="E69" s="94">
        <f t="shared" si="1"/>
        <v>543000</v>
      </c>
      <c r="F69" s="2">
        <f t="shared" si="2"/>
        <v>0.008511825504253945</v>
      </c>
      <c r="G69" s="29"/>
      <c r="H69" s="29"/>
      <c r="I69" s="29">
        <v>36000</v>
      </c>
      <c r="J69" s="29">
        <v>14000</v>
      </c>
      <c r="K69" s="29"/>
      <c r="L69" s="29"/>
      <c r="M69" s="29"/>
      <c r="N69" s="29">
        <v>163000</v>
      </c>
      <c r="O69" s="29"/>
      <c r="P69" s="29"/>
      <c r="Q69" s="29"/>
      <c r="R69" s="29">
        <v>30000</v>
      </c>
      <c r="S69" s="29"/>
      <c r="T69" s="23"/>
      <c r="U69" s="29"/>
      <c r="V69" s="29"/>
      <c r="W69" s="29"/>
      <c r="X69" s="29"/>
      <c r="Y69" s="23">
        <v>300000</v>
      </c>
      <c r="Z69" s="23"/>
      <c r="AA69" s="24">
        <v>262.5</v>
      </c>
      <c r="AB69" s="24">
        <v>34.3</v>
      </c>
      <c r="AC69" s="25">
        <f t="shared" si="3"/>
        <v>2.0685714285714285</v>
      </c>
      <c r="AD69" s="25">
        <f t="shared" si="4"/>
        <v>15.830903790087463</v>
      </c>
      <c r="AE69" s="30">
        <v>19.80397152266562</v>
      </c>
      <c r="AF69" s="104">
        <v>95000</v>
      </c>
      <c r="AG69" s="104">
        <v>399009.00389126746</v>
      </c>
      <c r="AH69" s="101">
        <f t="shared" si="5"/>
        <v>0.5524861878453039</v>
      </c>
      <c r="AI69" s="66">
        <v>1795</v>
      </c>
    </row>
    <row r="70" spans="1:35" s="1" customFormat="1" ht="12.75">
      <c r="A70" s="68" t="s">
        <v>338</v>
      </c>
      <c r="B70" s="1" t="s">
        <v>240</v>
      </c>
      <c r="C70" s="1" t="s">
        <v>239</v>
      </c>
      <c r="D70" s="1">
        <v>1</v>
      </c>
      <c r="E70" s="97">
        <f t="shared" si="1"/>
        <v>80251</v>
      </c>
      <c r="F70" s="70">
        <f t="shared" si="2"/>
        <v>0.0012579788370937078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>
        <v>53251</v>
      </c>
      <c r="R70" s="73"/>
      <c r="S70" s="73"/>
      <c r="T70" s="77"/>
      <c r="U70" s="71"/>
      <c r="V70" s="71"/>
      <c r="W70" s="73">
        <v>27000</v>
      </c>
      <c r="X70" s="73"/>
      <c r="Y70" s="77"/>
      <c r="Z70" s="77"/>
      <c r="AA70" s="74">
        <v>234.2</v>
      </c>
      <c r="AB70" s="74">
        <v>24.4</v>
      </c>
      <c r="AC70" s="75">
        <f t="shared" si="3"/>
        <v>0.3426601195559351</v>
      </c>
      <c r="AD70" s="75">
        <f t="shared" si="4"/>
        <v>3.2889754098360657</v>
      </c>
      <c r="AE70" s="76">
        <v>21.844074066029542</v>
      </c>
      <c r="AF70" s="105">
        <v>107000</v>
      </c>
      <c r="AG70" s="105">
        <v>381626.9815336183</v>
      </c>
      <c r="AH70" s="102">
        <f t="shared" si="5"/>
        <v>0.3364444056771878</v>
      </c>
      <c r="AI70" s="103">
        <v>1383</v>
      </c>
    </row>
    <row r="71" spans="1:35" ht="12.75">
      <c r="A71" t="s">
        <v>334</v>
      </c>
      <c r="B71" s="3" t="s">
        <v>123</v>
      </c>
      <c r="C71" s="3" t="s">
        <v>122</v>
      </c>
      <c r="D71" s="3">
        <v>1</v>
      </c>
      <c r="E71" s="94">
        <f t="shared" si="1"/>
        <v>347000</v>
      </c>
      <c r="F71" s="2">
        <f t="shared" si="2"/>
        <v>0.005439417034946812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>
        <v>75000</v>
      </c>
      <c r="R71" s="31">
        <v>272000</v>
      </c>
      <c r="S71" s="31"/>
      <c r="T71" s="32"/>
      <c r="U71" s="31"/>
      <c r="V71" s="31"/>
      <c r="W71" s="31"/>
      <c r="X71" s="31"/>
      <c r="Y71" s="32"/>
      <c r="Z71" s="32"/>
      <c r="AA71" s="24">
        <v>262.4</v>
      </c>
      <c r="AB71" s="24">
        <v>36.1</v>
      </c>
      <c r="AC71" s="25">
        <f t="shared" si="3"/>
        <v>1.322408536585366</v>
      </c>
      <c r="AD71" s="25">
        <f t="shared" si="4"/>
        <v>9.612188365650969</v>
      </c>
      <c r="AE71" s="30">
        <v>37.53308805055535</v>
      </c>
      <c r="AF71" s="104">
        <v>683400</v>
      </c>
      <c r="AG71" s="104">
        <v>481060.82384857436</v>
      </c>
      <c r="AH71" s="101">
        <f t="shared" si="5"/>
        <v>0</v>
      </c>
      <c r="AI71" s="66">
        <v>2422</v>
      </c>
    </row>
    <row r="72" spans="1:35" ht="12.75">
      <c r="A72" t="s">
        <v>340</v>
      </c>
      <c r="B72" s="3" t="s">
        <v>280</v>
      </c>
      <c r="C72" s="3" t="s">
        <v>279</v>
      </c>
      <c r="D72" s="3">
        <v>1</v>
      </c>
      <c r="E72" s="94">
        <f t="shared" si="1"/>
        <v>166100</v>
      </c>
      <c r="F72" s="2">
        <f t="shared" si="2"/>
        <v>0.002603709422203647</v>
      </c>
      <c r="G72" s="31"/>
      <c r="H72" s="31"/>
      <c r="I72" s="31"/>
      <c r="J72" s="31">
        <v>30000</v>
      </c>
      <c r="K72" s="31"/>
      <c r="L72" s="31"/>
      <c r="M72" s="31"/>
      <c r="N72" s="31"/>
      <c r="O72" s="31">
        <v>44000</v>
      </c>
      <c r="P72" s="31"/>
      <c r="Q72" s="31"/>
      <c r="R72" s="31"/>
      <c r="S72" s="31"/>
      <c r="T72" s="32"/>
      <c r="U72" s="31">
        <v>11740</v>
      </c>
      <c r="V72" s="31"/>
      <c r="W72" s="31"/>
      <c r="X72" s="31">
        <v>30094</v>
      </c>
      <c r="Y72" s="32">
        <v>50266</v>
      </c>
      <c r="Z72" s="32"/>
      <c r="AA72" s="24">
        <v>140.2</v>
      </c>
      <c r="AB72" s="24">
        <v>33</v>
      </c>
      <c r="AC72" s="25">
        <f t="shared" si="3"/>
        <v>1.1847360912981455</v>
      </c>
      <c r="AD72" s="25">
        <f t="shared" si="4"/>
        <v>5.033333333333333</v>
      </c>
      <c r="AE72" s="30">
        <v>20.703204493580596</v>
      </c>
      <c r="AF72" s="104">
        <v>302000</v>
      </c>
      <c r="AG72" s="104">
        <v>245881.62446341477</v>
      </c>
      <c r="AH72" s="101">
        <f t="shared" si="5"/>
        <v>0.5544852498494882</v>
      </c>
      <c r="AI72" s="66">
        <v>1645</v>
      </c>
    </row>
    <row r="73" spans="1:35" ht="12.75">
      <c r="A73" t="s">
        <v>338</v>
      </c>
      <c r="B73" s="3" t="s">
        <v>241</v>
      </c>
      <c r="C73" s="3" t="s">
        <v>26</v>
      </c>
      <c r="D73" s="3">
        <v>1</v>
      </c>
      <c r="E73" s="94">
        <f t="shared" si="1"/>
        <v>0</v>
      </c>
      <c r="F73" s="2">
        <f t="shared" si="2"/>
        <v>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3"/>
      <c r="U73" s="31"/>
      <c r="V73" s="31"/>
      <c r="W73" s="31"/>
      <c r="X73" s="31"/>
      <c r="Y73" s="32"/>
      <c r="Z73" s="32"/>
      <c r="AA73" s="24">
        <v>191.8</v>
      </c>
      <c r="AB73" s="24">
        <v>16.6</v>
      </c>
      <c r="AC73" s="25">
        <f t="shared" si="3"/>
        <v>0</v>
      </c>
      <c r="AD73" s="25">
        <f t="shared" si="4"/>
        <v>0</v>
      </c>
      <c r="AE73" s="30">
        <v>35.86558610079576</v>
      </c>
      <c r="AF73" s="104">
        <v>641000</v>
      </c>
      <c r="AG73" s="104">
        <v>433315.9033205984</v>
      </c>
      <c r="AH73" s="101">
        <f t="shared" si="5"/>
        <v>0</v>
      </c>
      <c r="AI73" s="66">
        <v>1105</v>
      </c>
    </row>
    <row r="74" spans="1:35" ht="12.75">
      <c r="A74" t="s">
        <v>338</v>
      </c>
      <c r="B74" s="3" t="s">
        <v>243</v>
      </c>
      <c r="C74" s="3" t="s">
        <v>242</v>
      </c>
      <c r="D74" s="3">
        <v>1</v>
      </c>
      <c r="E74" s="94">
        <f aca="true" t="shared" si="6" ref="E74:E137">SUM(G74:Z74)</f>
        <v>154800</v>
      </c>
      <c r="F74" s="2">
        <f aca="true" t="shared" si="7" ref="F74:F137">E74/$E$7</f>
        <v>0.0024265756686160417</v>
      </c>
      <c r="G74" s="31">
        <v>10000</v>
      </c>
      <c r="H74" s="31">
        <v>35000</v>
      </c>
      <c r="I74" s="31"/>
      <c r="J74" s="31"/>
      <c r="K74" s="31"/>
      <c r="L74" s="31"/>
      <c r="M74" s="31"/>
      <c r="N74" s="31"/>
      <c r="O74" s="31"/>
      <c r="P74" s="31"/>
      <c r="Q74" s="31"/>
      <c r="R74" s="31">
        <v>13300</v>
      </c>
      <c r="S74" s="31"/>
      <c r="T74" s="32"/>
      <c r="U74" s="29"/>
      <c r="V74" s="29">
        <v>12500</v>
      </c>
      <c r="W74" s="29"/>
      <c r="X74" s="29">
        <v>84000</v>
      </c>
      <c r="Y74" s="32"/>
      <c r="Z74" s="32"/>
      <c r="AA74" s="24">
        <v>169.9</v>
      </c>
      <c r="AB74" s="24">
        <v>23.7</v>
      </c>
      <c r="AC74" s="25">
        <f aca="true" t="shared" si="8" ref="AC74:AC137">E74/(AA74*1000)</f>
        <v>0.9111241907004121</v>
      </c>
      <c r="AD74" s="25">
        <f aca="true" t="shared" si="9" ref="AD74:AD137">E74/(AB74*1000)</f>
        <v>6.531645569620253</v>
      </c>
      <c r="AE74" s="30">
        <v>23.303617358270017</v>
      </c>
      <c r="AF74" s="104">
        <v>208000</v>
      </c>
      <c r="AG74" s="104">
        <v>354772.94611188164</v>
      </c>
      <c r="AH74" s="101">
        <f aca="true" t="shared" si="10" ref="AH74:AH137">IF(E74=0,0,SUM(U74:Y74)/E74)</f>
        <v>0.6233850129198967</v>
      </c>
      <c r="AI74" s="66">
        <v>829</v>
      </c>
    </row>
    <row r="75" spans="1:35" ht="12.75">
      <c r="A75" t="s">
        <v>338</v>
      </c>
      <c r="B75" s="3" t="s">
        <v>245</v>
      </c>
      <c r="C75" s="3" t="s">
        <v>244</v>
      </c>
      <c r="D75" s="3">
        <v>1</v>
      </c>
      <c r="E75" s="94">
        <f t="shared" si="6"/>
        <v>19597</v>
      </c>
      <c r="F75" s="2">
        <f t="shared" si="7"/>
        <v>0.00030719382027046883</v>
      </c>
      <c r="G75" s="31"/>
      <c r="H75" s="31"/>
      <c r="I75" s="31"/>
      <c r="J75" s="31">
        <v>3072</v>
      </c>
      <c r="K75" s="31"/>
      <c r="L75" s="31"/>
      <c r="M75" s="31"/>
      <c r="N75" s="31"/>
      <c r="O75" s="31"/>
      <c r="P75" s="31"/>
      <c r="Q75" s="29"/>
      <c r="R75" s="29">
        <v>10000</v>
      </c>
      <c r="S75" s="31"/>
      <c r="T75" s="32"/>
      <c r="U75" s="31"/>
      <c r="V75" s="31">
        <v>18591</v>
      </c>
      <c r="W75" s="31"/>
      <c r="X75" s="31"/>
      <c r="Y75" s="32"/>
      <c r="Z75" s="32">
        <v>-12066</v>
      </c>
      <c r="AA75" s="24">
        <v>166.7</v>
      </c>
      <c r="AB75" s="24">
        <v>19.6</v>
      </c>
      <c r="AC75" s="25">
        <f t="shared" si="8"/>
        <v>0.11755848830233953</v>
      </c>
      <c r="AD75" s="25">
        <f t="shared" si="9"/>
        <v>0.9998469387755102</v>
      </c>
      <c r="AE75" s="30">
        <v>11.664371020656132</v>
      </c>
      <c r="AF75" s="104">
        <v>33383</v>
      </c>
      <c r="AG75" s="104">
        <v>262285.7102977632</v>
      </c>
      <c r="AH75" s="101">
        <f t="shared" si="10"/>
        <v>0.9486656120834822</v>
      </c>
      <c r="AI75" s="66">
        <v>1019</v>
      </c>
    </row>
    <row r="76" spans="1:35" ht="12.75">
      <c r="A76" t="s">
        <v>334</v>
      </c>
      <c r="B76" s="3" t="s">
        <v>125</v>
      </c>
      <c r="C76" s="3" t="s">
        <v>124</v>
      </c>
      <c r="D76" s="3">
        <v>1</v>
      </c>
      <c r="E76" s="94">
        <f t="shared" si="6"/>
        <v>416000</v>
      </c>
      <c r="F76" s="2">
        <f t="shared" si="7"/>
        <v>0.0065210302205702415</v>
      </c>
      <c r="G76" s="29"/>
      <c r="H76" s="29"/>
      <c r="I76" s="29"/>
      <c r="J76" s="29"/>
      <c r="K76" s="29">
        <v>10000</v>
      </c>
      <c r="L76" s="29"/>
      <c r="M76" s="29"/>
      <c r="N76" s="29">
        <v>68000</v>
      </c>
      <c r="O76" s="29"/>
      <c r="P76" s="29">
        <v>22000</v>
      </c>
      <c r="Q76" s="29">
        <v>207000</v>
      </c>
      <c r="R76" s="29">
        <v>14000</v>
      </c>
      <c r="S76" s="29"/>
      <c r="T76" s="23"/>
      <c r="U76" s="29">
        <v>95000</v>
      </c>
      <c r="V76" s="29"/>
      <c r="W76" s="29"/>
      <c r="X76" s="29"/>
      <c r="Y76" s="32"/>
      <c r="Z76" s="32"/>
      <c r="AA76" s="24">
        <v>406.8</v>
      </c>
      <c r="AB76" s="24">
        <v>59.9</v>
      </c>
      <c r="AC76" s="25">
        <f t="shared" si="8"/>
        <v>1.022615535889872</v>
      </c>
      <c r="AD76" s="25">
        <f t="shared" si="9"/>
        <v>6.944908180300501</v>
      </c>
      <c r="AE76" s="30">
        <v>25.2296014122894</v>
      </c>
      <c r="AF76" s="104">
        <v>724000</v>
      </c>
      <c r="AG76" s="104">
        <v>631872.0421850088</v>
      </c>
      <c r="AH76" s="101">
        <f t="shared" si="10"/>
        <v>0.2283653846153846</v>
      </c>
      <c r="AI76" s="66">
        <v>3616</v>
      </c>
    </row>
    <row r="77" spans="1:35" ht="12.75">
      <c r="A77" t="s">
        <v>333</v>
      </c>
      <c r="B77" s="3" t="s">
        <v>93</v>
      </c>
      <c r="C77" s="3" t="s">
        <v>27</v>
      </c>
      <c r="D77" s="3">
        <v>1</v>
      </c>
      <c r="E77" s="94">
        <f t="shared" si="6"/>
        <v>159000</v>
      </c>
      <c r="F77" s="2">
        <f t="shared" si="7"/>
        <v>0.002492412992958338</v>
      </c>
      <c r="G77" s="29">
        <v>5000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3"/>
      <c r="U77" s="31">
        <v>122000</v>
      </c>
      <c r="V77" s="31"/>
      <c r="W77" s="31">
        <v>32000</v>
      </c>
      <c r="X77" s="31"/>
      <c r="Y77" s="32"/>
      <c r="Z77" s="32"/>
      <c r="AA77" s="24">
        <v>149.4</v>
      </c>
      <c r="AB77" s="24">
        <v>23.3</v>
      </c>
      <c r="AC77" s="25">
        <f t="shared" si="8"/>
        <v>1.0642570281124497</v>
      </c>
      <c r="AD77" s="25">
        <f t="shared" si="9"/>
        <v>6.824034334763948</v>
      </c>
      <c r="AE77" s="30">
        <v>41.01669759519037</v>
      </c>
      <c r="AF77" s="104">
        <v>428000</v>
      </c>
      <c r="AG77" s="104">
        <v>320554.37099490955</v>
      </c>
      <c r="AH77" s="101">
        <f t="shared" si="10"/>
        <v>0.9685534591194969</v>
      </c>
      <c r="AI77" s="66">
        <v>1376</v>
      </c>
    </row>
    <row r="78" spans="1:35" ht="12.75">
      <c r="A78" t="s">
        <v>338</v>
      </c>
      <c r="B78" s="33" t="s">
        <v>246</v>
      </c>
      <c r="C78" s="33" t="s">
        <v>28</v>
      </c>
      <c r="D78" s="33">
        <v>1</v>
      </c>
      <c r="E78" s="95">
        <f t="shared" si="6"/>
        <v>27000</v>
      </c>
      <c r="F78" s="2">
        <f t="shared" si="7"/>
        <v>0.00042323994220047243</v>
      </c>
      <c r="G78" s="35"/>
      <c r="H78" s="35">
        <v>9000</v>
      </c>
      <c r="I78" s="35"/>
      <c r="J78" s="35"/>
      <c r="K78" s="35"/>
      <c r="L78" s="35"/>
      <c r="M78" s="35"/>
      <c r="N78" s="35"/>
      <c r="O78" s="35"/>
      <c r="P78" s="35"/>
      <c r="Q78" s="35"/>
      <c r="R78" s="35">
        <v>18000</v>
      </c>
      <c r="S78" s="35"/>
      <c r="T78" s="36"/>
      <c r="U78" s="35"/>
      <c r="V78" s="35"/>
      <c r="W78" s="35"/>
      <c r="X78" s="35"/>
      <c r="Y78" s="36"/>
      <c r="Z78" s="36"/>
      <c r="AA78" s="37">
        <v>283.3</v>
      </c>
      <c r="AB78" s="37">
        <v>22.9</v>
      </c>
      <c r="AC78" s="38">
        <f t="shared" si="8"/>
        <v>0.0953053300388281</v>
      </c>
      <c r="AD78" s="38">
        <f t="shared" si="9"/>
        <v>1.1790393013100438</v>
      </c>
      <c r="AE78" s="39">
        <v>31.24505806680883</v>
      </c>
      <c r="AF78" s="104">
        <v>291042</v>
      </c>
      <c r="AG78" s="104">
        <v>609840.1782554482</v>
      </c>
      <c r="AH78" s="101">
        <f t="shared" si="10"/>
        <v>0</v>
      </c>
      <c r="AI78" s="66">
        <v>1499</v>
      </c>
    </row>
    <row r="79" spans="1:35" s="1" customFormat="1" ht="12.75">
      <c r="A79" s="68" t="s">
        <v>334</v>
      </c>
      <c r="B79" s="78" t="s">
        <v>127</v>
      </c>
      <c r="C79" s="78" t="s">
        <v>126</v>
      </c>
      <c r="D79" s="78">
        <v>1</v>
      </c>
      <c r="E79" s="98">
        <f t="shared" si="6"/>
        <v>928000</v>
      </c>
      <c r="F79" s="79">
        <f t="shared" si="7"/>
        <v>0.014546913568964386</v>
      </c>
      <c r="G79" s="80"/>
      <c r="H79" s="80"/>
      <c r="I79" s="80"/>
      <c r="J79" s="80"/>
      <c r="K79" s="80">
        <v>250000</v>
      </c>
      <c r="L79" s="80"/>
      <c r="M79" s="80"/>
      <c r="N79" s="80"/>
      <c r="O79" s="80"/>
      <c r="P79" s="80"/>
      <c r="Q79" s="80"/>
      <c r="R79" s="80">
        <v>298000</v>
      </c>
      <c r="S79" s="80"/>
      <c r="T79" s="81"/>
      <c r="U79" s="80">
        <v>380000</v>
      </c>
      <c r="V79" s="80"/>
      <c r="W79" s="80"/>
      <c r="X79" s="80"/>
      <c r="Y79" s="81"/>
      <c r="Z79" s="82"/>
      <c r="AA79" s="83">
        <v>787.7</v>
      </c>
      <c r="AB79" s="83">
        <v>111.5</v>
      </c>
      <c r="AC79" s="84">
        <f t="shared" si="8"/>
        <v>1.1781134949854006</v>
      </c>
      <c r="AD79" s="84">
        <f t="shared" si="9"/>
        <v>8.32286995515695</v>
      </c>
      <c r="AE79" s="85">
        <v>25.838763518542258</v>
      </c>
      <c r="AF79" s="105">
        <v>495000</v>
      </c>
      <c r="AG79" s="105">
        <v>1235149.3989673946</v>
      </c>
      <c r="AH79" s="102">
        <f t="shared" si="10"/>
        <v>0.40948275862068967</v>
      </c>
      <c r="AI79" s="103">
        <v>6231</v>
      </c>
    </row>
    <row r="80" spans="1:35" ht="12.75">
      <c r="A80" t="s">
        <v>335</v>
      </c>
      <c r="B80" s="3" t="s">
        <v>145</v>
      </c>
      <c r="C80" s="3" t="s">
        <v>144</v>
      </c>
      <c r="D80" s="3">
        <v>1</v>
      </c>
      <c r="E80" s="94">
        <f t="shared" si="6"/>
        <v>0</v>
      </c>
      <c r="F80" s="2">
        <f t="shared" si="7"/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2"/>
      <c r="U80" s="31"/>
      <c r="V80" s="31"/>
      <c r="W80" s="31"/>
      <c r="X80" s="31"/>
      <c r="Y80" s="32"/>
      <c r="Z80" s="32"/>
      <c r="AA80" s="24">
        <v>304.7</v>
      </c>
      <c r="AB80" s="24">
        <v>35.7</v>
      </c>
      <c r="AC80" s="25">
        <f t="shared" si="8"/>
        <v>0</v>
      </c>
      <c r="AD80" s="25">
        <f t="shared" si="9"/>
        <v>0</v>
      </c>
      <c r="AE80" s="30">
        <v>33.64333847926266</v>
      </c>
      <c r="AF80" s="104">
        <v>152000</v>
      </c>
      <c r="AG80" s="104">
        <v>515611.2275525404</v>
      </c>
      <c r="AH80" s="101">
        <f t="shared" si="10"/>
        <v>0</v>
      </c>
      <c r="AI80" s="66">
        <v>2463</v>
      </c>
    </row>
    <row r="81" spans="1:35" ht="12.75">
      <c r="A81" t="s">
        <v>335</v>
      </c>
      <c r="B81" s="3" t="s">
        <v>147</v>
      </c>
      <c r="C81" s="3" t="s">
        <v>146</v>
      </c>
      <c r="D81" s="3">
        <v>1</v>
      </c>
      <c r="E81" s="94">
        <f t="shared" si="6"/>
        <v>0</v>
      </c>
      <c r="F81" s="2">
        <f t="shared" si="7"/>
        <v>0</v>
      </c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9"/>
      <c r="U81" s="48"/>
      <c r="V81" s="48"/>
      <c r="W81" s="48"/>
      <c r="X81" s="48"/>
      <c r="Y81" s="49"/>
      <c r="Z81" s="32"/>
      <c r="AA81" s="24">
        <v>683.1</v>
      </c>
      <c r="AB81" s="24">
        <v>119.2</v>
      </c>
      <c r="AC81" s="25">
        <f t="shared" si="8"/>
        <v>0</v>
      </c>
      <c r="AD81" s="25">
        <f t="shared" si="9"/>
        <v>0</v>
      </c>
      <c r="AE81" s="30">
        <v>11.524873646262506</v>
      </c>
      <c r="AF81" s="104">
        <v>1021000</v>
      </c>
      <c r="AG81" s="104">
        <v>879974.9128361656</v>
      </c>
      <c r="AH81" s="101">
        <f t="shared" si="10"/>
        <v>0</v>
      </c>
      <c r="AI81" s="66">
        <v>5722</v>
      </c>
    </row>
    <row r="82" spans="1:35" ht="12.75">
      <c r="A82" t="s">
        <v>338</v>
      </c>
      <c r="B82" s="3" t="s">
        <v>247</v>
      </c>
      <c r="C82" s="3" t="s">
        <v>29</v>
      </c>
      <c r="D82" s="3">
        <v>1</v>
      </c>
      <c r="E82" s="94">
        <f t="shared" si="6"/>
        <v>175000</v>
      </c>
      <c r="F82" s="2">
        <f t="shared" si="7"/>
        <v>0.002743221847595655</v>
      </c>
      <c r="G82" s="29"/>
      <c r="H82" s="29">
        <v>7000</v>
      </c>
      <c r="I82" s="29"/>
      <c r="J82" s="29"/>
      <c r="K82" s="29"/>
      <c r="L82" s="29"/>
      <c r="M82" s="29"/>
      <c r="N82" s="29"/>
      <c r="O82" s="29"/>
      <c r="P82" s="29"/>
      <c r="Q82" s="29"/>
      <c r="R82" s="29">
        <v>61000</v>
      </c>
      <c r="S82" s="29"/>
      <c r="T82" s="23"/>
      <c r="U82" s="29"/>
      <c r="V82" s="29">
        <v>21000</v>
      </c>
      <c r="W82" s="29"/>
      <c r="X82" s="29"/>
      <c r="Y82" s="23">
        <v>86000</v>
      </c>
      <c r="Z82" s="32"/>
      <c r="AA82" s="24">
        <v>264.5</v>
      </c>
      <c r="AB82" s="24">
        <v>24.8</v>
      </c>
      <c r="AC82" s="25">
        <f t="shared" si="8"/>
        <v>0.6616257088846881</v>
      </c>
      <c r="AD82" s="25">
        <f t="shared" si="9"/>
        <v>7.056451612903226</v>
      </c>
      <c r="AE82" s="30">
        <v>30.974465687022903</v>
      </c>
      <c r="AF82" s="104">
        <v>110000</v>
      </c>
      <c r="AG82" s="104">
        <v>509872.58482127654</v>
      </c>
      <c r="AH82" s="101">
        <f t="shared" si="10"/>
        <v>0.6114285714285714</v>
      </c>
      <c r="AI82" s="66">
        <v>1570</v>
      </c>
    </row>
    <row r="83" spans="1:35" ht="12.75">
      <c r="A83" t="s">
        <v>335</v>
      </c>
      <c r="B83" s="3" t="s">
        <v>148</v>
      </c>
      <c r="C83" s="3" t="s">
        <v>320</v>
      </c>
      <c r="D83" s="3">
        <v>1</v>
      </c>
      <c r="E83" s="94">
        <f t="shared" si="6"/>
        <v>707000</v>
      </c>
      <c r="F83" s="2">
        <f t="shared" si="7"/>
        <v>0.011082616264286445</v>
      </c>
      <c r="G83" s="29"/>
      <c r="H83" s="29"/>
      <c r="I83" s="29"/>
      <c r="J83" s="29">
        <v>54000</v>
      </c>
      <c r="K83" s="29"/>
      <c r="L83" s="29"/>
      <c r="M83" s="29"/>
      <c r="N83" s="29"/>
      <c r="O83" s="29"/>
      <c r="P83" s="29"/>
      <c r="Q83" s="29">
        <v>543000</v>
      </c>
      <c r="R83" s="29"/>
      <c r="S83" s="29"/>
      <c r="T83" s="23"/>
      <c r="U83" s="29"/>
      <c r="V83" s="29"/>
      <c r="W83" s="29"/>
      <c r="X83" s="29"/>
      <c r="Y83" s="23">
        <v>110000</v>
      </c>
      <c r="Z83" s="23"/>
      <c r="AA83" s="24">
        <v>700.3</v>
      </c>
      <c r="AB83" s="24">
        <v>143.6</v>
      </c>
      <c r="AC83" s="25">
        <f t="shared" si="8"/>
        <v>1.0095673282878765</v>
      </c>
      <c r="AD83" s="25">
        <f t="shared" si="9"/>
        <v>4.923398328690808</v>
      </c>
      <c r="AE83" s="30">
        <v>18.880884658358383</v>
      </c>
      <c r="AF83" s="104">
        <v>4406630</v>
      </c>
      <c r="AG83" s="104">
        <v>1127696.720235939</v>
      </c>
      <c r="AH83" s="101">
        <f t="shared" si="10"/>
        <v>0.15558698727015557</v>
      </c>
      <c r="AI83" s="66">
        <v>7452</v>
      </c>
    </row>
    <row r="84" spans="1:35" ht="12.75">
      <c r="A84" t="s">
        <v>333</v>
      </c>
      <c r="B84" s="3" t="s">
        <v>95</v>
      </c>
      <c r="C84" s="3" t="s">
        <v>94</v>
      </c>
      <c r="D84" s="3">
        <v>1</v>
      </c>
      <c r="E84" s="94">
        <f t="shared" si="6"/>
        <v>491000</v>
      </c>
      <c r="F84" s="2">
        <f t="shared" si="7"/>
        <v>0.007696696726682665</v>
      </c>
      <c r="G84" s="31">
        <v>50000</v>
      </c>
      <c r="H84" s="31"/>
      <c r="I84" s="31"/>
      <c r="J84" s="31"/>
      <c r="K84" s="31"/>
      <c r="L84" s="31"/>
      <c r="M84" s="31"/>
      <c r="N84" s="31"/>
      <c r="O84" s="31"/>
      <c r="P84" s="31">
        <v>180000</v>
      </c>
      <c r="Q84" s="31">
        <v>9000</v>
      </c>
      <c r="R84" s="31">
        <v>237000</v>
      </c>
      <c r="S84" s="31"/>
      <c r="T84" s="32"/>
      <c r="U84" s="31"/>
      <c r="V84" s="31">
        <v>135000</v>
      </c>
      <c r="W84" s="29"/>
      <c r="X84" s="31">
        <v>318000</v>
      </c>
      <c r="Y84" s="32"/>
      <c r="Z84" s="32">
        <v>-438000</v>
      </c>
      <c r="AA84" s="24">
        <v>442.3</v>
      </c>
      <c r="AB84" s="24">
        <v>63.3</v>
      </c>
      <c r="AC84" s="25">
        <f t="shared" si="8"/>
        <v>1.1101062627176126</v>
      </c>
      <c r="AD84" s="25">
        <f t="shared" si="9"/>
        <v>7.756714060031595</v>
      </c>
      <c r="AE84" s="30">
        <v>43.462190546361356</v>
      </c>
      <c r="AF84" s="104">
        <v>896000</v>
      </c>
      <c r="AG84" s="104">
        <v>953504.2330832276</v>
      </c>
      <c r="AH84" s="101">
        <f t="shared" si="10"/>
        <v>0.9226069246435845</v>
      </c>
      <c r="AI84" s="66">
        <v>4277</v>
      </c>
    </row>
    <row r="85" spans="1:35" ht="12.75">
      <c r="A85" s="93" t="s">
        <v>337</v>
      </c>
      <c r="B85" s="3" t="s">
        <v>194</v>
      </c>
      <c r="C85" s="3" t="s">
        <v>193</v>
      </c>
      <c r="D85" s="3">
        <v>0</v>
      </c>
      <c r="E85" s="94">
        <f t="shared" si="6"/>
        <v>0</v>
      </c>
      <c r="F85" s="2">
        <f t="shared" si="7"/>
        <v>0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2"/>
      <c r="U85" s="31"/>
      <c r="V85" s="31"/>
      <c r="W85" s="31"/>
      <c r="X85" s="31"/>
      <c r="Y85" s="32"/>
      <c r="Z85" s="32"/>
      <c r="AA85" s="24">
        <v>194.3</v>
      </c>
      <c r="AB85" s="24">
        <v>23.8</v>
      </c>
      <c r="AC85" s="25">
        <f t="shared" si="8"/>
        <v>0</v>
      </c>
      <c r="AD85" s="25">
        <f t="shared" si="9"/>
        <v>0</v>
      </c>
      <c r="AE85" s="30">
        <v>25.774974540682408</v>
      </c>
      <c r="AF85" s="104">
        <v>0</v>
      </c>
      <c r="AG85" s="104">
        <v>298802.3165184192</v>
      </c>
      <c r="AH85" s="101">
        <f t="shared" si="10"/>
        <v>0</v>
      </c>
      <c r="AI85" s="66">
        <v>1339</v>
      </c>
    </row>
    <row r="86" spans="1:35" ht="12.75">
      <c r="A86" t="s">
        <v>333</v>
      </c>
      <c r="B86" s="3" t="s">
        <v>96</v>
      </c>
      <c r="C86" s="3" t="s">
        <v>30</v>
      </c>
      <c r="D86" s="3">
        <v>1</v>
      </c>
      <c r="E86" s="94">
        <f t="shared" si="6"/>
        <v>10000</v>
      </c>
      <c r="F86" s="2">
        <f t="shared" si="7"/>
        <v>0.00015675553414832313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1"/>
      <c r="V86" s="29"/>
      <c r="W86" s="29"/>
      <c r="X86" s="31">
        <v>10000</v>
      </c>
      <c r="Y86" s="32"/>
      <c r="Z86" s="32"/>
      <c r="AA86" s="24">
        <v>483.8</v>
      </c>
      <c r="AB86" s="24">
        <v>50.4</v>
      </c>
      <c r="AC86" s="25">
        <f t="shared" si="8"/>
        <v>0.02066969822240595</v>
      </c>
      <c r="AD86" s="25">
        <f t="shared" si="9"/>
        <v>0.1984126984126984</v>
      </c>
      <c r="AE86" s="30">
        <v>41.12932772612007</v>
      </c>
      <c r="AF86" s="104">
        <v>197000</v>
      </c>
      <c r="AG86" s="104">
        <v>979818.1048555446</v>
      </c>
      <c r="AH86" s="101">
        <f t="shared" si="10"/>
        <v>1</v>
      </c>
      <c r="AI86" s="66">
        <v>3731</v>
      </c>
    </row>
    <row r="87" spans="1:35" ht="12.75">
      <c r="A87" t="s">
        <v>339</v>
      </c>
      <c r="B87" s="3" t="s">
        <v>266</v>
      </c>
      <c r="C87" s="3" t="s">
        <v>265</v>
      </c>
      <c r="D87" s="3">
        <v>1</v>
      </c>
      <c r="E87" s="94">
        <f t="shared" si="6"/>
        <v>56000</v>
      </c>
      <c r="F87" s="2">
        <f t="shared" si="7"/>
        <v>0.0008778309912306094</v>
      </c>
      <c r="G87" s="29"/>
      <c r="H87" s="29"/>
      <c r="I87" s="29"/>
      <c r="J87" s="29"/>
      <c r="K87" s="29"/>
      <c r="L87" s="29"/>
      <c r="M87" s="29"/>
      <c r="N87" s="29"/>
      <c r="O87" s="29"/>
      <c r="P87" s="29">
        <v>36000</v>
      </c>
      <c r="Q87" s="29">
        <v>20000</v>
      </c>
      <c r="R87" s="29"/>
      <c r="S87" s="29"/>
      <c r="T87" s="23"/>
      <c r="U87" s="29"/>
      <c r="V87" s="29"/>
      <c r="W87" s="29"/>
      <c r="X87" s="29"/>
      <c r="Y87" s="32"/>
      <c r="Z87" s="32"/>
      <c r="AA87" s="24">
        <v>254.8</v>
      </c>
      <c r="AB87" s="24">
        <v>35.1</v>
      </c>
      <c r="AC87" s="25">
        <f t="shared" si="8"/>
        <v>0.21978021978021978</v>
      </c>
      <c r="AD87" s="25">
        <f t="shared" si="9"/>
        <v>1.5954415954415955</v>
      </c>
      <c r="AE87" s="30">
        <v>20.53179605522683</v>
      </c>
      <c r="AF87" s="104">
        <v>248000</v>
      </c>
      <c r="AG87" s="104">
        <v>412814.10345071345</v>
      </c>
      <c r="AH87" s="101">
        <f t="shared" si="10"/>
        <v>0</v>
      </c>
      <c r="AI87" s="66">
        <v>1998</v>
      </c>
    </row>
    <row r="88" spans="1:35" s="1" customFormat="1" ht="12.75">
      <c r="A88" s="68" t="s">
        <v>337</v>
      </c>
      <c r="B88" s="69" t="s">
        <v>196</v>
      </c>
      <c r="C88" s="69" t="s">
        <v>195</v>
      </c>
      <c r="D88" s="69">
        <v>1</v>
      </c>
      <c r="E88" s="99">
        <f t="shared" si="6"/>
        <v>1316000</v>
      </c>
      <c r="F88" s="86">
        <f t="shared" si="7"/>
        <v>0.020629028293919324</v>
      </c>
      <c r="G88" s="87"/>
      <c r="H88" s="87"/>
      <c r="I88" s="87">
        <v>42000</v>
      </c>
      <c r="J88" s="87"/>
      <c r="K88" s="87">
        <v>470000</v>
      </c>
      <c r="L88" s="87"/>
      <c r="M88" s="87">
        <v>54000</v>
      </c>
      <c r="N88" s="87"/>
      <c r="O88" s="87"/>
      <c r="P88" s="87">
        <v>401000</v>
      </c>
      <c r="Q88" s="87"/>
      <c r="R88" s="87">
        <v>1000</v>
      </c>
      <c r="S88" s="87"/>
      <c r="T88" s="88"/>
      <c r="U88" s="87">
        <v>46000</v>
      </c>
      <c r="V88" s="87"/>
      <c r="W88" s="87">
        <v>2000</v>
      </c>
      <c r="X88" s="87"/>
      <c r="Y88" s="89">
        <v>300000</v>
      </c>
      <c r="Z88" s="89"/>
      <c r="AA88" s="90">
        <v>371</v>
      </c>
      <c r="AB88" s="90">
        <v>61</v>
      </c>
      <c r="AC88" s="91">
        <f t="shared" si="8"/>
        <v>3.547169811320755</v>
      </c>
      <c r="AD88" s="91">
        <f t="shared" si="9"/>
        <v>21.57377049180328</v>
      </c>
      <c r="AE88" s="92">
        <v>11.826466648545797</v>
      </c>
      <c r="AF88" s="105">
        <v>1774000</v>
      </c>
      <c r="AG88" s="105">
        <v>488886.57038380444</v>
      </c>
      <c r="AH88" s="102">
        <f t="shared" si="10"/>
        <v>0.26443768996960487</v>
      </c>
      <c r="AI88" s="103">
        <v>3005</v>
      </c>
    </row>
    <row r="89" spans="1:35" ht="12.75">
      <c r="A89" t="s">
        <v>332</v>
      </c>
      <c r="B89" s="3" t="s">
        <v>56</v>
      </c>
      <c r="C89" s="3" t="s">
        <v>55</v>
      </c>
      <c r="D89" s="3">
        <v>1</v>
      </c>
      <c r="E89" s="94">
        <f t="shared" si="6"/>
        <v>70000</v>
      </c>
      <c r="F89" s="2">
        <f t="shared" si="7"/>
        <v>0.0010972887390382619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>
        <v>19000</v>
      </c>
      <c r="S89" s="29"/>
      <c r="T89" s="23"/>
      <c r="U89" s="29"/>
      <c r="V89" s="29">
        <v>18000</v>
      </c>
      <c r="W89" s="29"/>
      <c r="X89" s="29">
        <v>33000</v>
      </c>
      <c r="Y89" s="23"/>
      <c r="Z89" s="23"/>
      <c r="AA89" s="24">
        <v>140.5</v>
      </c>
      <c r="AB89" s="24">
        <v>20.9</v>
      </c>
      <c r="AC89" s="25">
        <f t="shared" si="8"/>
        <v>0.498220640569395</v>
      </c>
      <c r="AD89" s="25">
        <f t="shared" si="9"/>
        <v>3.349282296650718</v>
      </c>
      <c r="AE89" s="30">
        <v>37.61766309778729</v>
      </c>
      <c r="AF89" s="104">
        <v>195000</v>
      </c>
      <c r="AG89" s="104">
        <v>271888.2087237829</v>
      </c>
      <c r="AH89" s="101">
        <f t="shared" si="10"/>
        <v>0.7285714285714285</v>
      </c>
      <c r="AI89" s="66">
        <v>1388</v>
      </c>
    </row>
    <row r="90" spans="1:35" ht="12.75">
      <c r="A90" t="s">
        <v>340</v>
      </c>
      <c r="B90" s="3" t="s">
        <v>282</v>
      </c>
      <c r="C90" s="3" t="s">
        <v>281</v>
      </c>
      <c r="D90" s="3">
        <v>1</v>
      </c>
      <c r="E90" s="94">
        <f t="shared" si="6"/>
        <v>0</v>
      </c>
      <c r="F90" s="2">
        <f t="shared" si="7"/>
        <v>0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3"/>
      <c r="U90" s="31"/>
      <c r="V90" s="31"/>
      <c r="W90" s="29"/>
      <c r="X90" s="29"/>
      <c r="Y90" s="23"/>
      <c r="Z90" s="23"/>
      <c r="AA90" s="24">
        <v>242.1</v>
      </c>
      <c r="AB90" s="24">
        <v>27.3</v>
      </c>
      <c r="AC90" s="25">
        <f t="shared" si="8"/>
        <v>0</v>
      </c>
      <c r="AD90" s="25">
        <f t="shared" si="9"/>
        <v>0</v>
      </c>
      <c r="AE90" s="30">
        <v>15.426140453210238</v>
      </c>
      <c r="AF90" s="104">
        <v>256000</v>
      </c>
      <c r="AG90" s="104">
        <v>338521.64716459316</v>
      </c>
      <c r="AH90" s="101">
        <f t="shared" si="10"/>
        <v>0</v>
      </c>
      <c r="AI90" s="66">
        <v>1551</v>
      </c>
    </row>
    <row r="91" spans="1:35" ht="12.75">
      <c r="A91" t="s">
        <v>332</v>
      </c>
      <c r="B91" s="3" t="s">
        <v>58</v>
      </c>
      <c r="C91" s="3" t="s">
        <v>57</v>
      </c>
      <c r="D91" s="3">
        <v>1</v>
      </c>
      <c r="E91" s="94">
        <f t="shared" si="6"/>
        <v>69000</v>
      </c>
      <c r="F91" s="2">
        <f t="shared" si="7"/>
        <v>0.0010816131856234295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>
        <v>61000</v>
      </c>
      <c r="R91" s="31"/>
      <c r="S91" s="31"/>
      <c r="T91" s="32"/>
      <c r="U91" s="31">
        <v>8000</v>
      </c>
      <c r="V91" s="31"/>
      <c r="W91" s="31"/>
      <c r="X91" s="31"/>
      <c r="Y91" s="32"/>
      <c r="Z91" s="32"/>
      <c r="AA91" s="24">
        <v>284.3</v>
      </c>
      <c r="AB91" s="24">
        <v>41.1</v>
      </c>
      <c r="AC91" s="25">
        <f t="shared" si="8"/>
        <v>0.2427013717903623</v>
      </c>
      <c r="AD91" s="25">
        <f t="shared" si="9"/>
        <v>1.6788321167883211</v>
      </c>
      <c r="AE91" s="30">
        <v>29.743367818574516</v>
      </c>
      <c r="AF91" s="104">
        <v>396000</v>
      </c>
      <c r="AG91" s="104">
        <v>490061.99418390973</v>
      </c>
      <c r="AH91" s="101">
        <f t="shared" si="10"/>
        <v>0.11594202898550725</v>
      </c>
      <c r="AI91" s="66">
        <v>2516</v>
      </c>
    </row>
    <row r="92" spans="1:35" ht="12.75">
      <c r="A92" t="s">
        <v>338</v>
      </c>
      <c r="B92" s="3" t="s">
        <v>248</v>
      </c>
      <c r="C92" s="3" t="s">
        <v>31</v>
      </c>
      <c r="D92" s="3">
        <v>1</v>
      </c>
      <c r="E92" s="94">
        <f t="shared" si="6"/>
        <v>739000</v>
      </c>
      <c r="F92" s="2">
        <f t="shared" si="7"/>
        <v>0.011584233973561078</v>
      </c>
      <c r="G92" s="31">
        <v>10000</v>
      </c>
      <c r="H92" s="31"/>
      <c r="I92" s="31"/>
      <c r="J92" s="31"/>
      <c r="K92" s="31">
        <v>7000</v>
      </c>
      <c r="L92" s="31"/>
      <c r="M92" s="31"/>
      <c r="N92" s="31"/>
      <c r="O92" s="31"/>
      <c r="P92" s="31"/>
      <c r="Q92" s="31"/>
      <c r="R92" s="31"/>
      <c r="S92" s="31"/>
      <c r="T92" s="32"/>
      <c r="U92" s="31">
        <v>607000</v>
      </c>
      <c r="V92" s="31"/>
      <c r="W92" s="31"/>
      <c r="X92" s="31"/>
      <c r="Y92" s="32">
        <v>115000</v>
      </c>
      <c r="Z92" s="32"/>
      <c r="AA92" s="24">
        <v>241.2</v>
      </c>
      <c r="AB92" s="24">
        <v>19.9</v>
      </c>
      <c r="AC92" s="25">
        <f t="shared" si="8"/>
        <v>3.0638474295190714</v>
      </c>
      <c r="AD92" s="25">
        <f t="shared" si="9"/>
        <v>37.1356783919598</v>
      </c>
      <c r="AE92" s="30">
        <v>41.83976476897689</v>
      </c>
      <c r="AF92" s="104">
        <v>1003000</v>
      </c>
      <c r="AG92" s="104">
        <v>536897.1693814603</v>
      </c>
      <c r="AH92" s="101">
        <f t="shared" si="10"/>
        <v>0.9769959404600812</v>
      </c>
      <c r="AI92" s="66">
        <v>1318</v>
      </c>
    </row>
    <row r="93" spans="1:35" ht="12.75">
      <c r="A93" s="93" t="s">
        <v>337</v>
      </c>
      <c r="B93" s="3" t="s">
        <v>198</v>
      </c>
      <c r="C93" s="3" t="s">
        <v>197</v>
      </c>
      <c r="D93" s="3">
        <v>0</v>
      </c>
      <c r="E93" s="94">
        <f t="shared" si="6"/>
        <v>0</v>
      </c>
      <c r="F93" s="2">
        <f t="shared" si="7"/>
        <v>0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3"/>
      <c r="U93" s="31"/>
      <c r="V93" s="31"/>
      <c r="W93" s="31"/>
      <c r="X93" s="31"/>
      <c r="Y93" s="32"/>
      <c r="Z93" s="32"/>
      <c r="AA93" s="24">
        <v>757.1</v>
      </c>
      <c r="AB93" s="24">
        <v>160</v>
      </c>
      <c r="AC93" s="25">
        <f t="shared" si="8"/>
        <v>0</v>
      </c>
      <c r="AD93" s="25">
        <f t="shared" si="9"/>
        <v>0</v>
      </c>
      <c r="AE93" s="30">
        <v>17.496077947830745</v>
      </c>
      <c r="AF93" s="104">
        <v>458000</v>
      </c>
      <c r="AG93" s="104">
        <v>1133968.4327075211</v>
      </c>
      <c r="AH93" s="101">
        <f t="shared" si="10"/>
        <v>0</v>
      </c>
      <c r="AI93" s="66">
        <v>7938</v>
      </c>
    </row>
    <row r="94" spans="1:35" ht="12.75">
      <c r="A94" t="s">
        <v>337</v>
      </c>
      <c r="B94" s="3" t="s">
        <v>200</v>
      </c>
      <c r="C94" s="3" t="s">
        <v>199</v>
      </c>
      <c r="D94" s="3">
        <v>1</v>
      </c>
      <c r="E94" s="94">
        <f t="shared" si="6"/>
        <v>246000</v>
      </c>
      <c r="F94" s="2">
        <f t="shared" si="7"/>
        <v>0.003856186140048749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>
        <v>200000</v>
      </c>
      <c r="R94" s="31"/>
      <c r="S94" s="31"/>
      <c r="T94" s="32"/>
      <c r="U94" s="29">
        <v>18000</v>
      </c>
      <c r="V94" s="29">
        <v>28000</v>
      </c>
      <c r="W94" s="29"/>
      <c r="X94" s="29"/>
      <c r="Y94" s="32"/>
      <c r="Z94" s="32"/>
      <c r="AA94" s="24">
        <v>325</v>
      </c>
      <c r="AB94" s="24">
        <v>66.3</v>
      </c>
      <c r="AC94" s="25">
        <f t="shared" si="8"/>
        <v>0.7569230769230769</v>
      </c>
      <c r="AD94" s="25">
        <f t="shared" si="9"/>
        <v>3.7104072398190047</v>
      </c>
      <c r="AE94" s="30">
        <v>19.333573478260863</v>
      </c>
      <c r="AF94" s="104">
        <v>499000</v>
      </c>
      <c r="AG94" s="104">
        <v>520204.58025861194</v>
      </c>
      <c r="AH94" s="101">
        <f t="shared" si="10"/>
        <v>0.18699186991869918</v>
      </c>
      <c r="AI94" s="66">
        <v>3330</v>
      </c>
    </row>
    <row r="95" spans="1:35" ht="12.75">
      <c r="A95" t="s">
        <v>334</v>
      </c>
      <c r="B95" s="3" t="s">
        <v>129</v>
      </c>
      <c r="C95" s="3" t="s">
        <v>128</v>
      </c>
      <c r="D95" s="3">
        <v>1</v>
      </c>
      <c r="E95" s="94">
        <f t="shared" si="6"/>
        <v>824000</v>
      </c>
      <c r="F95" s="2">
        <f t="shared" si="7"/>
        <v>0.012916656013821826</v>
      </c>
      <c r="G95" s="31"/>
      <c r="H95" s="31"/>
      <c r="I95" s="31"/>
      <c r="J95" s="31"/>
      <c r="K95" s="31">
        <v>242000</v>
      </c>
      <c r="L95" s="31"/>
      <c r="M95" s="31"/>
      <c r="N95" s="31"/>
      <c r="O95" s="31"/>
      <c r="P95" s="31"/>
      <c r="Q95" s="29"/>
      <c r="R95" s="29">
        <v>535000</v>
      </c>
      <c r="S95" s="31"/>
      <c r="T95" s="32"/>
      <c r="U95" s="31"/>
      <c r="V95" s="31">
        <v>47000</v>
      </c>
      <c r="W95" s="31"/>
      <c r="X95" s="31"/>
      <c r="Y95" s="32"/>
      <c r="Z95" s="32"/>
      <c r="AA95" s="24">
        <v>158.5</v>
      </c>
      <c r="AB95" s="24">
        <v>27.9</v>
      </c>
      <c r="AC95" s="25">
        <f t="shared" si="8"/>
        <v>5.198738170347003</v>
      </c>
      <c r="AD95" s="25">
        <f t="shared" si="9"/>
        <v>29.53405017921147</v>
      </c>
      <c r="AE95" s="30">
        <v>29.262964100946366</v>
      </c>
      <c r="AF95" s="104">
        <v>150000</v>
      </c>
      <c r="AG95" s="104">
        <v>273399.3331530621</v>
      </c>
      <c r="AH95" s="101">
        <f t="shared" si="10"/>
        <v>0.05703883495145631</v>
      </c>
      <c r="AI95" s="66">
        <v>1619</v>
      </c>
    </row>
    <row r="96" spans="1:35" ht="12.75">
      <c r="A96" t="s">
        <v>333</v>
      </c>
      <c r="B96" s="3" t="s">
        <v>98</v>
      </c>
      <c r="C96" s="3" t="s">
        <v>97</v>
      </c>
      <c r="D96" s="3">
        <v>1</v>
      </c>
      <c r="E96" s="94">
        <f t="shared" si="6"/>
        <v>669900</v>
      </c>
      <c r="F96" s="2">
        <f t="shared" si="7"/>
        <v>0.010501053232596166</v>
      </c>
      <c r="G96" s="29">
        <v>3000</v>
      </c>
      <c r="H96" s="29"/>
      <c r="I96" s="29"/>
      <c r="J96" s="29"/>
      <c r="K96" s="29">
        <v>1900</v>
      </c>
      <c r="L96" s="29"/>
      <c r="M96" s="29"/>
      <c r="N96" s="29">
        <v>562000</v>
      </c>
      <c r="O96" s="29"/>
      <c r="P96" s="29"/>
      <c r="Q96" s="29"/>
      <c r="R96" s="29"/>
      <c r="S96" s="29"/>
      <c r="T96" s="23"/>
      <c r="U96" s="29">
        <v>50000</v>
      </c>
      <c r="V96" s="29"/>
      <c r="W96" s="29"/>
      <c r="X96" s="29">
        <v>18000</v>
      </c>
      <c r="Y96" s="32">
        <v>35000</v>
      </c>
      <c r="Z96" s="32"/>
      <c r="AA96" s="24">
        <v>327.2</v>
      </c>
      <c r="AB96" s="24">
        <v>69.3</v>
      </c>
      <c r="AC96" s="25">
        <f t="shared" si="8"/>
        <v>2.0473716381418092</v>
      </c>
      <c r="AD96" s="25">
        <f t="shared" si="9"/>
        <v>9.666666666666666</v>
      </c>
      <c r="AE96" s="30">
        <v>18.215318633159654</v>
      </c>
      <c r="AF96" s="104">
        <v>514000</v>
      </c>
      <c r="AG96" s="104">
        <v>549673.9830012271</v>
      </c>
      <c r="AH96" s="101">
        <f t="shared" si="10"/>
        <v>0.15375429168532617</v>
      </c>
      <c r="AI96" s="66">
        <v>3746</v>
      </c>
    </row>
    <row r="97" spans="1:35" ht="12.75">
      <c r="A97" t="s">
        <v>334</v>
      </c>
      <c r="B97" s="3" t="s">
        <v>130</v>
      </c>
      <c r="C97" s="3" t="s">
        <v>32</v>
      </c>
      <c r="D97" s="3">
        <v>1</v>
      </c>
      <c r="E97" s="94">
        <f t="shared" si="6"/>
        <v>454000</v>
      </c>
      <c r="F97" s="2">
        <f t="shared" si="7"/>
        <v>0.0071167012503338695</v>
      </c>
      <c r="G97" s="29"/>
      <c r="H97" s="29"/>
      <c r="I97" s="29"/>
      <c r="J97" s="29"/>
      <c r="K97" s="29">
        <v>9000</v>
      </c>
      <c r="L97" s="29"/>
      <c r="M97" s="29"/>
      <c r="N97" s="29"/>
      <c r="O97" s="29"/>
      <c r="P97" s="29"/>
      <c r="Q97" s="29">
        <v>16000</v>
      </c>
      <c r="R97" s="29">
        <v>429000</v>
      </c>
      <c r="S97" s="29"/>
      <c r="T97" s="23"/>
      <c r="U97" s="31"/>
      <c r="V97" s="31"/>
      <c r="W97" s="31"/>
      <c r="X97" s="31"/>
      <c r="Y97" s="32"/>
      <c r="Z97" s="32"/>
      <c r="AA97" s="24">
        <v>157.2</v>
      </c>
      <c r="AB97" s="24">
        <v>28.5</v>
      </c>
      <c r="AC97" s="25">
        <f t="shared" si="8"/>
        <v>2.8880407124681935</v>
      </c>
      <c r="AD97" s="25">
        <f t="shared" si="9"/>
        <v>15.929824561403509</v>
      </c>
      <c r="AE97" s="30">
        <v>21.86830350989151</v>
      </c>
      <c r="AF97" s="104">
        <v>257000</v>
      </c>
      <c r="AG97" s="104">
        <v>252196.88768096533</v>
      </c>
      <c r="AH97" s="101">
        <f t="shared" si="10"/>
        <v>0</v>
      </c>
      <c r="AI97" s="66">
        <v>1634</v>
      </c>
    </row>
    <row r="98" spans="1:35" ht="12.75">
      <c r="A98" t="s">
        <v>341</v>
      </c>
      <c r="B98" s="33" t="s">
        <v>303</v>
      </c>
      <c r="C98" s="33" t="s">
        <v>302</v>
      </c>
      <c r="D98" s="33">
        <v>1</v>
      </c>
      <c r="E98" s="95">
        <f t="shared" si="6"/>
        <v>570000</v>
      </c>
      <c r="F98" s="34">
        <f t="shared" si="7"/>
        <v>0.008935065446454418</v>
      </c>
      <c r="G98" s="35">
        <v>75000</v>
      </c>
      <c r="H98" s="35">
        <v>4000</v>
      </c>
      <c r="I98" s="35"/>
      <c r="J98" s="35">
        <v>87000</v>
      </c>
      <c r="K98" s="35">
        <v>318000</v>
      </c>
      <c r="L98" s="35"/>
      <c r="M98" s="35"/>
      <c r="N98" s="35"/>
      <c r="O98" s="35"/>
      <c r="P98" s="35"/>
      <c r="Q98" s="35"/>
      <c r="R98" s="35">
        <v>47000</v>
      </c>
      <c r="S98" s="35"/>
      <c r="T98" s="36"/>
      <c r="U98" s="35"/>
      <c r="V98" s="35"/>
      <c r="W98" s="35"/>
      <c r="X98" s="35">
        <v>39000</v>
      </c>
      <c r="Y98" s="36"/>
      <c r="Z98" s="36"/>
      <c r="AA98" s="37">
        <v>209.1</v>
      </c>
      <c r="AB98" s="37">
        <v>41.9</v>
      </c>
      <c r="AC98" s="38">
        <f t="shared" si="8"/>
        <v>2.72596843615495</v>
      </c>
      <c r="AD98" s="38">
        <f t="shared" si="9"/>
        <v>13.60381861575179</v>
      </c>
      <c r="AE98" s="39">
        <v>15.186020338164255</v>
      </c>
      <c r="AF98" s="104">
        <v>250000</v>
      </c>
      <c r="AG98" s="104">
        <v>306265.120091011</v>
      </c>
      <c r="AH98" s="101">
        <f t="shared" si="10"/>
        <v>0.06842105263157895</v>
      </c>
      <c r="AI98" s="66">
        <v>2039</v>
      </c>
    </row>
    <row r="99" spans="1:35" ht="12.75">
      <c r="A99" t="s">
        <v>336</v>
      </c>
      <c r="B99" s="40" t="s">
        <v>166</v>
      </c>
      <c r="C99" s="40" t="s">
        <v>165</v>
      </c>
      <c r="D99" s="40">
        <v>1</v>
      </c>
      <c r="E99" s="96">
        <f t="shared" si="6"/>
        <v>76000</v>
      </c>
      <c r="F99" s="2">
        <f t="shared" si="7"/>
        <v>0.0011913420595272557</v>
      </c>
      <c r="G99" s="42">
        <v>56000</v>
      </c>
      <c r="H99" s="42"/>
      <c r="I99" s="42"/>
      <c r="J99" s="42"/>
      <c r="K99" s="42"/>
      <c r="L99" s="42"/>
      <c r="M99" s="42"/>
      <c r="N99" s="42"/>
      <c r="O99" s="42"/>
      <c r="P99" s="42">
        <v>10000</v>
      </c>
      <c r="Q99" s="42"/>
      <c r="R99" s="42"/>
      <c r="S99" s="42"/>
      <c r="T99" s="43"/>
      <c r="U99" s="42"/>
      <c r="V99" s="42">
        <v>10000</v>
      </c>
      <c r="W99" s="42"/>
      <c r="X99" s="42"/>
      <c r="Y99" s="43"/>
      <c r="Z99" s="44"/>
      <c r="AA99" s="45">
        <v>211.5</v>
      </c>
      <c r="AB99" s="45">
        <v>39.5</v>
      </c>
      <c r="AC99" s="46">
        <f t="shared" si="8"/>
        <v>0.35933806146572106</v>
      </c>
      <c r="AD99" s="46">
        <f t="shared" si="9"/>
        <v>1.9240506329113924</v>
      </c>
      <c r="AE99" s="47">
        <v>17.902871111111104</v>
      </c>
      <c r="AF99" s="104">
        <v>306000</v>
      </c>
      <c r="AG99" s="104">
        <v>333645.753084759</v>
      </c>
      <c r="AH99" s="101">
        <f t="shared" si="10"/>
        <v>0.13157894736842105</v>
      </c>
      <c r="AI99" s="66">
        <v>2141</v>
      </c>
    </row>
    <row r="100" spans="1:35" ht="12.75">
      <c r="A100" t="s">
        <v>332</v>
      </c>
      <c r="B100" s="3" t="s">
        <v>62</v>
      </c>
      <c r="C100" s="3" t="s">
        <v>61</v>
      </c>
      <c r="D100" s="3">
        <v>1</v>
      </c>
      <c r="E100" s="94">
        <f t="shared" si="6"/>
        <v>208000</v>
      </c>
      <c r="F100" s="2">
        <f t="shared" si="7"/>
        <v>0.0032605151102851207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31">
        <v>5000</v>
      </c>
      <c r="V100" s="31"/>
      <c r="W100" s="31"/>
      <c r="X100" s="31">
        <v>203000</v>
      </c>
      <c r="Y100" s="32"/>
      <c r="Z100" s="32"/>
      <c r="AA100" s="24">
        <v>197.2</v>
      </c>
      <c r="AB100" s="24">
        <v>34.4</v>
      </c>
      <c r="AC100" s="25">
        <f t="shared" si="8"/>
        <v>1.054766734279919</v>
      </c>
      <c r="AD100" s="25">
        <f t="shared" si="9"/>
        <v>6.046511627906977</v>
      </c>
      <c r="AE100" s="30">
        <v>22.243919744897955</v>
      </c>
      <c r="AF100" s="104">
        <v>174000</v>
      </c>
      <c r="AG100" s="104">
        <v>364809.9092937151</v>
      </c>
      <c r="AH100" s="101">
        <f t="shared" si="10"/>
        <v>1</v>
      </c>
      <c r="AI100" s="66">
        <v>2025</v>
      </c>
    </row>
    <row r="101" spans="1:35" ht="12.75">
      <c r="A101" t="s">
        <v>334</v>
      </c>
      <c r="B101" s="3" t="s">
        <v>131</v>
      </c>
      <c r="C101" s="3" t="s">
        <v>33</v>
      </c>
      <c r="D101" s="3">
        <v>1</v>
      </c>
      <c r="E101" s="94">
        <f t="shared" si="6"/>
        <v>589000</v>
      </c>
      <c r="F101" s="2">
        <f t="shared" si="7"/>
        <v>0.009232900961336232</v>
      </c>
      <c r="G101" s="48"/>
      <c r="H101" s="48"/>
      <c r="I101" s="48"/>
      <c r="J101" s="48"/>
      <c r="K101" s="48">
        <v>120000</v>
      </c>
      <c r="L101" s="48"/>
      <c r="M101" s="48"/>
      <c r="N101" s="48"/>
      <c r="O101" s="48"/>
      <c r="P101" s="48"/>
      <c r="Q101" s="48"/>
      <c r="R101" s="48"/>
      <c r="S101" s="48"/>
      <c r="T101" s="49"/>
      <c r="U101" s="48">
        <v>443000</v>
      </c>
      <c r="V101" s="48"/>
      <c r="W101" s="48"/>
      <c r="X101" s="48"/>
      <c r="Y101" s="49">
        <v>26000</v>
      </c>
      <c r="Z101" s="32"/>
      <c r="AA101" s="24">
        <v>796.5</v>
      </c>
      <c r="AB101" s="24">
        <v>151.2</v>
      </c>
      <c r="AC101" s="25">
        <f t="shared" si="8"/>
        <v>0.7394852479598242</v>
      </c>
      <c r="AD101" s="25">
        <f t="shared" si="9"/>
        <v>3.8955026455026456</v>
      </c>
      <c r="AE101" s="30">
        <v>13.711685312024358</v>
      </c>
      <c r="AF101" s="104">
        <v>973000</v>
      </c>
      <c r="AG101" s="104">
        <v>1139018.708552491</v>
      </c>
      <c r="AH101" s="101">
        <f t="shared" si="10"/>
        <v>0.7962648556876061</v>
      </c>
      <c r="AI101" s="66">
        <v>7573</v>
      </c>
    </row>
    <row r="102" spans="1:35" ht="12.75">
      <c r="A102" t="s">
        <v>335</v>
      </c>
      <c r="B102" s="3" t="s">
        <v>150</v>
      </c>
      <c r="C102" s="3" t="s">
        <v>149</v>
      </c>
      <c r="D102" s="3">
        <v>1</v>
      </c>
      <c r="E102" s="94">
        <f t="shared" si="6"/>
        <v>692000</v>
      </c>
      <c r="F102" s="2">
        <f t="shared" si="7"/>
        <v>0.01084748296306396</v>
      </c>
      <c r="G102" s="29"/>
      <c r="H102" s="29"/>
      <c r="I102" s="29"/>
      <c r="J102" s="29">
        <v>80000</v>
      </c>
      <c r="K102" s="29">
        <v>321000</v>
      </c>
      <c r="L102" s="29"/>
      <c r="M102" s="29"/>
      <c r="N102" s="29"/>
      <c r="O102" s="29"/>
      <c r="P102" s="29"/>
      <c r="Q102" s="29"/>
      <c r="R102" s="29">
        <v>218000</v>
      </c>
      <c r="S102" s="29"/>
      <c r="T102" s="23"/>
      <c r="U102" s="29"/>
      <c r="V102" s="29"/>
      <c r="W102" s="29">
        <v>73000</v>
      </c>
      <c r="X102" s="29"/>
      <c r="Y102" s="23"/>
      <c r="Z102" s="32"/>
      <c r="AA102" s="24">
        <v>683.8</v>
      </c>
      <c r="AB102" s="24">
        <v>103</v>
      </c>
      <c r="AC102" s="25">
        <f t="shared" si="8"/>
        <v>1.011991810470898</v>
      </c>
      <c r="AD102" s="25">
        <f t="shared" si="9"/>
        <v>6.718446601941747</v>
      </c>
      <c r="AE102" s="30">
        <v>17.401269316843347</v>
      </c>
      <c r="AF102" s="104">
        <v>1448822</v>
      </c>
      <c r="AG102" s="104">
        <v>983435.7355392512</v>
      </c>
      <c r="AH102" s="101">
        <f t="shared" si="10"/>
        <v>0.10549132947976879</v>
      </c>
      <c r="AI102" s="66">
        <v>5593</v>
      </c>
    </row>
    <row r="103" spans="1:35" ht="12.75">
      <c r="A103" t="s">
        <v>332</v>
      </c>
      <c r="B103" s="3" t="s">
        <v>64</v>
      </c>
      <c r="C103" s="3" t="s">
        <v>63</v>
      </c>
      <c r="D103" s="3">
        <v>1</v>
      </c>
      <c r="E103" s="94">
        <f t="shared" si="6"/>
        <v>74000</v>
      </c>
      <c r="F103" s="2">
        <f t="shared" si="7"/>
        <v>0.001159990952697591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3"/>
      <c r="U103" s="29">
        <v>74000</v>
      </c>
      <c r="V103" s="29"/>
      <c r="W103" s="29"/>
      <c r="X103" s="29"/>
      <c r="Y103" s="23"/>
      <c r="Z103" s="23"/>
      <c r="AA103" s="24">
        <v>311.1</v>
      </c>
      <c r="AB103" s="24">
        <v>61.2</v>
      </c>
      <c r="AC103" s="25">
        <f t="shared" si="8"/>
        <v>0.23786563805850208</v>
      </c>
      <c r="AD103" s="25">
        <f t="shared" si="9"/>
        <v>1.2091503267973855</v>
      </c>
      <c r="AE103" s="30">
        <v>20.214534191058217</v>
      </c>
      <c r="AF103" s="104">
        <v>144000</v>
      </c>
      <c r="AG103" s="104">
        <v>526336.8126795618</v>
      </c>
      <c r="AH103" s="101">
        <f t="shared" si="10"/>
        <v>1</v>
      </c>
      <c r="AI103" s="66">
        <v>3194</v>
      </c>
    </row>
    <row r="104" spans="1:35" ht="12.75">
      <c r="A104" t="s">
        <v>335</v>
      </c>
      <c r="B104" s="3" t="s">
        <v>152</v>
      </c>
      <c r="C104" s="3" t="s">
        <v>151</v>
      </c>
      <c r="D104" s="3">
        <v>1</v>
      </c>
      <c r="E104" s="94">
        <f t="shared" si="6"/>
        <v>92251</v>
      </c>
      <c r="F104" s="2">
        <f t="shared" si="7"/>
        <v>0.0014460854780716957</v>
      </c>
      <c r="G104" s="31">
        <v>5000</v>
      </c>
      <c r="H104" s="31"/>
      <c r="I104" s="31"/>
      <c r="J104" s="31">
        <v>51500</v>
      </c>
      <c r="K104" s="31"/>
      <c r="L104" s="31"/>
      <c r="M104" s="31"/>
      <c r="N104" s="31"/>
      <c r="O104" s="31"/>
      <c r="P104" s="31"/>
      <c r="Q104" s="31"/>
      <c r="R104" s="31"/>
      <c r="S104" s="31"/>
      <c r="T104" s="32"/>
      <c r="U104" s="31">
        <v>35751</v>
      </c>
      <c r="V104" s="31"/>
      <c r="W104" s="29"/>
      <c r="X104" s="31"/>
      <c r="Y104" s="32"/>
      <c r="Z104" s="32"/>
      <c r="AA104" s="24">
        <v>300.8</v>
      </c>
      <c r="AB104" s="24">
        <v>34.5</v>
      </c>
      <c r="AC104" s="25">
        <f t="shared" si="8"/>
        <v>0.30668550531914895</v>
      </c>
      <c r="AD104" s="25">
        <f t="shared" si="9"/>
        <v>2.673942028985507</v>
      </c>
      <c r="AE104" s="30">
        <v>34.40715724881995</v>
      </c>
      <c r="AF104" s="104">
        <v>380000</v>
      </c>
      <c r="AG104" s="104">
        <v>514726.85078978015</v>
      </c>
      <c r="AH104" s="101">
        <f t="shared" si="10"/>
        <v>0.3875405144659678</v>
      </c>
      <c r="AI104" s="66">
        <v>2335</v>
      </c>
    </row>
    <row r="105" spans="1:35" s="1" customFormat="1" ht="12.75">
      <c r="A105" s="68" t="s">
        <v>335</v>
      </c>
      <c r="B105" s="1" t="s">
        <v>154</v>
      </c>
      <c r="C105" s="1" t="s">
        <v>153</v>
      </c>
      <c r="D105" s="1">
        <v>1</v>
      </c>
      <c r="E105" s="97">
        <f t="shared" si="6"/>
        <v>30000</v>
      </c>
      <c r="F105" s="70">
        <f t="shared" si="7"/>
        <v>0.00047026660244496934</v>
      </c>
      <c r="G105" s="71"/>
      <c r="H105" s="71"/>
      <c r="I105" s="71"/>
      <c r="J105" s="71"/>
      <c r="K105" s="71">
        <v>30000</v>
      </c>
      <c r="L105" s="71"/>
      <c r="M105" s="71"/>
      <c r="N105" s="71"/>
      <c r="O105" s="71"/>
      <c r="P105" s="71"/>
      <c r="Q105" s="71"/>
      <c r="R105" s="71"/>
      <c r="S105" s="71"/>
      <c r="T105" s="72"/>
      <c r="U105" s="71"/>
      <c r="V105" s="71"/>
      <c r="W105" s="71"/>
      <c r="X105" s="71"/>
      <c r="Y105" s="72"/>
      <c r="Z105" s="72"/>
      <c r="AA105" s="74">
        <v>665</v>
      </c>
      <c r="AB105" s="74">
        <v>117.7</v>
      </c>
      <c r="AC105" s="75">
        <f t="shared" si="8"/>
        <v>0.045112781954887216</v>
      </c>
      <c r="AD105" s="75">
        <f t="shared" si="9"/>
        <v>0.2548853016142736</v>
      </c>
      <c r="AE105" s="76">
        <v>18.598232658610275</v>
      </c>
      <c r="AF105" s="105">
        <v>79000</v>
      </c>
      <c r="AG105" s="105">
        <v>997414.7052330296</v>
      </c>
      <c r="AH105" s="102">
        <f t="shared" si="10"/>
        <v>0</v>
      </c>
      <c r="AI105" s="103">
        <v>6364</v>
      </c>
    </row>
    <row r="106" spans="1:35" ht="12.75">
      <c r="A106" t="s">
        <v>333</v>
      </c>
      <c r="B106" s="3" t="s">
        <v>100</v>
      </c>
      <c r="C106" s="3" t="s">
        <v>99</v>
      </c>
      <c r="D106" s="3">
        <v>1</v>
      </c>
      <c r="E106" s="94">
        <f t="shared" si="6"/>
        <v>107000</v>
      </c>
      <c r="F106" s="2">
        <f t="shared" si="7"/>
        <v>0.0016772842153870574</v>
      </c>
      <c r="G106" s="31">
        <v>11000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2"/>
      <c r="U106" s="31"/>
      <c r="V106" s="29"/>
      <c r="W106" s="29"/>
      <c r="X106" s="31">
        <v>70000</v>
      </c>
      <c r="Y106" s="32">
        <v>26000</v>
      </c>
      <c r="Z106" s="32"/>
      <c r="AA106" s="24">
        <v>218.8</v>
      </c>
      <c r="AB106" s="24">
        <v>32.5</v>
      </c>
      <c r="AC106" s="25">
        <f t="shared" si="8"/>
        <v>0.4890310786106033</v>
      </c>
      <c r="AD106" s="25">
        <f t="shared" si="9"/>
        <v>3.292307692307692</v>
      </c>
      <c r="AE106" s="30">
        <v>30.399888588450978</v>
      </c>
      <c r="AF106" s="104">
        <v>399000</v>
      </c>
      <c r="AG106" s="104">
        <v>399945.77674869495</v>
      </c>
      <c r="AH106" s="101">
        <f t="shared" si="10"/>
        <v>0.897196261682243</v>
      </c>
      <c r="AI106" s="66">
        <v>2080</v>
      </c>
    </row>
    <row r="107" spans="1:35" ht="12.75">
      <c r="A107" t="s">
        <v>340</v>
      </c>
      <c r="B107" s="3" t="s">
        <v>284</v>
      </c>
      <c r="C107" s="3" t="s">
        <v>283</v>
      </c>
      <c r="D107" s="3">
        <v>1</v>
      </c>
      <c r="E107" s="94">
        <f t="shared" si="6"/>
        <v>168000</v>
      </c>
      <c r="F107" s="2">
        <f t="shared" si="7"/>
        <v>0.0026334929736918284</v>
      </c>
      <c r="G107" s="29">
        <v>2000</v>
      </c>
      <c r="H107" s="29"/>
      <c r="I107" s="29"/>
      <c r="J107" s="29"/>
      <c r="K107" s="29">
        <v>50000</v>
      </c>
      <c r="L107" s="29"/>
      <c r="M107" s="29"/>
      <c r="N107" s="29"/>
      <c r="O107" s="29"/>
      <c r="P107" s="29"/>
      <c r="Q107" s="29">
        <v>20000</v>
      </c>
      <c r="R107" s="29"/>
      <c r="S107" s="29"/>
      <c r="T107" s="23"/>
      <c r="U107" s="29"/>
      <c r="V107" s="29"/>
      <c r="W107" s="29">
        <v>27000</v>
      </c>
      <c r="X107" s="29">
        <v>53000</v>
      </c>
      <c r="Y107" s="32">
        <v>16000</v>
      </c>
      <c r="Z107" s="32"/>
      <c r="AA107" s="24">
        <v>615.9</v>
      </c>
      <c r="AB107" s="24">
        <v>95</v>
      </c>
      <c r="AC107" s="25">
        <f t="shared" si="8"/>
        <v>0.2727715538236727</v>
      </c>
      <c r="AD107" s="25">
        <f t="shared" si="9"/>
        <v>1.768421052631579</v>
      </c>
      <c r="AE107" s="30">
        <v>12.543835405759156</v>
      </c>
      <c r="AF107" s="104">
        <v>750000</v>
      </c>
      <c r="AG107" s="104">
        <v>873672.5946111559</v>
      </c>
      <c r="AH107" s="101">
        <f t="shared" si="10"/>
        <v>0.5714285714285714</v>
      </c>
      <c r="AI107" s="66">
        <v>4735</v>
      </c>
    </row>
    <row r="108" spans="1:35" ht="12.75">
      <c r="A108" s="93" t="s">
        <v>337</v>
      </c>
      <c r="B108" s="33" t="s">
        <v>202</v>
      </c>
      <c r="C108" s="33" t="s">
        <v>201</v>
      </c>
      <c r="D108" s="33">
        <v>0</v>
      </c>
      <c r="E108" s="95">
        <f t="shared" si="6"/>
        <v>0</v>
      </c>
      <c r="F108" s="34">
        <f t="shared" si="7"/>
        <v>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1"/>
      <c r="U108" s="50"/>
      <c r="V108" s="50"/>
      <c r="W108" s="50"/>
      <c r="X108" s="50"/>
      <c r="Y108" s="36"/>
      <c r="Z108" s="36"/>
      <c r="AA108" s="37">
        <v>171.2</v>
      </c>
      <c r="AB108" s="37">
        <v>23.7</v>
      </c>
      <c r="AC108" s="38">
        <f t="shared" si="8"/>
        <v>0</v>
      </c>
      <c r="AD108" s="38">
        <f t="shared" si="9"/>
        <v>0</v>
      </c>
      <c r="AE108" s="39">
        <v>25.633476914016487</v>
      </c>
      <c r="AF108" s="104">
        <v>101000</v>
      </c>
      <c r="AG108" s="104">
        <v>257356.0215426323</v>
      </c>
      <c r="AH108" s="101">
        <f t="shared" si="10"/>
        <v>0</v>
      </c>
      <c r="AI108" s="66">
        <v>1376</v>
      </c>
    </row>
    <row r="109" spans="1:35" ht="12.75">
      <c r="A109" t="s">
        <v>341</v>
      </c>
      <c r="B109" s="3" t="s">
        <v>305</v>
      </c>
      <c r="C109" s="3" t="s">
        <v>304</v>
      </c>
      <c r="D109" s="3">
        <v>1</v>
      </c>
      <c r="E109" s="94">
        <f t="shared" si="6"/>
        <v>1126000</v>
      </c>
      <c r="F109" s="2">
        <f t="shared" si="7"/>
        <v>0.017650673145101183</v>
      </c>
      <c r="G109" s="29"/>
      <c r="H109" s="29"/>
      <c r="I109" s="29"/>
      <c r="J109" s="29">
        <v>10000</v>
      </c>
      <c r="K109" s="29">
        <v>14000</v>
      </c>
      <c r="L109" s="29"/>
      <c r="M109" s="29"/>
      <c r="N109" s="29">
        <v>60000</v>
      </c>
      <c r="O109" s="29"/>
      <c r="P109" s="29">
        <v>347000</v>
      </c>
      <c r="Q109" s="29">
        <v>273000</v>
      </c>
      <c r="R109" s="29">
        <v>291000</v>
      </c>
      <c r="S109" s="29"/>
      <c r="T109" s="23"/>
      <c r="U109" s="29">
        <v>44000</v>
      </c>
      <c r="V109" s="29">
        <v>87000</v>
      </c>
      <c r="W109" s="29"/>
      <c r="X109" s="29"/>
      <c r="Y109" s="23"/>
      <c r="Z109" s="23"/>
      <c r="AA109" s="24">
        <v>256.7</v>
      </c>
      <c r="AB109" s="24">
        <v>40.5</v>
      </c>
      <c r="AC109" s="25">
        <f t="shared" si="8"/>
        <v>4.386443319049474</v>
      </c>
      <c r="AD109" s="25">
        <f t="shared" si="9"/>
        <v>27.80246913580247</v>
      </c>
      <c r="AE109" s="30">
        <v>25.6270559859155</v>
      </c>
      <c r="AF109" s="104">
        <v>572000</v>
      </c>
      <c r="AG109" s="104">
        <v>416481.75729174534</v>
      </c>
      <c r="AH109" s="101">
        <f t="shared" si="10"/>
        <v>0.11634103019538189</v>
      </c>
      <c r="AI109" s="66">
        <v>2385</v>
      </c>
    </row>
    <row r="110" spans="1:35" ht="12.75">
      <c r="A110" t="s">
        <v>340</v>
      </c>
      <c r="B110" s="3" t="s">
        <v>286</v>
      </c>
      <c r="C110" s="3" t="s">
        <v>285</v>
      </c>
      <c r="D110" s="3">
        <v>1</v>
      </c>
      <c r="E110" s="94">
        <f t="shared" si="6"/>
        <v>0</v>
      </c>
      <c r="F110" s="2">
        <f t="shared" si="7"/>
        <v>0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3"/>
      <c r="U110" s="31"/>
      <c r="V110" s="31"/>
      <c r="W110" s="29"/>
      <c r="X110" s="29"/>
      <c r="Y110" s="23"/>
      <c r="Z110" s="23"/>
      <c r="AA110" s="24">
        <v>203.5</v>
      </c>
      <c r="AB110" s="24">
        <v>27.6</v>
      </c>
      <c r="AC110" s="25">
        <f t="shared" si="8"/>
        <v>0</v>
      </c>
      <c r="AD110" s="25">
        <f t="shared" si="9"/>
        <v>0</v>
      </c>
      <c r="AE110" s="30">
        <v>25.40985561685055</v>
      </c>
      <c r="AF110" s="104">
        <v>280000</v>
      </c>
      <c r="AG110" s="104">
        <v>328094.7987417446</v>
      </c>
      <c r="AH110" s="101">
        <f t="shared" si="10"/>
        <v>0</v>
      </c>
      <c r="AI110" s="66">
        <v>1600</v>
      </c>
    </row>
    <row r="111" spans="1:35" ht="12.75">
      <c r="A111" t="s">
        <v>338</v>
      </c>
      <c r="B111" s="3" t="s">
        <v>250</v>
      </c>
      <c r="C111" s="3" t="s">
        <v>249</v>
      </c>
      <c r="D111" s="3">
        <v>1</v>
      </c>
      <c r="E111" s="94">
        <f t="shared" si="6"/>
        <v>498000</v>
      </c>
      <c r="F111" s="2">
        <f t="shared" si="7"/>
        <v>0.007806425600586492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>
        <v>192000</v>
      </c>
      <c r="S111" s="31"/>
      <c r="T111" s="32"/>
      <c r="U111" s="31">
        <v>32000</v>
      </c>
      <c r="V111" s="31"/>
      <c r="W111" s="31"/>
      <c r="X111" s="31"/>
      <c r="Y111" s="32">
        <v>274000</v>
      </c>
      <c r="Z111" s="32"/>
      <c r="AA111" s="24">
        <v>267.7</v>
      </c>
      <c r="AB111" s="24">
        <v>33</v>
      </c>
      <c r="AC111" s="25">
        <f t="shared" si="8"/>
        <v>1.8602913709376168</v>
      </c>
      <c r="AD111" s="25">
        <f t="shared" si="9"/>
        <v>15.090909090909092</v>
      </c>
      <c r="AE111" s="30">
        <v>20.37083498862775</v>
      </c>
      <c r="AF111" s="104">
        <v>392000</v>
      </c>
      <c r="AG111" s="104">
        <v>385617.9682819171</v>
      </c>
      <c r="AH111" s="101">
        <f t="shared" si="10"/>
        <v>0.6144578313253012</v>
      </c>
      <c r="AI111" s="66">
        <v>1737</v>
      </c>
    </row>
    <row r="112" spans="1:35" ht="12.75">
      <c r="A112" t="s">
        <v>332</v>
      </c>
      <c r="B112" s="3" t="s">
        <v>66</v>
      </c>
      <c r="C112" s="3" t="s">
        <v>65</v>
      </c>
      <c r="D112" s="3">
        <v>1</v>
      </c>
      <c r="E112" s="94">
        <f t="shared" si="6"/>
        <v>33000</v>
      </c>
      <c r="F112" s="2">
        <f t="shared" si="7"/>
        <v>0.0005172932626894663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>
        <v>15000</v>
      </c>
      <c r="R112" s="31"/>
      <c r="S112" s="31"/>
      <c r="T112" s="32"/>
      <c r="U112" s="31"/>
      <c r="V112" s="31">
        <v>18000</v>
      </c>
      <c r="W112" s="31"/>
      <c r="X112" s="31"/>
      <c r="Y112" s="32"/>
      <c r="Z112" s="32"/>
      <c r="AA112" s="24">
        <v>137.5</v>
      </c>
      <c r="AB112" s="24">
        <v>25.9</v>
      </c>
      <c r="AC112" s="25">
        <f t="shared" si="8"/>
        <v>0.24</v>
      </c>
      <c r="AD112" s="25">
        <f t="shared" si="9"/>
        <v>1.274131274131274</v>
      </c>
      <c r="AE112" s="30">
        <v>28.553008055152397</v>
      </c>
      <c r="AF112" s="104">
        <v>174000</v>
      </c>
      <c r="AG112" s="104">
        <v>246388.49324363557</v>
      </c>
      <c r="AH112" s="101">
        <f t="shared" si="10"/>
        <v>0.5454545454545454</v>
      </c>
      <c r="AI112" s="66">
        <v>1327</v>
      </c>
    </row>
    <row r="113" spans="1:35" ht="12.75">
      <c r="A113" t="s">
        <v>338</v>
      </c>
      <c r="B113" s="3" t="s">
        <v>252</v>
      </c>
      <c r="C113" s="3" t="s">
        <v>251</v>
      </c>
      <c r="D113" s="3">
        <v>1</v>
      </c>
      <c r="E113" s="94">
        <f t="shared" si="6"/>
        <v>373000</v>
      </c>
      <c r="F113" s="2">
        <f t="shared" si="7"/>
        <v>0.005846981423732452</v>
      </c>
      <c r="G113" s="29">
        <v>6000</v>
      </c>
      <c r="H113" s="29">
        <v>45000</v>
      </c>
      <c r="I113" s="29"/>
      <c r="J113" s="29">
        <v>40000</v>
      </c>
      <c r="K113" s="29">
        <v>127000</v>
      </c>
      <c r="L113" s="29"/>
      <c r="M113" s="29"/>
      <c r="N113" s="29">
        <v>45000</v>
      </c>
      <c r="O113" s="29"/>
      <c r="P113" s="29"/>
      <c r="Q113" s="29"/>
      <c r="R113" s="29"/>
      <c r="S113" s="29"/>
      <c r="T113" s="23"/>
      <c r="U113" s="31">
        <v>10000</v>
      </c>
      <c r="V113" s="31"/>
      <c r="W113" s="31">
        <v>20000</v>
      </c>
      <c r="X113" s="31">
        <v>35000</v>
      </c>
      <c r="Y113" s="32">
        <v>45000</v>
      </c>
      <c r="Z113" s="32"/>
      <c r="AA113" s="24">
        <v>189</v>
      </c>
      <c r="AB113" s="24">
        <v>23.8</v>
      </c>
      <c r="AC113" s="25">
        <f t="shared" si="8"/>
        <v>1.9735449735449735</v>
      </c>
      <c r="AD113" s="25">
        <f t="shared" si="9"/>
        <v>15.672268907563025</v>
      </c>
      <c r="AE113" s="30">
        <v>10.123452457264953</v>
      </c>
      <c r="AF113" s="104">
        <v>56000</v>
      </c>
      <c r="AG113" s="104">
        <v>281192.5065312105</v>
      </c>
      <c r="AH113" s="101">
        <f t="shared" si="10"/>
        <v>0.2949061662198391</v>
      </c>
      <c r="AI113" s="66">
        <v>1108</v>
      </c>
    </row>
    <row r="114" spans="1:35" ht="12.75">
      <c r="A114" t="s">
        <v>334</v>
      </c>
      <c r="B114" s="3" t="s">
        <v>133</v>
      </c>
      <c r="C114" s="3" t="s">
        <v>132</v>
      </c>
      <c r="D114" s="3">
        <v>1</v>
      </c>
      <c r="E114" s="94">
        <f t="shared" si="6"/>
        <v>948000</v>
      </c>
      <c r="F114" s="2">
        <f t="shared" si="7"/>
        <v>0.014860424637261033</v>
      </c>
      <c r="G114" s="31">
        <v>23000</v>
      </c>
      <c r="H114" s="31"/>
      <c r="I114" s="31"/>
      <c r="J114" s="31"/>
      <c r="K114" s="31"/>
      <c r="L114" s="31"/>
      <c r="M114" s="31"/>
      <c r="N114" s="31"/>
      <c r="O114" s="31"/>
      <c r="P114" s="31">
        <v>75000</v>
      </c>
      <c r="Q114" s="31"/>
      <c r="R114" s="31">
        <v>725000</v>
      </c>
      <c r="S114" s="31"/>
      <c r="T114" s="32"/>
      <c r="U114" s="29">
        <v>125000</v>
      </c>
      <c r="V114" s="29"/>
      <c r="W114" s="29"/>
      <c r="X114" s="29"/>
      <c r="Y114" s="32"/>
      <c r="Z114" s="32"/>
      <c r="AA114" s="24">
        <v>253.9</v>
      </c>
      <c r="AB114" s="24">
        <v>42.4</v>
      </c>
      <c r="AC114" s="25">
        <f t="shared" si="8"/>
        <v>3.7337534462386768</v>
      </c>
      <c r="AD114" s="25">
        <f t="shared" si="9"/>
        <v>22.358490566037737</v>
      </c>
      <c r="AE114" s="30">
        <v>28.117196124950574</v>
      </c>
      <c r="AF114" s="104">
        <v>662000</v>
      </c>
      <c r="AG114" s="104">
        <v>432140.311224904</v>
      </c>
      <c r="AH114" s="101">
        <f t="shared" si="10"/>
        <v>0.13185654008438819</v>
      </c>
      <c r="AI114" s="66">
        <v>2531</v>
      </c>
    </row>
    <row r="115" spans="1:35" ht="12.75">
      <c r="A115" t="s">
        <v>333</v>
      </c>
      <c r="B115" s="3" t="s">
        <v>101</v>
      </c>
      <c r="C115" s="3" t="s">
        <v>34</v>
      </c>
      <c r="D115" s="3">
        <v>1</v>
      </c>
      <c r="E115" s="94">
        <f t="shared" si="6"/>
        <v>177000</v>
      </c>
      <c r="F115" s="2">
        <f t="shared" si="7"/>
        <v>0.002774572954425319</v>
      </c>
      <c r="G115" s="31">
        <v>10000</v>
      </c>
      <c r="H115" s="31">
        <v>50000</v>
      </c>
      <c r="I115" s="31"/>
      <c r="J115" s="31"/>
      <c r="K115" s="31"/>
      <c r="L115" s="31"/>
      <c r="M115" s="31"/>
      <c r="N115" s="31"/>
      <c r="O115" s="31"/>
      <c r="P115" s="31">
        <v>20000</v>
      </c>
      <c r="Q115" s="29"/>
      <c r="R115" s="29"/>
      <c r="S115" s="31"/>
      <c r="T115" s="32"/>
      <c r="U115" s="31">
        <v>28000</v>
      </c>
      <c r="V115" s="31">
        <v>15000</v>
      </c>
      <c r="W115" s="31"/>
      <c r="X115" s="31">
        <v>54000</v>
      </c>
      <c r="Y115" s="32"/>
      <c r="Z115" s="32"/>
      <c r="AA115" s="24">
        <v>225.1</v>
      </c>
      <c r="AB115" s="24">
        <v>33.4</v>
      </c>
      <c r="AC115" s="25">
        <f t="shared" si="8"/>
        <v>0.7863171923589516</v>
      </c>
      <c r="AD115" s="25">
        <f t="shared" si="9"/>
        <v>5.299401197604791</v>
      </c>
      <c r="AE115" s="30">
        <v>34.72505551569508</v>
      </c>
      <c r="AF115" s="104">
        <v>453000</v>
      </c>
      <c r="AG115" s="104">
        <v>449125.4690617013</v>
      </c>
      <c r="AH115" s="101">
        <f t="shared" si="10"/>
        <v>0.5480225988700564</v>
      </c>
      <c r="AI115" s="66">
        <v>2308</v>
      </c>
    </row>
    <row r="116" spans="1:35" ht="12.75">
      <c r="A116" t="s">
        <v>336</v>
      </c>
      <c r="B116" s="3" t="s">
        <v>167</v>
      </c>
      <c r="C116" s="3" t="s">
        <v>35</v>
      </c>
      <c r="D116" s="3">
        <v>1</v>
      </c>
      <c r="E116" s="94">
        <f t="shared" si="6"/>
        <v>282000</v>
      </c>
      <c r="F116" s="2">
        <f t="shared" si="7"/>
        <v>0.004420506062982712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3"/>
      <c r="U116" s="29">
        <v>15000</v>
      </c>
      <c r="V116" s="29">
        <v>3000</v>
      </c>
      <c r="W116" s="29"/>
      <c r="X116" s="29"/>
      <c r="Y116" s="32">
        <v>264000</v>
      </c>
      <c r="Z116" s="32"/>
      <c r="AA116" s="24">
        <v>291</v>
      </c>
      <c r="AB116" s="24">
        <v>46.2</v>
      </c>
      <c r="AC116" s="25">
        <f t="shared" si="8"/>
        <v>0.9690721649484536</v>
      </c>
      <c r="AD116" s="25">
        <f t="shared" si="9"/>
        <v>6.103896103896104</v>
      </c>
      <c r="AE116" s="30">
        <v>36.97694714236233</v>
      </c>
      <c r="AF116" s="104">
        <v>633000</v>
      </c>
      <c r="AG116" s="104">
        <v>552279.3356630189</v>
      </c>
      <c r="AH116" s="101">
        <f t="shared" si="10"/>
        <v>1</v>
      </c>
      <c r="AI116" s="66">
        <v>2886</v>
      </c>
    </row>
    <row r="117" spans="1:35" ht="12.75">
      <c r="A117" t="s">
        <v>333</v>
      </c>
      <c r="B117" s="3" t="s">
        <v>102</v>
      </c>
      <c r="C117" s="3" t="s">
        <v>36</v>
      </c>
      <c r="D117" s="3">
        <v>1</v>
      </c>
      <c r="E117" s="94">
        <f t="shared" si="6"/>
        <v>142000</v>
      </c>
      <c r="F117" s="2">
        <f t="shared" si="7"/>
        <v>0.0022259285849061884</v>
      </c>
      <c r="G117" s="29">
        <v>10000</v>
      </c>
      <c r="H117" s="29"/>
      <c r="I117" s="29"/>
      <c r="J117" s="29"/>
      <c r="K117" s="29"/>
      <c r="L117" s="29"/>
      <c r="M117" s="29"/>
      <c r="N117" s="29"/>
      <c r="O117" s="29"/>
      <c r="P117" s="29">
        <v>28000</v>
      </c>
      <c r="Q117" s="29"/>
      <c r="R117" s="29">
        <v>56000</v>
      </c>
      <c r="S117" s="29"/>
      <c r="T117" s="23"/>
      <c r="U117" s="31">
        <v>48000</v>
      </c>
      <c r="V117" s="31"/>
      <c r="W117" s="31"/>
      <c r="X117" s="31"/>
      <c r="Y117" s="32"/>
      <c r="Z117" s="32"/>
      <c r="AA117" s="24">
        <v>273.3</v>
      </c>
      <c r="AB117" s="24">
        <v>55.9</v>
      </c>
      <c r="AC117" s="25">
        <f t="shared" si="8"/>
        <v>0.5195755579948774</v>
      </c>
      <c r="AD117" s="25">
        <f t="shared" si="9"/>
        <v>2.5402504472271916</v>
      </c>
      <c r="AE117" s="30">
        <v>24.23302341356675</v>
      </c>
      <c r="AF117" s="104">
        <v>414500</v>
      </c>
      <c r="AG117" s="104">
        <v>503860.5102886392</v>
      </c>
      <c r="AH117" s="101">
        <f t="shared" si="10"/>
        <v>0.3380281690140845</v>
      </c>
      <c r="AI117" s="66">
        <v>3054</v>
      </c>
    </row>
    <row r="118" spans="1:35" ht="12.75">
      <c r="A118" t="s">
        <v>334</v>
      </c>
      <c r="B118" s="33" t="s">
        <v>135</v>
      </c>
      <c r="C118" s="33" t="s">
        <v>134</v>
      </c>
      <c r="D118" s="33">
        <v>1</v>
      </c>
      <c r="E118" s="95">
        <f t="shared" si="6"/>
        <v>688000</v>
      </c>
      <c r="F118" s="34">
        <f t="shared" si="7"/>
        <v>0.010784780749404631</v>
      </c>
      <c r="G118" s="35">
        <v>20000</v>
      </c>
      <c r="H118" s="35">
        <v>3000</v>
      </c>
      <c r="I118" s="35"/>
      <c r="J118" s="35"/>
      <c r="K118" s="35">
        <v>7000</v>
      </c>
      <c r="L118" s="35"/>
      <c r="M118" s="35"/>
      <c r="N118" s="35"/>
      <c r="O118" s="35"/>
      <c r="P118" s="35"/>
      <c r="Q118" s="35"/>
      <c r="R118" s="35">
        <v>292000</v>
      </c>
      <c r="S118" s="35"/>
      <c r="T118" s="36"/>
      <c r="U118" s="35"/>
      <c r="V118" s="35"/>
      <c r="W118" s="35"/>
      <c r="X118" s="35"/>
      <c r="Y118" s="36">
        <v>366000</v>
      </c>
      <c r="Z118" s="36"/>
      <c r="AA118" s="37">
        <v>547</v>
      </c>
      <c r="AB118" s="37">
        <v>84.7</v>
      </c>
      <c r="AC118" s="38">
        <f t="shared" si="8"/>
        <v>1.2577696526508226</v>
      </c>
      <c r="AD118" s="38">
        <f t="shared" si="9"/>
        <v>8.122786304604487</v>
      </c>
      <c r="AE118" s="39">
        <v>27.38734310855874</v>
      </c>
      <c r="AF118" s="104">
        <v>931000</v>
      </c>
      <c r="AG118" s="104">
        <v>931076.1479728726</v>
      </c>
      <c r="AH118" s="101">
        <f t="shared" si="10"/>
        <v>0.5319767441860465</v>
      </c>
      <c r="AI118" s="66">
        <v>4857</v>
      </c>
    </row>
    <row r="119" spans="1:35" ht="12.75">
      <c r="A119" t="s">
        <v>336</v>
      </c>
      <c r="B119" s="40" t="s">
        <v>169</v>
      </c>
      <c r="C119" s="40" t="s">
        <v>168</v>
      </c>
      <c r="D119" s="40">
        <v>1</v>
      </c>
      <c r="E119" s="96">
        <v>0</v>
      </c>
      <c r="F119" s="41">
        <f t="shared" si="7"/>
        <v>0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3"/>
      <c r="U119" s="42"/>
      <c r="V119" s="42"/>
      <c r="W119" s="42"/>
      <c r="X119" s="42"/>
      <c r="Y119" s="43"/>
      <c r="Z119" s="44"/>
      <c r="AA119" s="45">
        <v>291.8</v>
      </c>
      <c r="AB119" s="45">
        <v>60.5</v>
      </c>
      <c r="AC119" s="46">
        <f t="shared" si="8"/>
        <v>0</v>
      </c>
      <c r="AD119" s="46">
        <f t="shared" si="9"/>
        <v>0</v>
      </c>
      <c r="AE119" s="47">
        <v>16.362364981080162</v>
      </c>
      <c r="AF119" s="104">
        <v>55000</v>
      </c>
      <c r="AG119" s="104">
        <v>436628.5104831748</v>
      </c>
      <c r="AH119" s="101">
        <f t="shared" si="10"/>
        <v>0</v>
      </c>
      <c r="AI119" s="66">
        <v>3080</v>
      </c>
    </row>
    <row r="120" spans="1:35" ht="12.75">
      <c r="A120" t="s">
        <v>336</v>
      </c>
      <c r="B120" s="3" t="s">
        <v>171</v>
      </c>
      <c r="C120" s="3" t="s">
        <v>170</v>
      </c>
      <c r="D120" s="3">
        <v>1</v>
      </c>
      <c r="E120" s="94">
        <f t="shared" si="6"/>
        <v>59000</v>
      </c>
      <c r="F120" s="2">
        <f t="shared" si="7"/>
        <v>0.0009248576514751065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>
        <v>59000</v>
      </c>
      <c r="R120" s="31"/>
      <c r="S120" s="31"/>
      <c r="T120" s="32"/>
      <c r="U120" s="31"/>
      <c r="V120" s="31"/>
      <c r="W120" s="31"/>
      <c r="X120" s="31"/>
      <c r="Y120" s="32"/>
      <c r="Z120" s="32"/>
      <c r="AA120" s="24">
        <v>205.2</v>
      </c>
      <c r="AB120" s="24">
        <v>37.7</v>
      </c>
      <c r="AC120" s="25">
        <f t="shared" si="8"/>
        <v>0.2875243664717349</v>
      </c>
      <c r="AD120" s="25">
        <f t="shared" si="9"/>
        <v>1.5649867374005304</v>
      </c>
      <c r="AE120" s="30">
        <v>16.37914454233969</v>
      </c>
      <c r="AF120" s="104">
        <v>503000</v>
      </c>
      <c r="AG120" s="104">
        <v>310079.9807934968</v>
      </c>
      <c r="AH120" s="101">
        <f t="shared" si="10"/>
        <v>0</v>
      </c>
      <c r="AI120" s="66">
        <v>1714</v>
      </c>
    </row>
    <row r="121" spans="1:35" ht="12.75">
      <c r="A121" t="s">
        <v>341</v>
      </c>
      <c r="B121" s="3" t="s">
        <v>307</v>
      </c>
      <c r="C121" s="3" t="s">
        <v>306</v>
      </c>
      <c r="D121" s="3">
        <v>1</v>
      </c>
      <c r="E121" s="94">
        <f t="shared" si="6"/>
        <v>1909000</v>
      </c>
      <c r="F121" s="2">
        <f t="shared" si="7"/>
        <v>0.029924631468914883</v>
      </c>
      <c r="G121" s="48"/>
      <c r="H121" s="48"/>
      <c r="I121" s="48">
        <v>12000</v>
      </c>
      <c r="J121" s="48">
        <v>176000</v>
      </c>
      <c r="K121" s="48">
        <v>79000</v>
      </c>
      <c r="L121" s="48"/>
      <c r="M121" s="48"/>
      <c r="N121" s="48">
        <v>63000</v>
      </c>
      <c r="O121" s="48">
        <v>3000</v>
      </c>
      <c r="P121" s="48">
        <v>92000</v>
      </c>
      <c r="Q121" s="48">
        <v>203000</v>
      </c>
      <c r="R121" s="48">
        <v>10000</v>
      </c>
      <c r="S121" s="48"/>
      <c r="T121" s="49"/>
      <c r="U121" s="48">
        <v>96000</v>
      </c>
      <c r="V121" s="48"/>
      <c r="W121" s="48"/>
      <c r="X121" s="48">
        <v>58000</v>
      </c>
      <c r="Y121" s="49">
        <v>1117000</v>
      </c>
      <c r="Z121" s="32"/>
      <c r="AA121" s="24">
        <v>523.5</v>
      </c>
      <c r="AB121" s="24">
        <v>109.5</v>
      </c>
      <c r="AC121" s="25">
        <f t="shared" si="8"/>
        <v>3.646609360076409</v>
      </c>
      <c r="AD121" s="25">
        <f t="shared" si="9"/>
        <v>17.4337899543379</v>
      </c>
      <c r="AE121" s="30">
        <v>16.61611329645173</v>
      </c>
      <c r="AF121" s="104">
        <v>847826</v>
      </c>
      <c r="AG121" s="104">
        <v>796505.4126479204</v>
      </c>
      <c r="AH121" s="101">
        <f t="shared" si="10"/>
        <v>0.6657936092194866</v>
      </c>
      <c r="AI121" s="66">
        <v>5559</v>
      </c>
    </row>
    <row r="122" spans="1:35" ht="12.75">
      <c r="A122" t="s">
        <v>336</v>
      </c>
      <c r="B122" s="3" t="s">
        <v>173</v>
      </c>
      <c r="C122" s="3" t="s">
        <v>172</v>
      </c>
      <c r="D122" s="3">
        <v>1</v>
      </c>
      <c r="E122" s="94">
        <f t="shared" si="6"/>
        <v>300000</v>
      </c>
      <c r="F122" s="2">
        <f t="shared" si="7"/>
        <v>0.0047026660244496934</v>
      </c>
      <c r="G122" s="29"/>
      <c r="H122" s="29"/>
      <c r="I122" s="29"/>
      <c r="J122" s="29"/>
      <c r="K122" s="29"/>
      <c r="L122" s="29"/>
      <c r="M122" s="29"/>
      <c r="N122" s="29"/>
      <c r="O122" s="29">
        <v>105000</v>
      </c>
      <c r="P122" s="29">
        <v>338000</v>
      </c>
      <c r="Q122" s="29"/>
      <c r="R122" s="29"/>
      <c r="S122" s="29"/>
      <c r="T122" s="23"/>
      <c r="U122" s="29"/>
      <c r="V122" s="29"/>
      <c r="W122" s="29">
        <v>31000</v>
      </c>
      <c r="X122" s="29"/>
      <c r="Y122" s="23">
        <v>20000</v>
      </c>
      <c r="Z122" s="32">
        <v>-194000</v>
      </c>
      <c r="AA122" s="24">
        <v>341</v>
      </c>
      <c r="AB122" s="24">
        <v>50.4</v>
      </c>
      <c r="AC122" s="25">
        <f t="shared" si="8"/>
        <v>0.8797653958944281</v>
      </c>
      <c r="AD122" s="25">
        <f t="shared" si="9"/>
        <v>5.9523809523809526</v>
      </c>
      <c r="AE122" s="30">
        <v>30.530617773207975</v>
      </c>
      <c r="AF122" s="104">
        <v>393000</v>
      </c>
      <c r="AG122" s="104">
        <v>619167.5136752517</v>
      </c>
      <c r="AH122" s="101">
        <f t="shared" si="10"/>
        <v>0.17</v>
      </c>
      <c r="AI122" s="66">
        <v>2876</v>
      </c>
    </row>
    <row r="123" spans="1:35" ht="12.75">
      <c r="A123" s="93" t="s">
        <v>337</v>
      </c>
      <c r="B123" s="3" t="s">
        <v>204</v>
      </c>
      <c r="C123" s="3" t="s">
        <v>203</v>
      </c>
      <c r="D123" s="3">
        <v>0</v>
      </c>
      <c r="E123" s="94">
        <f t="shared" si="6"/>
        <v>0</v>
      </c>
      <c r="F123" s="2">
        <f t="shared" si="7"/>
        <v>0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3"/>
      <c r="U123" s="29"/>
      <c r="V123" s="29"/>
      <c r="W123" s="29"/>
      <c r="X123" s="29"/>
      <c r="Y123" s="23"/>
      <c r="Z123" s="23"/>
      <c r="AA123" s="24">
        <v>336.6</v>
      </c>
      <c r="AB123" s="24">
        <v>64.5</v>
      </c>
      <c r="AC123" s="25">
        <f t="shared" si="8"/>
        <v>0</v>
      </c>
      <c r="AD123" s="25">
        <f t="shared" si="9"/>
        <v>0</v>
      </c>
      <c r="AE123" s="30">
        <v>17.53690191101821</v>
      </c>
      <c r="AF123" s="104">
        <v>78000</v>
      </c>
      <c r="AG123" s="104">
        <v>527738.0466479651</v>
      </c>
      <c r="AH123" s="101">
        <f t="shared" si="10"/>
        <v>0</v>
      </c>
      <c r="AI123" s="66">
        <v>3440</v>
      </c>
    </row>
    <row r="124" spans="1:35" ht="12.75">
      <c r="A124" t="s">
        <v>341</v>
      </c>
      <c r="B124" s="3" t="s">
        <v>309</v>
      </c>
      <c r="C124" s="3" t="s">
        <v>308</v>
      </c>
      <c r="D124" s="3">
        <v>1</v>
      </c>
      <c r="E124" s="94">
        <f t="shared" si="6"/>
        <v>671215</v>
      </c>
      <c r="F124" s="2">
        <f t="shared" si="7"/>
        <v>0.01052166658533667</v>
      </c>
      <c r="G124" s="31">
        <v>47000</v>
      </c>
      <c r="H124" s="31">
        <v>6000</v>
      </c>
      <c r="I124" s="31"/>
      <c r="J124" s="31">
        <v>75000</v>
      </c>
      <c r="K124" s="31"/>
      <c r="L124" s="31"/>
      <c r="M124" s="31"/>
      <c r="N124" s="31"/>
      <c r="O124" s="31"/>
      <c r="P124" s="31"/>
      <c r="Q124" s="31"/>
      <c r="R124" s="31">
        <v>453215</v>
      </c>
      <c r="S124" s="31"/>
      <c r="T124" s="32"/>
      <c r="U124" s="31">
        <v>70000</v>
      </c>
      <c r="V124" s="31">
        <v>20000</v>
      </c>
      <c r="W124" s="29"/>
      <c r="X124" s="31"/>
      <c r="Y124" s="32"/>
      <c r="Z124" s="32"/>
      <c r="AA124" s="24">
        <v>262.2</v>
      </c>
      <c r="AB124" s="24">
        <v>42.4</v>
      </c>
      <c r="AC124" s="25">
        <f t="shared" si="8"/>
        <v>2.5599351639969488</v>
      </c>
      <c r="AD124" s="25">
        <f t="shared" si="9"/>
        <v>15.830542452830189</v>
      </c>
      <c r="AE124" s="30">
        <v>10.62409397081413</v>
      </c>
      <c r="AF124" s="104">
        <v>264000</v>
      </c>
      <c r="AG124" s="104">
        <v>339721.5898027035</v>
      </c>
      <c r="AH124" s="101">
        <f t="shared" si="10"/>
        <v>0.13408520369777194</v>
      </c>
      <c r="AI124" s="66">
        <v>1927</v>
      </c>
    </row>
    <row r="125" spans="1:35" ht="12.75">
      <c r="A125" t="s">
        <v>336</v>
      </c>
      <c r="B125" s="3" t="s">
        <v>175</v>
      </c>
      <c r="C125" s="3" t="s">
        <v>174</v>
      </c>
      <c r="D125" s="3">
        <v>1</v>
      </c>
      <c r="E125" s="94">
        <f t="shared" si="6"/>
        <v>378000</v>
      </c>
      <c r="F125" s="2">
        <f t="shared" si="7"/>
        <v>0.005925359190806614</v>
      </c>
      <c r="G125" s="31"/>
      <c r="H125" s="31"/>
      <c r="I125" s="31"/>
      <c r="J125" s="31">
        <v>100000</v>
      </c>
      <c r="K125" s="31"/>
      <c r="L125" s="31"/>
      <c r="M125" s="31"/>
      <c r="N125" s="31"/>
      <c r="O125" s="31"/>
      <c r="P125" s="31">
        <v>25000</v>
      </c>
      <c r="Q125" s="31">
        <v>25000</v>
      </c>
      <c r="R125" s="31"/>
      <c r="S125" s="31"/>
      <c r="T125" s="32"/>
      <c r="U125" s="31">
        <v>197000</v>
      </c>
      <c r="V125" s="31"/>
      <c r="W125" s="31"/>
      <c r="X125" s="31"/>
      <c r="Y125" s="32">
        <v>31000</v>
      </c>
      <c r="Z125" s="32"/>
      <c r="AA125" s="24">
        <v>609.1</v>
      </c>
      <c r="AB125" s="24">
        <v>108.4</v>
      </c>
      <c r="AC125" s="25">
        <f t="shared" si="8"/>
        <v>0.6205877524216057</v>
      </c>
      <c r="AD125" s="25">
        <f t="shared" si="9"/>
        <v>3.4870848708487086</v>
      </c>
      <c r="AE125" s="30">
        <v>15.906353177477769</v>
      </c>
      <c r="AF125" s="104">
        <v>529000</v>
      </c>
      <c r="AG125" s="104">
        <v>873709.3824028658</v>
      </c>
      <c r="AH125" s="101">
        <f t="shared" si="10"/>
        <v>0.6031746031746031</v>
      </c>
      <c r="AI125" s="66">
        <v>5575</v>
      </c>
    </row>
    <row r="126" spans="1:35" ht="12.75">
      <c r="A126" t="s">
        <v>332</v>
      </c>
      <c r="B126" s="3" t="s">
        <v>68</v>
      </c>
      <c r="C126" s="3" t="s">
        <v>67</v>
      </c>
      <c r="D126" s="3">
        <v>1</v>
      </c>
      <c r="E126" s="94">
        <f t="shared" si="6"/>
        <v>135000</v>
      </c>
      <c r="F126" s="2">
        <f t="shared" si="7"/>
        <v>0.002116199711002362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2"/>
      <c r="U126" s="31">
        <v>135000</v>
      </c>
      <c r="V126" s="29"/>
      <c r="W126" s="29"/>
      <c r="X126" s="31"/>
      <c r="Y126" s="32"/>
      <c r="Z126" s="32"/>
      <c r="AA126" s="24">
        <v>152.4</v>
      </c>
      <c r="AB126" s="24">
        <v>27.3</v>
      </c>
      <c r="AC126" s="25">
        <f t="shared" si="8"/>
        <v>0.8858267716535433</v>
      </c>
      <c r="AD126" s="25">
        <f t="shared" si="9"/>
        <v>4.945054945054945</v>
      </c>
      <c r="AE126" s="30">
        <v>28.348578599735788</v>
      </c>
      <c r="AF126" s="104">
        <v>34000</v>
      </c>
      <c r="AG126" s="104">
        <v>294038.8279895737</v>
      </c>
      <c r="AH126" s="101">
        <f t="shared" si="10"/>
        <v>1</v>
      </c>
      <c r="AI126" s="66">
        <v>1610</v>
      </c>
    </row>
    <row r="127" spans="1:35" s="1" customFormat="1" ht="12.75">
      <c r="A127" s="68" t="s">
        <v>337</v>
      </c>
      <c r="B127" s="1" t="s">
        <v>206</v>
      </c>
      <c r="C127" s="1" t="s">
        <v>205</v>
      </c>
      <c r="D127" s="1">
        <v>1</v>
      </c>
      <c r="E127" s="97">
        <f t="shared" si="6"/>
        <v>33000</v>
      </c>
      <c r="F127" s="70">
        <f t="shared" si="7"/>
        <v>0.0005172932626894663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7"/>
      <c r="U127" s="73"/>
      <c r="V127" s="73">
        <v>33000</v>
      </c>
      <c r="W127" s="73"/>
      <c r="X127" s="73"/>
      <c r="Y127" s="72"/>
      <c r="Z127" s="72"/>
      <c r="AA127" s="74">
        <v>405.1</v>
      </c>
      <c r="AB127" s="74">
        <v>60.8</v>
      </c>
      <c r="AC127" s="75">
        <f t="shared" si="8"/>
        <v>0.08146136756356455</v>
      </c>
      <c r="AD127" s="75">
        <f t="shared" si="9"/>
        <v>0.5427631578947368</v>
      </c>
      <c r="AE127" s="76">
        <v>18.153429530703946</v>
      </c>
      <c r="AF127" s="105">
        <v>542000</v>
      </c>
      <c r="AG127" s="105">
        <v>635282.6127324229</v>
      </c>
      <c r="AH127" s="102">
        <f t="shared" si="10"/>
        <v>1</v>
      </c>
      <c r="AI127" s="103">
        <v>3169</v>
      </c>
    </row>
    <row r="128" spans="1:35" ht="12.75">
      <c r="A128" t="s">
        <v>340</v>
      </c>
      <c r="B128" s="33" t="s">
        <v>288</v>
      </c>
      <c r="C128" s="33" t="s">
        <v>287</v>
      </c>
      <c r="D128" s="33">
        <v>1</v>
      </c>
      <c r="E128" s="95">
        <f t="shared" si="6"/>
        <v>0</v>
      </c>
      <c r="F128" s="34">
        <f t="shared" si="7"/>
        <v>0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1"/>
      <c r="U128" s="50"/>
      <c r="V128" s="50"/>
      <c r="W128" s="50"/>
      <c r="X128" s="50"/>
      <c r="Y128" s="36"/>
      <c r="Z128" s="36"/>
      <c r="AA128" s="37">
        <v>236.7</v>
      </c>
      <c r="AB128" s="37">
        <v>31</v>
      </c>
      <c r="AC128" s="38">
        <f t="shared" si="8"/>
        <v>0</v>
      </c>
      <c r="AD128" s="38">
        <f t="shared" si="9"/>
        <v>0</v>
      </c>
      <c r="AE128" s="39">
        <v>24.97975096112772</v>
      </c>
      <c r="AF128" s="104">
        <v>275000</v>
      </c>
      <c r="AG128" s="104">
        <v>388554.50222856295</v>
      </c>
      <c r="AH128" s="101">
        <f t="shared" si="10"/>
        <v>0</v>
      </c>
      <c r="AI128" s="66">
        <v>1680</v>
      </c>
    </row>
    <row r="129" spans="1:35" ht="12.75">
      <c r="A129" t="s">
        <v>338</v>
      </c>
      <c r="B129" s="3" t="s">
        <v>254</v>
      </c>
      <c r="C129" s="3" t="s">
        <v>253</v>
      </c>
      <c r="D129" s="3">
        <v>1</v>
      </c>
      <c r="E129" s="94">
        <f t="shared" si="6"/>
        <v>80000</v>
      </c>
      <c r="F129" s="2">
        <f t="shared" si="7"/>
        <v>0.001254044273186585</v>
      </c>
      <c r="G129" s="29"/>
      <c r="H129" s="29">
        <v>40000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3"/>
      <c r="U129" s="29"/>
      <c r="V129" s="29"/>
      <c r="W129" s="29"/>
      <c r="X129" s="29">
        <v>40000</v>
      </c>
      <c r="Y129" s="23"/>
      <c r="Z129" s="23"/>
      <c r="AA129" s="24">
        <v>285.6</v>
      </c>
      <c r="AB129" s="24">
        <v>25.1</v>
      </c>
      <c r="AC129" s="25">
        <f t="shared" si="8"/>
        <v>0.2801120448179272</v>
      </c>
      <c r="AD129" s="25">
        <f t="shared" si="9"/>
        <v>3.187250996015936</v>
      </c>
      <c r="AE129" s="30">
        <v>29.728861943462906</v>
      </c>
      <c r="AF129" s="104">
        <v>213000</v>
      </c>
      <c r="AG129" s="104">
        <v>518084.0391682399</v>
      </c>
      <c r="AH129" s="101">
        <f t="shared" si="10"/>
        <v>0.5</v>
      </c>
      <c r="AI129" s="66">
        <v>1376</v>
      </c>
    </row>
    <row r="130" spans="1:35" ht="12.75">
      <c r="A130" t="s">
        <v>333</v>
      </c>
      <c r="B130" s="3" t="s">
        <v>104</v>
      </c>
      <c r="C130" s="3" t="s">
        <v>103</v>
      </c>
      <c r="D130" s="3">
        <v>1</v>
      </c>
      <c r="E130" s="94">
        <f t="shared" si="6"/>
        <v>0</v>
      </c>
      <c r="F130" s="2">
        <f t="shared" si="7"/>
        <v>0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3"/>
      <c r="U130" s="31"/>
      <c r="V130" s="31"/>
      <c r="W130" s="29"/>
      <c r="X130" s="29"/>
      <c r="Y130" s="23"/>
      <c r="Z130" s="23"/>
      <c r="AA130" s="24">
        <v>283.7</v>
      </c>
      <c r="AB130" s="24">
        <v>50.1</v>
      </c>
      <c r="AC130" s="25">
        <f t="shared" si="8"/>
        <v>0</v>
      </c>
      <c r="AD130" s="25">
        <f t="shared" si="9"/>
        <v>0</v>
      </c>
      <c r="AE130" s="30">
        <v>18.876484106194695</v>
      </c>
      <c r="AF130" s="104">
        <v>100000</v>
      </c>
      <c r="AG130" s="104">
        <v>453950.0476524017</v>
      </c>
      <c r="AH130" s="101">
        <f t="shared" si="10"/>
        <v>0</v>
      </c>
      <c r="AI130" s="66">
        <v>2687</v>
      </c>
    </row>
    <row r="131" spans="1:35" ht="12.75">
      <c r="A131" t="s">
        <v>332</v>
      </c>
      <c r="B131" s="3" t="s">
        <v>60</v>
      </c>
      <c r="C131" s="3" t="s">
        <v>59</v>
      </c>
      <c r="D131" s="3">
        <v>1</v>
      </c>
      <c r="E131" s="94">
        <f t="shared" si="6"/>
        <v>296000</v>
      </c>
      <c r="F131" s="2">
        <f t="shared" si="7"/>
        <v>0.004639963810790364</v>
      </c>
      <c r="G131" s="31"/>
      <c r="H131" s="31"/>
      <c r="I131" s="31"/>
      <c r="J131" s="31"/>
      <c r="K131" s="31">
        <v>125000</v>
      </c>
      <c r="L131" s="31"/>
      <c r="M131" s="31"/>
      <c r="N131" s="31"/>
      <c r="O131" s="31"/>
      <c r="P131" s="31"/>
      <c r="Q131" s="31"/>
      <c r="R131" s="31">
        <v>18000</v>
      </c>
      <c r="S131" s="31"/>
      <c r="T131" s="32"/>
      <c r="U131" s="31"/>
      <c r="V131" s="31"/>
      <c r="W131" s="31"/>
      <c r="X131" s="31">
        <v>153000</v>
      </c>
      <c r="Y131" s="32"/>
      <c r="Z131" s="32"/>
      <c r="AA131" s="24">
        <v>191.1</v>
      </c>
      <c r="AB131" s="24">
        <v>29.1</v>
      </c>
      <c r="AC131" s="25">
        <f t="shared" si="8"/>
        <v>1.5489272632129776</v>
      </c>
      <c r="AD131" s="25">
        <f t="shared" si="9"/>
        <v>10.171821305841924</v>
      </c>
      <c r="AE131" s="30">
        <v>23.45259062170706</v>
      </c>
      <c r="AF131" s="104">
        <v>416000</v>
      </c>
      <c r="AG131" s="104">
        <v>303979.6793246407</v>
      </c>
      <c r="AH131" s="101">
        <f t="shared" si="10"/>
        <v>0.5168918918918919</v>
      </c>
      <c r="AI131" s="66">
        <v>1672</v>
      </c>
    </row>
    <row r="132" spans="1:35" ht="12.75">
      <c r="A132" t="s">
        <v>336</v>
      </c>
      <c r="B132" s="3" t="s">
        <v>177</v>
      </c>
      <c r="C132" s="3" t="s">
        <v>176</v>
      </c>
      <c r="D132" s="3">
        <v>1</v>
      </c>
      <c r="E132" s="94">
        <f t="shared" si="6"/>
        <v>1185000</v>
      </c>
      <c r="F132" s="2">
        <f t="shared" si="7"/>
        <v>0.01857553079657629</v>
      </c>
      <c r="G132" s="31"/>
      <c r="H132" s="31"/>
      <c r="I132" s="31"/>
      <c r="J132" s="31">
        <v>88000</v>
      </c>
      <c r="K132" s="31">
        <v>189000</v>
      </c>
      <c r="L132" s="31"/>
      <c r="M132" s="31"/>
      <c r="N132" s="31"/>
      <c r="O132" s="31"/>
      <c r="P132" s="31">
        <v>348000</v>
      </c>
      <c r="Q132" s="31">
        <v>259000</v>
      </c>
      <c r="R132" s="31">
        <v>87000</v>
      </c>
      <c r="S132" s="31"/>
      <c r="T132" s="32"/>
      <c r="U132" s="31">
        <v>214000</v>
      </c>
      <c r="V132" s="31"/>
      <c r="W132" s="31"/>
      <c r="X132" s="31"/>
      <c r="Y132" s="32"/>
      <c r="Z132" s="32"/>
      <c r="AA132" s="24">
        <v>247</v>
      </c>
      <c r="AB132" s="24">
        <v>40.6</v>
      </c>
      <c r="AC132" s="25">
        <f t="shared" si="8"/>
        <v>4.797570850202429</v>
      </c>
      <c r="AD132" s="25">
        <f t="shared" si="9"/>
        <v>29.1871921182266</v>
      </c>
      <c r="AE132" s="30">
        <v>34.562168122977376</v>
      </c>
      <c r="AF132" s="104">
        <v>219000</v>
      </c>
      <c r="AG132" s="104">
        <v>476202.11418787914</v>
      </c>
      <c r="AH132" s="101">
        <f t="shared" si="10"/>
        <v>0.18059071729957807</v>
      </c>
      <c r="AI132" s="66">
        <v>2526</v>
      </c>
    </row>
    <row r="133" spans="1:35" ht="12.75">
      <c r="A133" s="93" t="s">
        <v>337</v>
      </c>
      <c r="B133" s="3" t="s">
        <v>208</v>
      </c>
      <c r="C133" s="3" t="s">
        <v>207</v>
      </c>
      <c r="D133" s="3">
        <v>0</v>
      </c>
      <c r="E133" s="94">
        <f t="shared" si="6"/>
        <v>0</v>
      </c>
      <c r="F133" s="2">
        <f t="shared" si="7"/>
        <v>0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3"/>
      <c r="U133" s="31"/>
      <c r="V133" s="31"/>
      <c r="W133" s="31"/>
      <c r="X133" s="31"/>
      <c r="Y133" s="32"/>
      <c r="Z133" s="32"/>
      <c r="AA133" s="24">
        <v>596.2</v>
      </c>
      <c r="AB133" s="24">
        <v>112.9</v>
      </c>
      <c r="AC133" s="25">
        <f t="shared" si="8"/>
        <v>0</v>
      </c>
      <c r="AD133" s="25">
        <f t="shared" si="9"/>
        <v>0</v>
      </c>
      <c r="AE133" s="30">
        <v>14.78210688375232</v>
      </c>
      <c r="AF133" s="104">
        <v>700000</v>
      </c>
      <c r="AG133" s="104">
        <v>869581.5629850777</v>
      </c>
      <c r="AH133" s="101">
        <f t="shared" si="10"/>
        <v>0</v>
      </c>
      <c r="AI133" s="66">
        <v>5600</v>
      </c>
    </row>
    <row r="134" spans="1:35" ht="12.75">
      <c r="A134" t="s">
        <v>332</v>
      </c>
      <c r="B134" s="3" t="s">
        <v>70</v>
      </c>
      <c r="C134" s="3" t="s">
        <v>69</v>
      </c>
      <c r="D134" s="3">
        <v>1</v>
      </c>
      <c r="E134" s="94">
        <f t="shared" si="6"/>
        <v>56000</v>
      </c>
      <c r="F134" s="2">
        <f t="shared" si="7"/>
        <v>0.0008778309912306094</v>
      </c>
      <c r="G134" s="31">
        <v>5000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2"/>
      <c r="U134" s="29"/>
      <c r="V134" s="29">
        <v>51000</v>
      </c>
      <c r="W134" s="29"/>
      <c r="X134" s="29"/>
      <c r="Y134" s="32"/>
      <c r="Z134" s="32"/>
      <c r="AA134" s="24">
        <v>281.7</v>
      </c>
      <c r="AB134" s="24">
        <v>46.3</v>
      </c>
      <c r="AC134" s="25">
        <f t="shared" si="8"/>
        <v>0.19879304224352148</v>
      </c>
      <c r="AD134" s="25">
        <f t="shared" si="9"/>
        <v>1.2095032397408207</v>
      </c>
      <c r="AE134" s="30">
        <v>29.46427023851903</v>
      </c>
      <c r="AF134" s="104">
        <v>24000</v>
      </c>
      <c r="AG134" s="104">
        <v>537800.1440518746</v>
      </c>
      <c r="AH134" s="101">
        <f t="shared" si="10"/>
        <v>0.9107142857142857</v>
      </c>
      <c r="AI134" s="66">
        <v>2784</v>
      </c>
    </row>
    <row r="135" spans="1:35" ht="12.75">
      <c r="A135" t="s">
        <v>339</v>
      </c>
      <c r="B135" s="3" t="s">
        <v>268</v>
      </c>
      <c r="C135" s="3" t="s">
        <v>267</v>
      </c>
      <c r="D135" s="3">
        <v>1</v>
      </c>
      <c r="E135" s="94">
        <f t="shared" si="6"/>
        <v>250424</v>
      </c>
      <c r="F135" s="2">
        <f t="shared" si="7"/>
        <v>0.003925534788355967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29">
        <v>250424</v>
      </c>
      <c r="R135" s="29"/>
      <c r="S135" s="31"/>
      <c r="T135" s="32"/>
      <c r="U135" s="31"/>
      <c r="V135" s="31"/>
      <c r="W135" s="31"/>
      <c r="X135" s="31"/>
      <c r="Y135" s="32"/>
      <c r="Z135" s="32"/>
      <c r="AA135" s="24">
        <v>1100.6</v>
      </c>
      <c r="AB135" s="24">
        <v>185</v>
      </c>
      <c r="AC135" s="25">
        <f t="shared" si="8"/>
        <v>0.22753407232418682</v>
      </c>
      <c r="AD135" s="25">
        <f t="shared" si="9"/>
        <v>1.3536432432432433</v>
      </c>
      <c r="AE135" s="30">
        <v>8.809694479147518</v>
      </c>
      <c r="AF135" s="104">
        <v>474000</v>
      </c>
      <c r="AG135" s="104">
        <v>1646315.9586254773</v>
      </c>
      <c r="AH135" s="101">
        <f t="shared" si="10"/>
        <v>0</v>
      </c>
      <c r="AI135" s="66">
        <v>9040</v>
      </c>
    </row>
    <row r="136" spans="1:35" ht="12.75">
      <c r="A136" t="s">
        <v>338</v>
      </c>
      <c r="B136" s="3" t="s">
        <v>255</v>
      </c>
      <c r="C136" s="3" t="s">
        <v>37</v>
      </c>
      <c r="D136" s="3">
        <v>1</v>
      </c>
      <c r="E136" s="94">
        <f t="shared" si="6"/>
        <v>0</v>
      </c>
      <c r="F136" s="2">
        <f t="shared" si="7"/>
        <v>0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3"/>
      <c r="U136" s="29"/>
      <c r="V136" s="29"/>
      <c r="W136" s="29"/>
      <c r="X136" s="29"/>
      <c r="Y136" s="32"/>
      <c r="Z136" s="32"/>
      <c r="AA136" s="24">
        <v>398.6</v>
      </c>
      <c r="AB136" s="24">
        <v>50.2</v>
      </c>
      <c r="AC136" s="25">
        <f t="shared" si="8"/>
        <v>0</v>
      </c>
      <c r="AD136" s="25">
        <f t="shared" si="9"/>
        <v>0</v>
      </c>
      <c r="AE136" s="30">
        <v>14.977989903110661</v>
      </c>
      <c r="AF136" s="104">
        <v>729000</v>
      </c>
      <c r="AG136" s="104">
        <v>613173.6946254075</v>
      </c>
      <c r="AH136" s="101">
        <f t="shared" si="10"/>
        <v>0</v>
      </c>
      <c r="AI136" s="66">
        <v>2606</v>
      </c>
    </row>
    <row r="137" spans="1:35" ht="12.75">
      <c r="A137" t="s">
        <v>341</v>
      </c>
      <c r="B137" s="3" t="s">
        <v>310</v>
      </c>
      <c r="C137" s="3" t="s">
        <v>319</v>
      </c>
      <c r="D137" s="3">
        <v>1</v>
      </c>
      <c r="E137" s="94">
        <f t="shared" si="6"/>
        <v>525000</v>
      </c>
      <c r="F137" s="2">
        <f t="shared" si="7"/>
        <v>0.008229665542786964</v>
      </c>
      <c r="G137" s="29"/>
      <c r="H137" s="29">
        <v>1000</v>
      </c>
      <c r="I137" s="29">
        <v>25000</v>
      </c>
      <c r="J137" s="29">
        <v>15000</v>
      </c>
      <c r="K137" s="29">
        <v>101000</v>
      </c>
      <c r="L137" s="29"/>
      <c r="M137" s="29"/>
      <c r="N137" s="29">
        <v>124000</v>
      </c>
      <c r="O137" s="29"/>
      <c r="P137" s="29"/>
      <c r="Q137" s="29"/>
      <c r="R137" s="29">
        <v>157000</v>
      </c>
      <c r="S137" s="29"/>
      <c r="T137" s="23"/>
      <c r="U137" s="31">
        <v>70000</v>
      </c>
      <c r="V137" s="31"/>
      <c r="W137" s="31"/>
      <c r="X137" s="31">
        <v>32000</v>
      </c>
      <c r="Y137" s="32"/>
      <c r="Z137" s="32"/>
      <c r="AA137" s="24">
        <v>203.8</v>
      </c>
      <c r="AB137" s="24">
        <v>28.7</v>
      </c>
      <c r="AC137" s="25">
        <f t="shared" si="8"/>
        <v>2.5760549558390577</v>
      </c>
      <c r="AD137" s="25">
        <f t="shared" si="9"/>
        <v>18.29268292682927</v>
      </c>
      <c r="AE137" s="30">
        <v>16.134646096469414</v>
      </c>
      <c r="AF137" s="104">
        <v>298000</v>
      </c>
      <c r="AG137" s="104">
        <v>294544.72157952137</v>
      </c>
      <c r="AH137" s="101">
        <f t="shared" si="10"/>
        <v>0.19428571428571428</v>
      </c>
      <c r="AI137" s="66">
        <v>1506</v>
      </c>
    </row>
    <row r="138" spans="1:35" ht="12.75">
      <c r="A138" t="s">
        <v>333</v>
      </c>
      <c r="B138" s="33" t="s">
        <v>105</v>
      </c>
      <c r="C138" s="33" t="s">
        <v>325</v>
      </c>
      <c r="D138" s="33">
        <v>1</v>
      </c>
      <c r="E138" s="95">
        <f aca="true" t="shared" si="11" ref="E138:E158">SUM(G138:Z138)</f>
        <v>76300</v>
      </c>
      <c r="F138" s="34">
        <f aca="true" t="shared" si="12" ref="F138:F158">E138/$E$7</f>
        <v>0.0011960447255517054</v>
      </c>
      <c r="G138" s="35">
        <v>2200</v>
      </c>
      <c r="H138" s="35"/>
      <c r="I138" s="35"/>
      <c r="J138" s="35"/>
      <c r="K138" s="35"/>
      <c r="L138" s="35"/>
      <c r="M138" s="35"/>
      <c r="N138" s="35"/>
      <c r="O138" s="35"/>
      <c r="P138" s="35">
        <v>17000</v>
      </c>
      <c r="Q138" s="35"/>
      <c r="R138" s="35"/>
      <c r="S138" s="35"/>
      <c r="T138" s="36"/>
      <c r="U138" s="35"/>
      <c r="V138" s="35">
        <v>6200</v>
      </c>
      <c r="W138" s="35"/>
      <c r="X138" s="35">
        <v>21900</v>
      </c>
      <c r="Y138" s="36">
        <v>29000</v>
      </c>
      <c r="Z138" s="36"/>
      <c r="AA138" s="37">
        <v>249.3</v>
      </c>
      <c r="AB138" s="37">
        <v>38.3</v>
      </c>
      <c r="AC138" s="38">
        <f aca="true" t="shared" si="13" ref="AC138:AC158">E138/(AA138*1000)</f>
        <v>0.30605695948656236</v>
      </c>
      <c r="AD138" s="38">
        <f aca="true" t="shared" si="14" ref="AD138:AD158">E138/(AB138*1000)</f>
        <v>1.9921671018276763</v>
      </c>
      <c r="AE138" s="39">
        <v>27.993255098750517</v>
      </c>
      <c r="AF138" s="104">
        <v>326000</v>
      </c>
      <c r="AG138" s="104">
        <v>404080.38591833384</v>
      </c>
      <c r="AH138" s="101">
        <f aca="true" t="shared" si="15" ref="AH138:AH158">IF(E138=0,0,SUM(U138:Y138)/E138)</f>
        <v>0.7483617300131061</v>
      </c>
      <c r="AI138" s="66">
        <v>2532</v>
      </c>
    </row>
    <row r="139" spans="1:35" ht="12.75">
      <c r="A139" t="s">
        <v>336</v>
      </c>
      <c r="B139" s="40" t="s">
        <v>179</v>
      </c>
      <c r="C139" s="40" t="s">
        <v>178</v>
      </c>
      <c r="D139" s="40">
        <v>1</v>
      </c>
      <c r="E139" s="96">
        <f t="shared" si="11"/>
        <v>25000</v>
      </c>
      <c r="F139" s="41">
        <f t="shared" si="12"/>
        <v>0.0003918888353708078</v>
      </c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3"/>
      <c r="U139" s="42">
        <v>25000</v>
      </c>
      <c r="V139" s="42"/>
      <c r="W139" s="42"/>
      <c r="X139" s="42"/>
      <c r="Y139" s="43"/>
      <c r="Z139" s="44"/>
      <c r="AA139" s="45">
        <v>162.3</v>
      </c>
      <c r="AB139" s="45">
        <v>23.7</v>
      </c>
      <c r="AC139" s="46">
        <f t="shared" si="13"/>
        <v>0.15403573629081946</v>
      </c>
      <c r="AD139" s="46">
        <f t="shared" si="14"/>
        <v>1.0548523206751055</v>
      </c>
      <c r="AE139" s="47">
        <v>23.62145374149661</v>
      </c>
      <c r="AF139" s="104">
        <v>89000</v>
      </c>
      <c r="AG139" s="104">
        <v>251589.73981887382</v>
      </c>
      <c r="AH139" s="101">
        <f t="shared" si="15"/>
        <v>1</v>
      </c>
      <c r="AI139" s="66">
        <v>1323</v>
      </c>
    </row>
    <row r="140" spans="1:35" ht="12" customHeight="1">
      <c r="A140" t="s">
        <v>341</v>
      </c>
      <c r="B140" s="3" t="s">
        <v>312</v>
      </c>
      <c r="C140" s="3" t="s">
        <v>311</v>
      </c>
      <c r="D140" s="3">
        <v>1</v>
      </c>
      <c r="E140" s="94">
        <f t="shared" si="11"/>
        <v>341000</v>
      </c>
      <c r="F140" s="2">
        <f t="shared" si="12"/>
        <v>0.005345363714457818</v>
      </c>
      <c r="G140" s="31">
        <v>8000</v>
      </c>
      <c r="H140" s="31">
        <v>19000</v>
      </c>
      <c r="I140" s="31">
        <v>4000</v>
      </c>
      <c r="J140" s="31"/>
      <c r="K140" s="31"/>
      <c r="L140" s="31"/>
      <c r="M140" s="31"/>
      <c r="N140" s="31"/>
      <c r="O140" s="31"/>
      <c r="P140" s="31"/>
      <c r="Q140" s="31"/>
      <c r="R140" s="31">
        <v>232000</v>
      </c>
      <c r="S140" s="31"/>
      <c r="T140" s="32"/>
      <c r="U140" s="31"/>
      <c r="V140" s="31"/>
      <c r="W140" s="31"/>
      <c r="X140" s="31">
        <v>28000</v>
      </c>
      <c r="Y140" s="32">
        <v>50000</v>
      </c>
      <c r="Z140" s="32"/>
      <c r="AA140" s="24">
        <v>134</v>
      </c>
      <c r="AB140" s="24">
        <v>31.4</v>
      </c>
      <c r="AC140" s="25">
        <f t="shared" si="13"/>
        <v>2.544776119402985</v>
      </c>
      <c r="AD140" s="25">
        <f t="shared" si="14"/>
        <v>10.859872611464969</v>
      </c>
      <c r="AE140" s="30">
        <v>26.815627835820898</v>
      </c>
      <c r="AF140" s="104">
        <v>150000</v>
      </c>
      <c r="AG140" s="104">
        <v>249424.35461565098</v>
      </c>
      <c r="AH140" s="101">
        <f t="shared" si="15"/>
        <v>0.2287390029325513</v>
      </c>
      <c r="AI140" s="66">
        <v>1717</v>
      </c>
    </row>
    <row r="141" spans="1:35" ht="12.75">
      <c r="A141" t="s">
        <v>338</v>
      </c>
      <c r="B141" s="3" t="s">
        <v>256</v>
      </c>
      <c r="C141" s="3" t="s">
        <v>38</v>
      </c>
      <c r="D141" s="3">
        <v>1</v>
      </c>
      <c r="E141" s="94">
        <f t="shared" si="11"/>
        <v>416000</v>
      </c>
      <c r="F141" s="2">
        <f t="shared" si="12"/>
        <v>0.0065210302205702415</v>
      </c>
      <c r="G141" s="48">
        <v>16000</v>
      </c>
      <c r="H141" s="48">
        <v>10000</v>
      </c>
      <c r="I141" s="48"/>
      <c r="J141" s="48">
        <v>190000</v>
      </c>
      <c r="K141" s="48"/>
      <c r="L141" s="48"/>
      <c r="M141" s="48"/>
      <c r="N141" s="48">
        <v>60000</v>
      </c>
      <c r="O141" s="48"/>
      <c r="P141" s="48"/>
      <c r="Q141" s="48"/>
      <c r="R141" s="48">
        <v>60000</v>
      </c>
      <c r="S141" s="48"/>
      <c r="T141" s="49"/>
      <c r="U141" s="48">
        <v>40000</v>
      </c>
      <c r="V141" s="48"/>
      <c r="W141" s="48">
        <v>40000</v>
      </c>
      <c r="X141" s="48"/>
      <c r="Y141" s="49"/>
      <c r="Z141" s="32"/>
      <c r="AA141" s="24">
        <v>234.8</v>
      </c>
      <c r="AB141" s="24">
        <v>16.2</v>
      </c>
      <c r="AC141" s="25">
        <f t="shared" si="13"/>
        <v>1.7717206132879046</v>
      </c>
      <c r="AD141" s="25">
        <f t="shared" si="14"/>
        <v>25.679012345679013</v>
      </c>
      <c r="AE141" s="30">
        <v>39.59585855379187</v>
      </c>
      <c r="AF141" s="104">
        <v>783421</v>
      </c>
      <c r="AG141" s="104">
        <v>470604.9716075702</v>
      </c>
      <c r="AH141" s="101">
        <f t="shared" si="15"/>
        <v>0.19230769230769232</v>
      </c>
      <c r="AI141" s="66">
        <v>1044</v>
      </c>
    </row>
    <row r="142" spans="1:35" ht="12.75">
      <c r="A142" t="s">
        <v>333</v>
      </c>
      <c r="B142" s="3" t="s">
        <v>107</v>
      </c>
      <c r="C142" s="3" t="s">
        <v>106</v>
      </c>
      <c r="D142" s="3">
        <v>1</v>
      </c>
      <c r="E142" s="94">
        <f t="shared" si="11"/>
        <v>95000</v>
      </c>
      <c r="F142" s="2">
        <f t="shared" si="12"/>
        <v>0.0014891775744090697</v>
      </c>
      <c r="G142" s="29"/>
      <c r="H142" s="29"/>
      <c r="I142" s="29"/>
      <c r="J142" s="29"/>
      <c r="K142" s="29">
        <v>95000</v>
      </c>
      <c r="L142" s="29"/>
      <c r="M142" s="29"/>
      <c r="N142" s="29"/>
      <c r="O142" s="29"/>
      <c r="P142" s="29"/>
      <c r="Q142" s="29"/>
      <c r="R142" s="29"/>
      <c r="S142" s="29"/>
      <c r="T142" s="23"/>
      <c r="U142" s="29"/>
      <c r="V142" s="29"/>
      <c r="W142" s="29"/>
      <c r="X142" s="29"/>
      <c r="Y142" s="23"/>
      <c r="Z142" s="32"/>
      <c r="AA142" s="24">
        <v>215.3</v>
      </c>
      <c r="AB142" s="24">
        <v>34.9</v>
      </c>
      <c r="AC142" s="25">
        <f t="shared" si="13"/>
        <v>0.4412447747329308</v>
      </c>
      <c r="AD142" s="25">
        <f t="shared" si="14"/>
        <v>2.7220630372492836</v>
      </c>
      <c r="AE142" s="30">
        <v>17.048190360318195</v>
      </c>
      <c r="AF142" s="104">
        <v>40000</v>
      </c>
      <c r="AG142" s="104">
        <v>357830.5062471843</v>
      </c>
      <c r="AH142" s="101">
        <f t="shared" si="15"/>
        <v>0</v>
      </c>
      <c r="AI142" s="66">
        <v>1828</v>
      </c>
    </row>
    <row r="143" spans="1:35" ht="12.75">
      <c r="A143" t="s">
        <v>334</v>
      </c>
      <c r="B143" s="3" t="s">
        <v>137</v>
      </c>
      <c r="C143" s="3" t="s">
        <v>136</v>
      </c>
      <c r="D143" s="3">
        <v>1</v>
      </c>
      <c r="E143" s="94">
        <f t="shared" si="11"/>
        <v>509000</v>
      </c>
      <c r="F143" s="2">
        <f t="shared" si="12"/>
        <v>0.007978856688149646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3"/>
      <c r="U143" s="29">
        <v>419000</v>
      </c>
      <c r="V143" s="29"/>
      <c r="W143" s="29"/>
      <c r="X143" s="29"/>
      <c r="Y143" s="23">
        <v>90000</v>
      </c>
      <c r="Z143" s="23"/>
      <c r="AA143" s="24">
        <v>323.9</v>
      </c>
      <c r="AB143" s="24">
        <v>53</v>
      </c>
      <c r="AC143" s="25">
        <f t="shared" si="13"/>
        <v>1.571472676752084</v>
      </c>
      <c r="AD143" s="25">
        <f t="shared" si="14"/>
        <v>9.60377358490566</v>
      </c>
      <c r="AE143" s="30">
        <v>25.86195641263941</v>
      </c>
      <c r="AF143" s="104">
        <v>550000</v>
      </c>
      <c r="AG143" s="104">
        <v>595117.8859825473</v>
      </c>
      <c r="AH143" s="101">
        <f t="shared" si="15"/>
        <v>1</v>
      </c>
      <c r="AI143" s="66">
        <v>3055</v>
      </c>
    </row>
    <row r="144" spans="1:35" ht="12.75">
      <c r="A144" t="s">
        <v>336</v>
      </c>
      <c r="B144" s="3" t="s">
        <v>181</v>
      </c>
      <c r="C144" s="3" t="s">
        <v>180</v>
      </c>
      <c r="D144" s="3">
        <v>1</v>
      </c>
      <c r="E144" s="94">
        <f t="shared" si="11"/>
        <v>710000</v>
      </c>
      <c r="F144" s="2">
        <f t="shared" si="12"/>
        <v>0.011129642924530942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>
        <v>54000</v>
      </c>
      <c r="R144" s="31"/>
      <c r="S144" s="31"/>
      <c r="T144" s="32"/>
      <c r="U144" s="31"/>
      <c r="V144" s="31"/>
      <c r="W144" s="29"/>
      <c r="X144" s="31"/>
      <c r="Y144" s="32">
        <v>656000</v>
      </c>
      <c r="Z144" s="32"/>
      <c r="AA144" s="24">
        <v>255.9</v>
      </c>
      <c r="AB144" s="24">
        <v>44.7</v>
      </c>
      <c r="AC144" s="25">
        <f t="shared" si="13"/>
        <v>2.77452129738179</v>
      </c>
      <c r="AD144" s="25">
        <f t="shared" si="14"/>
        <v>15.883668903803132</v>
      </c>
      <c r="AE144" s="30">
        <v>31.23365056840456</v>
      </c>
      <c r="AF144" s="104">
        <v>531000</v>
      </c>
      <c r="AG144" s="104">
        <v>448548.34391389845</v>
      </c>
      <c r="AH144" s="101">
        <f t="shared" si="15"/>
        <v>0.923943661971831</v>
      </c>
      <c r="AI144" s="66">
        <v>2394</v>
      </c>
    </row>
    <row r="145" spans="1:35" ht="12.75">
      <c r="A145" t="s">
        <v>338</v>
      </c>
      <c r="B145" s="3" t="s">
        <v>258</v>
      </c>
      <c r="C145" s="3" t="s">
        <v>257</v>
      </c>
      <c r="D145" s="3">
        <v>1</v>
      </c>
      <c r="E145" s="94">
        <f t="shared" si="11"/>
        <v>822000</v>
      </c>
      <c r="F145" s="2">
        <f t="shared" si="12"/>
        <v>0.01288530490699216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>
        <v>484000</v>
      </c>
      <c r="S145" s="31"/>
      <c r="T145" s="32"/>
      <c r="U145" s="31">
        <v>47000</v>
      </c>
      <c r="V145" s="31"/>
      <c r="W145" s="31"/>
      <c r="X145" s="31"/>
      <c r="Y145" s="32">
        <v>303000</v>
      </c>
      <c r="Z145" s="32">
        <v>-12000</v>
      </c>
      <c r="AA145" s="24">
        <v>224.3</v>
      </c>
      <c r="AB145" s="24">
        <v>23.7</v>
      </c>
      <c r="AC145" s="25">
        <f t="shared" si="13"/>
        <v>3.6647347302719573</v>
      </c>
      <c r="AD145" s="25">
        <f t="shared" si="14"/>
        <v>34.68354430379747</v>
      </c>
      <c r="AE145" s="30">
        <v>35.44303852755192</v>
      </c>
      <c r="AF145" s="104">
        <v>479000</v>
      </c>
      <c r="AG145" s="104">
        <v>415846.21719678125</v>
      </c>
      <c r="AH145" s="101">
        <f t="shared" si="15"/>
        <v>0.4257907542579075</v>
      </c>
      <c r="AI145" s="66">
        <v>1440</v>
      </c>
    </row>
    <row r="146" spans="1:35" ht="12.75">
      <c r="A146" t="s">
        <v>338</v>
      </c>
      <c r="B146" s="3" t="s">
        <v>259</v>
      </c>
      <c r="C146" s="3" t="s">
        <v>39</v>
      </c>
      <c r="D146" s="3">
        <v>1</v>
      </c>
      <c r="E146" s="94">
        <f t="shared" si="11"/>
        <v>112000</v>
      </c>
      <c r="F146" s="2">
        <f t="shared" si="12"/>
        <v>0.0017556619824612189</v>
      </c>
      <c r="G146" s="31">
        <v>40000</v>
      </c>
      <c r="H146" s="31"/>
      <c r="I146" s="31"/>
      <c r="J146" s="31"/>
      <c r="K146" s="31">
        <v>49000</v>
      </c>
      <c r="L146" s="31"/>
      <c r="M146" s="31"/>
      <c r="N146" s="31"/>
      <c r="O146" s="31"/>
      <c r="P146" s="31"/>
      <c r="Q146" s="31"/>
      <c r="R146" s="31"/>
      <c r="S146" s="31"/>
      <c r="T146" s="32"/>
      <c r="U146" s="31">
        <v>6000</v>
      </c>
      <c r="V146" s="29"/>
      <c r="W146" s="29"/>
      <c r="X146" s="31">
        <v>17000</v>
      </c>
      <c r="Y146" s="32"/>
      <c r="Z146" s="32"/>
      <c r="AA146" s="24">
        <v>286.6</v>
      </c>
      <c r="AB146" s="24">
        <v>26.5</v>
      </c>
      <c r="AC146" s="25">
        <f t="shared" si="13"/>
        <v>0.39078855547801816</v>
      </c>
      <c r="AD146" s="25">
        <f t="shared" si="14"/>
        <v>4.226415094339623</v>
      </c>
      <c r="AE146" s="30">
        <v>21.467135283750444</v>
      </c>
      <c r="AF146" s="104">
        <v>244000</v>
      </c>
      <c r="AG146" s="104">
        <v>514105.7242962401</v>
      </c>
      <c r="AH146" s="101">
        <f t="shared" si="15"/>
        <v>0.20535714285714285</v>
      </c>
      <c r="AI146" s="66">
        <v>1557</v>
      </c>
    </row>
    <row r="147" spans="1:35" ht="12.75">
      <c r="A147" t="s">
        <v>333</v>
      </c>
      <c r="B147" s="3" t="s">
        <v>109</v>
      </c>
      <c r="C147" s="3" t="s">
        <v>108</v>
      </c>
      <c r="D147" s="3">
        <v>1</v>
      </c>
      <c r="E147" s="94">
        <f t="shared" si="11"/>
        <v>39000</v>
      </c>
      <c r="F147" s="2">
        <f t="shared" si="12"/>
        <v>0.0006113465831784602</v>
      </c>
      <c r="G147" s="29">
        <v>29000</v>
      </c>
      <c r="H147" s="29"/>
      <c r="I147" s="29"/>
      <c r="J147" s="29"/>
      <c r="K147" s="29"/>
      <c r="L147" s="29"/>
      <c r="M147" s="29"/>
      <c r="N147" s="29"/>
      <c r="O147" s="29"/>
      <c r="P147" s="29"/>
      <c r="Q147" s="29">
        <v>10000</v>
      </c>
      <c r="R147" s="29"/>
      <c r="S147" s="29"/>
      <c r="T147" s="23"/>
      <c r="U147" s="29"/>
      <c r="V147" s="29"/>
      <c r="W147" s="29"/>
      <c r="X147" s="29"/>
      <c r="Y147" s="32"/>
      <c r="Z147" s="32"/>
      <c r="AA147" s="24">
        <v>197.8</v>
      </c>
      <c r="AB147" s="24">
        <v>31.2</v>
      </c>
      <c r="AC147" s="25">
        <f t="shared" si="13"/>
        <v>0.19716885743174925</v>
      </c>
      <c r="AD147" s="25">
        <f t="shared" si="14"/>
        <v>1.25</v>
      </c>
      <c r="AE147" s="30">
        <v>18.434111009174323</v>
      </c>
      <c r="AF147" s="104">
        <v>2000</v>
      </c>
      <c r="AG147" s="104">
        <v>306627.7583267718</v>
      </c>
      <c r="AH147" s="101">
        <f t="shared" si="15"/>
        <v>0</v>
      </c>
      <c r="AI147" s="66">
        <v>1649</v>
      </c>
    </row>
    <row r="148" spans="1:35" ht="12.75">
      <c r="A148" t="s">
        <v>336</v>
      </c>
      <c r="B148" s="33" t="s">
        <v>183</v>
      </c>
      <c r="C148" s="33" t="s">
        <v>182</v>
      </c>
      <c r="D148" s="33">
        <v>1</v>
      </c>
      <c r="E148" s="95">
        <f t="shared" si="11"/>
        <v>208000</v>
      </c>
      <c r="F148" s="34">
        <f t="shared" si="12"/>
        <v>0.0032605151102851207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>
        <v>14000</v>
      </c>
      <c r="Q148" s="50">
        <v>97000</v>
      </c>
      <c r="R148" s="50"/>
      <c r="S148" s="50"/>
      <c r="T148" s="51"/>
      <c r="U148" s="50">
        <v>30000</v>
      </c>
      <c r="V148" s="50">
        <v>53000</v>
      </c>
      <c r="W148" s="50"/>
      <c r="X148" s="50"/>
      <c r="Y148" s="36">
        <v>14000</v>
      </c>
      <c r="Z148" s="36"/>
      <c r="AA148" s="37">
        <v>535.1</v>
      </c>
      <c r="AB148" s="37">
        <v>94.9</v>
      </c>
      <c r="AC148" s="38">
        <f t="shared" si="13"/>
        <v>0.38871239020743786</v>
      </c>
      <c r="AD148" s="38">
        <f t="shared" si="14"/>
        <v>2.191780821917808</v>
      </c>
      <c r="AE148" s="39">
        <v>14.766876331582894</v>
      </c>
      <c r="AF148" s="104">
        <v>798000</v>
      </c>
      <c r="AG148" s="104">
        <v>781746.7152807589</v>
      </c>
      <c r="AH148" s="101">
        <f t="shared" si="15"/>
        <v>0.46634615384615385</v>
      </c>
      <c r="AI148" s="66">
        <v>4925</v>
      </c>
    </row>
    <row r="149" spans="1:35" ht="12.75">
      <c r="A149" s="93" t="s">
        <v>337</v>
      </c>
      <c r="B149" s="3" t="s">
        <v>210</v>
      </c>
      <c r="C149" s="3" t="s">
        <v>209</v>
      </c>
      <c r="D149" s="3">
        <v>0</v>
      </c>
      <c r="E149" s="94">
        <f t="shared" si="11"/>
        <v>0</v>
      </c>
      <c r="F149" s="2">
        <f t="shared" si="12"/>
        <v>0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3"/>
      <c r="U149" s="29"/>
      <c r="V149" s="29"/>
      <c r="W149" s="29"/>
      <c r="X149" s="29"/>
      <c r="Y149" s="23"/>
      <c r="Z149" s="23"/>
      <c r="AA149" s="24">
        <v>282.7</v>
      </c>
      <c r="AB149" s="24">
        <v>46.3</v>
      </c>
      <c r="AC149" s="25">
        <f t="shared" si="13"/>
        <v>0</v>
      </c>
      <c r="AD149" s="25">
        <f t="shared" si="14"/>
        <v>0</v>
      </c>
      <c r="AE149" s="30">
        <v>15.311907706029254</v>
      </c>
      <c r="AF149" s="104">
        <v>200000</v>
      </c>
      <c r="AG149" s="104">
        <v>410561.70264636603</v>
      </c>
      <c r="AH149" s="101">
        <f t="shared" si="15"/>
        <v>0</v>
      </c>
      <c r="AI149" s="66">
        <v>2455</v>
      </c>
    </row>
    <row r="150" spans="1:35" ht="12.75">
      <c r="A150" s="93" t="s">
        <v>337</v>
      </c>
      <c r="B150" s="3" t="s">
        <v>324</v>
      </c>
      <c r="C150" s="3" t="s">
        <v>323</v>
      </c>
      <c r="D150" s="3">
        <v>0</v>
      </c>
      <c r="E150" s="94">
        <f t="shared" si="11"/>
        <v>0</v>
      </c>
      <c r="F150" s="2">
        <f t="shared" si="12"/>
        <v>0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3"/>
      <c r="U150" s="31"/>
      <c r="V150" s="31"/>
      <c r="W150" s="29"/>
      <c r="X150" s="29"/>
      <c r="Y150" s="23"/>
      <c r="Z150" s="23"/>
      <c r="AA150" s="24">
        <v>1095.5</v>
      </c>
      <c r="AB150" s="24">
        <v>168.3</v>
      </c>
      <c r="AC150" s="25">
        <f t="shared" si="13"/>
        <v>0</v>
      </c>
      <c r="AD150" s="25">
        <f t="shared" si="14"/>
        <v>0</v>
      </c>
      <c r="AE150" s="30">
        <v>11.44648973</v>
      </c>
      <c r="AF150" s="104">
        <v>498000</v>
      </c>
      <c r="AG150" s="104">
        <v>1616719</v>
      </c>
      <c r="AH150" s="101">
        <f t="shared" si="15"/>
        <v>0</v>
      </c>
      <c r="AI150" s="66">
        <v>8665</v>
      </c>
    </row>
    <row r="151" spans="1:35" ht="12.75">
      <c r="A151" t="s">
        <v>339</v>
      </c>
      <c r="B151" s="3" t="s">
        <v>270</v>
      </c>
      <c r="C151" s="3" t="s">
        <v>269</v>
      </c>
      <c r="D151" s="3">
        <v>1</v>
      </c>
      <c r="E151" s="94">
        <f t="shared" si="11"/>
        <v>115000</v>
      </c>
      <c r="F151" s="2">
        <f t="shared" si="12"/>
        <v>0.001802688642705716</v>
      </c>
      <c r="G151" s="31">
        <v>10000</v>
      </c>
      <c r="H151" s="31">
        <v>15000</v>
      </c>
      <c r="I151" s="31"/>
      <c r="J151" s="31"/>
      <c r="K151" s="31">
        <v>19000</v>
      </c>
      <c r="L151" s="31"/>
      <c r="M151" s="31"/>
      <c r="N151" s="31"/>
      <c r="O151" s="31"/>
      <c r="P151" s="31"/>
      <c r="Q151" s="31"/>
      <c r="R151" s="31"/>
      <c r="S151" s="31"/>
      <c r="T151" s="32"/>
      <c r="U151" s="31">
        <v>60000</v>
      </c>
      <c r="V151" s="31"/>
      <c r="W151" s="31"/>
      <c r="X151" s="31"/>
      <c r="Y151" s="32">
        <v>11000</v>
      </c>
      <c r="Z151" s="32"/>
      <c r="AA151" s="24">
        <v>678.7</v>
      </c>
      <c r="AB151" s="24">
        <v>113.6</v>
      </c>
      <c r="AC151" s="25">
        <f t="shared" si="13"/>
        <v>0.16944157949020186</v>
      </c>
      <c r="AD151" s="25">
        <f t="shared" si="14"/>
        <v>1.0123239436619718</v>
      </c>
      <c r="AE151" s="30">
        <v>13.681507095146216</v>
      </c>
      <c r="AF151" s="104">
        <v>180500</v>
      </c>
      <c r="AG151" s="104">
        <v>977458.6690780851</v>
      </c>
      <c r="AH151" s="101">
        <f t="shared" si="15"/>
        <v>0.6173913043478261</v>
      </c>
      <c r="AI151" s="66">
        <v>5809</v>
      </c>
    </row>
    <row r="152" spans="1:35" ht="12.75">
      <c r="A152" t="s">
        <v>339</v>
      </c>
      <c r="B152" s="3" t="s">
        <v>272</v>
      </c>
      <c r="C152" s="3" t="s">
        <v>271</v>
      </c>
      <c r="D152" s="3">
        <v>1</v>
      </c>
      <c r="E152" s="94">
        <f t="shared" si="11"/>
        <v>422000</v>
      </c>
      <c r="F152" s="2">
        <f t="shared" si="12"/>
        <v>0.0066150835410592355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2"/>
      <c r="U152" s="31">
        <v>365000</v>
      </c>
      <c r="V152" s="31"/>
      <c r="W152" s="31"/>
      <c r="X152" s="31"/>
      <c r="Y152" s="32">
        <v>57000</v>
      </c>
      <c r="Z152" s="32"/>
      <c r="AA152" s="24">
        <v>792.9</v>
      </c>
      <c r="AB152" s="24">
        <v>162.5</v>
      </c>
      <c r="AC152" s="25">
        <f t="shared" si="13"/>
        <v>0.5322234834153109</v>
      </c>
      <c r="AD152" s="25">
        <f t="shared" si="14"/>
        <v>2.596923076923077</v>
      </c>
      <c r="AE152" s="30">
        <v>14.135693431397407</v>
      </c>
      <c r="AF152" s="104">
        <v>479000</v>
      </c>
      <c r="AG152" s="104">
        <v>1232893.9374581291</v>
      </c>
      <c r="AH152" s="101">
        <f t="shared" si="15"/>
        <v>1</v>
      </c>
      <c r="AI152" s="66">
        <v>8511</v>
      </c>
    </row>
    <row r="153" spans="1:35" ht="12.75">
      <c r="A153" t="s">
        <v>333</v>
      </c>
      <c r="B153" s="3" t="s">
        <v>111</v>
      </c>
      <c r="C153" s="3" t="s">
        <v>110</v>
      </c>
      <c r="D153" s="3">
        <v>1</v>
      </c>
      <c r="E153" s="94">
        <f t="shared" si="11"/>
        <v>0</v>
      </c>
      <c r="F153" s="2">
        <f t="shared" si="12"/>
        <v>0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3"/>
      <c r="U153" s="31"/>
      <c r="V153" s="31"/>
      <c r="W153" s="31"/>
      <c r="X153" s="31"/>
      <c r="Y153" s="32"/>
      <c r="Z153" s="32"/>
      <c r="AA153" s="24">
        <v>233.3</v>
      </c>
      <c r="AB153" s="24">
        <v>44.6</v>
      </c>
      <c r="AC153" s="25">
        <f t="shared" si="13"/>
        <v>0</v>
      </c>
      <c r="AD153" s="25">
        <f t="shared" si="14"/>
        <v>0</v>
      </c>
      <c r="AE153" s="30">
        <v>16.473641899441347</v>
      </c>
      <c r="AF153" s="104">
        <v>305600</v>
      </c>
      <c r="AG153" s="104">
        <v>394678.3971245431</v>
      </c>
      <c r="AH153" s="101">
        <f t="shared" si="15"/>
        <v>0</v>
      </c>
      <c r="AI153" s="66">
        <v>2229</v>
      </c>
    </row>
    <row r="154" spans="1:35" ht="12.75">
      <c r="A154" t="s">
        <v>338</v>
      </c>
      <c r="B154" s="3" t="s">
        <v>261</v>
      </c>
      <c r="C154" s="3" t="s">
        <v>260</v>
      </c>
      <c r="D154" s="3">
        <v>1</v>
      </c>
      <c r="E154" s="94">
        <f t="shared" si="11"/>
        <v>280000</v>
      </c>
      <c r="F154" s="2">
        <f t="shared" si="12"/>
        <v>0.0043891549561530475</v>
      </c>
      <c r="G154" s="31">
        <v>5000</v>
      </c>
      <c r="H154" s="31">
        <v>28000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>
        <v>11000</v>
      </c>
      <c r="S154" s="31"/>
      <c r="T154" s="32"/>
      <c r="U154" s="29">
        <v>197000</v>
      </c>
      <c r="V154" s="29"/>
      <c r="W154" s="29">
        <v>3000</v>
      </c>
      <c r="X154" s="29">
        <v>5000</v>
      </c>
      <c r="Y154" s="32">
        <v>31000</v>
      </c>
      <c r="Z154" s="32"/>
      <c r="AA154" s="24">
        <v>249.4</v>
      </c>
      <c r="AB154" s="24">
        <v>26.5</v>
      </c>
      <c r="AC154" s="25">
        <f t="shared" si="13"/>
        <v>1.1226944667201284</v>
      </c>
      <c r="AD154" s="25">
        <f t="shared" si="14"/>
        <v>10.566037735849056</v>
      </c>
      <c r="AE154" s="30">
        <v>24.594955596107063</v>
      </c>
      <c r="AF154" s="104">
        <v>1037000</v>
      </c>
      <c r="AG154" s="104">
        <v>470813.1647183683</v>
      </c>
      <c r="AH154" s="101">
        <f>IF(E154=0,0,SUM(U154:Y154)/E154)</f>
        <v>0.8428571428571429</v>
      </c>
      <c r="AI154" s="66">
        <v>1067</v>
      </c>
    </row>
    <row r="155" spans="1:35" ht="12.75">
      <c r="A155" t="s">
        <v>341</v>
      </c>
      <c r="B155" s="3" t="s">
        <v>314</v>
      </c>
      <c r="C155" s="3" t="s">
        <v>313</v>
      </c>
      <c r="D155" s="3">
        <v>1</v>
      </c>
      <c r="E155" s="94">
        <f t="shared" si="11"/>
        <v>1756000</v>
      </c>
      <c r="F155" s="2">
        <f t="shared" si="12"/>
        <v>0.02752627179644554</v>
      </c>
      <c r="G155" s="31"/>
      <c r="H155" s="31">
        <v>15000</v>
      </c>
      <c r="I155" s="31"/>
      <c r="J155" s="31"/>
      <c r="K155" s="31"/>
      <c r="L155" s="31"/>
      <c r="M155" s="31"/>
      <c r="N155" s="31"/>
      <c r="O155" s="31">
        <v>705000</v>
      </c>
      <c r="P155" s="31"/>
      <c r="Q155" s="29">
        <v>181000</v>
      </c>
      <c r="R155" s="29">
        <v>699000</v>
      </c>
      <c r="S155" s="31"/>
      <c r="T155" s="32"/>
      <c r="U155" s="31">
        <v>15000</v>
      </c>
      <c r="V155" s="31">
        <v>14000</v>
      </c>
      <c r="W155" s="31"/>
      <c r="X155" s="31">
        <v>85000</v>
      </c>
      <c r="Y155" s="32">
        <v>42000</v>
      </c>
      <c r="Z155" s="32"/>
      <c r="AA155" s="24">
        <v>456.1</v>
      </c>
      <c r="AB155" s="24">
        <v>82.7</v>
      </c>
      <c r="AC155" s="25">
        <f t="shared" si="13"/>
        <v>3.8500328875246654</v>
      </c>
      <c r="AD155" s="25">
        <f t="shared" si="14"/>
        <v>21.233373639661426</v>
      </c>
      <c r="AE155" s="30">
        <v>12.191920017617262</v>
      </c>
      <c r="AF155" s="104">
        <v>740000</v>
      </c>
      <c r="AG155" s="104">
        <v>642526.0370144434</v>
      </c>
      <c r="AH155" s="101">
        <f t="shared" si="15"/>
        <v>0.0888382687927107</v>
      </c>
      <c r="AI155" s="66">
        <v>4127</v>
      </c>
    </row>
    <row r="156" spans="1:35" ht="12.75">
      <c r="A156" t="s">
        <v>333</v>
      </c>
      <c r="B156" s="3" t="s">
        <v>113</v>
      </c>
      <c r="C156" s="3" t="s">
        <v>112</v>
      </c>
      <c r="D156" s="3">
        <v>1</v>
      </c>
      <c r="E156" s="94">
        <f t="shared" si="11"/>
        <v>930000</v>
      </c>
      <c r="F156" s="2">
        <f t="shared" si="12"/>
        <v>0.01457826467579405</v>
      </c>
      <c r="G156" s="29">
        <v>100000</v>
      </c>
      <c r="H156" s="29"/>
      <c r="I156" s="29"/>
      <c r="J156" s="29">
        <v>27000</v>
      </c>
      <c r="K156" s="29"/>
      <c r="L156" s="29"/>
      <c r="M156" s="29"/>
      <c r="N156" s="29"/>
      <c r="O156" s="29"/>
      <c r="P156" s="29">
        <v>379000</v>
      </c>
      <c r="Q156" s="29">
        <v>162000</v>
      </c>
      <c r="R156" s="29"/>
      <c r="S156" s="29"/>
      <c r="T156" s="23"/>
      <c r="U156" s="29">
        <v>163000</v>
      </c>
      <c r="V156" s="29">
        <v>27000</v>
      </c>
      <c r="W156" s="29">
        <v>70000</v>
      </c>
      <c r="X156" s="29">
        <v>2000</v>
      </c>
      <c r="Y156" s="32"/>
      <c r="Z156" s="32"/>
      <c r="AA156" s="24">
        <v>308.5</v>
      </c>
      <c r="AB156" s="24">
        <v>58.6</v>
      </c>
      <c r="AC156" s="25">
        <f t="shared" si="13"/>
        <v>3.0145867098865478</v>
      </c>
      <c r="AD156" s="25">
        <f t="shared" si="14"/>
        <v>15.870307167235495</v>
      </c>
      <c r="AE156" s="30">
        <v>26.84212265802268</v>
      </c>
      <c r="AF156" s="104">
        <v>571000</v>
      </c>
      <c r="AG156" s="104">
        <v>594781.8752842209</v>
      </c>
      <c r="AH156" s="101">
        <f t="shared" si="15"/>
        <v>0.2817204301075269</v>
      </c>
      <c r="AI156" s="66">
        <v>3554</v>
      </c>
    </row>
    <row r="157" spans="1:35" ht="12.75">
      <c r="A157" t="s">
        <v>336</v>
      </c>
      <c r="B157" s="3" t="s">
        <v>185</v>
      </c>
      <c r="C157" s="3" t="s">
        <v>184</v>
      </c>
      <c r="D157" s="3">
        <v>1</v>
      </c>
      <c r="E157" s="94">
        <f t="shared" si="11"/>
        <v>0</v>
      </c>
      <c r="F157" s="2">
        <f t="shared" si="12"/>
        <v>0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3"/>
      <c r="U157" s="31"/>
      <c r="V157" s="31"/>
      <c r="W157" s="31"/>
      <c r="X157" s="31"/>
      <c r="Y157" s="32"/>
      <c r="Z157" s="32"/>
      <c r="AA157" s="24">
        <v>238.5</v>
      </c>
      <c r="AB157" s="24">
        <v>40.3</v>
      </c>
      <c r="AC157" s="25">
        <f t="shared" si="13"/>
        <v>0</v>
      </c>
      <c r="AD157" s="25">
        <f t="shared" si="14"/>
        <v>0</v>
      </c>
      <c r="AE157" s="30">
        <v>34.40845711885761</v>
      </c>
      <c r="AF157" s="104">
        <v>576536</v>
      </c>
      <c r="AG157" s="104">
        <v>431014.7089878331</v>
      </c>
      <c r="AH157" s="101">
        <f t="shared" si="15"/>
        <v>0</v>
      </c>
      <c r="AI157" s="66">
        <v>2367</v>
      </c>
    </row>
    <row r="158" spans="1:35" ht="12.75">
      <c r="A158" t="s">
        <v>336</v>
      </c>
      <c r="B158" s="33" t="s">
        <v>186</v>
      </c>
      <c r="C158" s="33" t="s">
        <v>40</v>
      </c>
      <c r="D158" s="33">
        <v>1</v>
      </c>
      <c r="E158" s="95">
        <f t="shared" si="11"/>
        <v>1276000</v>
      </c>
      <c r="F158" s="34">
        <f t="shared" si="12"/>
        <v>0.02000200615732603</v>
      </c>
      <c r="G158" s="35">
        <v>5000</v>
      </c>
      <c r="H158" s="35">
        <v>328000</v>
      </c>
      <c r="I158" s="35"/>
      <c r="J158" s="35">
        <v>105000</v>
      </c>
      <c r="K158" s="35">
        <v>107000</v>
      </c>
      <c r="L158" s="35"/>
      <c r="M158" s="35">
        <v>10000</v>
      </c>
      <c r="N158" s="35"/>
      <c r="O158" s="35"/>
      <c r="P158" s="35">
        <v>260000</v>
      </c>
      <c r="Q158" s="35">
        <v>270000</v>
      </c>
      <c r="R158" s="35">
        <v>41000</v>
      </c>
      <c r="S158" s="35"/>
      <c r="T158" s="36"/>
      <c r="U158" s="35">
        <v>142000</v>
      </c>
      <c r="V158" s="35"/>
      <c r="W158" s="35"/>
      <c r="X158" s="35">
        <v>8000</v>
      </c>
      <c r="Y158" s="36"/>
      <c r="Z158" s="36"/>
      <c r="AA158" s="37">
        <v>556.5</v>
      </c>
      <c r="AB158" s="37">
        <v>104.1</v>
      </c>
      <c r="AC158" s="38">
        <f t="shared" si="13"/>
        <v>2.292902066486972</v>
      </c>
      <c r="AD158" s="38">
        <f t="shared" si="14"/>
        <v>12.257444764649376</v>
      </c>
      <c r="AE158" s="39">
        <v>16.43251112911939</v>
      </c>
      <c r="AF158" s="104">
        <v>712000</v>
      </c>
      <c r="AG158" s="104">
        <v>815247.835123975</v>
      </c>
      <c r="AH158" s="101">
        <f t="shared" si="15"/>
        <v>0.11755485893416928</v>
      </c>
      <c r="AI158" s="66">
        <v>5339</v>
      </c>
    </row>
    <row r="159" spans="2:31" ht="12.75">
      <c r="B159" s="40"/>
      <c r="C159" s="40"/>
      <c r="D159" s="40"/>
      <c r="E159" s="52"/>
      <c r="F159" s="41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4"/>
      <c r="T159" s="55"/>
      <c r="U159" s="53"/>
      <c r="V159" s="53"/>
      <c r="W159" s="53"/>
      <c r="X159" s="53"/>
      <c r="Y159" s="56"/>
      <c r="Z159" s="57"/>
      <c r="AA159" s="45"/>
      <c r="AB159" s="45"/>
      <c r="AC159" s="46"/>
      <c r="AD159" s="46"/>
      <c r="AE159" s="47"/>
    </row>
    <row r="160" spans="5:31" ht="12.75">
      <c r="E160" s="19"/>
      <c r="F160" s="2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9"/>
      <c r="U160" s="24"/>
      <c r="V160" s="24"/>
      <c r="W160" s="24"/>
      <c r="X160" s="24"/>
      <c r="Y160" s="60"/>
      <c r="Z160" s="60"/>
      <c r="AA160" s="24"/>
      <c r="AB160" s="24"/>
      <c r="AC160" s="25"/>
      <c r="AD160" s="25"/>
      <c r="AE160" s="30"/>
    </row>
    <row r="161" spans="5:31" ht="12.75">
      <c r="E161" s="19"/>
      <c r="F161" s="2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2"/>
      <c r="R161" s="62"/>
      <c r="S161" s="61"/>
      <c r="T161" s="63"/>
      <c r="U161" s="62"/>
      <c r="V161" s="61"/>
      <c r="W161" s="62"/>
      <c r="X161" s="61"/>
      <c r="Y161" s="64"/>
      <c r="Z161" s="60"/>
      <c r="AA161" s="24"/>
      <c r="AB161" s="24"/>
      <c r="AC161" s="25"/>
      <c r="AD161" s="25"/>
      <c r="AE161" s="30"/>
    </row>
    <row r="162" spans="5:31" ht="12.75">
      <c r="E162" s="19"/>
      <c r="F162" s="2"/>
      <c r="I162" s="65"/>
      <c r="K162" s="66"/>
      <c r="N162" s="66"/>
      <c r="Q162" s="66"/>
      <c r="U162" s="66"/>
      <c r="V162" s="66"/>
      <c r="X162" s="66"/>
      <c r="Z162" s="60"/>
      <c r="AA162" s="24"/>
      <c r="AB162" s="24"/>
      <c r="AC162" s="25"/>
      <c r="AD162" s="25"/>
      <c r="AE162" s="30"/>
    </row>
    <row r="163" spans="5:31" ht="12.75">
      <c r="E163" s="19"/>
      <c r="F163" s="2"/>
      <c r="AA163" s="24"/>
      <c r="AB163" s="24"/>
      <c r="AC163" s="25"/>
      <c r="AD163" s="25"/>
      <c r="AE163" s="30"/>
    </row>
    <row r="164" spans="5:31" ht="12.75">
      <c r="E164" s="19"/>
      <c r="F164" s="2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9"/>
      <c r="U164" s="24"/>
      <c r="V164" s="24"/>
      <c r="X164" s="24"/>
      <c r="Y164" s="60"/>
      <c r="Z164" s="60"/>
      <c r="AA164" s="24"/>
      <c r="AB164" s="24"/>
      <c r="AC164" s="25"/>
      <c r="AD164" s="25"/>
      <c r="AE164" s="30"/>
    </row>
    <row r="165" spans="5:31" ht="12.75">
      <c r="E165" s="19"/>
      <c r="F165" s="2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9"/>
      <c r="U165" s="24"/>
      <c r="V165" s="24"/>
      <c r="W165" s="24"/>
      <c r="X165" s="24"/>
      <c r="Y165" s="60"/>
      <c r="Z165" s="60"/>
      <c r="AA165" s="24"/>
      <c r="AB165" s="24"/>
      <c r="AC165" s="25"/>
      <c r="AD165" s="25"/>
      <c r="AE165" s="30"/>
    </row>
    <row r="166" spans="5:31" ht="12.75">
      <c r="E166" s="19"/>
      <c r="F166" s="2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9"/>
      <c r="U166" s="24"/>
      <c r="X166" s="24"/>
      <c r="Y166" s="60"/>
      <c r="Z166" s="60"/>
      <c r="AA166" s="24"/>
      <c r="AB166" s="24"/>
      <c r="AC166" s="25"/>
      <c r="AD166" s="25"/>
      <c r="AE166" s="30"/>
    </row>
    <row r="167" spans="5:31" ht="12.75">
      <c r="E167" s="19"/>
      <c r="F167" s="2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7"/>
      <c r="U167" s="66"/>
      <c r="V167" s="66"/>
      <c r="W167" s="66"/>
      <c r="X167" s="66"/>
      <c r="Y167" s="60"/>
      <c r="Z167" s="60"/>
      <c r="AA167" s="24"/>
      <c r="AB167" s="24"/>
      <c r="AC167" s="25"/>
      <c r="AD167" s="25"/>
      <c r="AE167" s="30"/>
    </row>
    <row r="168" spans="5:31" ht="12.75">
      <c r="E168" s="19"/>
      <c r="F168" s="2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7"/>
      <c r="U168" s="66"/>
      <c r="V168" s="66"/>
      <c r="W168" s="66"/>
      <c r="X168" s="66"/>
      <c r="Y168" s="60"/>
      <c r="Z168" s="60"/>
      <c r="AA168" s="24"/>
      <c r="AB168" s="24"/>
      <c r="AC168" s="25"/>
      <c r="AD168" s="25"/>
      <c r="AE168" s="30"/>
    </row>
  </sheetData>
  <mergeCells count="4">
    <mergeCell ref="AA5:AD5"/>
    <mergeCell ref="B7:C7"/>
    <mergeCell ref="G5:T5"/>
    <mergeCell ref="U5:Y5"/>
  </mergeCells>
  <printOptions/>
  <pageMargins left="0.48" right="0.51" top="0.76" bottom="0.61" header="0.5118110236220472" footer="0.5118110236220472"/>
  <pageSetup fitToHeight="4" fitToWidth="1" horizontalDpi="600" verticalDpi="600" orientation="landscape" pageOrder="overThenDown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2011-06-28T14:08:18Z</cp:lastPrinted>
  <dcterms:created xsi:type="dcterms:W3CDTF">2003-08-01T14:12:13Z</dcterms:created>
  <dcterms:modified xsi:type="dcterms:W3CDTF">2011-10-03T09:41:48Z</dcterms:modified>
  <cp:category/>
  <cp:version/>
  <cp:contentType/>
  <cp:contentStatus/>
</cp:coreProperties>
</file>