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<sst xmlns="http://schemas.openxmlformats.org/spreadsheetml/2006/main" count="334" uniqueCount="333">
  <si>
    <t>All figures are in £'s</t>
  </si>
  <si>
    <t>Return Received (1 =yes)</t>
  </si>
  <si>
    <t>TOTAL PCT EXPENDITURE ON VOLUNTARY AND NHS MANAGED HOSPICE AND SPC UNITS IN BOTH IN-PATIENT AND COMMUNITY SETTINGS</t>
  </si>
  <si>
    <t>TOTAL PCT EXPENDITURE ON ANY OTHER SPC COMMUNITY SERVICES NOT INCLUDED IN TABLE 1</t>
  </si>
  <si>
    <t>TOTAL PCT EXPENDITURE ON ANY OTHER SPC SERVICES PROVIDED IN THE HOSPITAL SETTING NOT INCLUDED IN TABLE 1</t>
  </si>
  <si>
    <t>TOTAL PCT EXPENDITURE ON ANY OTHER SPC SERVICES NOT INCLUDED IN TABLES 1, 2 OR 3 ABOVE</t>
  </si>
  <si>
    <t>Spend Per Head</t>
  </si>
  <si>
    <t>IMD (2010)</t>
  </si>
  <si>
    <t>SPC expenditure 2006/07 (£)</t>
  </si>
  <si>
    <t>Deaths 2009 (NCHOD)</t>
  </si>
  <si>
    <t>Spend per death</t>
  </si>
  <si>
    <t>Voluntary Hospices - Children</t>
  </si>
  <si>
    <t>Voluntary Hospices Sub Total</t>
  </si>
  <si>
    <t>NHS Hospices/SPC Units Sub Total</t>
  </si>
  <si>
    <t>NHS Managed Services</t>
  </si>
  <si>
    <t>Voluntary Managed Services</t>
  </si>
  <si>
    <t>TOTAL DECLARED SPEND</t>
  </si>
  <si>
    <t>Other SPC</t>
  </si>
  <si>
    <t>Total Population, 2009 (000)</t>
  </si>
  <si>
    <t>Population over 65, 2009 (000)</t>
  </si>
  <si>
    <t>Spend per head of total population</t>
  </si>
  <si>
    <t>Spend per head over 65</t>
  </si>
  <si>
    <t>n/a</t>
  </si>
  <si>
    <t>5HG</t>
  </si>
  <si>
    <t>Ashton, Leigh and Wigan</t>
  </si>
  <si>
    <t>5C2</t>
  </si>
  <si>
    <t>Barking and Dagenham</t>
  </si>
  <si>
    <t>5A9</t>
  </si>
  <si>
    <t>Barnet</t>
  </si>
  <si>
    <t>5JE</t>
  </si>
  <si>
    <t>Barnsley</t>
  </si>
  <si>
    <t>5ET</t>
  </si>
  <si>
    <t>Bassetlaw</t>
  </si>
  <si>
    <t>5FL</t>
  </si>
  <si>
    <t>Bath and North East Somerset</t>
  </si>
  <si>
    <t>5P2</t>
  </si>
  <si>
    <t>Bedfordshire</t>
  </si>
  <si>
    <t>5QG</t>
  </si>
  <si>
    <t>Berkshire East</t>
  </si>
  <si>
    <t>5QF</t>
  </si>
  <si>
    <t>Berkshire West</t>
  </si>
  <si>
    <t>TAK</t>
  </si>
  <si>
    <t>Bexley</t>
  </si>
  <si>
    <t>5PG</t>
  </si>
  <si>
    <t>Birmingham East and North</t>
  </si>
  <si>
    <t>5CC</t>
  </si>
  <si>
    <t>Blackburn with Darwen</t>
  </si>
  <si>
    <t>5HP</t>
  </si>
  <si>
    <t>Blackpool</t>
  </si>
  <si>
    <t>5HQ</t>
  </si>
  <si>
    <t>Bolton</t>
  </si>
  <si>
    <t>5QN</t>
  </si>
  <si>
    <t>Bournemouth and Poole Teaching</t>
  </si>
  <si>
    <t>5NY</t>
  </si>
  <si>
    <t>Bradford and Airedale Teaching</t>
  </si>
  <si>
    <t>5K5</t>
  </si>
  <si>
    <t>Brent Teaching</t>
  </si>
  <si>
    <t>5LQ</t>
  </si>
  <si>
    <t>Brighton and Hove City</t>
  </si>
  <si>
    <t>5QJ</t>
  </si>
  <si>
    <t>Bristol</t>
  </si>
  <si>
    <t>5A7</t>
  </si>
  <si>
    <t>Bromley</t>
  </si>
  <si>
    <t>5QD</t>
  </si>
  <si>
    <t>Buckinghamshire</t>
  </si>
  <si>
    <t>5JX</t>
  </si>
  <si>
    <t>Bury</t>
  </si>
  <si>
    <t>5J6</t>
  </si>
  <si>
    <t>Calderdale</t>
  </si>
  <si>
    <t>5PP</t>
  </si>
  <si>
    <t>Cambridgeshire</t>
  </si>
  <si>
    <t>5K7</t>
  </si>
  <si>
    <t>Camden</t>
  </si>
  <si>
    <t>5NP</t>
  </si>
  <si>
    <t>Central and Eastern Cheshire</t>
  </si>
  <si>
    <t>5NG</t>
  </si>
  <si>
    <t>Central Lancashire</t>
  </si>
  <si>
    <t>5C3</t>
  </si>
  <si>
    <t>City and Hackney Teaching</t>
  </si>
  <si>
    <t>5QP</t>
  </si>
  <si>
    <t>Cornwall and Isles of Scilly</t>
  </si>
  <si>
    <t>5ND</t>
  </si>
  <si>
    <t>County Durham</t>
  </si>
  <si>
    <t>5MD</t>
  </si>
  <si>
    <t>Coventry Teaching</t>
  </si>
  <si>
    <t>5K9</t>
  </si>
  <si>
    <t>Croydon</t>
  </si>
  <si>
    <t>5NE</t>
  </si>
  <si>
    <t>Cumbria Teaching</t>
  </si>
  <si>
    <t>5J9</t>
  </si>
  <si>
    <t>Darlington</t>
  </si>
  <si>
    <t>5N7</t>
  </si>
  <si>
    <t>Derby City</t>
  </si>
  <si>
    <t>5N6</t>
  </si>
  <si>
    <t>Derbyshire County</t>
  </si>
  <si>
    <t>5QQ</t>
  </si>
  <si>
    <t>Devon</t>
  </si>
  <si>
    <t>5N5</t>
  </si>
  <si>
    <t>Doncaster</t>
  </si>
  <si>
    <t>5QM</t>
  </si>
  <si>
    <t>Dorset</t>
  </si>
  <si>
    <t>5PE</t>
  </si>
  <si>
    <t>Dudley</t>
  </si>
  <si>
    <t>5HX</t>
  </si>
  <si>
    <t>Ealing</t>
  </si>
  <si>
    <t>5NH</t>
  </si>
  <si>
    <t>East Lancashire Teaching</t>
  </si>
  <si>
    <t>5NW</t>
  </si>
  <si>
    <t>East Riding of Yorkshire</t>
  </si>
  <si>
    <t>5P7 5P8</t>
  </si>
  <si>
    <t>East Sussex Downs and Weald AND Hastings and Rother</t>
  </si>
  <si>
    <t>5QA</t>
  </si>
  <si>
    <t>Eastern and Coastal Kent</t>
  </si>
  <si>
    <t>5C1</t>
  </si>
  <si>
    <t>Enfield</t>
  </si>
  <si>
    <t>5KF</t>
  </si>
  <si>
    <t>Gateshead</t>
  </si>
  <si>
    <t>5QH</t>
  </si>
  <si>
    <t>Gloucestershire</t>
  </si>
  <si>
    <t>5PR</t>
  </si>
  <si>
    <t>Great Yarmouth and Waveney</t>
  </si>
  <si>
    <t>5A8</t>
  </si>
  <si>
    <t>Greenwich Teaching</t>
  </si>
  <si>
    <t>5NM</t>
  </si>
  <si>
    <t>Halton and St Helens</t>
  </si>
  <si>
    <t>5H1</t>
  </si>
  <si>
    <t>Hammersmith and Fulham</t>
  </si>
  <si>
    <t>5QC</t>
  </si>
  <si>
    <t>Hampshire</t>
  </si>
  <si>
    <t>5C9</t>
  </si>
  <si>
    <t>Haringey Teaching</t>
  </si>
  <si>
    <t>5K6</t>
  </si>
  <si>
    <t>Harrow</t>
  </si>
  <si>
    <t>5D9</t>
  </si>
  <si>
    <t>Hartlepool</t>
  </si>
  <si>
    <t>5A4</t>
  </si>
  <si>
    <t>Havering</t>
  </si>
  <si>
    <t>5MX</t>
  </si>
  <si>
    <t>Heart of Birmingham Teaching</t>
  </si>
  <si>
    <t>5CN</t>
  </si>
  <si>
    <t>Herefordshire</t>
  </si>
  <si>
    <t>5NQ</t>
  </si>
  <si>
    <t>Heywood, Middleton and Rochdale</t>
  </si>
  <si>
    <t>5AT</t>
  </si>
  <si>
    <t>Hillingdon</t>
  </si>
  <si>
    <t>5HY</t>
  </si>
  <si>
    <t>Hounslow</t>
  </si>
  <si>
    <t>5NX</t>
  </si>
  <si>
    <t>Hull Teaching</t>
  </si>
  <si>
    <t>5QT</t>
  </si>
  <si>
    <t>Isle of Wight National Health Service</t>
  </si>
  <si>
    <t>5K8</t>
  </si>
  <si>
    <t>Islington</t>
  </si>
  <si>
    <t>5LA</t>
  </si>
  <si>
    <t>Kensington and Chelsea</t>
  </si>
  <si>
    <t>5A5</t>
  </si>
  <si>
    <t>Kingston</t>
  </si>
  <si>
    <t>5N2</t>
  </si>
  <si>
    <t>Kirklees</t>
  </si>
  <si>
    <t>5J4</t>
  </si>
  <si>
    <t>Knowsley</t>
  </si>
  <si>
    <t>5LD</t>
  </si>
  <si>
    <t>Lambeth</t>
  </si>
  <si>
    <t>5N1</t>
  </si>
  <si>
    <t>Leeds</t>
  </si>
  <si>
    <t>5PC</t>
  </si>
  <si>
    <t>Leicester City</t>
  </si>
  <si>
    <t>5PA</t>
  </si>
  <si>
    <t>Leicestershire County and Rutland</t>
  </si>
  <si>
    <t>5LF</t>
  </si>
  <si>
    <t>Lewisham</t>
  </si>
  <si>
    <t>5N9</t>
  </si>
  <si>
    <t>Lincolnshire Teaching</t>
  </si>
  <si>
    <t>5NL</t>
  </si>
  <si>
    <t>Liverpool</t>
  </si>
  <si>
    <t>5GC</t>
  </si>
  <si>
    <t>Luton</t>
  </si>
  <si>
    <t>5NT</t>
  </si>
  <si>
    <t>Manchester</t>
  </si>
  <si>
    <t>5L3</t>
  </si>
  <si>
    <t>Medway</t>
  </si>
  <si>
    <t>5PX</t>
  </si>
  <si>
    <t>Mid Essex</t>
  </si>
  <si>
    <t>5KM</t>
  </si>
  <si>
    <t>Middlesbrough</t>
  </si>
  <si>
    <t>5CQ</t>
  </si>
  <si>
    <t>Milton Keynes</t>
  </si>
  <si>
    <t>5D7</t>
  </si>
  <si>
    <t>Newcastle</t>
  </si>
  <si>
    <t>5C5</t>
  </si>
  <si>
    <t>Newham</t>
  </si>
  <si>
    <t>5PQ</t>
  </si>
  <si>
    <t>Norfolk</t>
  </si>
  <si>
    <t>5PW</t>
  </si>
  <si>
    <t>North East Essex</t>
  </si>
  <si>
    <t>TAN</t>
  </si>
  <si>
    <t>North East Lincolnshire</t>
  </si>
  <si>
    <t>5NF</t>
  </si>
  <si>
    <t>North Lancashire Teaching</t>
  </si>
  <si>
    <t>5EF</t>
  </si>
  <si>
    <t>North Lincolnshire</t>
  </si>
  <si>
    <t>5M8</t>
  </si>
  <si>
    <t>North Somerset</t>
  </si>
  <si>
    <t>5PH</t>
  </si>
  <si>
    <t>North Staffordshire</t>
  </si>
  <si>
    <t>5D8</t>
  </si>
  <si>
    <t>North Tyneside</t>
  </si>
  <si>
    <t>5NV</t>
  </si>
  <si>
    <t>North Yorkshire and York</t>
  </si>
  <si>
    <t>5PD</t>
  </si>
  <si>
    <t>Northamptonshire Teaching</t>
  </si>
  <si>
    <t>TAC</t>
  </si>
  <si>
    <t>Northumberland</t>
  </si>
  <si>
    <t>5EM</t>
  </si>
  <si>
    <t>Nottingham City</t>
  </si>
  <si>
    <t>5N8</t>
  </si>
  <si>
    <t>Nottinghamshire County Teaching</t>
  </si>
  <si>
    <t>5J5</t>
  </si>
  <si>
    <t>Oldham</t>
  </si>
  <si>
    <t>5QE</t>
  </si>
  <si>
    <t>Oxfordshire</t>
  </si>
  <si>
    <t>5PN</t>
  </si>
  <si>
    <t>Peterborough</t>
  </si>
  <si>
    <t>5F1</t>
  </si>
  <si>
    <t>Plymouth Teaching</t>
  </si>
  <si>
    <t>5FE</t>
  </si>
  <si>
    <t>Portsmouth City Teaching</t>
  </si>
  <si>
    <t>5NA</t>
  </si>
  <si>
    <t>Redbridge</t>
  </si>
  <si>
    <t>5QR</t>
  </si>
  <si>
    <t>Redcar and Cleveland</t>
  </si>
  <si>
    <t>5M6</t>
  </si>
  <si>
    <t>Richmond and Twickenham</t>
  </si>
  <si>
    <t>5H8</t>
  </si>
  <si>
    <t>Rotherham</t>
  </si>
  <si>
    <t>5F5</t>
  </si>
  <si>
    <t>Salford</t>
  </si>
  <si>
    <t>5PF</t>
  </si>
  <si>
    <t>Sandwell</t>
  </si>
  <si>
    <t>5NJ</t>
  </si>
  <si>
    <t>Sefton</t>
  </si>
  <si>
    <t>5N4</t>
  </si>
  <si>
    <t>Sheffield</t>
  </si>
  <si>
    <t>5M2</t>
  </si>
  <si>
    <t>Shropshire County</t>
  </si>
  <si>
    <t>TAM</t>
  </si>
  <si>
    <t xml:space="preserve">Solihull </t>
  </si>
  <si>
    <t>5QL</t>
  </si>
  <si>
    <t>Somerset</t>
  </si>
  <si>
    <t>5M1</t>
  </si>
  <si>
    <t>South Birmingham</t>
  </si>
  <si>
    <t>5P1</t>
  </si>
  <si>
    <t>South East Essex</t>
  </si>
  <si>
    <t>5A3</t>
  </si>
  <si>
    <t>South Gloucestershire</t>
  </si>
  <si>
    <t>5PK</t>
  </si>
  <si>
    <t>South Staffordshire</t>
  </si>
  <si>
    <t>5KG</t>
  </si>
  <si>
    <t>South Tyneside</t>
  </si>
  <si>
    <t>5PY</t>
  </si>
  <si>
    <t>South West Essex</t>
  </si>
  <si>
    <t>5L1</t>
  </si>
  <si>
    <t>Southampton City</t>
  </si>
  <si>
    <t>5LE</t>
  </si>
  <si>
    <t>Southwark</t>
  </si>
  <si>
    <t>5F7</t>
  </si>
  <si>
    <t>Stockport</t>
  </si>
  <si>
    <t>5E1</t>
  </si>
  <si>
    <t>Stockton-on-Tees Teaching</t>
  </si>
  <si>
    <t>5PJ</t>
  </si>
  <si>
    <t>Stoke on Trent</t>
  </si>
  <si>
    <t>5PT</t>
  </si>
  <si>
    <t>Suffolk</t>
  </si>
  <si>
    <t>5KL</t>
  </si>
  <si>
    <t>Sunderland Teaching</t>
  </si>
  <si>
    <t>5P5</t>
  </si>
  <si>
    <t>Surrey</t>
  </si>
  <si>
    <t>5M7</t>
  </si>
  <si>
    <t>Sutton and Merton</t>
  </si>
  <si>
    <t>5K3</t>
  </si>
  <si>
    <t>Swindon</t>
  </si>
  <si>
    <t>5LH</t>
  </si>
  <si>
    <t>Tameside and Glossop</t>
  </si>
  <si>
    <t>5MK</t>
  </si>
  <si>
    <t>Telford and Wrekin</t>
  </si>
  <si>
    <t>TAL</t>
  </si>
  <si>
    <t>Torbay</t>
  </si>
  <si>
    <t>5C4</t>
  </si>
  <si>
    <t>Tower Hamlets</t>
  </si>
  <si>
    <t>5NR</t>
  </si>
  <si>
    <t>Trafford</t>
  </si>
  <si>
    <t>5N3</t>
  </si>
  <si>
    <t>Wakefield District</t>
  </si>
  <si>
    <t>5M3</t>
  </si>
  <si>
    <t>Walsall Teaching</t>
  </si>
  <si>
    <t>5NC</t>
  </si>
  <si>
    <t>Waltham Forest</t>
  </si>
  <si>
    <t>5LG</t>
  </si>
  <si>
    <t>Wandsworth</t>
  </si>
  <si>
    <t>5J2</t>
  </si>
  <si>
    <t>Warrington</t>
  </si>
  <si>
    <t>5PM</t>
  </si>
  <si>
    <t>Warwickshire</t>
  </si>
  <si>
    <t>5PV</t>
  </si>
  <si>
    <t>West Essex</t>
  </si>
  <si>
    <t>5P3 5P4</t>
  </si>
  <si>
    <t>West Hertfordshire AND East and North Hertfordshire</t>
  </si>
  <si>
    <t>5P9</t>
  </si>
  <si>
    <t>West Kent</t>
  </si>
  <si>
    <t>5P6</t>
  </si>
  <si>
    <t>West Sussex</t>
  </si>
  <si>
    <t>5NN</t>
  </si>
  <si>
    <t>Western Cheshire</t>
  </si>
  <si>
    <t>5LC</t>
  </si>
  <si>
    <t>Westminster</t>
  </si>
  <si>
    <t>5QK</t>
  </si>
  <si>
    <t>Wiltshire</t>
  </si>
  <si>
    <t>5NK</t>
  </si>
  <si>
    <t>Wirral</t>
  </si>
  <si>
    <t>5MV</t>
  </si>
  <si>
    <t>Wolverhampton City</t>
  </si>
  <si>
    <t>5PL</t>
  </si>
  <si>
    <t>Worcestershire</t>
  </si>
  <si>
    <t>All other (EOLC, Palliative Care, Other)</t>
  </si>
  <si>
    <t>All Other (EOLC, Palliative Care, Other)</t>
  </si>
  <si>
    <t>NHS</t>
  </si>
  <si>
    <t>Voluntary</t>
  </si>
  <si>
    <t>TOTALS</t>
  </si>
  <si>
    <t>Other Declared Spend (EOLC, Palliative Care, Other)</t>
  </si>
  <si>
    <t>SPEND ON ADULT SPECIALIST PALLIATIVE CARE</t>
  </si>
  <si>
    <t>Specialist Palliative Care only</t>
  </si>
  <si>
    <t>Total 2010/11 Spend for all PCTs</t>
  </si>
  <si>
    <t>PCT Returns of Specialist Palliative Care Spend, 2010/11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</si>
</sst>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[Red]\(#,##0\)"/>
    <numFmt numFmtId="166" formatCode="_-&quot;£&quot;* #,##0_-;\-&quot;£&quot;* #,##0_-;_-&quot;£&quot;* &quot;-&quot;??_-;_-@_-"/>
    <numFmt numFmtId="167" formatCode="_-* #,##0.0_-;\-* #,##0.0_-;_-* &quot;-&quot;??_-;_-@_-"/>
    <numFmt numFmtId="168" formatCode="#,##0.0"/>
    <numFmt numFmtId="169" formatCode="General_)"/>
    <numFmt numFmtId="170" formatCode="0.0000"/>
    <numFmt numFmtId="171" formatCode="0.000"/>
    <numFmt numFmtId="172" formatCode="0.0"/>
    <numFmt numFmtId="173" formatCode="_-&quot;£&quot;* #,##0.0_-;\-&quot;£&quot;* #,##0.0_-;_-&quot;£&quot;* &quot;-&quot;??_-;_-@_-"/>
    <numFmt numFmtId="174" formatCode="0.000000"/>
    <numFmt numFmtId="175" formatCode="0.00000"/>
    <numFmt numFmtId="176" formatCode="0.00000000"/>
    <numFmt numFmtId="177" formatCode="0.0000000"/>
    <numFmt numFmtId="178" formatCode="0.000000000"/>
    <numFmt numFmtId="179" formatCode="0.0000000000"/>
    <numFmt numFmtId="180" formatCode="#,,&quot;m&quot;"/>
    <numFmt numFmtId="181" formatCode="\,"/>
    <numFmt numFmtId="182" formatCode="#,,"/>
    <numFmt numFmtId="183" formatCode="#,###,"/>
    <numFmt numFmtId="184" formatCode="#,,,"/>
    <numFmt numFmtId="185" formatCode="#,##0\ 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%"/>
    <numFmt numFmtId="192" formatCode="&quot;£&quot;#,##0"/>
    <numFmt numFmtId="193" formatCode="#,##0_ ;[Red]\-#,##0\ "/>
    <numFmt numFmtId="194" formatCode="0_ ;[Red]\-0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5" fillId="2" borderId="0" xfId="0" applyFont="1" applyFill="1" applyBorder="1" applyAlignment="1">
      <alignment/>
    </xf>
    <xf numFmtId="43" fontId="5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92" fontId="0" fillId="2" borderId="0" xfId="0" applyNumberFormat="1" applyFill="1" applyBorder="1" applyAlignment="1">
      <alignment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3" fontId="0" fillId="2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0" fillId="2" borderId="0" xfId="15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6" fillId="2" borderId="4" xfId="0" applyFont="1" applyFill="1" applyBorder="1" applyAlignment="1">
      <alignment/>
    </xf>
    <xf numFmtId="3" fontId="6" fillId="2" borderId="4" xfId="0" applyNumberFormat="1" applyFont="1" applyFill="1" applyBorder="1" applyAlignment="1">
      <alignment horizontal="right"/>
    </xf>
    <xf numFmtId="3" fontId="0" fillId="2" borderId="4" xfId="21" applyNumberFormat="1" applyFill="1" applyBorder="1" applyAlignment="1">
      <alignment horizontal="right"/>
    </xf>
    <xf numFmtId="3" fontId="0" fillId="2" borderId="5" xfId="21" applyNumberFormat="1" applyFill="1" applyBorder="1" applyAlignment="1">
      <alignment horizontal="right"/>
    </xf>
    <xf numFmtId="190" fontId="0" fillId="2" borderId="4" xfId="21" applyNumberFormat="1" applyFill="1" applyBorder="1" applyAlignment="1">
      <alignment horizontal="right"/>
    </xf>
    <xf numFmtId="164" fontId="0" fillId="2" borderId="4" xfId="15" applyNumberFormat="1" applyFill="1" applyBorder="1" applyAlignment="1">
      <alignment/>
    </xf>
    <xf numFmtId="43" fontId="0" fillId="2" borderId="4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0" xfId="21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3" fontId="0" fillId="2" borderId="0" xfId="15" applyNumberFormat="1" applyFill="1" applyBorder="1" applyAlignment="1">
      <alignment horizontal="right"/>
    </xf>
    <xf numFmtId="3" fontId="0" fillId="2" borderId="1" xfId="15" applyNumberFormat="1" applyFill="1" applyBorder="1" applyAlignment="1">
      <alignment horizontal="right"/>
    </xf>
    <xf numFmtId="3" fontId="0" fillId="2" borderId="4" xfId="15" applyNumberFormat="1" applyFill="1" applyBorder="1" applyAlignment="1">
      <alignment horizontal="right"/>
    </xf>
    <xf numFmtId="3" fontId="0" fillId="2" borderId="5" xfId="15" applyNumberFormat="1" applyFill="1" applyBorder="1" applyAlignment="1">
      <alignment horizontal="right"/>
    </xf>
    <xf numFmtId="3" fontId="6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6" xfId="0" applyFill="1" applyBorder="1" applyAlignment="1">
      <alignment/>
    </xf>
    <xf numFmtId="3" fontId="0" fillId="2" borderId="6" xfId="21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6" fillId="2" borderId="6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/>
    </xf>
    <xf numFmtId="164" fontId="0" fillId="2" borderId="6" xfId="15" applyNumberFormat="1" applyFill="1" applyBorder="1" applyAlignment="1">
      <alignment/>
    </xf>
    <xf numFmtId="43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21" applyNumberFormat="1" applyFill="1" applyBorder="1" applyAlignment="1">
      <alignment horizontal="right"/>
    </xf>
    <xf numFmtId="3" fontId="0" fillId="0" borderId="0" xfId="15" applyNumberFormat="1" applyFill="1" applyBorder="1" applyAlignment="1">
      <alignment horizontal="right"/>
    </xf>
    <xf numFmtId="3" fontId="0" fillId="0" borderId="1" xfId="15" applyNumberForma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6" xfId="0" applyFill="1" applyBorder="1" applyAlignment="1">
      <alignment/>
    </xf>
    <xf numFmtId="3" fontId="0" fillId="0" borderId="6" xfId="21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6" fillId="0" borderId="6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6" xfId="15" applyNumberFormat="1" applyFill="1" applyBorder="1" applyAlignment="1">
      <alignment/>
    </xf>
    <xf numFmtId="43" fontId="0" fillId="0" borderId="6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4" xfId="21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6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4" xfId="15" applyNumberFormat="1" applyFill="1" applyBorder="1" applyAlignment="1">
      <alignment/>
    </xf>
    <xf numFmtId="43" fontId="0" fillId="0" borderId="4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190" fontId="0" fillId="2" borderId="6" xfId="21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190" fontId="0" fillId="2" borderId="0" xfId="21" applyNumberFormat="1" applyFill="1" applyBorder="1" applyAlignment="1">
      <alignment/>
    </xf>
    <xf numFmtId="164" fontId="0" fillId="2" borderId="0" xfId="15" applyNumberFormat="1" applyFill="1" applyBorder="1" applyAlignment="1">
      <alignment horizontal="left"/>
    </xf>
    <xf numFmtId="164" fontId="0" fillId="2" borderId="1" xfId="15" applyNumberFormat="1" applyFill="1" applyBorder="1" applyAlignment="1">
      <alignment horizontal="left"/>
    </xf>
    <xf numFmtId="3" fontId="0" fillId="2" borderId="0" xfId="15" applyNumberForma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4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190" fontId="0" fillId="2" borderId="5" xfId="21" applyNumberForma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wrapText="1"/>
    </xf>
    <xf numFmtId="3" fontId="0" fillId="2" borderId="8" xfId="0" applyNumberFormat="1" applyFont="1" applyFill="1" applyBorder="1" applyAlignment="1">
      <alignment horizontal="right"/>
    </xf>
    <xf numFmtId="190" fontId="0" fillId="2" borderId="10" xfId="21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8" xfId="15" applyNumberFormat="1" applyFill="1" applyBorder="1" applyAlignment="1">
      <alignment horizontal="right"/>
    </xf>
    <xf numFmtId="3" fontId="0" fillId="2" borderId="10" xfId="15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0" borderId="8" xfId="15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/>
    </xf>
    <xf numFmtId="164" fontId="0" fillId="2" borderId="8" xfId="15" applyNumberFormat="1" applyFill="1" applyBorder="1" applyAlignment="1">
      <alignment horizontal="left"/>
    </xf>
    <xf numFmtId="0" fontId="0" fillId="2" borderId="8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164" fontId="6" fillId="2" borderId="8" xfId="0" applyNumberFormat="1" applyFont="1" applyFill="1" applyBorder="1" applyAlignment="1">
      <alignment/>
    </xf>
    <xf numFmtId="164" fontId="6" fillId="2" borderId="10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6" fillId="0" borderId="8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6" fillId="2" borderId="14" xfId="0" applyFont="1" applyFill="1" applyBorder="1" applyAlignment="1">
      <alignment wrapText="1"/>
    </xf>
    <xf numFmtId="0" fontId="0" fillId="2" borderId="15" xfId="0" applyFill="1" applyBorder="1" applyAlignment="1">
      <alignment/>
    </xf>
    <xf numFmtId="0" fontId="6" fillId="2" borderId="2" xfId="0" applyFont="1" applyFill="1" applyBorder="1" applyAlignment="1">
      <alignment horizontal="center" wrapText="1"/>
    </xf>
    <xf numFmtId="192" fontId="6" fillId="2" borderId="2" xfId="0" applyNumberFormat="1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6" fillId="2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66"/>
  <sheetViews>
    <sheetView showGridLines="0" tabSelected="1" zoomScale="70" zoomScaleNormal="70" workbookViewId="0" topLeftCell="A1">
      <pane xSplit="4" ySplit="6" topLeftCell="E7" activePane="bottomRight" state="frozen"/>
      <selection pane="topLeft" activeCell="A1" sqref="A1"/>
      <selection pane="topRight" activeCell="H5" sqref="H5:I5"/>
      <selection pane="bottomLeft" activeCell="A9" sqref="A9"/>
      <selection pane="bottomRight" activeCell="B1" sqref="B1"/>
    </sheetView>
  </sheetViews>
  <sheetFormatPr defaultColWidth="9.140625" defaultRowHeight="12.75"/>
  <cols>
    <col min="1" max="1" width="2.00390625" style="2" customWidth="1"/>
    <col min="2" max="2" width="8.140625" style="2" bestFit="1" customWidth="1"/>
    <col min="3" max="3" width="30.421875" style="2" customWidth="1"/>
    <col min="4" max="4" width="9.28125" style="2" customWidth="1"/>
    <col min="5" max="5" width="22.00390625" style="2" bestFit="1" customWidth="1"/>
    <col min="6" max="6" width="19.140625" style="3" bestFit="1" customWidth="1"/>
    <col min="7" max="7" width="14.00390625" style="2" customWidth="1"/>
    <col min="8" max="8" width="21.140625" style="3" customWidth="1"/>
    <col min="9" max="9" width="18.140625" style="2" bestFit="1" customWidth="1"/>
    <col min="10" max="10" width="20.140625" style="3" bestFit="1" customWidth="1"/>
    <col min="11" max="11" width="17.421875" style="2" customWidth="1"/>
    <col min="12" max="12" width="20.140625" style="97" bestFit="1" customWidth="1"/>
    <col min="13" max="15" width="13.00390625" style="2" customWidth="1"/>
    <col min="16" max="16" width="21.00390625" style="2" bestFit="1" customWidth="1"/>
    <col min="17" max="17" width="13.140625" style="2" customWidth="1"/>
    <col min="18" max="18" width="22.00390625" style="4" bestFit="1" customWidth="1"/>
    <col min="19" max="19" width="14.8515625" style="97" customWidth="1"/>
    <col min="20" max="20" width="12.57421875" style="2" customWidth="1"/>
    <col min="21" max="21" width="12.00390625" style="2" customWidth="1"/>
    <col min="22" max="22" width="11.7109375" style="2" customWidth="1"/>
    <col min="23" max="23" width="10.140625" style="2" customWidth="1"/>
    <col min="24" max="24" width="9.140625" style="2" customWidth="1"/>
    <col min="25" max="25" width="14.28125" style="7" customWidth="1"/>
    <col min="26" max="26" width="11.57421875" style="2" customWidth="1"/>
    <col min="27" max="27" width="9.140625" style="8" customWidth="1"/>
    <col min="28" max="16384" width="9.140625" style="2" customWidth="1"/>
  </cols>
  <sheetData>
    <row r="1" spans="2:24" ht="15.75">
      <c r="B1" s="1" t="s">
        <v>332</v>
      </c>
      <c r="T1" s="5"/>
      <c r="U1" s="5"/>
      <c r="V1" s="6"/>
      <c r="W1" s="5"/>
      <c r="X1" s="5"/>
    </row>
    <row r="2" spans="2:24" ht="14.25">
      <c r="B2" s="2" t="s">
        <v>0</v>
      </c>
      <c r="T2" s="5"/>
      <c r="U2" s="5"/>
      <c r="V2" s="5"/>
      <c r="W2" s="5"/>
      <c r="X2" s="5"/>
    </row>
    <row r="3" spans="4:27" ht="81" customHeight="1">
      <c r="D3" s="142" t="s">
        <v>1</v>
      </c>
      <c r="E3" s="132" t="s">
        <v>2</v>
      </c>
      <c r="F3" s="144"/>
      <c r="G3" s="141" t="s">
        <v>3</v>
      </c>
      <c r="H3" s="141"/>
      <c r="I3" s="132" t="s">
        <v>4</v>
      </c>
      <c r="J3" s="144"/>
      <c r="K3" s="132" t="s">
        <v>5</v>
      </c>
      <c r="L3" s="133"/>
      <c r="M3" s="134" t="s">
        <v>327</v>
      </c>
      <c r="N3" s="135"/>
      <c r="O3" s="135"/>
      <c r="P3" s="135"/>
      <c r="Q3" s="135"/>
      <c r="R3" s="135"/>
      <c r="S3" s="136"/>
      <c r="T3" s="127"/>
      <c r="U3" s="126"/>
      <c r="V3" s="137" t="s">
        <v>6</v>
      </c>
      <c r="W3" s="138"/>
      <c r="X3" s="130" t="s">
        <v>7</v>
      </c>
      <c r="Y3" s="139" t="s">
        <v>8</v>
      </c>
      <c r="Z3" s="128" t="s">
        <v>9</v>
      </c>
      <c r="AA3" s="129" t="s">
        <v>10</v>
      </c>
    </row>
    <row r="4" spans="4:27" ht="41.25" customHeight="1">
      <c r="D4" s="143"/>
      <c r="E4" s="9" t="s">
        <v>12</v>
      </c>
      <c r="F4" s="9" t="s">
        <v>13</v>
      </c>
      <c r="G4" s="10" t="s">
        <v>14</v>
      </c>
      <c r="H4" s="9" t="s">
        <v>15</v>
      </c>
      <c r="I4" s="9" t="s">
        <v>330</v>
      </c>
      <c r="J4" s="10" t="s">
        <v>323</v>
      </c>
      <c r="K4" s="11" t="s">
        <v>330</v>
      </c>
      <c r="L4" s="98" t="s">
        <v>324</v>
      </c>
      <c r="M4" s="115" t="s">
        <v>326</v>
      </c>
      <c r="N4" s="116" t="s">
        <v>325</v>
      </c>
      <c r="O4" s="116" t="s">
        <v>17</v>
      </c>
      <c r="P4" s="116" t="s">
        <v>328</v>
      </c>
      <c r="Q4" s="116" t="s">
        <v>11</v>
      </c>
      <c r="R4" s="117" t="s">
        <v>329</v>
      </c>
      <c r="S4" s="118" t="s">
        <v>16</v>
      </c>
      <c r="T4" s="12" t="s">
        <v>18</v>
      </c>
      <c r="U4" s="13" t="s">
        <v>19</v>
      </c>
      <c r="V4" s="13" t="s">
        <v>20</v>
      </c>
      <c r="W4" s="13" t="s">
        <v>21</v>
      </c>
      <c r="X4" s="131"/>
      <c r="Y4" s="139"/>
      <c r="Z4" s="128"/>
      <c r="AA4" s="129"/>
    </row>
    <row r="5" spans="2:27" ht="15.75">
      <c r="B5" s="140" t="s">
        <v>331</v>
      </c>
      <c r="C5" s="140"/>
      <c r="E5" s="14">
        <f aca="true" t="shared" si="0" ref="E5:L5">SUM(E7:E156)</f>
        <v>176163751</v>
      </c>
      <c r="F5" s="15">
        <f t="shared" si="0"/>
        <v>68332321</v>
      </c>
      <c r="G5" s="14">
        <f t="shared" si="0"/>
        <v>98754623</v>
      </c>
      <c r="H5" s="15">
        <f t="shared" si="0"/>
        <v>17168069.02</v>
      </c>
      <c r="I5" s="14">
        <f>SUM(I7:I156)</f>
        <v>11585468</v>
      </c>
      <c r="J5" s="15">
        <f>SUM(J7:J156)</f>
        <v>44908588</v>
      </c>
      <c r="K5" s="14">
        <f t="shared" si="0"/>
        <v>13044905</v>
      </c>
      <c r="L5" s="99">
        <f t="shared" si="0"/>
        <v>27176652</v>
      </c>
      <c r="M5" s="17">
        <f>SUM(E5,H5)</f>
        <v>193331820.02</v>
      </c>
      <c r="N5" s="17">
        <f>SUM(F5:G5)</f>
        <v>167086944</v>
      </c>
      <c r="O5" s="17">
        <f>SUM(I5,K5)</f>
        <v>24630373</v>
      </c>
      <c r="P5" s="17">
        <f>SUM(L5,J5)</f>
        <v>72085240</v>
      </c>
      <c r="Q5" s="14">
        <f>SUM(Q7:Q156)</f>
        <v>2752923</v>
      </c>
      <c r="R5" s="16">
        <f>M5+O5+N5</f>
        <v>385049137.02</v>
      </c>
      <c r="S5" s="119">
        <f>SUM(E5:J5,K5:L5)</f>
        <v>457134377.02</v>
      </c>
      <c r="T5" s="18">
        <f>SUM(T7:T156)</f>
        <v>51809.29999999999</v>
      </c>
      <c r="U5" s="18">
        <f>SUM(U7:U156)</f>
        <v>8433.999999999998</v>
      </c>
      <c r="V5" s="19">
        <f>R5/(T5*1000)</f>
        <v>7.432046698565704</v>
      </c>
      <c r="W5" s="19">
        <f>R5/(U5*1000)</f>
        <v>45.65439139435618</v>
      </c>
      <c r="X5" s="2" t="s">
        <v>22</v>
      </c>
      <c r="Y5" s="4">
        <f>SUM(Y7:Y156)</f>
        <v>245031509</v>
      </c>
      <c r="Z5" s="4">
        <f>SUM(Z7:Z156)</f>
        <v>456131</v>
      </c>
      <c r="AA5" s="8">
        <f>R5/Z5</f>
        <v>844.1634903569369</v>
      </c>
    </row>
    <row r="6" spans="3:27" s="20" customFormat="1" ht="12.75">
      <c r="C6" s="21"/>
      <c r="D6" s="21"/>
      <c r="E6" s="23"/>
      <c r="F6" s="24"/>
      <c r="G6" s="23"/>
      <c r="H6" s="24"/>
      <c r="I6" s="25"/>
      <c r="J6" s="96"/>
      <c r="K6" s="25"/>
      <c r="L6" s="100"/>
      <c r="M6" s="17">
        <f aca="true" t="shared" si="1" ref="M6:M69">SUM(E6,H6)</f>
        <v>0</v>
      </c>
      <c r="N6" s="17">
        <f aca="true" t="shared" si="2" ref="N6:N69">SUM(F6:G6)</f>
        <v>0</v>
      </c>
      <c r="O6" s="17"/>
      <c r="P6" s="17"/>
      <c r="Q6" s="22"/>
      <c r="R6" s="16"/>
      <c r="S6" s="119"/>
      <c r="T6" s="26"/>
      <c r="U6" s="26"/>
      <c r="V6" s="19"/>
      <c r="W6" s="19"/>
      <c r="Y6" s="28"/>
      <c r="Z6" s="28"/>
      <c r="AA6" s="8"/>
    </row>
    <row r="7" spans="2:27" ht="12.75">
      <c r="B7" s="2" t="s">
        <v>23</v>
      </c>
      <c r="C7" s="2" t="s">
        <v>24</v>
      </c>
      <c r="D7" s="2">
        <v>1</v>
      </c>
      <c r="E7" s="30">
        <v>1277246</v>
      </c>
      <c r="F7" s="31"/>
      <c r="G7" s="30"/>
      <c r="H7" s="31">
        <v>61605</v>
      </c>
      <c r="I7" s="30"/>
      <c r="J7" s="31"/>
      <c r="K7" s="30"/>
      <c r="L7" s="101">
        <v>928299</v>
      </c>
      <c r="M7" s="17">
        <f t="shared" si="1"/>
        <v>1338851</v>
      </c>
      <c r="N7" s="17">
        <f t="shared" si="2"/>
        <v>0</v>
      </c>
      <c r="O7" s="17">
        <f aca="true" t="shared" si="3" ref="O7:O38">SUM(I7,K7)</f>
        <v>0</v>
      </c>
      <c r="P7" s="17">
        <f aca="true" t="shared" si="4" ref="P7:P38">SUM(L7,J7)</f>
        <v>928299</v>
      </c>
      <c r="Q7" s="29"/>
      <c r="R7" s="16">
        <f aca="true" t="shared" si="5" ref="R7:R69">M7+O7+N7</f>
        <v>1338851</v>
      </c>
      <c r="S7" s="119">
        <f aca="true" t="shared" si="6" ref="S7:S38">SUM(E7:J7,K7:L7)</f>
        <v>2267150</v>
      </c>
      <c r="T7" s="18">
        <v>306.5</v>
      </c>
      <c r="U7" s="18">
        <v>49.6</v>
      </c>
      <c r="V7" s="19">
        <f aca="true" t="shared" si="7" ref="V7:V69">R7/(T7*1000)</f>
        <v>4.368192495921696</v>
      </c>
      <c r="W7" s="19">
        <f aca="true" t="shared" si="8" ref="W7:W69">R7/(U7*1000)</f>
        <v>26.99296370967742</v>
      </c>
      <c r="X7" s="32">
        <v>26.012567976424354</v>
      </c>
      <c r="Y7" s="4">
        <v>1304192</v>
      </c>
      <c r="Z7" s="4">
        <v>2903</v>
      </c>
      <c r="AA7" s="8">
        <f aca="true" t="shared" si="9" ref="AA7:AA38">R7/Z7</f>
        <v>461.19565966241817</v>
      </c>
    </row>
    <row r="8" spans="2:27" ht="12.75">
      <c r="B8" s="2" t="s">
        <v>25</v>
      </c>
      <c r="C8" s="2" t="s">
        <v>26</v>
      </c>
      <c r="D8" s="2">
        <v>1</v>
      </c>
      <c r="E8" s="30">
        <v>443000</v>
      </c>
      <c r="F8" s="31"/>
      <c r="G8" s="30">
        <v>950000</v>
      </c>
      <c r="H8" s="31">
        <v>56000</v>
      </c>
      <c r="I8" s="30"/>
      <c r="J8" s="31">
        <v>238000</v>
      </c>
      <c r="K8" s="30"/>
      <c r="L8" s="101"/>
      <c r="M8" s="17">
        <f t="shared" si="1"/>
        <v>499000</v>
      </c>
      <c r="N8" s="17">
        <f t="shared" si="2"/>
        <v>950000</v>
      </c>
      <c r="O8" s="17">
        <f t="shared" si="3"/>
        <v>0</v>
      </c>
      <c r="P8" s="17">
        <f t="shared" si="4"/>
        <v>238000</v>
      </c>
      <c r="Q8" s="29">
        <v>83000</v>
      </c>
      <c r="R8" s="16">
        <f t="shared" si="5"/>
        <v>1449000</v>
      </c>
      <c r="S8" s="119">
        <f t="shared" si="6"/>
        <v>1687000</v>
      </c>
      <c r="T8" s="18">
        <v>175.6</v>
      </c>
      <c r="U8" s="18">
        <v>20.1</v>
      </c>
      <c r="V8" s="19">
        <f t="shared" si="7"/>
        <v>8.251708428246014</v>
      </c>
      <c r="W8" s="19">
        <f t="shared" si="8"/>
        <v>72.08955223880596</v>
      </c>
      <c r="X8" s="32">
        <v>34.19379014577258</v>
      </c>
      <c r="Y8" s="4">
        <v>822883</v>
      </c>
      <c r="Z8" s="4">
        <v>1358</v>
      </c>
      <c r="AA8" s="8">
        <f t="shared" si="9"/>
        <v>1067.0103092783504</v>
      </c>
    </row>
    <row r="9" spans="2:27" ht="12.75">
      <c r="B9" s="2" t="s">
        <v>27</v>
      </c>
      <c r="C9" s="2" t="s">
        <v>28</v>
      </c>
      <c r="D9" s="2">
        <v>1</v>
      </c>
      <c r="E9" s="33">
        <v>1070000</v>
      </c>
      <c r="F9" s="34"/>
      <c r="G9" s="33">
        <v>890000</v>
      </c>
      <c r="H9" s="34">
        <v>35000</v>
      </c>
      <c r="I9" s="33">
        <v>661000</v>
      </c>
      <c r="J9" s="34"/>
      <c r="K9" s="33"/>
      <c r="L9" s="102"/>
      <c r="M9" s="17">
        <f t="shared" si="1"/>
        <v>1105000</v>
      </c>
      <c r="N9" s="17">
        <f t="shared" si="2"/>
        <v>890000</v>
      </c>
      <c r="O9" s="17">
        <f t="shared" si="3"/>
        <v>661000</v>
      </c>
      <c r="P9" s="17">
        <f t="shared" si="4"/>
        <v>0</v>
      </c>
      <c r="Q9" s="29"/>
      <c r="R9" s="16">
        <f t="shared" si="5"/>
        <v>2656000</v>
      </c>
      <c r="S9" s="119">
        <f t="shared" si="6"/>
        <v>2656000</v>
      </c>
      <c r="T9" s="18">
        <v>343.1</v>
      </c>
      <c r="U9" s="18">
        <v>47.2</v>
      </c>
      <c r="V9" s="19">
        <f t="shared" si="7"/>
        <v>7.741183328475663</v>
      </c>
      <c r="W9" s="19">
        <f t="shared" si="8"/>
        <v>56.271186440677965</v>
      </c>
      <c r="X9" s="32">
        <v>16.635312008281563</v>
      </c>
      <c r="Y9" s="4">
        <v>958000</v>
      </c>
      <c r="Z9" s="4">
        <v>2409</v>
      </c>
      <c r="AA9" s="8">
        <f t="shared" si="9"/>
        <v>1102.5321710253218</v>
      </c>
    </row>
    <row r="10" spans="2:27" ht="12.75">
      <c r="B10" s="2" t="s">
        <v>29</v>
      </c>
      <c r="C10" s="2" t="s">
        <v>30</v>
      </c>
      <c r="D10" s="2">
        <v>1</v>
      </c>
      <c r="E10" s="33">
        <v>1670200</v>
      </c>
      <c r="F10" s="34"/>
      <c r="G10" s="33">
        <v>1272100</v>
      </c>
      <c r="H10" s="34"/>
      <c r="I10" s="33">
        <v>461622</v>
      </c>
      <c r="J10" s="34"/>
      <c r="K10" s="33"/>
      <c r="L10" s="102"/>
      <c r="M10" s="17">
        <f t="shared" si="1"/>
        <v>1670200</v>
      </c>
      <c r="N10" s="17">
        <f t="shared" si="2"/>
        <v>1272100</v>
      </c>
      <c r="O10" s="17">
        <f t="shared" si="3"/>
        <v>461622</v>
      </c>
      <c r="P10" s="17">
        <f t="shared" si="4"/>
        <v>0</v>
      </c>
      <c r="Q10" s="29">
        <v>36100</v>
      </c>
      <c r="R10" s="16">
        <f t="shared" si="5"/>
        <v>3403922</v>
      </c>
      <c r="S10" s="119">
        <f t="shared" si="6"/>
        <v>3403922</v>
      </c>
      <c r="T10" s="18">
        <v>226.3</v>
      </c>
      <c r="U10" s="18">
        <v>37.7</v>
      </c>
      <c r="V10" s="19">
        <f t="shared" si="7"/>
        <v>15.041634997790544</v>
      </c>
      <c r="W10" s="19">
        <f t="shared" si="8"/>
        <v>90.28970822281167</v>
      </c>
      <c r="X10" s="32">
        <v>28.55216825044404</v>
      </c>
      <c r="Y10" s="4">
        <v>1565900</v>
      </c>
      <c r="Z10" s="4">
        <v>2332</v>
      </c>
      <c r="AA10" s="8">
        <f t="shared" si="9"/>
        <v>1459.6578044596913</v>
      </c>
    </row>
    <row r="11" spans="2:27" ht="12.75">
      <c r="B11" s="2" t="s">
        <v>31</v>
      </c>
      <c r="C11" s="2" t="s">
        <v>32</v>
      </c>
      <c r="D11" s="2">
        <v>1</v>
      </c>
      <c r="E11" s="30">
        <v>979462</v>
      </c>
      <c r="F11" s="31"/>
      <c r="G11" s="30">
        <v>102320</v>
      </c>
      <c r="H11" s="31">
        <v>13340</v>
      </c>
      <c r="I11" s="30"/>
      <c r="J11" s="31">
        <v>151607</v>
      </c>
      <c r="K11" s="30"/>
      <c r="L11" s="101"/>
      <c r="M11" s="17">
        <f t="shared" si="1"/>
        <v>992802</v>
      </c>
      <c r="N11" s="17">
        <f t="shared" si="2"/>
        <v>102320</v>
      </c>
      <c r="O11" s="17">
        <f t="shared" si="3"/>
        <v>0</v>
      </c>
      <c r="P11" s="17">
        <f t="shared" si="4"/>
        <v>151607</v>
      </c>
      <c r="Q11" s="29"/>
      <c r="R11" s="16">
        <f t="shared" si="5"/>
        <v>1095122</v>
      </c>
      <c r="S11" s="119">
        <f t="shared" si="6"/>
        <v>1246729</v>
      </c>
      <c r="T11" s="18">
        <v>111.6</v>
      </c>
      <c r="U11" s="18">
        <v>20.4</v>
      </c>
      <c r="V11" s="19">
        <f t="shared" si="7"/>
        <v>9.812921146953405</v>
      </c>
      <c r="W11" s="19">
        <f t="shared" si="8"/>
        <v>53.682450980392154</v>
      </c>
      <c r="X11" s="32">
        <v>24.910834591194973</v>
      </c>
      <c r="Y11" s="4">
        <v>1061236</v>
      </c>
      <c r="Z11" s="4">
        <v>1130</v>
      </c>
      <c r="AA11" s="8">
        <f t="shared" si="9"/>
        <v>969.1345132743363</v>
      </c>
    </row>
    <row r="12" spans="2:27" ht="12.75">
      <c r="B12" s="2" t="s">
        <v>33</v>
      </c>
      <c r="C12" s="2" t="s">
        <v>34</v>
      </c>
      <c r="D12" s="2">
        <v>1</v>
      </c>
      <c r="E12" s="33">
        <v>659000</v>
      </c>
      <c r="F12" s="34"/>
      <c r="G12" s="33">
        <v>16000</v>
      </c>
      <c r="H12" s="34"/>
      <c r="I12" s="33"/>
      <c r="J12" s="34"/>
      <c r="K12" s="33"/>
      <c r="L12" s="102"/>
      <c r="M12" s="17">
        <f t="shared" si="1"/>
        <v>659000</v>
      </c>
      <c r="N12" s="17">
        <f t="shared" si="2"/>
        <v>16000</v>
      </c>
      <c r="O12" s="17">
        <f t="shared" si="3"/>
        <v>0</v>
      </c>
      <c r="P12" s="17">
        <f t="shared" si="4"/>
        <v>0</v>
      </c>
      <c r="Q12" s="29">
        <v>7000</v>
      </c>
      <c r="R12" s="16">
        <f t="shared" si="5"/>
        <v>675000</v>
      </c>
      <c r="S12" s="119">
        <f t="shared" si="6"/>
        <v>675000</v>
      </c>
      <c r="T12" s="18">
        <v>177.7</v>
      </c>
      <c r="U12" s="18">
        <v>31.2</v>
      </c>
      <c r="V12" s="19">
        <f t="shared" si="7"/>
        <v>3.798536859876196</v>
      </c>
      <c r="W12" s="19">
        <f t="shared" si="8"/>
        <v>21.634615384615383</v>
      </c>
      <c r="X12" s="32">
        <v>12.1014214205186</v>
      </c>
      <c r="Y12" s="4">
        <v>1222418</v>
      </c>
      <c r="Z12" s="4">
        <v>1590</v>
      </c>
      <c r="AA12" s="8">
        <f t="shared" si="9"/>
        <v>424.52830188679246</v>
      </c>
    </row>
    <row r="13" spans="2:27" ht="12.75">
      <c r="B13" s="2" t="s">
        <v>35</v>
      </c>
      <c r="C13" s="2" t="s">
        <v>36</v>
      </c>
      <c r="D13" s="2">
        <v>0</v>
      </c>
      <c r="E13" s="33"/>
      <c r="F13" s="34"/>
      <c r="G13" s="33"/>
      <c r="H13" s="34"/>
      <c r="I13" s="33"/>
      <c r="J13" s="34"/>
      <c r="K13" s="33"/>
      <c r="L13" s="102"/>
      <c r="M13" s="17">
        <f t="shared" si="1"/>
        <v>0</v>
      </c>
      <c r="N13" s="17">
        <f t="shared" si="2"/>
        <v>0</v>
      </c>
      <c r="O13" s="17">
        <f t="shared" si="3"/>
        <v>0</v>
      </c>
      <c r="P13" s="17">
        <f t="shared" si="4"/>
        <v>0</v>
      </c>
      <c r="Q13" s="29"/>
      <c r="R13" s="16">
        <f t="shared" si="5"/>
        <v>0</v>
      </c>
      <c r="S13" s="119">
        <f t="shared" si="6"/>
        <v>0</v>
      </c>
      <c r="T13" s="18">
        <v>410.9</v>
      </c>
      <c r="U13" s="18">
        <v>62.2</v>
      </c>
      <c r="V13" s="19">
        <f t="shared" si="7"/>
        <v>0</v>
      </c>
      <c r="W13" s="19">
        <f t="shared" si="8"/>
        <v>0</v>
      </c>
      <c r="X13" s="32">
        <v>13.448543115676207</v>
      </c>
      <c r="Y13" s="4">
        <v>1715720</v>
      </c>
      <c r="Z13" s="4">
        <v>3301</v>
      </c>
      <c r="AA13" s="8">
        <f t="shared" si="9"/>
        <v>0</v>
      </c>
    </row>
    <row r="14" spans="2:27" ht="12.75">
      <c r="B14" s="2" t="s">
        <v>37</v>
      </c>
      <c r="C14" s="2" t="s">
        <v>38</v>
      </c>
      <c r="D14" s="2">
        <v>1</v>
      </c>
      <c r="E14" s="30">
        <v>1133122</v>
      </c>
      <c r="F14" s="31">
        <v>151109</v>
      </c>
      <c r="G14" s="30">
        <v>1247000</v>
      </c>
      <c r="H14" s="31">
        <v>16000</v>
      </c>
      <c r="I14" s="30"/>
      <c r="J14" s="31"/>
      <c r="K14" s="30"/>
      <c r="L14" s="101"/>
      <c r="M14" s="17">
        <f t="shared" si="1"/>
        <v>1149122</v>
      </c>
      <c r="N14" s="17">
        <f t="shared" si="2"/>
        <v>1398109</v>
      </c>
      <c r="O14" s="17">
        <f t="shared" si="3"/>
        <v>0</v>
      </c>
      <c r="P14" s="17">
        <f t="shared" si="4"/>
        <v>0</v>
      </c>
      <c r="Q14" s="29"/>
      <c r="R14" s="16">
        <f t="shared" si="5"/>
        <v>2547231</v>
      </c>
      <c r="S14" s="119">
        <f t="shared" si="6"/>
        <v>2547231</v>
      </c>
      <c r="T14" s="18">
        <v>399.7</v>
      </c>
      <c r="U14" s="18">
        <v>51.3</v>
      </c>
      <c r="V14" s="19">
        <f t="shared" si="7"/>
        <v>6.372857142857143</v>
      </c>
      <c r="W14" s="19">
        <f t="shared" si="8"/>
        <v>49.65362573099415</v>
      </c>
      <c r="X14" s="32">
        <v>13.906861264922524</v>
      </c>
      <c r="Y14" s="4">
        <v>1801311</v>
      </c>
      <c r="Z14" s="4">
        <v>2729</v>
      </c>
      <c r="AA14" s="8">
        <f t="shared" si="9"/>
        <v>933.3935507511909</v>
      </c>
    </row>
    <row r="15" spans="2:27" ht="12.75">
      <c r="B15" s="2" t="s">
        <v>39</v>
      </c>
      <c r="C15" s="2" t="s">
        <v>40</v>
      </c>
      <c r="D15" s="2">
        <v>1</v>
      </c>
      <c r="E15" s="30">
        <v>582000</v>
      </c>
      <c r="F15" s="31">
        <v>2267000</v>
      </c>
      <c r="G15" s="30">
        <v>337000</v>
      </c>
      <c r="H15" s="31"/>
      <c r="I15" s="30"/>
      <c r="J15" s="31"/>
      <c r="K15" s="30">
        <v>212000</v>
      </c>
      <c r="L15" s="101"/>
      <c r="M15" s="17">
        <f t="shared" si="1"/>
        <v>582000</v>
      </c>
      <c r="N15" s="17">
        <f t="shared" si="2"/>
        <v>2604000</v>
      </c>
      <c r="O15" s="17">
        <f t="shared" si="3"/>
        <v>212000</v>
      </c>
      <c r="P15" s="17">
        <f t="shared" si="4"/>
        <v>0</v>
      </c>
      <c r="Q15" s="29"/>
      <c r="R15" s="16">
        <f t="shared" si="5"/>
        <v>3398000</v>
      </c>
      <c r="S15" s="119">
        <f t="shared" si="6"/>
        <v>3398000</v>
      </c>
      <c r="T15" s="18">
        <v>466.7</v>
      </c>
      <c r="U15" s="18">
        <v>62.9</v>
      </c>
      <c r="V15" s="19">
        <f t="shared" si="7"/>
        <v>7.280908506535248</v>
      </c>
      <c r="W15" s="19">
        <f t="shared" si="8"/>
        <v>54.02225755166932</v>
      </c>
      <c r="X15" s="32">
        <v>11.848239139878359</v>
      </c>
      <c r="Y15" s="4">
        <v>4024000</v>
      </c>
      <c r="Z15" s="4">
        <v>3109</v>
      </c>
      <c r="AA15" s="8">
        <f t="shared" si="9"/>
        <v>1092.9559343840463</v>
      </c>
    </row>
    <row r="16" spans="2:27" ht="12.75">
      <c r="B16" s="20" t="s">
        <v>41</v>
      </c>
      <c r="C16" s="20" t="s">
        <v>42</v>
      </c>
      <c r="D16" s="20">
        <v>1</v>
      </c>
      <c r="E16" s="35">
        <v>937000</v>
      </c>
      <c r="F16" s="36"/>
      <c r="G16" s="35"/>
      <c r="H16" s="36"/>
      <c r="I16" s="35"/>
      <c r="J16" s="36">
        <v>56000</v>
      </c>
      <c r="K16" s="35"/>
      <c r="L16" s="103"/>
      <c r="M16" s="38">
        <f t="shared" si="1"/>
        <v>937000</v>
      </c>
      <c r="N16" s="38">
        <f t="shared" si="2"/>
        <v>0</v>
      </c>
      <c r="O16" s="38">
        <f t="shared" si="3"/>
        <v>0</v>
      </c>
      <c r="P16" s="38">
        <f t="shared" si="4"/>
        <v>56000</v>
      </c>
      <c r="Q16" s="23"/>
      <c r="R16" s="37">
        <f t="shared" si="5"/>
        <v>937000</v>
      </c>
      <c r="S16" s="120">
        <f t="shared" si="6"/>
        <v>993000</v>
      </c>
      <c r="T16" s="26">
        <v>225.9</v>
      </c>
      <c r="U16" s="26">
        <v>36.1</v>
      </c>
      <c r="V16" s="27">
        <f t="shared" si="7"/>
        <v>4.147853032315184</v>
      </c>
      <c r="W16" s="27">
        <f t="shared" si="8"/>
        <v>25.95567867036011</v>
      </c>
      <c r="X16" s="39">
        <v>16.707237199999998</v>
      </c>
      <c r="Y16" s="4">
        <v>875551</v>
      </c>
      <c r="Z16" s="4">
        <v>1863</v>
      </c>
      <c r="AA16" s="8">
        <f t="shared" si="9"/>
        <v>502.9522275899088</v>
      </c>
    </row>
    <row r="17" spans="2:27" ht="12.75">
      <c r="B17" s="40" t="s">
        <v>43</v>
      </c>
      <c r="C17" s="40" t="s">
        <v>44</v>
      </c>
      <c r="D17" s="40">
        <v>1</v>
      </c>
      <c r="E17" s="42">
        <v>1122000</v>
      </c>
      <c r="F17" s="43">
        <v>3802000</v>
      </c>
      <c r="G17" s="42"/>
      <c r="H17" s="43">
        <v>317000</v>
      </c>
      <c r="I17" s="42"/>
      <c r="J17" s="43"/>
      <c r="K17" s="42"/>
      <c r="L17" s="104">
        <v>1715000</v>
      </c>
      <c r="M17" s="45">
        <f t="shared" si="1"/>
        <v>1439000</v>
      </c>
      <c r="N17" s="45">
        <f t="shared" si="2"/>
        <v>3802000</v>
      </c>
      <c r="O17" s="45">
        <f t="shared" si="3"/>
        <v>0</v>
      </c>
      <c r="P17" s="45">
        <f t="shared" si="4"/>
        <v>1715000</v>
      </c>
      <c r="Q17" s="41">
        <v>160000</v>
      </c>
      <c r="R17" s="44">
        <f t="shared" si="5"/>
        <v>5241000</v>
      </c>
      <c r="S17" s="121">
        <f t="shared" si="6"/>
        <v>6956000</v>
      </c>
      <c r="T17" s="46">
        <v>407.2</v>
      </c>
      <c r="U17" s="46">
        <v>59.6</v>
      </c>
      <c r="V17" s="47">
        <f t="shared" si="7"/>
        <v>12.870825147347741</v>
      </c>
      <c r="W17" s="47">
        <f t="shared" si="8"/>
        <v>87.93624161073825</v>
      </c>
      <c r="X17" s="48">
        <v>37.91537352286773</v>
      </c>
      <c r="Y17" s="4">
        <v>2716398</v>
      </c>
      <c r="Z17" s="4">
        <v>3501</v>
      </c>
      <c r="AA17" s="8">
        <f t="shared" si="9"/>
        <v>1497.000856898029</v>
      </c>
    </row>
    <row r="18" spans="2:27" ht="12.75">
      <c r="B18" s="2" t="s">
        <v>45</v>
      </c>
      <c r="C18" s="2" t="s">
        <v>46</v>
      </c>
      <c r="D18" s="2">
        <v>1</v>
      </c>
      <c r="E18" s="33">
        <v>1100000</v>
      </c>
      <c r="F18" s="34"/>
      <c r="G18" s="33"/>
      <c r="H18" s="34">
        <v>49000</v>
      </c>
      <c r="I18" s="33"/>
      <c r="J18" s="34">
        <v>136000</v>
      </c>
      <c r="K18" s="33"/>
      <c r="L18" s="102"/>
      <c r="M18" s="17">
        <f t="shared" si="1"/>
        <v>1149000</v>
      </c>
      <c r="N18" s="17">
        <f t="shared" si="2"/>
        <v>0</v>
      </c>
      <c r="O18" s="17">
        <f t="shared" si="3"/>
        <v>0</v>
      </c>
      <c r="P18" s="17">
        <f t="shared" si="4"/>
        <v>136000</v>
      </c>
      <c r="Q18" s="29"/>
      <c r="R18" s="16">
        <f t="shared" si="5"/>
        <v>1149000</v>
      </c>
      <c r="S18" s="119">
        <f t="shared" si="6"/>
        <v>1285000</v>
      </c>
      <c r="T18" s="18">
        <v>139.9</v>
      </c>
      <c r="U18" s="18">
        <v>18.1</v>
      </c>
      <c r="V18" s="19">
        <f t="shared" si="7"/>
        <v>8.21300929235168</v>
      </c>
      <c r="W18" s="19">
        <f t="shared" si="8"/>
        <v>63.48066298342541</v>
      </c>
      <c r="X18" s="32">
        <v>35.23912804878051</v>
      </c>
      <c r="Y18" s="4">
        <v>941177</v>
      </c>
      <c r="Z18" s="4">
        <v>1294</v>
      </c>
      <c r="AA18" s="8">
        <f t="shared" si="9"/>
        <v>887.9443585780525</v>
      </c>
    </row>
    <row r="19" spans="2:27" ht="12.75">
      <c r="B19" s="2" t="s">
        <v>47</v>
      </c>
      <c r="C19" s="2" t="s">
        <v>48</v>
      </c>
      <c r="D19" s="2">
        <v>1</v>
      </c>
      <c r="E19" s="49">
        <v>1167402</v>
      </c>
      <c r="F19" s="50"/>
      <c r="G19" s="49"/>
      <c r="H19" s="50">
        <v>10225</v>
      </c>
      <c r="I19" s="49"/>
      <c r="J19" s="50">
        <v>87012</v>
      </c>
      <c r="K19" s="49"/>
      <c r="L19" s="105"/>
      <c r="M19" s="17">
        <f t="shared" si="1"/>
        <v>1177627</v>
      </c>
      <c r="N19" s="17">
        <f t="shared" si="2"/>
        <v>0</v>
      </c>
      <c r="O19" s="17">
        <f t="shared" si="3"/>
        <v>0</v>
      </c>
      <c r="P19" s="17">
        <f t="shared" si="4"/>
        <v>87012</v>
      </c>
      <c r="Q19" s="29">
        <v>20000</v>
      </c>
      <c r="R19" s="16">
        <f t="shared" si="5"/>
        <v>1177627</v>
      </c>
      <c r="S19" s="119">
        <f t="shared" si="6"/>
        <v>1264639</v>
      </c>
      <c r="T19" s="18">
        <v>140</v>
      </c>
      <c r="U19" s="18">
        <v>26.9</v>
      </c>
      <c r="V19" s="19">
        <f t="shared" si="7"/>
        <v>8.41162142857143</v>
      </c>
      <c r="W19" s="19">
        <f t="shared" si="8"/>
        <v>43.777955390334576</v>
      </c>
      <c r="X19" s="32">
        <v>40.37850796586061</v>
      </c>
      <c r="Y19" s="4">
        <v>1006252</v>
      </c>
      <c r="Z19" s="4">
        <v>1790</v>
      </c>
      <c r="AA19" s="8">
        <f t="shared" si="9"/>
        <v>657.8921787709497</v>
      </c>
    </row>
    <row r="20" spans="2:27" ht="12.75">
      <c r="B20" s="2" t="s">
        <v>49</v>
      </c>
      <c r="C20" s="2" t="s">
        <v>50</v>
      </c>
      <c r="D20" s="2">
        <v>1</v>
      </c>
      <c r="E20" s="30">
        <v>1020904</v>
      </c>
      <c r="F20" s="31"/>
      <c r="G20" s="30"/>
      <c r="H20" s="31">
        <v>203400</v>
      </c>
      <c r="I20" s="30"/>
      <c r="J20" s="31"/>
      <c r="K20" s="30"/>
      <c r="L20" s="101"/>
      <c r="M20" s="17">
        <f t="shared" si="1"/>
        <v>1224304</v>
      </c>
      <c r="N20" s="17">
        <f t="shared" si="2"/>
        <v>0</v>
      </c>
      <c r="O20" s="17">
        <f t="shared" si="3"/>
        <v>0</v>
      </c>
      <c r="P20" s="17">
        <f t="shared" si="4"/>
        <v>0</v>
      </c>
      <c r="Q20" s="29"/>
      <c r="R20" s="16">
        <f t="shared" si="5"/>
        <v>1224304</v>
      </c>
      <c r="S20" s="119">
        <f t="shared" si="6"/>
        <v>1224304</v>
      </c>
      <c r="T20" s="18">
        <v>265.1</v>
      </c>
      <c r="U20" s="18">
        <v>41.4</v>
      </c>
      <c r="V20" s="19">
        <f t="shared" si="7"/>
        <v>4.618272350056582</v>
      </c>
      <c r="W20" s="19">
        <f t="shared" si="8"/>
        <v>29.57256038647343</v>
      </c>
      <c r="X20" s="32">
        <v>30.457836253318174</v>
      </c>
      <c r="Y20" s="4">
        <v>1290028</v>
      </c>
      <c r="Z20" s="4">
        <v>2526</v>
      </c>
      <c r="AA20" s="8">
        <f t="shared" si="9"/>
        <v>484.6809184481393</v>
      </c>
    </row>
    <row r="21" spans="2:27" ht="12.75">
      <c r="B21" s="2" t="s">
        <v>51</v>
      </c>
      <c r="C21" s="2" t="s">
        <v>52</v>
      </c>
      <c r="D21" s="2">
        <v>1</v>
      </c>
      <c r="E21" s="30"/>
      <c r="F21" s="31"/>
      <c r="G21" s="30">
        <v>882000</v>
      </c>
      <c r="H21" s="31"/>
      <c r="I21" s="30">
        <v>417000</v>
      </c>
      <c r="J21" s="31">
        <v>610000</v>
      </c>
      <c r="K21" s="30">
        <v>119000</v>
      </c>
      <c r="L21" s="101"/>
      <c r="M21" s="17">
        <f t="shared" si="1"/>
        <v>0</v>
      </c>
      <c r="N21" s="17">
        <f t="shared" si="2"/>
        <v>882000</v>
      </c>
      <c r="O21" s="17">
        <f t="shared" si="3"/>
        <v>536000</v>
      </c>
      <c r="P21" s="17">
        <f t="shared" si="4"/>
        <v>610000</v>
      </c>
      <c r="Q21" s="29"/>
      <c r="R21" s="16">
        <f t="shared" si="5"/>
        <v>1418000</v>
      </c>
      <c r="S21" s="119">
        <f t="shared" si="6"/>
        <v>2028000</v>
      </c>
      <c r="T21" s="18">
        <v>306.2</v>
      </c>
      <c r="U21" s="18">
        <v>61.4</v>
      </c>
      <c r="V21" s="19">
        <f t="shared" si="7"/>
        <v>4.630960156760287</v>
      </c>
      <c r="W21" s="19">
        <f t="shared" si="8"/>
        <v>23.094462540716613</v>
      </c>
      <c r="X21" s="32">
        <v>20.035870782836554</v>
      </c>
      <c r="Y21" s="4">
        <v>640759</v>
      </c>
      <c r="Z21" s="4">
        <v>3435</v>
      </c>
      <c r="AA21" s="8">
        <f t="shared" si="9"/>
        <v>412.80931586608443</v>
      </c>
    </row>
    <row r="22" spans="2:27" ht="12.75">
      <c r="B22" s="2" t="s">
        <v>53</v>
      </c>
      <c r="C22" s="2" t="s">
        <v>54</v>
      </c>
      <c r="D22" s="2">
        <v>1</v>
      </c>
      <c r="E22" s="33">
        <v>3158000</v>
      </c>
      <c r="F22" s="34"/>
      <c r="G22" s="33">
        <v>5807000</v>
      </c>
      <c r="H22" s="34"/>
      <c r="I22" s="33"/>
      <c r="J22" s="34"/>
      <c r="K22" s="33"/>
      <c r="L22" s="102"/>
      <c r="M22" s="17">
        <f t="shared" si="1"/>
        <v>3158000</v>
      </c>
      <c r="N22" s="17">
        <f t="shared" si="2"/>
        <v>5807000</v>
      </c>
      <c r="O22" s="17">
        <f t="shared" si="3"/>
        <v>0</v>
      </c>
      <c r="P22" s="17">
        <f t="shared" si="4"/>
        <v>0</v>
      </c>
      <c r="Q22" s="29">
        <v>78000</v>
      </c>
      <c r="R22" s="16">
        <f t="shared" si="5"/>
        <v>8965000</v>
      </c>
      <c r="S22" s="119">
        <f t="shared" si="6"/>
        <v>8965000</v>
      </c>
      <c r="T22" s="18">
        <v>506.8</v>
      </c>
      <c r="U22" s="18">
        <v>68.4</v>
      </c>
      <c r="V22" s="19">
        <f t="shared" si="7"/>
        <v>17.689423835832674</v>
      </c>
      <c r="W22" s="19">
        <f t="shared" si="8"/>
        <v>131.0672514619883</v>
      </c>
      <c r="X22" s="32">
        <v>32.579282149980045</v>
      </c>
      <c r="Y22" s="4">
        <v>2313335</v>
      </c>
      <c r="Z22" s="4">
        <v>4186</v>
      </c>
      <c r="AA22" s="8">
        <f t="shared" si="9"/>
        <v>2141.662685140946</v>
      </c>
    </row>
    <row r="23" spans="2:27" ht="12.75">
      <c r="B23" s="2" t="s">
        <v>55</v>
      </c>
      <c r="C23" s="2" t="s">
        <v>56</v>
      </c>
      <c r="D23" s="2">
        <v>1</v>
      </c>
      <c r="E23" s="33">
        <v>922673</v>
      </c>
      <c r="F23" s="34">
        <v>1201296</v>
      </c>
      <c r="G23" s="33"/>
      <c r="H23" s="34">
        <v>89195</v>
      </c>
      <c r="I23" s="33"/>
      <c r="J23" s="34"/>
      <c r="K23" s="33"/>
      <c r="L23" s="102"/>
      <c r="M23" s="17">
        <f t="shared" si="1"/>
        <v>1011868</v>
      </c>
      <c r="N23" s="17">
        <f t="shared" si="2"/>
        <v>1201296</v>
      </c>
      <c r="O23" s="17">
        <f t="shared" si="3"/>
        <v>0</v>
      </c>
      <c r="P23" s="17">
        <f t="shared" si="4"/>
        <v>0</v>
      </c>
      <c r="Q23" s="29"/>
      <c r="R23" s="16">
        <f t="shared" si="5"/>
        <v>2213164</v>
      </c>
      <c r="S23" s="119">
        <f t="shared" si="6"/>
        <v>2213164</v>
      </c>
      <c r="T23" s="18">
        <v>255.5</v>
      </c>
      <c r="U23" s="18">
        <v>32.4</v>
      </c>
      <c r="V23" s="19">
        <f t="shared" si="7"/>
        <v>8.662090019569472</v>
      </c>
      <c r="W23" s="19">
        <f t="shared" si="8"/>
        <v>68.30753086419753</v>
      </c>
      <c r="X23" s="32">
        <v>30.496726601178775</v>
      </c>
      <c r="Y23" s="4">
        <v>1963921</v>
      </c>
      <c r="Z23" s="4">
        <v>1520</v>
      </c>
      <c r="AA23" s="8">
        <f t="shared" si="9"/>
        <v>1456.028947368421</v>
      </c>
    </row>
    <row r="24" spans="2:27" ht="12.75">
      <c r="B24" s="2" t="s">
        <v>57</v>
      </c>
      <c r="C24" s="2" t="s">
        <v>58</v>
      </c>
      <c r="D24" s="2">
        <v>1</v>
      </c>
      <c r="E24" s="33">
        <v>1289000</v>
      </c>
      <c r="F24" s="34">
        <v>290000</v>
      </c>
      <c r="G24" s="33">
        <v>1101000</v>
      </c>
      <c r="H24" s="34"/>
      <c r="I24" s="33"/>
      <c r="J24" s="34"/>
      <c r="K24" s="33"/>
      <c r="L24" s="102"/>
      <c r="M24" s="17">
        <f t="shared" si="1"/>
        <v>1289000</v>
      </c>
      <c r="N24" s="17">
        <f t="shared" si="2"/>
        <v>1391000</v>
      </c>
      <c r="O24" s="17">
        <f t="shared" si="3"/>
        <v>0</v>
      </c>
      <c r="P24" s="17">
        <f t="shared" si="4"/>
        <v>0</v>
      </c>
      <c r="Q24" s="29"/>
      <c r="R24" s="16">
        <f t="shared" si="5"/>
        <v>2680000</v>
      </c>
      <c r="S24" s="119">
        <f t="shared" si="6"/>
        <v>2680000</v>
      </c>
      <c r="T24" s="18">
        <v>256.3</v>
      </c>
      <c r="U24" s="18">
        <v>35.9</v>
      </c>
      <c r="V24" s="19">
        <f t="shared" si="7"/>
        <v>10.456496293406165</v>
      </c>
      <c r="W24" s="19">
        <f t="shared" si="8"/>
        <v>74.65181058495821</v>
      </c>
      <c r="X24" s="32">
        <v>26.000514263199356</v>
      </c>
      <c r="Y24" s="4">
        <v>2573558</v>
      </c>
      <c r="Z24" s="4">
        <v>2171</v>
      </c>
      <c r="AA24" s="8">
        <f t="shared" si="9"/>
        <v>1234.454168585905</v>
      </c>
    </row>
    <row r="25" spans="2:27" ht="12.75">
      <c r="B25" s="2" t="s">
        <v>59</v>
      </c>
      <c r="C25" s="2" t="s">
        <v>60</v>
      </c>
      <c r="D25" s="2">
        <v>1</v>
      </c>
      <c r="E25" s="30">
        <v>1383000</v>
      </c>
      <c r="F25" s="31"/>
      <c r="G25" s="30">
        <v>1373000</v>
      </c>
      <c r="H25" s="31">
        <v>126000</v>
      </c>
      <c r="I25" s="30"/>
      <c r="J25" s="31"/>
      <c r="K25" s="30">
        <v>564000</v>
      </c>
      <c r="L25" s="101">
        <v>474000</v>
      </c>
      <c r="M25" s="17">
        <f t="shared" si="1"/>
        <v>1509000</v>
      </c>
      <c r="N25" s="17">
        <f t="shared" si="2"/>
        <v>1373000</v>
      </c>
      <c r="O25" s="17">
        <f t="shared" si="3"/>
        <v>564000</v>
      </c>
      <c r="P25" s="17">
        <f t="shared" si="4"/>
        <v>474000</v>
      </c>
      <c r="Q25" s="29"/>
      <c r="R25" s="16">
        <f t="shared" si="5"/>
        <v>3446000</v>
      </c>
      <c r="S25" s="119">
        <f t="shared" si="6"/>
        <v>3920000</v>
      </c>
      <c r="T25" s="18">
        <v>433.1</v>
      </c>
      <c r="U25" s="18">
        <v>55.1</v>
      </c>
      <c r="V25" s="19">
        <f t="shared" si="7"/>
        <v>7.956592011082891</v>
      </c>
      <c r="W25" s="19">
        <f t="shared" si="8"/>
        <v>62.54083484573503</v>
      </c>
      <c r="X25" s="32">
        <v>25.163313353672844</v>
      </c>
      <c r="Y25" s="4">
        <v>1963870</v>
      </c>
      <c r="Z25" s="4">
        <v>3405</v>
      </c>
      <c r="AA25" s="8">
        <f t="shared" si="9"/>
        <v>1012.0411160058737</v>
      </c>
    </row>
    <row r="26" spans="2:27" ht="12.75">
      <c r="B26" s="20" t="s">
        <v>61</v>
      </c>
      <c r="C26" s="20" t="s">
        <v>62</v>
      </c>
      <c r="D26" s="20">
        <v>1</v>
      </c>
      <c r="E26" s="51">
        <v>2182000</v>
      </c>
      <c r="F26" s="52"/>
      <c r="G26" s="51">
        <v>50000</v>
      </c>
      <c r="H26" s="52">
        <v>120000</v>
      </c>
      <c r="I26" s="51"/>
      <c r="J26" s="52">
        <v>14000</v>
      </c>
      <c r="K26" s="51"/>
      <c r="L26" s="106">
        <v>58000</v>
      </c>
      <c r="M26" s="38">
        <f t="shared" si="1"/>
        <v>2302000</v>
      </c>
      <c r="N26" s="38">
        <f t="shared" si="2"/>
        <v>50000</v>
      </c>
      <c r="O26" s="38">
        <f t="shared" si="3"/>
        <v>0</v>
      </c>
      <c r="P26" s="38">
        <f t="shared" si="4"/>
        <v>72000</v>
      </c>
      <c r="Q26" s="23"/>
      <c r="R26" s="37">
        <f t="shared" si="5"/>
        <v>2352000</v>
      </c>
      <c r="S26" s="120">
        <f t="shared" si="6"/>
        <v>2424000</v>
      </c>
      <c r="T26" s="26">
        <v>310.2</v>
      </c>
      <c r="U26" s="26">
        <v>51.1</v>
      </c>
      <c r="V26" s="27">
        <f t="shared" si="7"/>
        <v>7.582205029013539</v>
      </c>
      <c r="W26" s="27">
        <f t="shared" si="8"/>
        <v>46.02739726027397</v>
      </c>
      <c r="X26" s="39">
        <v>14.952362759740254</v>
      </c>
      <c r="Y26" s="4">
        <v>2704800</v>
      </c>
      <c r="Z26" s="4">
        <v>2590</v>
      </c>
      <c r="AA26" s="8">
        <f t="shared" si="9"/>
        <v>908.1081081081081</v>
      </c>
    </row>
    <row r="27" spans="2:27" ht="12.75">
      <c r="B27" s="2" t="s">
        <v>63</v>
      </c>
      <c r="C27" s="2" t="s">
        <v>64</v>
      </c>
      <c r="D27" s="2">
        <v>1</v>
      </c>
      <c r="E27" s="30">
        <v>831000</v>
      </c>
      <c r="F27" s="31">
        <v>1069000</v>
      </c>
      <c r="G27" s="30">
        <v>634000</v>
      </c>
      <c r="H27" s="31">
        <v>110000</v>
      </c>
      <c r="I27" s="30"/>
      <c r="J27" s="31"/>
      <c r="K27" s="30"/>
      <c r="L27" s="101"/>
      <c r="M27" s="17">
        <f t="shared" si="1"/>
        <v>941000</v>
      </c>
      <c r="N27" s="17">
        <f t="shared" si="2"/>
        <v>1703000</v>
      </c>
      <c r="O27" s="17">
        <f t="shared" si="3"/>
        <v>0</v>
      </c>
      <c r="P27" s="17">
        <f t="shared" si="4"/>
        <v>0</v>
      </c>
      <c r="Q27" s="29"/>
      <c r="R27" s="16">
        <f t="shared" si="5"/>
        <v>2644000</v>
      </c>
      <c r="S27" s="119">
        <f t="shared" si="6"/>
        <v>2644000</v>
      </c>
      <c r="T27" s="18">
        <v>508.6</v>
      </c>
      <c r="U27" s="18">
        <v>82.5</v>
      </c>
      <c r="V27" s="19">
        <f t="shared" si="7"/>
        <v>5.198584349193865</v>
      </c>
      <c r="W27" s="19">
        <f t="shared" si="8"/>
        <v>32.04848484848485</v>
      </c>
      <c r="X27" s="32">
        <v>10.051154700178122</v>
      </c>
      <c r="Y27" s="4">
        <v>2069197</v>
      </c>
      <c r="Z27" s="4">
        <v>3903</v>
      </c>
      <c r="AA27" s="8">
        <f t="shared" si="9"/>
        <v>677.4276197796567</v>
      </c>
    </row>
    <row r="28" spans="2:27" ht="12.75">
      <c r="B28" s="2" t="s">
        <v>65</v>
      </c>
      <c r="C28" s="2" t="s">
        <v>66</v>
      </c>
      <c r="D28" s="2">
        <v>1</v>
      </c>
      <c r="E28" s="30">
        <v>310000</v>
      </c>
      <c r="F28" s="31">
        <v>206000</v>
      </c>
      <c r="G28" s="30">
        <v>628000</v>
      </c>
      <c r="H28" s="31">
        <v>39000</v>
      </c>
      <c r="I28" s="30"/>
      <c r="J28" s="31"/>
      <c r="K28" s="30"/>
      <c r="L28" s="101"/>
      <c r="M28" s="17">
        <f t="shared" si="1"/>
        <v>349000</v>
      </c>
      <c r="N28" s="17">
        <f t="shared" si="2"/>
        <v>834000</v>
      </c>
      <c r="O28" s="17">
        <f t="shared" si="3"/>
        <v>0</v>
      </c>
      <c r="P28" s="17">
        <f t="shared" si="4"/>
        <v>0</v>
      </c>
      <c r="Q28" s="29"/>
      <c r="R28" s="16">
        <f t="shared" si="5"/>
        <v>1183000</v>
      </c>
      <c r="S28" s="119">
        <f t="shared" si="6"/>
        <v>1183000</v>
      </c>
      <c r="T28" s="18">
        <v>182.6</v>
      </c>
      <c r="U28" s="18">
        <v>28.7</v>
      </c>
      <c r="V28" s="19">
        <f t="shared" si="7"/>
        <v>6.478641840087623</v>
      </c>
      <c r="W28" s="19">
        <f t="shared" si="8"/>
        <v>41.21951219512195</v>
      </c>
      <c r="X28" s="32">
        <v>22.230804240088105</v>
      </c>
      <c r="Y28" s="4">
        <v>502941</v>
      </c>
      <c r="Z28" s="4">
        <v>1702</v>
      </c>
      <c r="AA28" s="8">
        <f t="shared" si="9"/>
        <v>695.0646298472385</v>
      </c>
    </row>
    <row r="29" spans="2:27" s="53" customFormat="1" ht="12.75">
      <c r="B29" s="53" t="s">
        <v>67</v>
      </c>
      <c r="C29" s="53" t="s">
        <v>68</v>
      </c>
      <c r="D29" s="53">
        <v>1</v>
      </c>
      <c r="E29" s="55">
        <v>627000</v>
      </c>
      <c r="F29" s="56">
        <v>80000</v>
      </c>
      <c r="G29" s="55">
        <v>36000</v>
      </c>
      <c r="H29" s="56"/>
      <c r="I29" s="55"/>
      <c r="J29" s="56">
        <v>64000</v>
      </c>
      <c r="K29" s="55"/>
      <c r="L29" s="107"/>
      <c r="M29" s="58">
        <f t="shared" si="1"/>
        <v>627000</v>
      </c>
      <c r="N29" s="58">
        <f t="shared" si="2"/>
        <v>116000</v>
      </c>
      <c r="O29" s="58">
        <f t="shared" si="3"/>
        <v>0</v>
      </c>
      <c r="P29" s="58">
        <f t="shared" si="4"/>
        <v>64000</v>
      </c>
      <c r="Q29" s="54"/>
      <c r="R29" s="57">
        <f t="shared" si="5"/>
        <v>743000</v>
      </c>
      <c r="S29" s="122">
        <f t="shared" si="6"/>
        <v>807000</v>
      </c>
      <c r="T29" s="59">
        <v>201.6</v>
      </c>
      <c r="U29" s="59">
        <v>31.6</v>
      </c>
      <c r="V29" s="60">
        <f t="shared" si="7"/>
        <v>3.685515873015873</v>
      </c>
      <c r="W29" s="60">
        <f t="shared" si="8"/>
        <v>23.5126582278481</v>
      </c>
      <c r="X29" s="61">
        <v>23.175670964517742</v>
      </c>
      <c r="Y29" s="62">
        <v>899769</v>
      </c>
      <c r="Z29" s="62">
        <v>1865</v>
      </c>
      <c r="AA29" s="63">
        <f t="shared" si="9"/>
        <v>398.39142091152814</v>
      </c>
    </row>
    <row r="30" spans="2:27" ht="12.75">
      <c r="B30" s="2" t="s">
        <v>69</v>
      </c>
      <c r="C30" s="2" t="s">
        <v>70</v>
      </c>
      <c r="D30" s="2">
        <v>0</v>
      </c>
      <c r="E30" s="33"/>
      <c r="F30" s="34"/>
      <c r="G30" s="33"/>
      <c r="H30" s="34"/>
      <c r="I30" s="33"/>
      <c r="J30" s="34"/>
      <c r="K30" s="33"/>
      <c r="L30" s="102"/>
      <c r="M30" s="17">
        <f t="shared" si="1"/>
        <v>0</v>
      </c>
      <c r="N30" s="17">
        <f t="shared" si="2"/>
        <v>0</v>
      </c>
      <c r="O30" s="17">
        <f t="shared" si="3"/>
        <v>0</v>
      </c>
      <c r="P30" s="17">
        <f t="shared" si="4"/>
        <v>0</v>
      </c>
      <c r="Q30" s="29"/>
      <c r="R30" s="16">
        <f t="shared" si="5"/>
        <v>0</v>
      </c>
      <c r="S30" s="119">
        <f t="shared" si="6"/>
        <v>0</v>
      </c>
      <c r="T30" s="18">
        <v>607</v>
      </c>
      <c r="U30" s="18">
        <v>96.5</v>
      </c>
      <c r="V30" s="19">
        <f t="shared" si="7"/>
        <v>0</v>
      </c>
      <c r="W30" s="19">
        <f t="shared" si="8"/>
        <v>0</v>
      </c>
      <c r="X30" s="32">
        <v>12.496731551781547</v>
      </c>
      <c r="Y30" s="4">
        <v>2080000</v>
      </c>
      <c r="Z30" s="4">
        <v>4770</v>
      </c>
      <c r="AA30" s="8">
        <f t="shared" si="9"/>
        <v>0</v>
      </c>
    </row>
    <row r="31" spans="2:27" ht="12.75">
      <c r="B31" s="2" t="s">
        <v>71</v>
      </c>
      <c r="C31" s="2" t="s">
        <v>72</v>
      </c>
      <c r="D31" s="2">
        <v>1</v>
      </c>
      <c r="E31" s="30">
        <v>840069</v>
      </c>
      <c r="F31" s="31"/>
      <c r="G31" s="30">
        <v>1995045</v>
      </c>
      <c r="H31" s="31"/>
      <c r="I31" s="30"/>
      <c r="J31" s="31">
        <v>1693385</v>
      </c>
      <c r="K31" s="30"/>
      <c r="L31" s="101">
        <v>382297</v>
      </c>
      <c r="M31" s="17">
        <f t="shared" si="1"/>
        <v>840069</v>
      </c>
      <c r="N31" s="17">
        <f t="shared" si="2"/>
        <v>1995045</v>
      </c>
      <c r="O31" s="17">
        <f t="shared" si="3"/>
        <v>0</v>
      </c>
      <c r="P31" s="17">
        <f t="shared" si="4"/>
        <v>2075682</v>
      </c>
      <c r="Q31" s="29"/>
      <c r="R31" s="16">
        <f t="shared" si="5"/>
        <v>2835114</v>
      </c>
      <c r="S31" s="119">
        <f t="shared" si="6"/>
        <v>4910796</v>
      </c>
      <c r="T31" s="18">
        <v>231.2</v>
      </c>
      <c r="U31" s="18">
        <v>20.6</v>
      </c>
      <c r="V31" s="19">
        <f t="shared" si="7"/>
        <v>12.262603806228373</v>
      </c>
      <c r="W31" s="19">
        <f t="shared" si="8"/>
        <v>137.6268932038835</v>
      </c>
      <c r="X31" s="32">
        <v>25.426282869757177</v>
      </c>
      <c r="Y31" s="4">
        <v>1738349</v>
      </c>
      <c r="Z31" s="4">
        <v>1102</v>
      </c>
      <c r="AA31" s="8">
        <f t="shared" si="9"/>
        <v>2572.698729582577</v>
      </c>
    </row>
    <row r="32" spans="2:27" ht="12.75">
      <c r="B32" s="2" t="s">
        <v>73</v>
      </c>
      <c r="C32" s="2" t="s">
        <v>74</v>
      </c>
      <c r="D32" s="2">
        <v>1</v>
      </c>
      <c r="E32" s="33">
        <v>1131000</v>
      </c>
      <c r="F32" s="34"/>
      <c r="G32" s="33">
        <v>791322</v>
      </c>
      <c r="H32" s="34">
        <v>423722</v>
      </c>
      <c r="I32" s="33"/>
      <c r="J32" s="34">
        <v>48000</v>
      </c>
      <c r="K32" s="33"/>
      <c r="L32" s="102"/>
      <c r="M32" s="17">
        <f t="shared" si="1"/>
        <v>1554722</v>
      </c>
      <c r="N32" s="17">
        <f t="shared" si="2"/>
        <v>791322</v>
      </c>
      <c r="O32" s="17">
        <f t="shared" si="3"/>
        <v>0</v>
      </c>
      <c r="P32" s="17">
        <f t="shared" si="4"/>
        <v>48000</v>
      </c>
      <c r="Q32" s="29"/>
      <c r="R32" s="16">
        <f t="shared" si="5"/>
        <v>2346044</v>
      </c>
      <c r="S32" s="119">
        <f t="shared" si="6"/>
        <v>2394044</v>
      </c>
      <c r="T32" s="18">
        <v>455.9</v>
      </c>
      <c r="U32" s="18">
        <v>83</v>
      </c>
      <c r="V32" s="19">
        <f t="shared" si="7"/>
        <v>5.145961833735468</v>
      </c>
      <c r="W32" s="19">
        <f t="shared" si="8"/>
        <v>28.265590361445785</v>
      </c>
      <c r="X32" s="32">
        <v>14.232646344676184</v>
      </c>
      <c r="Y32" s="4">
        <v>2034000</v>
      </c>
      <c r="Z32" s="4">
        <v>4379</v>
      </c>
      <c r="AA32" s="8">
        <f t="shared" si="9"/>
        <v>535.7488010961407</v>
      </c>
    </row>
    <row r="33" spans="2:27" ht="12.75">
      <c r="B33" s="2" t="s">
        <v>75</v>
      </c>
      <c r="C33" s="2" t="s">
        <v>76</v>
      </c>
      <c r="D33" s="2">
        <v>1</v>
      </c>
      <c r="E33" s="33">
        <v>1485309</v>
      </c>
      <c r="F33" s="34">
        <v>220880</v>
      </c>
      <c r="G33" s="33"/>
      <c r="H33" s="34">
        <v>86815</v>
      </c>
      <c r="I33" s="33"/>
      <c r="J33" s="34">
        <v>200000</v>
      </c>
      <c r="K33" s="33"/>
      <c r="L33" s="102"/>
      <c r="M33" s="17">
        <f t="shared" si="1"/>
        <v>1572124</v>
      </c>
      <c r="N33" s="17">
        <f t="shared" si="2"/>
        <v>220880</v>
      </c>
      <c r="O33" s="17">
        <f t="shared" si="3"/>
        <v>0</v>
      </c>
      <c r="P33" s="17">
        <f t="shared" si="4"/>
        <v>200000</v>
      </c>
      <c r="Q33" s="29">
        <v>12970</v>
      </c>
      <c r="R33" s="16">
        <f t="shared" si="5"/>
        <v>1793004</v>
      </c>
      <c r="S33" s="119">
        <f t="shared" si="6"/>
        <v>1993004</v>
      </c>
      <c r="T33" s="18">
        <v>457.8</v>
      </c>
      <c r="U33" s="18">
        <v>75</v>
      </c>
      <c r="V33" s="19">
        <f t="shared" si="7"/>
        <v>3.9165661861074703</v>
      </c>
      <c r="W33" s="19">
        <f t="shared" si="8"/>
        <v>23.90672</v>
      </c>
      <c r="X33" s="32">
        <v>21.14566027516926</v>
      </c>
      <c r="Y33" s="4">
        <v>2096685</v>
      </c>
      <c r="Z33" s="4">
        <v>4142</v>
      </c>
      <c r="AA33" s="8">
        <f t="shared" si="9"/>
        <v>432.88363109608883</v>
      </c>
    </row>
    <row r="34" spans="2:27" ht="12.75">
      <c r="B34" s="2" t="s">
        <v>77</v>
      </c>
      <c r="C34" s="2" t="s">
        <v>78</v>
      </c>
      <c r="D34" s="2">
        <v>1</v>
      </c>
      <c r="E34" s="30">
        <v>1045000</v>
      </c>
      <c r="F34" s="31"/>
      <c r="G34" s="30">
        <v>262000</v>
      </c>
      <c r="H34" s="31"/>
      <c r="I34" s="30"/>
      <c r="J34" s="31">
        <v>697000</v>
      </c>
      <c r="K34" s="30"/>
      <c r="L34" s="101"/>
      <c r="M34" s="17">
        <f t="shared" si="1"/>
        <v>1045000</v>
      </c>
      <c r="N34" s="17">
        <f t="shared" si="2"/>
        <v>262000</v>
      </c>
      <c r="O34" s="17">
        <f t="shared" si="3"/>
        <v>0</v>
      </c>
      <c r="P34" s="17">
        <f t="shared" si="4"/>
        <v>697000</v>
      </c>
      <c r="Q34" s="29"/>
      <c r="R34" s="16">
        <f t="shared" si="5"/>
        <v>1307000</v>
      </c>
      <c r="S34" s="119">
        <f t="shared" si="6"/>
        <v>2004000</v>
      </c>
      <c r="T34" s="18">
        <v>227.5</v>
      </c>
      <c r="U34" s="18">
        <v>19.3</v>
      </c>
      <c r="V34" s="19">
        <f t="shared" si="7"/>
        <v>5.745054945054945</v>
      </c>
      <c r="W34" s="19">
        <f t="shared" si="8"/>
        <v>67.72020725388602</v>
      </c>
      <c r="X34" s="32">
        <v>41.27554353256021</v>
      </c>
      <c r="Y34" s="4">
        <v>2120343</v>
      </c>
      <c r="Z34" s="4">
        <v>1114</v>
      </c>
      <c r="AA34" s="8">
        <f t="shared" si="9"/>
        <v>1173.2495511669658</v>
      </c>
    </row>
    <row r="35" spans="2:27" ht="12.75">
      <c r="B35" s="2" t="s">
        <v>79</v>
      </c>
      <c r="C35" s="2" t="s">
        <v>80</v>
      </c>
      <c r="D35" s="2">
        <v>1</v>
      </c>
      <c r="E35" s="30">
        <v>1324000</v>
      </c>
      <c r="F35" s="31"/>
      <c r="G35" s="30">
        <v>648000</v>
      </c>
      <c r="H35" s="31">
        <v>532000</v>
      </c>
      <c r="I35" s="30">
        <v>119000</v>
      </c>
      <c r="J35" s="31"/>
      <c r="K35" s="30"/>
      <c r="L35" s="101">
        <v>4972000</v>
      </c>
      <c r="M35" s="17">
        <f t="shared" si="1"/>
        <v>1856000</v>
      </c>
      <c r="N35" s="17">
        <f t="shared" si="2"/>
        <v>648000</v>
      </c>
      <c r="O35" s="17">
        <f t="shared" si="3"/>
        <v>119000</v>
      </c>
      <c r="P35" s="17">
        <f t="shared" si="4"/>
        <v>4972000</v>
      </c>
      <c r="Q35" s="29"/>
      <c r="R35" s="16">
        <f t="shared" si="5"/>
        <v>2623000</v>
      </c>
      <c r="S35" s="119">
        <f t="shared" si="6"/>
        <v>7595000</v>
      </c>
      <c r="T35" s="18">
        <v>533.3</v>
      </c>
      <c r="U35" s="18">
        <v>113.4</v>
      </c>
      <c r="V35" s="19">
        <f t="shared" si="7"/>
        <v>4.918432402025126</v>
      </c>
      <c r="W35" s="19">
        <f t="shared" si="8"/>
        <v>23.130511463844798</v>
      </c>
      <c r="X35" s="32">
        <v>22.48675851364065</v>
      </c>
      <c r="Y35" s="4">
        <v>1529014</v>
      </c>
      <c r="Z35" s="4">
        <v>5922</v>
      </c>
      <c r="AA35" s="8">
        <f t="shared" si="9"/>
        <v>442.9246876055387</v>
      </c>
    </row>
    <row r="36" spans="2:27" ht="12.75">
      <c r="B36" s="20" t="s">
        <v>81</v>
      </c>
      <c r="C36" s="20" t="s">
        <v>82</v>
      </c>
      <c r="D36" s="20">
        <v>1</v>
      </c>
      <c r="E36" s="35">
        <v>2542000</v>
      </c>
      <c r="F36" s="36">
        <v>137000</v>
      </c>
      <c r="G36" s="35">
        <v>589000</v>
      </c>
      <c r="H36" s="36"/>
      <c r="I36" s="35">
        <v>25000</v>
      </c>
      <c r="J36" s="36">
        <v>22000</v>
      </c>
      <c r="K36" s="35">
        <v>328000</v>
      </c>
      <c r="L36" s="103"/>
      <c r="M36" s="38">
        <f t="shared" si="1"/>
        <v>2542000</v>
      </c>
      <c r="N36" s="38">
        <f t="shared" si="2"/>
        <v>726000</v>
      </c>
      <c r="O36" s="38">
        <f t="shared" si="3"/>
        <v>353000</v>
      </c>
      <c r="P36" s="38">
        <f t="shared" si="4"/>
        <v>22000</v>
      </c>
      <c r="Q36" s="23"/>
      <c r="R36" s="37">
        <f t="shared" si="5"/>
        <v>3621000</v>
      </c>
      <c r="S36" s="120">
        <f t="shared" si="6"/>
        <v>3643000</v>
      </c>
      <c r="T36" s="26">
        <v>506.4</v>
      </c>
      <c r="U36" s="26">
        <v>89</v>
      </c>
      <c r="V36" s="27">
        <f t="shared" si="7"/>
        <v>7.150473933649289</v>
      </c>
      <c r="W36" s="27">
        <f t="shared" si="8"/>
        <v>40.68539325842696</v>
      </c>
      <c r="X36" s="39">
        <v>26.370933861386156</v>
      </c>
      <c r="Y36" s="4">
        <v>2082744</v>
      </c>
      <c r="Z36" s="4">
        <v>5294</v>
      </c>
      <c r="AA36" s="8">
        <f t="shared" si="9"/>
        <v>683.9818662636948</v>
      </c>
    </row>
    <row r="37" spans="2:27" ht="12.75">
      <c r="B37" s="40" t="s">
        <v>83</v>
      </c>
      <c r="C37" s="40" t="s">
        <v>84</v>
      </c>
      <c r="D37" s="40">
        <v>1</v>
      </c>
      <c r="E37" s="42">
        <v>1540363</v>
      </c>
      <c r="F37" s="43"/>
      <c r="G37" s="42">
        <v>2212737</v>
      </c>
      <c r="H37" s="43"/>
      <c r="I37" s="42"/>
      <c r="J37" s="43">
        <v>98270</v>
      </c>
      <c r="K37" s="42"/>
      <c r="L37" s="104"/>
      <c r="M37" s="45">
        <f t="shared" si="1"/>
        <v>1540363</v>
      </c>
      <c r="N37" s="45">
        <f t="shared" si="2"/>
        <v>2212737</v>
      </c>
      <c r="O37" s="45">
        <f t="shared" si="3"/>
        <v>0</v>
      </c>
      <c r="P37" s="45">
        <f t="shared" si="4"/>
        <v>98270</v>
      </c>
      <c r="Q37" s="41">
        <v>59136</v>
      </c>
      <c r="R37" s="44">
        <f t="shared" si="5"/>
        <v>3753100</v>
      </c>
      <c r="S37" s="121">
        <f t="shared" si="6"/>
        <v>3851370</v>
      </c>
      <c r="T37" s="46">
        <v>312.8</v>
      </c>
      <c r="U37" s="46">
        <v>46</v>
      </c>
      <c r="V37" s="47">
        <f t="shared" si="7"/>
        <v>11.998401534526854</v>
      </c>
      <c r="W37" s="47">
        <f t="shared" si="8"/>
        <v>81.5891304347826</v>
      </c>
      <c r="X37" s="48">
        <v>28.438497294685973</v>
      </c>
      <c r="Y37" s="4">
        <v>1783715</v>
      </c>
      <c r="Z37" s="4">
        <v>2647</v>
      </c>
      <c r="AA37" s="8">
        <f t="shared" si="9"/>
        <v>1417.869285984133</v>
      </c>
    </row>
    <row r="38" spans="2:27" ht="12.75">
      <c r="B38" s="2" t="s">
        <v>85</v>
      </c>
      <c r="C38" s="2" t="s">
        <v>86</v>
      </c>
      <c r="D38" s="2">
        <v>1</v>
      </c>
      <c r="E38" s="33">
        <v>1772000</v>
      </c>
      <c r="F38" s="34">
        <v>404000</v>
      </c>
      <c r="G38" s="33"/>
      <c r="H38" s="34"/>
      <c r="I38" s="33">
        <v>83000</v>
      </c>
      <c r="J38" s="34"/>
      <c r="K38" s="33"/>
      <c r="L38" s="102"/>
      <c r="M38" s="17">
        <f t="shared" si="1"/>
        <v>1772000</v>
      </c>
      <c r="N38" s="17">
        <f t="shared" si="2"/>
        <v>404000</v>
      </c>
      <c r="O38" s="17">
        <f t="shared" si="3"/>
        <v>83000</v>
      </c>
      <c r="P38" s="17">
        <f t="shared" si="4"/>
        <v>0</v>
      </c>
      <c r="Q38" s="29"/>
      <c r="R38" s="16">
        <f t="shared" si="5"/>
        <v>2259000</v>
      </c>
      <c r="S38" s="119">
        <f t="shared" si="6"/>
        <v>2259000</v>
      </c>
      <c r="T38" s="18">
        <v>342.8</v>
      </c>
      <c r="U38" s="18">
        <v>44.2</v>
      </c>
      <c r="V38" s="19">
        <f t="shared" si="7"/>
        <v>6.589848308051342</v>
      </c>
      <c r="W38" s="19">
        <f t="shared" si="8"/>
        <v>51.10859728506787</v>
      </c>
      <c r="X38" s="32">
        <v>22.753509964830016</v>
      </c>
      <c r="Y38" s="4">
        <v>1732552</v>
      </c>
      <c r="Z38" s="4">
        <v>2344</v>
      </c>
      <c r="AA38" s="8">
        <f t="shared" si="9"/>
        <v>963.7372013651877</v>
      </c>
    </row>
    <row r="39" spans="2:27" ht="12.75">
      <c r="B39" s="2" t="s">
        <v>87</v>
      </c>
      <c r="C39" s="2" t="s">
        <v>88</v>
      </c>
      <c r="D39" s="2">
        <v>1</v>
      </c>
      <c r="E39" s="49">
        <v>1949000</v>
      </c>
      <c r="F39" s="50"/>
      <c r="G39" s="49"/>
      <c r="H39" s="50">
        <v>129000</v>
      </c>
      <c r="I39" s="49"/>
      <c r="J39" s="50"/>
      <c r="K39" s="49">
        <v>564000</v>
      </c>
      <c r="L39" s="105"/>
      <c r="M39" s="17">
        <f t="shared" si="1"/>
        <v>2078000</v>
      </c>
      <c r="N39" s="17">
        <f t="shared" si="2"/>
        <v>0</v>
      </c>
      <c r="O39" s="17">
        <f aca="true" t="shared" si="10" ref="O39:O70">SUM(I39,K39)</f>
        <v>564000</v>
      </c>
      <c r="P39" s="17">
        <f aca="true" t="shared" si="11" ref="P39:P70">SUM(L39,J39)</f>
        <v>0</v>
      </c>
      <c r="Q39" s="29"/>
      <c r="R39" s="16">
        <f t="shared" si="5"/>
        <v>2642000</v>
      </c>
      <c r="S39" s="119">
        <f aca="true" t="shared" si="12" ref="S39:S70">SUM(E39:J39,K39:L39)</f>
        <v>2642000</v>
      </c>
      <c r="T39" s="18">
        <v>495</v>
      </c>
      <c r="U39" s="18">
        <v>99.7</v>
      </c>
      <c r="V39" s="19">
        <f t="shared" si="7"/>
        <v>5.3373737373737375</v>
      </c>
      <c r="W39" s="19">
        <f t="shared" si="8"/>
        <v>26.49949849548646</v>
      </c>
      <c r="X39" s="32">
        <v>21.06218039927404</v>
      </c>
      <c r="Y39" s="4">
        <v>3060652</v>
      </c>
      <c r="Z39" s="4">
        <v>5308</v>
      </c>
      <c r="AA39" s="8">
        <f aca="true" t="shared" si="13" ref="AA39:AA70">R39/Z39</f>
        <v>497.7392614920874</v>
      </c>
    </row>
    <row r="40" spans="2:27" ht="12.75">
      <c r="B40" s="2" t="s">
        <v>89</v>
      </c>
      <c r="C40" s="2" t="s">
        <v>90</v>
      </c>
      <c r="D40" s="2">
        <v>1</v>
      </c>
      <c r="E40" s="30">
        <v>113000</v>
      </c>
      <c r="F40" s="31"/>
      <c r="G40" s="30">
        <v>68000</v>
      </c>
      <c r="H40" s="31"/>
      <c r="I40" s="30">
        <v>3000</v>
      </c>
      <c r="J40" s="31">
        <v>3000</v>
      </c>
      <c r="K40" s="30">
        <v>17000</v>
      </c>
      <c r="L40" s="101"/>
      <c r="M40" s="17">
        <f t="shared" si="1"/>
        <v>113000</v>
      </c>
      <c r="N40" s="17">
        <f t="shared" si="2"/>
        <v>68000</v>
      </c>
      <c r="O40" s="17">
        <f t="shared" si="10"/>
        <v>20000</v>
      </c>
      <c r="P40" s="17">
        <f t="shared" si="11"/>
        <v>3000</v>
      </c>
      <c r="Q40" s="29"/>
      <c r="R40" s="16">
        <f t="shared" si="5"/>
        <v>201000</v>
      </c>
      <c r="S40" s="119">
        <f t="shared" si="12"/>
        <v>204000</v>
      </c>
      <c r="T40" s="18">
        <v>100.4</v>
      </c>
      <c r="U40" s="18">
        <v>17.5</v>
      </c>
      <c r="V40" s="19">
        <f t="shared" si="7"/>
        <v>2.00199203187251</v>
      </c>
      <c r="W40" s="19">
        <f t="shared" si="8"/>
        <v>11.485714285714286</v>
      </c>
      <c r="X40" s="32">
        <v>25.402148551448555</v>
      </c>
      <c r="Y40" s="4">
        <v>382497</v>
      </c>
      <c r="Z40" s="4">
        <v>1080</v>
      </c>
      <c r="AA40" s="8">
        <f t="shared" si="13"/>
        <v>186.11111111111111</v>
      </c>
    </row>
    <row r="41" spans="2:27" ht="12.75">
      <c r="B41" s="2" t="s">
        <v>91</v>
      </c>
      <c r="C41" s="2" t="s">
        <v>92</v>
      </c>
      <c r="D41" s="2">
        <v>1</v>
      </c>
      <c r="E41" s="30">
        <v>143000</v>
      </c>
      <c r="F41" s="31">
        <v>1461000</v>
      </c>
      <c r="G41" s="30"/>
      <c r="H41" s="31">
        <v>55000</v>
      </c>
      <c r="I41" s="30"/>
      <c r="J41" s="31">
        <v>370000</v>
      </c>
      <c r="K41" s="30"/>
      <c r="L41" s="101"/>
      <c r="M41" s="17">
        <f t="shared" si="1"/>
        <v>198000</v>
      </c>
      <c r="N41" s="17">
        <f t="shared" si="2"/>
        <v>1461000</v>
      </c>
      <c r="O41" s="17">
        <f t="shared" si="10"/>
        <v>0</v>
      </c>
      <c r="P41" s="17">
        <f t="shared" si="11"/>
        <v>370000</v>
      </c>
      <c r="Q41" s="29"/>
      <c r="R41" s="16">
        <f t="shared" si="5"/>
        <v>1659000</v>
      </c>
      <c r="S41" s="119">
        <f t="shared" si="12"/>
        <v>2029000</v>
      </c>
      <c r="T41" s="18">
        <v>244.1</v>
      </c>
      <c r="U41" s="18">
        <v>38</v>
      </c>
      <c r="V41" s="19">
        <f t="shared" si="7"/>
        <v>6.796394920114707</v>
      </c>
      <c r="W41" s="19">
        <f t="shared" si="8"/>
        <v>43.6578947368421</v>
      </c>
      <c r="X41" s="32">
        <v>24.579804769736842</v>
      </c>
      <c r="Y41" s="4">
        <v>1362004</v>
      </c>
      <c r="Z41" s="4">
        <v>2131</v>
      </c>
      <c r="AA41" s="8">
        <f t="shared" si="13"/>
        <v>778.5077428437353</v>
      </c>
    </row>
    <row r="42" spans="2:27" ht="12.75">
      <c r="B42" s="2" t="s">
        <v>93</v>
      </c>
      <c r="C42" s="2" t="s">
        <v>94</v>
      </c>
      <c r="D42" s="2">
        <v>1</v>
      </c>
      <c r="E42" s="33">
        <v>2706976</v>
      </c>
      <c r="F42" s="34"/>
      <c r="G42" s="33"/>
      <c r="H42" s="34">
        <v>255315</v>
      </c>
      <c r="I42" s="33"/>
      <c r="J42" s="34">
        <v>1263000</v>
      </c>
      <c r="K42" s="33"/>
      <c r="L42" s="102"/>
      <c r="M42" s="17">
        <f t="shared" si="1"/>
        <v>2962291</v>
      </c>
      <c r="N42" s="17">
        <f t="shared" si="2"/>
        <v>0</v>
      </c>
      <c r="O42" s="17">
        <f t="shared" si="10"/>
        <v>0</v>
      </c>
      <c r="P42" s="17">
        <f t="shared" si="11"/>
        <v>1263000</v>
      </c>
      <c r="Q42" s="29">
        <v>33329</v>
      </c>
      <c r="R42" s="16">
        <f t="shared" si="5"/>
        <v>2962291</v>
      </c>
      <c r="S42" s="119">
        <f t="shared" si="12"/>
        <v>4225291</v>
      </c>
      <c r="T42" s="18">
        <v>726.3</v>
      </c>
      <c r="U42" s="18">
        <v>132.7</v>
      </c>
      <c r="V42" s="19">
        <f t="shared" si="7"/>
        <v>4.078605259534627</v>
      </c>
      <c r="W42" s="19">
        <f t="shared" si="8"/>
        <v>22.323217784476263</v>
      </c>
      <c r="X42" s="32">
        <v>18.497739563776936</v>
      </c>
      <c r="Y42" s="4">
        <v>3093910</v>
      </c>
      <c r="Z42" s="4">
        <v>7100</v>
      </c>
      <c r="AA42" s="8">
        <f t="shared" si="13"/>
        <v>417.2240845070423</v>
      </c>
    </row>
    <row r="43" spans="2:27" ht="12.75">
      <c r="B43" s="2" t="s">
        <v>95</v>
      </c>
      <c r="C43" s="2" t="s">
        <v>96</v>
      </c>
      <c r="D43" s="2">
        <v>1</v>
      </c>
      <c r="E43" s="33">
        <v>3189000</v>
      </c>
      <c r="F43" s="34"/>
      <c r="G43" s="33"/>
      <c r="H43" s="34">
        <v>408000</v>
      </c>
      <c r="I43" s="33">
        <v>93000</v>
      </c>
      <c r="J43" s="34"/>
      <c r="K43" s="33"/>
      <c r="L43" s="102"/>
      <c r="M43" s="17">
        <f t="shared" si="1"/>
        <v>3597000</v>
      </c>
      <c r="N43" s="17">
        <f t="shared" si="2"/>
        <v>0</v>
      </c>
      <c r="O43" s="17">
        <f t="shared" si="10"/>
        <v>93000</v>
      </c>
      <c r="P43" s="17">
        <f t="shared" si="11"/>
        <v>0</v>
      </c>
      <c r="Q43" s="29">
        <v>34000</v>
      </c>
      <c r="R43" s="16">
        <f t="shared" si="5"/>
        <v>3690000</v>
      </c>
      <c r="S43" s="119">
        <f t="shared" si="12"/>
        <v>3690000</v>
      </c>
      <c r="T43" s="18">
        <v>747.4</v>
      </c>
      <c r="U43" s="18">
        <v>163.8</v>
      </c>
      <c r="V43" s="19">
        <f t="shared" si="7"/>
        <v>4.937115333154937</v>
      </c>
      <c r="W43" s="19">
        <f t="shared" si="8"/>
        <v>22.52747252747253</v>
      </c>
      <c r="X43" s="32">
        <v>17.014356173004824</v>
      </c>
      <c r="Y43" s="4">
        <v>1874000</v>
      </c>
      <c r="Z43" s="4">
        <v>8137</v>
      </c>
      <c r="AA43" s="8">
        <f t="shared" si="13"/>
        <v>453.4840850436279</v>
      </c>
    </row>
    <row r="44" spans="2:27" ht="12.75">
      <c r="B44" s="2" t="s">
        <v>97</v>
      </c>
      <c r="C44" s="2" t="s">
        <v>98</v>
      </c>
      <c r="D44" s="2">
        <v>1</v>
      </c>
      <c r="E44" s="33"/>
      <c r="F44" s="34">
        <v>2060000</v>
      </c>
      <c r="G44" s="33">
        <v>50000</v>
      </c>
      <c r="H44" s="34"/>
      <c r="I44" s="33"/>
      <c r="J44" s="34">
        <v>141256</v>
      </c>
      <c r="K44" s="33"/>
      <c r="L44" s="102"/>
      <c r="M44" s="17">
        <f t="shared" si="1"/>
        <v>0</v>
      </c>
      <c r="N44" s="17">
        <f t="shared" si="2"/>
        <v>2110000</v>
      </c>
      <c r="O44" s="17">
        <f t="shared" si="10"/>
        <v>0</v>
      </c>
      <c r="P44" s="17">
        <f t="shared" si="11"/>
        <v>141256</v>
      </c>
      <c r="Q44" s="29"/>
      <c r="R44" s="16">
        <f t="shared" si="5"/>
        <v>2110000</v>
      </c>
      <c r="S44" s="119">
        <f t="shared" si="12"/>
        <v>2251256</v>
      </c>
      <c r="T44" s="18">
        <v>290.1</v>
      </c>
      <c r="U44" s="18">
        <v>49.8</v>
      </c>
      <c r="V44" s="19">
        <f t="shared" si="7"/>
        <v>7.273354015856601</v>
      </c>
      <c r="W44" s="19">
        <f t="shared" si="8"/>
        <v>42.369477911646584</v>
      </c>
      <c r="X44" s="32">
        <v>29.723894123746984</v>
      </c>
      <c r="Y44" s="4">
        <v>1538613</v>
      </c>
      <c r="Z44" s="4">
        <v>2874</v>
      </c>
      <c r="AA44" s="8">
        <f t="shared" si="13"/>
        <v>734.1684064022269</v>
      </c>
    </row>
    <row r="45" spans="2:27" ht="12.75">
      <c r="B45" s="2" t="s">
        <v>99</v>
      </c>
      <c r="C45" s="2" t="s">
        <v>100</v>
      </c>
      <c r="D45" s="2">
        <v>1</v>
      </c>
      <c r="E45" s="30">
        <v>1757000</v>
      </c>
      <c r="F45" s="31">
        <v>663000</v>
      </c>
      <c r="G45" s="30">
        <v>2383000</v>
      </c>
      <c r="H45" s="31"/>
      <c r="I45" s="30"/>
      <c r="J45" s="31"/>
      <c r="K45" s="30"/>
      <c r="L45" s="101"/>
      <c r="M45" s="17">
        <f t="shared" si="1"/>
        <v>1757000</v>
      </c>
      <c r="N45" s="17">
        <f t="shared" si="2"/>
        <v>3046000</v>
      </c>
      <c r="O45" s="17">
        <f t="shared" si="10"/>
        <v>0</v>
      </c>
      <c r="P45" s="17">
        <f t="shared" si="11"/>
        <v>0</v>
      </c>
      <c r="Q45" s="29"/>
      <c r="R45" s="16">
        <f t="shared" si="5"/>
        <v>4803000</v>
      </c>
      <c r="S45" s="119">
        <f t="shared" si="12"/>
        <v>4803000</v>
      </c>
      <c r="T45" s="18">
        <v>404</v>
      </c>
      <c r="U45" s="18">
        <v>101.5</v>
      </c>
      <c r="V45" s="19">
        <f t="shared" si="7"/>
        <v>11.888613861386139</v>
      </c>
      <c r="W45" s="19">
        <f t="shared" si="8"/>
        <v>47.320197044334975</v>
      </c>
      <c r="X45" s="32">
        <v>14.638943050763924</v>
      </c>
      <c r="Y45" s="4">
        <v>1390963</v>
      </c>
      <c r="Z45" s="4">
        <v>4617</v>
      </c>
      <c r="AA45" s="8">
        <f t="shared" si="13"/>
        <v>1040.2858999350228</v>
      </c>
    </row>
    <row r="46" spans="2:27" ht="12.75">
      <c r="B46" s="20" t="s">
        <v>101</v>
      </c>
      <c r="C46" s="20" t="s">
        <v>102</v>
      </c>
      <c r="D46" s="20">
        <v>1</v>
      </c>
      <c r="E46" s="51">
        <v>753869</v>
      </c>
      <c r="F46" s="52"/>
      <c r="G46" s="51"/>
      <c r="H46" s="52"/>
      <c r="I46" s="51"/>
      <c r="J46" s="52"/>
      <c r="K46" s="51"/>
      <c r="L46" s="106">
        <v>186626</v>
      </c>
      <c r="M46" s="38">
        <f t="shared" si="1"/>
        <v>753869</v>
      </c>
      <c r="N46" s="38">
        <f t="shared" si="2"/>
        <v>0</v>
      </c>
      <c r="O46" s="38">
        <f t="shared" si="10"/>
        <v>0</v>
      </c>
      <c r="P46" s="38">
        <f t="shared" si="11"/>
        <v>186626</v>
      </c>
      <c r="Q46" s="23"/>
      <c r="R46" s="37">
        <f t="shared" si="5"/>
        <v>753869</v>
      </c>
      <c r="S46" s="120">
        <f t="shared" si="12"/>
        <v>940495</v>
      </c>
      <c r="T46" s="26">
        <v>306.6</v>
      </c>
      <c r="U46" s="26">
        <v>56.2</v>
      </c>
      <c r="V46" s="27">
        <f t="shared" si="7"/>
        <v>2.4588030006523156</v>
      </c>
      <c r="W46" s="27">
        <f t="shared" si="8"/>
        <v>13.414039145907473</v>
      </c>
      <c r="X46" s="39">
        <v>23.218543650016315</v>
      </c>
      <c r="Y46" s="4">
        <v>2119211</v>
      </c>
      <c r="Z46" s="4">
        <v>2895</v>
      </c>
      <c r="AA46" s="8">
        <f t="shared" si="13"/>
        <v>260.40379965457686</v>
      </c>
    </row>
    <row r="47" spans="2:27" ht="12.75">
      <c r="B47" s="2" t="s">
        <v>103</v>
      </c>
      <c r="C47" s="2" t="s">
        <v>104</v>
      </c>
      <c r="D47" s="2">
        <v>1</v>
      </c>
      <c r="E47" s="30"/>
      <c r="F47" s="31">
        <v>1852000</v>
      </c>
      <c r="G47" s="30"/>
      <c r="H47" s="31">
        <v>155000</v>
      </c>
      <c r="I47" s="30"/>
      <c r="J47" s="31"/>
      <c r="K47" s="30">
        <v>601000</v>
      </c>
      <c r="L47" s="101"/>
      <c r="M47" s="17">
        <f t="shared" si="1"/>
        <v>155000</v>
      </c>
      <c r="N47" s="17">
        <f t="shared" si="2"/>
        <v>1852000</v>
      </c>
      <c r="O47" s="17">
        <f t="shared" si="10"/>
        <v>601000</v>
      </c>
      <c r="P47" s="17">
        <f t="shared" si="11"/>
        <v>0</v>
      </c>
      <c r="Q47" s="29"/>
      <c r="R47" s="16">
        <f t="shared" si="5"/>
        <v>2608000</v>
      </c>
      <c r="S47" s="119">
        <f t="shared" si="12"/>
        <v>2608000</v>
      </c>
      <c r="T47" s="18">
        <v>316.6</v>
      </c>
      <c r="U47" s="18">
        <v>35.1</v>
      </c>
      <c r="V47" s="19">
        <f t="shared" si="7"/>
        <v>8.237523689197726</v>
      </c>
      <c r="W47" s="19">
        <f t="shared" si="8"/>
        <v>74.3019943019943</v>
      </c>
      <c r="X47" s="32">
        <v>25.011808394745266</v>
      </c>
      <c r="Y47" s="4">
        <v>1760000</v>
      </c>
      <c r="Z47" s="4">
        <v>1944</v>
      </c>
      <c r="AA47" s="8">
        <f t="shared" si="13"/>
        <v>1341.5637860082304</v>
      </c>
    </row>
    <row r="48" spans="2:27" ht="12.75">
      <c r="B48" s="2" t="s">
        <v>105</v>
      </c>
      <c r="C48" s="2" t="s">
        <v>106</v>
      </c>
      <c r="D48" s="2">
        <v>1</v>
      </c>
      <c r="E48" s="30">
        <v>1437000</v>
      </c>
      <c r="F48" s="31"/>
      <c r="G48" s="30">
        <v>1448000</v>
      </c>
      <c r="H48" s="31">
        <v>86000</v>
      </c>
      <c r="I48" s="30">
        <v>17000</v>
      </c>
      <c r="J48" s="31">
        <v>318000</v>
      </c>
      <c r="K48" s="30"/>
      <c r="L48" s="101">
        <v>39000</v>
      </c>
      <c r="M48" s="17">
        <f t="shared" si="1"/>
        <v>1523000</v>
      </c>
      <c r="N48" s="17">
        <f t="shared" si="2"/>
        <v>1448000</v>
      </c>
      <c r="O48" s="17">
        <f t="shared" si="10"/>
        <v>17000</v>
      </c>
      <c r="P48" s="17">
        <f t="shared" si="11"/>
        <v>357000</v>
      </c>
      <c r="Q48" s="29"/>
      <c r="R48" s="16">
        <f t="shared" si="5"/>
        <v>2988000</v>
      </c>
      <c r="S48" s="119">
        <f t="shared" si="12"/>
        <v>3345000</v>
      </c>
      <c r="T48" s="18">
        <v>380.8</v>
      </c>
      <c r="U48" s="18">
        <v>61.8</v>
      </c>
      <c r="V48" s="19">
        <f t="shared" si="7"/>
        <v>7.8466386554621845</v>
      </c>
      <c r="W48" s="19">
        <f t="shared" si="8"/>
        <v>48.349514563106794</v>
      </c>
      <c r="X48" s="32">
        <v>27.744626857442903</v>
      </c>
      <c r="Y48" s="4">
        <v>1766950</v>
      </c>
      <c r="Z48" s="4">
        <v>3923</v>
      </c>
      <c r="AA48" s="8">
        <f t="shared" si="13"/>
        <v>761.661993372419</v>
      </c>
    </row>
    <row r="49" spans="2:27" ht="12.75">
      <c r="B49" s="2" t="s">
        <v>107</v>
      </c>
      <c r="C49" s="2" t="s">
        <v>108</v>
      </c>
      <c r="D49" s="2">
        <v>1</v>
      </c>
      <c r="E49" s="33">
        <v>302000</v>
      </c>
      <c r="F49" s="34">
        <v>19975000</v>
      </c>
      <c r="G49" s="33">
        <v>1115000</v>
      </c>
      <c r="H49" s="34"/>
      <c r="I49" s="33"/>
      <c r="J49" s="34">
        <v>4821000</v>
      </c>
      <c r="K49" s="33"/>
      <c r="L49" s="102"/>
      <c r="M49" s="17">
        <f t="shared" si="1"/>
        <v>302000</v>
      </c>
      <c r="N49" s="17">
        <f t="shared" si="2"/>
        <v>21090000</v>
      </c>
      <c r="O49" s="17">
        <f t="shared" si="10"/>
        <v>0</v>
      </c>
      <c r="P49" s="17">
        <f t="shared" si="11"/>
        <v>4821000</v>
      </c>
      <c r="Q49" s="29">
        <v>23000</v>
      </c>
      <c r="R49" s="16">
        <f t="shared" si="5"/>
        <v>21392000</v>
      </c>
      <c r="S49" s="119">
        <f t="shared" si="12"/>
        <v>26213000</v>
      </c>
      <c r="T49" s="18">
        <v>337</v>
      </c>
      <c r="U49" s="18">
        <v>69</v>
      </c>
      <c r="V49" s="19">
        <f t="shared" si="7"/>
        <v>63.47774480712166</v>
      </c>
      <c r="W49" s="19">
        <f t="shared" si="8"/>
        <v>310.0289855072464</v>
      </c>
      <c r="X49" s="32">
        <v>14.956428771199041</v>
      </c>
      <c r="Y49" s="4">
        <v>628972</v>
      </c>
      <c r="Z49" s="4">
        <v>3447</v>
      </c>
      <c r="AA49" s="8">
        <f t="shared" si="13"/>
        <v>6205.976211198144</v>
      </c>
    </row>
    <row r="50" spans="2:27" ht="12.75">
      <c r="B50" s="2" t="s">
        <v>109</v>
      </c>
      <c r="C50" s="2" t="s">
        <v>110</v>
      </c>
      <c r="D50" s="2">
        <v>1</v>
      </c>
      <c r="E50" s="33">
        <v>2250581</v>
      </c>
      <c r="F50" s="34"/>
      <c r="G50" s="33">
        <v>453817</v>
      </c>
      <c r="H50" s="34"/>
      <c r="I50" s="33"/>
      <c r="J50" s="34">
        <v>692765</v>
      </c>
      <c r="K50" s="33"/>
      <c r="L50" s="102"/>
      <c r="M50" s="17">
        <f t="shared" si="1"/>
        <v>2250581</v>
      </c>
      <c r="N50" s="17">
        <f t="shared" si="2"/>
        <v>453817</v>
      </c>
      <c r="O50" s="17">
        <f t="shared" si="10"/>
        <v>0</v>
      </c>
      <c r="P50" s="17">
        <f t="shared" si="11"/>
        <v>692765</v>
      </c>
      <c r="Q50" s="29">
        <v>443024</v>
      </c>
      <c r="R50" s="16">
        <f t="shared" si="5"/>
        <v>2704398</v>
      </c>
      <c r="S50" s="119">
        <f t="shared" si="12"/>
        <v>3397163</v>
      </c>
      <c r="T50" s="18">
        <v>512.1</v>
      </c>
      <c r="U50" s="18">
        <v>118.5</v>
      </c>
      <c r="V50" s="19">
        <f t="shared" si="7"/>
        <v>5.28099589923843</v>
      </c>
      <c r="W50" s="19">
        <f t="shared" si="8"/>
        <v>22.821924050632912</v>
      </c>
      <c r="X50" s="32">
        <v>20.2224464</v>
      </c>
      <c r="Y50" s="4">
        <v>1642230</v>
      </c>
      <c r="Z50" s="4">
        <v>6020</v>
      </c>
      <c r="AA50" s="8">
        <f t="shared" si="13"/>
        <v>449.2355481727575</v>
      </c>
    </row>
    <row r="51" spans="2:27" ht="12.75">
      <c r="B51" s="2" t="s">
        <v>111</v>
      </c>
      <c r="C51" s="2" t="s">
        <v>112</v>
      </c>
      <c r="D51" s="2">
        <v>1</v>
      </c>
      <c r="E51" s="30">
        <v>2758000</v>
      </c>
      <c r="F51" s="31">
        <v>754000</v>
      </c>
      <c r="G51" s="30"/>
      <c r="H51" s="31"/>
      <c r="I51" s="30">
        <v>66000</v>
      </c>
      <c r="J51" s="31"/>
      <c r="K51" s="30"/>
      <c r="L51" s="101"/>
      <c r="M51" s="17">
        <f t="shared" si="1"/>
        <v>2758000</v>
      </c>
      <c r="N51" s="17">
        <f t="shared" si="2"/>
        <v>754000</v>
      </c>
      <c r="O51" s="17">
        <f t="shared" si="10"/>
        <v>66000</v>
      </c>
      <c r="P51" s="17">
        <f t="shared" si="11"/>
        <v>0</v>
      </c>
      <c r="Q51" s="29"/>
      <c r="R51" s="16">
        <f t="shared" si="5"/>
        <v>3578000</v>
      </c>
      <c r="S51" s="119">
        <f t="shared" si="12"/>
        <v>3578000</v>
      </c>
      <c r="T51" s="18">
        <v>732.4</v>
      </c>
      <c r="U51" s="18">
        <v>138.6</v>
      </c>
      <c r="V51" s="19">
        <f t="shared" si="7"/>
        <v>4.885308574549427</v>
      </c>
      <c r="W51" s="19">
        <f t="shared" si="8"/>
        <v>25.815295815295816</v>
      </c>
      <c r="X51" s="32">
        <v>21.44311182692307</v>
      </c>
      <c r="Y51" s="4">
        <v>2112021</v>
      </c>
      <c r="Z51" s="4">
        <v>7826</v>
      </c>
      <c r="AA51" s="8">
        <f t="shared" si="13"/>
        <v>457.1939688218758</v>
      </c>
    </row>
    <row r="52" spans="2:27" ht="12.75">
      <c r="B52" s="2" t="s">
        <v>113</v>
      </c>
      <c r="C52" s="2" t="s">
        <v>114</v>
      </c>
      <c r="D52" s="2">
        <v>1</v>
      </c>
      <c r="E52" s="33">
        <v>580939</v>
      </c>
      <c r="F52" s="34"/>
      <c r="G52" s="33"/>
      <c r="H52" s="34">
        <v>42028</v>
      </c>
      <c r="I52" s="33"/>
      <c r="J52" s="34">
        <v>18000</v>
      </c>
      <c r="K52" s="33"/>
      <c r="L52" s="102"/>
      <c r="M52" s="17">
        <f t="shared" si="1"/>
        <v>622967</v>
      </c>
      <c r="N52" s="17">
        <f t="shared" si="2"/>
        <v>0</v>
      </c>
      <c r="O52" s="17">
        <f t="shared" si="10"/>
        <v>0</v>
      </c>
      <c r="P52" s="17">
        <f t="shared" si="11"/>
        <v>18000</v>
      </c>
      <c r="Q52" s="29"/>
      <c r="R52" s="16">
        <f t="shared" si="5"/>
        <v>622967</v>
      </c>
      <c r="S52" s="119">
        <f t="shared" si="12"/>
        <v>640967</v>
      </c>
      <c r="T52" s="18">
        <v>291.2</v>
      </c>
      <c r="U52" s="18">
        <v>38.4</v>
      </c>
      <c r="V52" s="19">
        <f t="shared" si="7"/>
        <v>2.139309752747253</v>
      </c>
      <c r="W52" s="19">
        <f t="shared" si="8"/>
        <v>16.223098958333335</v>
      </c>
      <c r="X52" s="32">
        <v>26.057455467128037</v>
      </c>
      <c r="Y52" s="4">
        <v>877890</v>
      </c>
      <c r="Z52" s="4">
        <v>2014</v>
      </c>
      <c r="AA52" s="8">
        <f t="shared" si="13"/>
        <v>309.31827209533265</v>
      </c>
    </row>
    <row r="53" spans="2:27" ht="12.75">
      <c r="B53" s="2" t="s">
        <v>115</v>
      </c>
      <c r="C53" s="2" t="s">
        <v>116</v>
      </c>
      <c r="D53" s="2">
        <v>1</v>
      </c>
      <c r="E53" s="33">
        <v>712000</v>
      </c>
      <c r="F53" s="34">
        <v>368000</v>
      </c>
      <c r="G53" s="33">
        <v>76000</v>
      </c>
      <c r="H53" s="34"/>
      <c r="I53" s="33"/>
      <c r="J53" s="34"/>
      <c r="K53" s="33"/>
      <c r="L53" s="102"/>
      <c r="M53" s="17">
        <f t="shared" si="1"/>
        <v>712000</v>
      </c>
      <c r="N53" s="17">
        <f t="shared" si="2"/>
        <v>444000</v>
      </c>
      <c r="O53" s="17">
        <f t="shared" si="10"/>
        <v>0</v>
      </c>
      <c r="P53" s="17">
        <f t="shared" si="11"/>
        <v>0</v>
      </c>
      <c r="Q53" s="29"/>
      <c r="R53" s="16">
        <f t="shared" si="5"/>
        <v>1156000</v>
      </c>
      <c r="S53" s="119">
        <f t="shared" si="12"/>
        <v>1156000</v>
      </c>
      <c r="T53" s="18">
        <v>190.8</v>
      </c>
      <c r="U53" s="18">
        <v>33.8</v>
      </c>
      <c r="V53" s="19">
        <f t="shared" si="7"/>
        <v>6.058700209643606</v>
      </c>
      <c r="W53" s="19">
        <f t="shared" si="8"/>
        <v>34.201183431952664</v>
      </c>
      <c r="X53" s="32">
        <v>29.471042812006335</v>
      </c>
      <c r="Y53" s="4">
        <v>670300</v>
      </c>
      <c r="Z53" s="4">
        <v>2080</v>
      </c>
      <c r="AA53" s="8">
        <f t="shared" si="13"/>
        <v>555.7692307692307</v>
      </c>
    </row>
    <row r="54" spans="2:27" ht="12.75">
      <c r="B54" s="2" t="s">
        <v>117</v>
      </c>
      <c r="C54" s="2" t="s">
        <v>118</v>
      </c>
      <c r="D54" s="2">
        <v>1</v>
      </c>
      <c r="E54" s="30">
        <v>1307800</v>
      </c>
      <c r="F54" s="31"/>
      <c r="G54" s="30">
        <v>7122186</v>
      </c>
      <c r="H54" s="31"/>
      <c r="I54" s="30">
        <v>677900</v>
      </c>
      <c r="J54" s="31">
        <v>224787</v>
      </c>
      <c r="K54" s="30"/>
      <c r="L54" s="101"/>
      <c r="M54" s="17">
        <f t="shared" si="1"/>
        <v>1307800</v>
      </c>
      <c r="N54" s="17">
        <f t="shared" si="2"/>
        <v>7122186</v>
      </c>
      <c r="O54" s="17">
        <f t="shared" si="10"/>
        <v>677900</v>
      </c>
      <c r="P54" s="17">
        <f t="shared" si="11"/>
        <v>224787</v>
      </c>
      <c r="Q54" s="29"/>
      <c r="R54" s="16">
        <f t="shared" si="5"/>
        <v>9107886</v>
      </c>
      <c r="S54" s="119">
        <f t="shared" si="12"/>
        <v>9332673</v>
      </c>
      <c r="T54" s="18">
        <v>589.1</v>
      </c>
      <c r="U54" s="18">
        <v>109.1</v>
      </c>
      <c r="V54" s="19">
        <f t="shared" si="7"/>
        <v>15.460679001867256</v>
      </c>
      <c r="W54" s="19">
        <f t="shared" si="8"/>
        <v>83.48199816681944</v>
      </c>
      <c r="X54" s="32">
        <v>14.564414363698395</v>
      </c>
      <c r="Y54" s="4">
        <v>1110000</v>
      </c>
      <c r="Z54" s="4">
        <v>5532</v>
      </c>
      <c r="AA54" s="8">
        <f t="shared" si="13"/>
        <v>1646.4002169197397</v>
      </c>
    </row>
    <row r="55" spans="2:27" ht="12.75">
      <c r="B55" s="2" t="s">
        <v>119</v>
      </c>
      <c r="C55" s="2" t="s">
        <v>120</v>
      </c>
      <c r="D55" s="2">
        <v>1</v>
      </c>
      <c r="E55" s="30">
        <v>399000</v>
      </c>
      <c r="F55" s="31"/>
      <c r="G55" s="30">
        <v>157000</v>
      </c>
      <c r="H55" s="31"/>
      <c r="I55" s="30">
        <v>141000</v>
      </c>
      <c r="J55" s="31"/>
      <c r="K55" s="30">
        <v>198000</v>
      </c>
      <c r="L55" s="101">
        <v>25000</v>
      </c>
      <c r="M55" s="17">
        <f t="shared" si="1"/>
        <v>399000</v>
      </c>
      <c r="N55" s="17">
        <f t="shared" si="2"/>
        <v>157000</v>
      </c>
      <c r="O55" s="17">
        <f t="shared" si="10"/>
        <v>339000</v>
      </c>
      <c r="P55" s="17">
        <f t="shared" si="11"/>
        <v>25000</v>
      </c>
      <c r="Q55" s="29"/>
      <c r="R55" s="16">
        <f t="shared" si="5"/>
        <v>895000</v>
      </c>
      <c r="S55" s="119">
        <f t="shared" si="12"/>
        <v>920000</v>
      </c>
      <c r="T55" s="18">
        <v>214</v>
      </c>
      <c r="U55" s="18">
        <v>47.1</v>
      </c>
      <c r="V55" s="19">
        <f t="shared" si="7"/>
        <v>4.182242990654205</v>
      </c>
      <c r="W55" s="19">
        <f t="shared" si="8"/>
        <v>19.002123142250532</v>
      </c>
      <c r="X55" s="32">
        <v>24.571810710944803</v>
      </c>
      <c r="Y55" s="4">
        <v>542033</v>
      </c>
      <c r="Z55" s="4">
        <v>2390</v>
      </c>
      <c r="AA55" s="8">
        <f t="shared" si="13"/>
        <v>374.4769874476987</v>
      </c>
    </row>
    <row r="56" spans="2:27" ht="12.75">
      <c r="B56" s="20" t="s">
        <v>121</v>
      </c>
      <c r="C56" s="20" t="s">
        <v>122</v>
      </c>
      <c r="D56" s="20">
        <v>1</v>
      </c>
      <c r="E56" s="35">
        <v>1513000</v>
      </c>
      <c r="F56" s="36"/>
      <c r="G56" s="35"/>
      <c r="H56" s="36">
        <v>123000</v>
      </c>
      <c r="I56" s="35"/>
      <c r="J56" s="36"/>
      <c r="K56" s="35"/>
      <c r="L56" s="103">
        <v>1126000</v>
      </c>
      <c r="M56" s="38">
        <f t="shared" si="1"/>
        <v>1636000</v>
      </c>
      <c r="N56" s="38">
        <f t="shared" si="2"/>
        <v>0</v>
      </c>
      <c r="O56" s="38">
        <f t="shared" si="10"/>
        <v>0</v>
      </c>
      <c r="P56" s="38">
        <f t="shared" si="11"/>
        <v>1126000</v>
      </c>
      <c r="Q56" s="23"/>
      <c r="R56" s="37">
        <f t="shared" si="5"/>
        <v>1636000</v>
      </c>
      <c r="S56" s="120">
        <f t="shared" si="12"/>
        <v>2762000</v>
      </c>
      <c r="T56" s="26">
        <v>226.1</v>
      </c>
      <c r="U56" s="26">
        <v>25.6</v>
      </c>
      <c r="V56" s="27">
        <f t="shared" si="7"/>
        <v>7.235736399823087</v>
      </c>
      <c r="W56" s="27">
        <f t="shared" si="8"/>
        <v>63.90625</v>
      </c>
      <c r="X56" s="39">
        <v>31.93083218596334</v>
      </c>
      <c r="Y56" s="4">
        <v>1440957</v>
      </c>
      <c r="Z56" s="4">
        <v>1670</v>
      </c>
      <c r="AA56" s="8">
        <f t="shared" si="13"/>
        <v>979.6407185628742</v>
      </c>
    </row>
    <row r="57" spans="2:27" ht="12.75">
      <c r="B57" s="40" t="s">
        <v>123</v>
      </c>
      <c r="C57" s="40" t="s">
        <v>124</v>
      </c>
      <c r="D57" s="40">
        <v>1</v>
      </c>
      <c r="E57" s="42">
        <v>1527235</v>
      </c>
      <c r="F57" s="43"/>
      <c r="G57" s="42">
        <v>461453</v>
      </c>
      <c r="H57" s="43"/>
      <c r="I57" s="42">
        <v>740000</v>
      </c>
      <c r="J57" s="43"/>
      <c r="K57" s="42"/>
      <c r="L57" s="104"/>
      <c r="M57" s="45">
        <f t="shared" si="1"/>
        <v>1527235</v>
      </c>
      <c r="N57" s="45">
        <f t="shared" si="2"/>
        <v>461453</v>
      </c>
      <c r="O57" s="45">
        <f t="shared" si="10"/>
        <v>740000</v>
      </c>
      <c r="P57" s="45">
        <f t="shared" si="11"/>
        <v>0</v>
      </c>
      <c r="Q57" s="41"/>
      <c r="R57" s="44">
        <f t="shared" si="5"/>
        <v>2728688</v>
      </c>
      <c r="S57" s="121">
        <f t="shared" si="12"/>
        <v>2728688</v>
      </c>
      <c r="T57" s="46">
        <v>295.8</v>
      </c>
      <c r="U57" s="46">
        <v>47.1</v>
      </c>
      <c r="V57" s="47">
        <f t="shared" si="7"/>
        <v>9.224773495605138</v>
      </c>
      <c r="W57" s="47">
        <f t="shared" si="8"/>
        <v>57.93392781316348</v>
      </c>
      <c r="X57" s="48">
        <v>30.048192411924127</v>
      </c>
      <c r="Y57" s="4">
        <v>1795573</v>
      </c>
      <c r="Z57" s="4">
        <v>2944</v>
      </c>
      <c r="AA57" s="8">
        <f t="shared" si="13"/>
        <v>926.8641304347826</v>
      </c>
    </row>
    <row r="58" spans="2:27" ht="12.75">
      <c r="B58" s="2" t="s">
        <v>125</v>
      </c>
      <c r="C58" s="2" t="s">
        <v>126</v>
      </c>
      <c r="D58" s="2">
        <v>1</v>
      </c>
      <c r="E58" s="33">
        <v>304000</v>
      </c>
      <c r="F58" s="34">
        <v>673000</v>
      </c>
      <c r="G58" s="33"/>
      <c r="H58" s="34"/>
      <c r="I58" s="33"/>
      <c r="J58" s="34"/>
      <c r="K58" s="33">
        <v>122000</v>
      </c>
      <c r="L58" s="102"/>
      <c r="M58" s="17">
        <f t="shared" si="1"/>
        <v>304000</v>
      </c>
      <c r="N58" s="17">
        <f t="shared" si="2"/>
        <v>673000</v>
      </c>
      <c r="O58" s="17">
        <f t="shared" si="10"/>
        <v>122000</v>
      </c>
      <c r="P58" s="17">
        <f t="shared" si="11"/>
        <v>0</v>
      </c>
      <c r="Q58" s="29"/>
      <c r="R58" s="16">
        <f t="shared" si="5"/>
        <v>1099000</v>
      </c>
      <c r="S58" s="119">
        <f t="shared" si="12"/>
        <v>1099000</v>
      </c>
      <c r="T58" s="18">
        <v>169.7</v>
      </c>
      <c r="U58" s="18">
        <v>17.3</v>
      </c>
      <c r="V58" s="19">
        <f t="shared" si="7"/>
        <v>6.476134354743666</v>
      </c>
      <c r="W58" s="19">
        <f t="shared" si="8"/>
        <v>63.52601156069364</v>
      </c>
      <c r="X58" s="32">
        <v>27.501805871886116</v>
      </c>
      <c r="Y58" s="4">
        <v>933392</v>
      </c>
      <c r="Z58" s="4">
        <v>888</v>
      </c>
      <c r="AA58" s="8">
        <f t="shared" si="13"/>
        <v>1237.6126126126126</v>
      </c>
    </row>
    <row r="59" spans="2:27" ht="12.75">
      <c r="B59" s="2" t="s">
        <v>127</v>
      </c>
      <c r="C59" s="2" t="s">
        <v>128</v>
      </c>
      <c r="D59" s="2">
        <v>1</v>
      </c>
      <c r="E59" s="49">
        <v>1377000</v>
      </c>
      <c r="F59" s="50">
        <v>872329</v>
      </c>
      <c r="G59" s="49">
        <v>1019238</v>
      </c>
      <c r="H59" s="50"/>
      <c r="I59" s="49">
        <v>2426056</v>
      </c>
      <c r="J59" s="50">
        <v>917492</v>
      </c>
      <c r="K59" s="49">
        <v>4601905</v>
      </c>
      <c r="L59" s="105"/>
      <c r="M59" s="17">
        <f t="shared" si="1"/>
        <v>1377000</v>
      </c>
      <c r="N59" s="17">
        <f t="shared" si="2"/>
        <v>1891567</v>
      </c>
      <c r="O59" s="17">
        <f t="shared" si="10"/>
        <v>7027961</v>
      </c>
      <c r="P59" s="17">
        <f t="shared" si="11"/>
        <v>917492</v>
      </c>
      <c r="Q59" s="29"/>
      <c r="R59" s="16">
        <f t="shared" si="5"/>
        <v>10296528</v>
      </c>
      <c r="S59" s="119">
        <f t="shared" si="12"/>
        <v>11214020</v>
      </c>
      <c r="T59" s="18">
        <v>1289.4</v>
      </c>
      <c r="U59" s="18">
        <v>232.6</v>
      </c>
      <c r="V59" s="19">
        <f t="shared" si="7"/>
        <v>7.985518845974872</v>
      </c>
      <c r="W59" s="19">
        <f t="shared" si="8"/>
        <v>44.267102321582115</v>
      </c>
      <c r="X59" s="32">
        <v>11.34311586163915</v>
      </c>
      <c r="Y59" s="4">
        <v>7414000</v>
      </c>
      <c r="Z59" s="4">
        <v>11218</v>
      </c>
      <c r="AA59" s="8">
        <f t="shared" si="13"/>
        <v>917.8577286503834</v>
      </c>
    </row>
    <row r="60" spans="2:27" ht="12.75">
      <c r="B60" s="2" t="s">
        <v>129</v>
      </c>
      <c r="C60" s="2" t="s">
        <v>130</v>
      </c>
      <c r="D60" s="2">
        <v>1</v>
      </c>
      <c r="E60" s="30">
        <v>679000</v>
      </c>
      <c r="F60" s="31"/>
      <c r="G60" s="30">
        <v>486000</v>
      </c>
      <c r="H60" s="31"/>
      <c r="I60" s="30"/>
      <c r="J60" s="31"/>
      <c r="K60" s="30"/>
      <c r="L60" s="101"/>
      <c r="M60" s="17">
        <f t="shared" si="1"/>
        <v>679000</v>
      </c>
      <c r="N60" s="17">
        <f t="shared" si="2"/>
        <v>486000</v>
      </c>
      <c r="O60" s="17">
        <f t="shared" si="10"/>
        <v>0</v>
      </c>
      <c r="P60" s="17">
        <f t="shared" si="11"/>
        <v>0</v>
      </c>
      <c r="Q60" s="29"/>
      <c r="R60" s="16">
        <f t="shared" si="5"/>
        <v>1165000</v>
      </c>
      <c r="S60" s="119">
        <f t="shared" si="12"/>
        <v>1165000</v>
      </c>
      <c r="T60" s="18">
        <v>225.5</v>
      </c>
      <c r="U60" s="18">
        <v>21.2</v>
      </c>
      <c r="V60" s="19">
        <f t="shared" si="7"/>
        <v>5.1662971175166295</v>
      </c>
      <c r="W60" s="19">
        <f t="shared" si="8"/>
        <v>54.95283018867924</v>
      </c>
      <c r="X60" s="32">
        <v>36.09530754549489</v>
      </c>
      <c r="Y60" s="4">
        <v>1017345</v>
      </c>
      <c r="Z60" s="4">
        <v>1122</v>
      </c>
      <c r="AA60" s="8">
        <f t="shared" si="13"/>
        <v>1038.3244206773618</v>
      </c>
    </row>
    <row r="61" spans="2:27" ht="12.75">
      <c r="B61" s="2" t="s">
        <v>131</v>
      </c>
      <c r="C61" s="2" t="s">
        <v>132</v>
      </c>
      <c r="D61" s="2">
        <v>1</v>
      </c>
      <c r="E61" s="30">
        <v>645000</v>
      </c>
      <c r="F61" s="31"/>
      <c r="G61" s="30"/>
      <c r="H61" s="31"/>
      <c r="I61" s="30"/>
      <c r="J61" s="31"/>
      <c r="K61" s="30"/>
      <c r="L61" s="101"/>
      <c r="M61" s="17">
        <f t="shared" si="1"/>
        <v>645000</v>
      </c>
      <c r="N61" s="17">
        <f t="shared" si="2"/>
        <v>0</v>
      </c>
      <c r="O61" s="17">
        <f t="shared" si="10"/>
        <v>0</v>
      </c>
      <c r="P61" s="17">
        <f t="shared" si="11"/>
        <v>0</v>
      </c>
      <c r="Q61" s="29"/>
      <c r="R61" s="16">
        <f t="shared" si="5"/>
        <v>645000</v>
      </c>
      <c r="S61" s="119">
        <f t="shared" si="12"/>
        <v>645000</v>
      </c>
      <c r="T61" s="18">
        <v>228.1</v>
      </c>
      <c r="U61" s="18">
        <v>31.7</v>
      </c>
      <c r="V61" s="19">
        <f t="shared" si="7"/>
        <v>2.8277071459886014</v>
      </c>
      <c r="W61" s="19">
        <f t="shared" si="8"/>
        <v>20.347003154574132</v>
      </c>
      <c r="X61" s="32">
        <v>15.4921895740905</v>
      </c>
      <c r="Y61" s="4">
        <v>1102576</v>
      </c>
      <c r="Z61" s="4">
        <v>1423</v>
      </c>
      <c r="AA61" s="8">
        <f t="shared" si="13"/>
        <v>453.26774420238934</v>
      </c>
    </row>
    <row r="62" spans="2:27" ht="12.75">
      <c r="B62" s="2" t="s">
        <v>133</v>
      </c>
      <c r="C62" s="2" t="s">
        <v>134</v>
      </c>
      <c r="D62" s="2">
        <v>1</v>
      </c>
      <c r="E62" s="33">
        <v>530000</v>
      </c>
      <c r="F62" s="34"/>
      <c r="G62" s="33">
        <v>688000</v>
      </c>
      <c r="H62" s="34"/>
      <c r="I62" s="33"/>
      <c r="J62" s="34">
        <v>33000</v>
      </c>
      <c r="K62" s="33"/>
      <c r="L62" s="102"/>
      <c r="M62" s="17">
        <f t="shared" si="1"/>
        <v>530000</v>
      </c>
      <c r="N62" s="17">
        <f t="shared" si="2"/>
        <v>688000</v>
      </c>
      <c r="O62" s="17">
        <f t="shared" si="10"/>
        <v>0</v>
      </c>
      <c r="P62" s="17">
        <f t="shared" si="11"/>
        <v>33000</v>
      </c>
      <c r="Q62" s="29"/>
      <c r="R62" s="16">
        <f t="shared" si="5"/>
        <v>1218000</v>
      </c>
      <c r="S62" s="119">
        <f t="shared" si="12"/>
        <v>1251000</v>
      </c>
      <c r="T62" s="18">
        <v>90.9</v>
      </c>
      <c r="U62" s="18">
        <v>15</v>
      </c>
      <c r="V62" s="19">
        <f t="shared" si="7"/>
        <v>13.3993399339934</v>
      </c>
      <c r="W62" s="19">
        <f t="shared" si="8"/>
        <v>81.2</v>
      </c>
      <c r="X62" s="32">
        <v>33.68170121145375</v>
      </c>
      <c r="Y62" s="4">
        <v>1045609</v>
      </c>
      <c r="Z62" s="4">
        <v>928</v>
      </c>
      <c r="AA62" s="8">
        <f t="shared" si="13"/>
        <v>1312.5</v>
      </c>
    </row>
    <row r="63" spans="2:27" ht="12.75">
      <c r="B63" s="2" t="s">
        <v>135</v>
      </c>
      <c r="C63" s="2" t="s">
        <v>136</v>
      </c>
      <c r="D63" s="2">
        <v>1</v>
      </c>
      <c r="E63" s="33">
        <v>1316000</v>
      </c>
      <c r="F63" s="34"/>
      <c r="G63" s="33"/>
      <c r="H63" s="34"/>
      <c r="I63" s="33"/>
      <c r="J63" s="34"/>
      <c r="K63" s="33">
        <v>399000</v>
      </c>
      <c r="L63" s="102">
        <v>284000</v>
      </c>
      <c r="M63" s="17">
        <f t="shared" si="1"/>
        <v>1316000</v>
      </c>
      <c r="N63" s="17">
        <f t="shared" si="2"/>
        <v>0</v>
      </c>
      <c r="O63" s="17">
        <f t="shared" si="10"/>
        <v>399000</v>
      </c>
      <c r="P63" s="17">
        <f t="shared" si="11"/>
        <v>284000</v>
      </c>
      <c r="Q63" s="29">
        <v>31000</v>
      </c>
      <c r="R63" s="16">
        <f t="shared" si="5"/>
        <v>1715000</v>
      </c>
      <c r="S63" s="119">
        <f t="shared" si="12"/>
        <v>1999000</v>
      </c>
      <c r="T63" s="18">
        <v>234.1</v>
      </c>
      <c r="U63" s="18">
        <v>41</v>
      </c>
      <c r="V63" s="19">
        <f t="shared" si="7"/>
        <v>7.325929090132422</v>
      </c>
      <c r="W63" s="19">
        <f t="shared" si="8"/>
        <v>41.829268292682926</v>
      </c>
      <c r="X63" s="32">
        <v>16.62965673697804</v>
      </c>
      <c r="Y63" s="4">
        <v>1172405</v>
      </c>
      <c r="Z63" s="4">
        <v>2158</v>
      </c>
      <c r="AA63" s="8">
        <f t="shared" si="13"/>
        <v>794.7173308619092</v>
      </c>
    </row>
    <row r="64" spans="2:27" s="53" customFormat="1" ht="12.75">
      <c r="B64" s="53" t="s">
        <v>137</v>
      </c>
      <c r="C64" s="53" t="s">
        <v>138</v>
      </c>
      <c r="D64" s="53">
        <v>1</v>
      </c>
      <c r="E64" s="55">
        <v>571000</v>
      </c>
      <c r="F64" s="56">
        <v>581000</v>
      </c>
      <c r="G64" s="55">
        <v>27000</v>
      </c>
      <c r="H64" s="56"/>
      <c r="I64" s="55"/>
      <c r="J64" s="56"/>
      <c r="K64" s="55"/>
      <c r="L64" s="107"/>
      <c r="M64" s="58">
        <f t="shared" si="1"/>
        <v>571000</v>
      </c>
      <c r="N64" s="58">
        <f t="shared" si="2"/>
        <v>608000</v>
      </c>
      <c r="O64" s="58">
        <f t="shared" si="10"/>
        <v>0</v>
      </c>
      <c r="P64" s="58">
        <f t="shared" si="11"/>
        <v>0</v>
      </c>
      <c r="Q64" s="54">
        <v>161000</v>
      </c>
      <c r="R64" s="57">
        <f t="shared" si="5"/>
        <v>1179000</v>
      </c>
      <c r="S64" s="122">
        <f t="shared" si="12"/>
        <v>1179000</v>
      </c>
      <c r="T64" s="59">
        <v>280.5</v>
      </c>
      <c r="U64" s="59">
        <v>26.3</v>
      </c>
      <c r="V64" s="60">
        <f t="shared" si="7"/>
        <v>4.2032085561497325</v>
      </c>
      <c r="W64" s="60">
        <f t="shared" si="8"/>
        <v>44.82889733840304</v>
      </c>
      <c r="X64" s="61">
        <v>45.69363378279885</v>
      </c>
      <c r="Y64" s="62">
        <v>825091</v>
      </c>
      <c r="Z64" s="62">
        <v>1605</v>
      </c>
      <c r="AA64" s="63">
        <f t="shared" si="13"/>
        <v>734.5794392523364</v>
      </c>
    </row>
    <row r="65" spans="2:27" ht="12.75">
      <c r="B65" s="2" t="s">
        <v>139</v>
      </c>
      <c r="C65" s="2" t="s">
        <v>140</v>
      </c>
      <c r="D65" s="2">
        <v>1</v>
      </c>
      <c r="E65" s="30">
        <v>596000</v>
      </c>
      <c r="F65" s="31">
        <v>610000</v>
      </c>
      <c r="G65" s="30">
        <v>1180000</v>
      </c>
      <c r="H65" s="31">
        <v>76000</v>
      </c>
      <c r="I65" s="30">
        <v>162000</v>
      </c>
      <c r="J65" s="31"/>
      <c r="K65" s="30"/>
      <c r="L65" s="101">
        <v>520000</v>
      </c>
      <c r="M65" s="17">
        <f t="shared" si="1"/>
        <v>672000</v>
      </c>
      <c r="N65" s="17">
        <f t="shared" si="2"/>
        <v>1790000</v>
      </c>
      <c r="O65" s="17">
        <f t="shared" si="10"/>
        <v>162000</v>
      </c>
      <c r="P65" s="17">
        <f t="shared" si="11"/>
        <v>520000</v>
      </c>
      <c r="Q65" s="29">
        <v>20000</v>
      </c>
      <c r="R65" s="16">
        <f t="shared" si="5"/>
        <v>2624000</v>
      </c>
      <c r="S65" s="119">
        <f t="shared" si="12"/>
        <v>3144000</v>
      </c>
      <c r="T65" s="18">
        <v>179.1</v>
      </c>
      <c r="U65" s="18">
        <v>38.8</v>
      </c>
      <c r="V65" s="19">
        <f t="shared" si="7"/>
        <v>14.651032942490229</v>
      </c>
      <c r="W65" s="19">
        <f t="shared" si="8"/>
        <v>67.62886597938144</v>
      </c>
      <c r="X65" s="32">
        <v>17.911399106644335</v>
      </c>
      <c r="Y65" s="4">
        <v>753608</v>
      </c>
      <c r="Z65" s="4">
        <v>1871</v>
      </c>
      <c r="AA65" s="8">
        <f t="shared" si="13"/>
        <v>1402.458578300374</v>
      </c>
    </row>
    <row r="66" spans="2:27" ht="12.75">
      <c r="B66" s="20" t="s">
        <v>141</v>
      </c>
      <c r="C66" s="20" t="s">
        <v>142</v>
      </c>
      <c r="D66" s="20">
        <v>1</v>
      </c>
      <c r="E66" s="51">
        <v>733000</v>
      </c>
      <c r="F66" s="52"/>
      <c r="G66" s="51">
        <v>611000</v>
      </c>
      <c r="H66" s="52">
        <v>76000</v>
      </c>
      <c r="I66" s="51"/>
      <c r="J66" s="52"/>
      <c r="K66" s="51"/>
      <c r="L66" s="106"/>
      <c r="M66" s="38">
        <f t="shared" si="1"/>
        <v>809000</v>
      </c>
      <c r="N66" s="38">
        <f t="shared" si="2"/>
        <v>611000</v>
      </c>
      <c r="O66" s="38">
        <f t="shared" si="10"/>
        <v>0</v>
      </c>
      <c r="P66" s="38">
        <f t="shared" si="11"/>
        <v>0</v>
      </c>
      <c r="Q66" s="23"/>
      <c r="R66" s="37">
        <f t="shared" si="5"/>
        <v>1420000</v>
      </c>
      <c r="S66" s="120">
        <f t="shared" si="12"/>
        <v>1420000</v>
      </c>
      <c r="T66" s="26">
        <v>204.7</v>
      </c>
      <c r="U66" s="26">
        <v>30.1</v>
      </c>
      <c r="V66" s="27">
        <f t="shared" si="7"/>
        <v>6.936980947728383</v>
      </c>
      <c r="W66" s="27">
        <f t="shared" si="8"/>
        <v>47.17607973421927</v>
      </c>
      <c r="X66" s="39">
        <v>33.858527935420746</v>
      </c>
      <c r="Y66" s="4"/>
      <c r="Z66" s="4">
        <v>1881</v>
      </c>
      <c r="AA66" s="8">
        <f t="shared" si="13"/>
        <v>754.9175970228601</v>
      </c>
    </row>
    <row r="67" spans="2:27" ht="12.75">
      <c r="B67" s="2" t="s">
        <v>143</v>
      </c>
      <c r="C67" s="2" t="s">
        <v>144</v>
      </c>
      <c r="D67" s="2">
        <v>1</v>
      </c>
      <c r="E67" s="30">
        <v>312000</v>
      </c>
      <c r="F67" s="31">
        <v>478000</v>
      </c>
      <c r="G67" s="30">
        <v>215000</v>
      </c>
      <c r="H67" s="31">
        <v>241000</v>
      </c>
      <c r="I67" s="30"/>
      <c r="J67" s="31"/>
      <c r="K67" s="30"/>
      <c r="L67" s="101"/>
      <c r="M67" s="17">
        <f t="shared" si="1"/>
        <v>553000</v>
      </c>
      <c r="N67" s="17">
        <f t="shared" si="2"/>
        <v>693000</v>
      </c>
      <c r="O67" s="17">
        <f t="shared" si="10"/>
        <v>0</v>
      </c>
      <c r="P67" s="17">
        <f t="shared" si="11"/>
        <v>0</v>
      </c>
      <c r="Q67" s="29"/>
      <c r="R67" s="16">
        <f t="shared" si="5"/>
        <v>1246000</v>
      </c>
      <c r="S67" s="119">
        <f t="shared" si="12"/>
        <v>1246000</v>
      </c>
      <c r="T67" s="18">
        <v>262.5</v>
      </c>
      <c r="U67" s="18">
        <v>34.3</v>
      </c>
      <c r="V67" s="19">
        <f t="shared" si="7"/>
        <v>4.746666666666667</v>
      </c>
      <c r="W67" s="19">
        <f t="shared" si="8"/>
        <v>36.326530612244895</v>
      </c>
      <c r="X67" s="32">
        <v>19.80397152266562</v>
      </c>
      <c r="Y67" s="4">
        <v>541320</v>
      </c>
      <c r="Z67" s="4">
        <v>1795</v>
      </c>
      <c r="AA67" s="8">
        <f t="shared" si="13"/>
        <v>694.150417827298</v>
      </c>
    </row>
    <row r="68" spans="2:27" s="53" customFormat="1" ht="12.75">
      <c r="B68" s="53" t="s">
        <v>145</v>
      </c>
      <c r="C68" s="53" t="s">
        <v>146</v>
      </c>
      <c r="D68" s="53">
        <v>1</v>
      </c>
      <c r="E68" s="64"/>
      <c r="F68" s="65">
        <v>1674583</v>
      </c>
      <c r="G68" s="64">
        <v>561502</v>
      </c>
      <c r="H68" s="65">
        <v>79660</v>
      </c>
      <c r="I68" s="64"/>
      <c r="J68" s="65">
        <v>101560</v>
      </c>
      <c r="K68" s="64"/>
      <c r="L68" s="108"/>
      <c r="M68" s="58">
        <f t="shared" si="1"/>
        <v>79660</v>
      </c>
      <c r="N68" s="58">
        <f t="shared" si="2"/>
        <v>2236085</v>
      </c>
      <c r="O68" s="58">
        <f t="shared" si="10"/>
        <v>0</v>
      </c>
      <c r="P68" s="58">
        <f t="shared" si="11"/>
        <v>101560</v>
      </c>
      <c r="Q68" s="54"/>
      <c r="R68" s="57">
        <f t="shared" si="5"/>
        <v>2315745</v>
      </c>
      <c r="S68" s="122">
        <f t="shared" si="12"/>
        <v>2417305</v>
      </c>
      <c r="T68" s="59">
        <v>234.2</v>
      </c>
      <c r="U68" s="59">
        <v>24.4</v>
      </c>
      <c r="V68" s="60">
        <f t="shared" si="7"/>
        <v>9.887894961571307</v>
      </c>
      <c r="W68" s="60">
        <f t="shared" si="8"/>
        <v>94.90758196721312</v>
      </c>
      <c r="X68" s="61">
        <v>21.844074066029542</v>
      </c>
      <c r="Y68" s="62">
        <v>1767701</v>
      </c>
      <c r="Z68" s="62">
        <v>1383</v>
      </c>
      <c r="AA68" s="63">
        <f t="shared" si="13"/>
        <v>1674.4360086767897</v>
      </c>
    </row>
    <row r="69" spans="2:27" ht="12.75">
      <c r="B69" s="2" t="s">
        <v>147</v>
      </c>
      <c r="C69" s="2" t="s">
        <v>148</v>
      </c>
      <c r="D69" s="2">
        <v>1</v>
      </c>
      <c r="E69" s="33">
        <v>577000</v>
      </c>
      <c r="F69" s="34"/>
      <c r="G69" s="33">
        <v>257000</v>
      </c>
      <c r="H69" s="34">
        <v>281000</v>
      </c>
      <c r="I69" s="33"/>
      <c r="J69" s="34">
        <v>326000</v>
      </c>
      <c r="K69" s="33"/>
      <c r="L69" s="102">
        <v>190000</v>
      </c>
      <c r="M69" s="17">
        <f t="shared" si="1"/>
        <v>858000</v>
      </c>
      <c r="N69" s="17">
        <f t="shared" si="2"/>
        <v>257000</v>
      </c>
      <c r="O69" s="17">
        <f t="shared" si="10"/>
        <v>0</v>
      </c>
      <c r="P69" s="17">
        <f t="shared" si="11"/>
        <v>516000</v>
      </c>
      <c r="Q69" s="29"/>
      <c r="R69" s="16">
        <f t="shared" si="5"/>
        <v>1115000</v>
      </c>
      <c r="S69" s="119">
        <f t="shared" si="12"/>
        <v>1631000</v>
      </c>
      <c r="T69" s="18">
        <v>262.4</v>
      </c>
      <c r="U69" s="18">
        <v>36.1</v>
      </c>
      <c r="V69" s="19">
        <f t="shared" si="7"/>
        <v>4.249237804878049</v>
      </c>
      <c r="W69" s="19">
        <f t="shared" si="8"/>
        <v>30.886426592797783</v>
      </c>
      <c r="X69" s="32">
        <v>37.53308805055535</v>
      </c>
      <c r="Y69" s="4">
        <v>970644</v>
      </c>
      <c r="Z69" s="4">
        <v>2422</v>
      </c>
      <c r="AA69" s="8">
        <f t="shared" si="13"/>
        <v>460.36333608587944</v>
      </c>
    </row>
    <row r="70" spans="2:27" ht="12.75">
      <c r="B70" s="2" t="s">
        <v>149</v>
      </c>
      <c r="C70" s="2" t="s">
        <v>150</v>
      </c>
      <c r="D70" s="2">
        <v>1</v>
      </c>
      <c r="E70" s="33">
        <v>2063541</v>
      </c>
      <c r="F70" s="34"/>
      <c r="G70" s="33"/>
      <c r="H70" s="34"/>
      <c r="I70" s="33"/>
      <c r="J70" s="34"/>
      <c r="K70" s="33"/>
      <c r="L70" s="102"/>
      <c r="M70" s="17">
        <f aca="true" t="shared" si="14" ref="M70:M133">SUM(E70,H70)</f>
        <v>2063541</v>
      </c>
      <c r="N70" s="17">
        <f aca="true" t="shared" si="15" ref="N70:N133">SUM(F70:G70)</f>
        <v>0</v>
      </c>
      <c r="O70" s="17">
        <f t="shared" si="10"/>
        <v>0</v>
      </c>
      <c r="P70" s="17">
        <f t="shared" si="11"/>
        <v>0</v>
      </c>
      <c r="Q70" s="29"/>
      <c r="R70" s="16">
        <f aca="true" t="shared" si="16" ref="R70:R133">M70+O70+N70</f>
        <v>2063541</v>
      </c>
      <c r="S70" s="119">
        <f t="shared" si="12"/>
        <v>2063541</v>
      </c>
      <c r="T70" s="18">
        <v>140.2</v>
      </c>
      <c r="U70" s="18">
        <v>33</v>
      </c>
      <c r="V70" s="19">
        <f aca="true" t="shared" si="17" ref="V70:V133">R70/(T70*1000)</f>
        <v>14.71855206847361</v>
      </c>
      <c r="W70" s="19">
        <f aca="true" t="shared" si="18" ref="W70:W133">R70/(U70*1000)</f>
        <v>62.53154545454545</v>
      </c>
      <c r="X70" s="32">
        <v>20.703204493580596</v>
      </c>
      <c r="Y70" s="4">
        <v>1874168</v>
      </c>
      <c r="Z70" s="4">
        <v>1645</v>
      </c>
      <c r="AA70" s="8">
        <f t="shared" si="13"/>
        <v>1254.4322188449848</v>
      </c>
    </row>
    <row r="71" spans="2:27" ht="12.75">
      <c r="B71" s="2" t="s">
        <v>151</v>
      </c>
      <c r="C71" s="2" t="s">
        <v>152</v>
      </c>
      <c r="D71" s="2">
        <v>1</v>
      </c>
      <c r="E71" s="30">
        <v>944023</v>
      </c>
      <c r="F71" s="31"/>
      <c r="G71" s="30">
        <v>822617</v>
      </c>
      <c r="H71" s="31"/>
      <c r="I71" s="30"/>
      <c r="J71" s="31"/>
      <c r="K71" s="30"/>
      <c r="L71" s="101">
        <v>18000</v>
      </c>
      <c r="M71" s="17">
        <f t="shared" si="14"/>
        <v>944023</v>
      </c>
      <c r="N71" s="17">
        <f t="shared" si="15"/>
        <v>822617</v>
      </c>
      <c r="O71" s="17">
        <f aca="true" t="shared" si="19" ref="O71:O102">SUM(I71,K71)</f>
        <v>0</v>
      </c>
      <c r="P71" s="17">
        <f aca="true" t="shared" si="20" ref="P71:P102">SUM(L71,J71)</f>
        <v>18000</v>
      </c>
      <c r="Q71" s="29"/>
      <c r="R71" s="16">
        <f t="shared" si="16"/>
        <v>1766640</v>
      </c>
      <c r="S71" s="119">
        <f aca="true" t="shared" si="21" ref="S71:S102">SUM(E71:J71,K71:L71)</f>
        <v>1784640</v>
      </c>
      <c r="T71" s="18">
        <v>191.8</v>
      </c>
      <c r="U71" s="18">
        <v>16.6</v>
      </c>
      <c r="V71" s="19">
        <f t="shared" si="17"/>
        <v>9.210844629822732</v>
      </c>
      <c r="W71" s="19">
        <f t="shared" si="18"/>
        <v>106.42409638554217</v>
      </c>
      <c r="X71" s="32">
        <v>35.86558610079576</v>
      </c>
      <c r="Y71" s="4">
        <v>1689347</v>
      </c>
      <c r="Z71" s="4">
        <v>1105</v>
      </c>
      <c r="AA71" s="8">
        <f aca="true" t="shared" si="22" ref="AA71:AA102">R71/Z71</f>
        <v>1598.7692307692307</v>
      </c>
    </row>
    <row r="72" spans="2:27" ht="12.75">
      <c r="B72" s="2" t="s">
        <v>153</v>
      </c>
      <c r="C72" s="2" t="s">
        <v>154</v>
      </c>
      <c r="D72" s="2">
        <v>1</v>
      </c>
      <c r="E72" s="33">
        <v>427289</v>
      </c>
      <c r="F72" s="34">
        <v>1172667</v>
      </c>
      <c r="G72" s="33"/>
      <c r="H72" s="34"/>
      <c r="I72" s="33"/>
      <c r="J72" s="34"/>
      <c r="K72" s="33"/>
      <c r="L72" s="102"/>
      <c r="M72" s="17">
        <f t="shared" si="14"/>
        <v>427289</v>
      </c>
      <c r="N72" s="17">
        <f t="shared" si="15"/>
        <v>1172667</v>
      </c>
      <c r="O72" s="17">
        <f t="shared" si="19"/>
        <v>0</v>
      </c>
      <c r="P72" s="17">
        <f t="shared" si="20"/>
        <v>0</v>
      </c>
      <c r="Q72" s="29"/>
      <c r="R72" s="16">
        <f t="shared" si="16"/>
        <v>1599956</v>
      </c>
      <c r="S72" s="119">
        <f t="shared" si="21"/>
        <v>1599956</v>
      </c>
      <c r="T72" s="18">
        <v>169.9</v>
      </c>
      <c r="U72" s="18">
        <v>23.7</v>
      </c>
      <c r="V72" s="19">
        <f t="shared" si="17"/>
        <v>9.417045320776928</v>
      </c>
      <c r="W72" s="19">
        <f t="shared" si="18"/>
        <v>67.50869198312236</v>
      </c>
      <c r="X72" s="32">
        <v>23.303617358270017</v>
      </c>
      <c r="Y72" s="4">
        <v>960233</v>
      </c>
      <c r="Z72" s="4">
        <v>829</v>
      </c>
      <c r="AA72" s="8">
        <f t="shared" si="22"/>
        <v>1929.9831121833533</v>
      </c>
    </row>
    <row r="73" spans="2:27" ht="12.75">
      <c r="B73" s="2" t="s">
        <v>155</v>
      </c>
      <c r="C73" s="2" t="s">
        <v>156</v>
      </c>
      <c r="D73" s="2">
        <v>1</v>
      </c>
      <c r="E73" s="33">
        <v>422797</v>
      </c>
      <c r="F73" s="34"/>
      <c r="G73" s="33">
        <v>154836</v>
      </c>
      <c r="H73" s="34"/>
      <c r="I73" s="33"/>
      <c r="J73" s="34"/>
      <c r="K73" s="33"/>
      <c r="L73" s="102"/>
      <c r="M73" s="17">
        <f t="shared" si="14"/>
        <v>422797</v>
      </c>
      <c r="N73" s="17">
        <f t="shared" si="15"/>
        <v>154836</v>
      </c>
      <c r="O73" s="17">
        <f t="shared" si="19"/>
        <v>0</v>
      </c>
      <c r="P73" s="17">
        <f t="shared" si="20"/>
        <v>0</v>
      </c>
      <c r="Q73" s="29"/>
      <c r="R73" s="16">
        <f t="shared" si="16"/>
        <v>577633</v>
      </c>
      <c r="S73" s="119">
        <f t="shared" si="21"/>
        <v>577633</v>
      </c>
      <c r="T73" s="18">
        <v>166.7</v>
      </c>
      <c r="U73" s="18">
        <v>19.6</v>
      </c>
      <c r="V73" s="19">
        <f t="shared" si="17"/>
        <v>3.4651049790041992</v>
      </c>
      <c r="W73" s="19">
        <f t="shared" si="18"/>
        <v>29.471071428571427</v>
      </c>
      <c r="X73" s="32">
        <v>11.664371020656132</v>
      </c>
      <c r="Y73" s="4">
        <v>761747</v>
      </c>
      <c r="Z73" s="4">
        <v>1019</v>
      </c>
      <c r="AA73" s="8">
        <f t="shared" si="22"/>
        <v>566.8626104023552</v>
      </c>
    </row>
    <row r="74" spans="2:27" ht="12.75">
      <c r="B74" s="2" t="s">
        <v>157</v>
      </c>
      <c r="C74" s="2" t="s">
        <v>158</v>
      </c>
      <c r="D74" s="2">
        <v>1</v>
      </c>
      <c r="E74" s="30">
        <v>877000</v>
      </c>
      <c r="F74" s="31"/>
      <c r="G74" s="30">
        <v>1234000</v>
      </c>
      <c r="H74" s="31">
        <v>1548000</v>
      </c>
      <c r="I74" s="30"/>
      <c r="J74" s="31">
        <v>2256000</v>
      </c>
      <c r="K74" s="30"/>
      <c r="L74" s="101"/>
      <c r="M74" s="17">
        <f t="shared" si="14"/>
        <v>2425000</v>
      </c>
      <c r="N74" s="17">
        <f t="shared" si="15"/>
        <v>1234000</v>
      </c>
      <c r="O74" s="17">
        <f t="shared" si="19"/>
        <v>0</v>
      </c>
      <c r="P74" s="17">
        <f t="shared" si="20"/>
        <v>2256000</v>
      </c>
      <c r="Q74" s="29">
        <v>66000</v>
      </c>
      <c r="R74" s="16">
        <f t="shared" si="16"/>
        <v>3659000</v>
      </c>
      <c r="S74" s="119">
        <f t="shared" si="21"/>
        <v>5915000</v>
      </c>
      <c r="T74" s="18">
        <v>406.8</v>
      </c>
      <c r="U74" s="18">
        <v>59.9</v>
      </c>
      <c r="V74" s="19">
        <f t="shared" si="17"/>
        <v>8.994591937069814</v>
      </c>
      <c r="W74" s="19">
        <f t="shared" si="18"/>
        <v>61.08514190317195</v>
      </c>
      <c r="X74" s="32">
        <v>25.2296014122894</v>
      </c>
      <c r="Y74" s="4">
        <v>675794</v>
      </c>
      <c r="Z74" s="4">
        <v>3616</v>
      </c>
      <c r="AA74" s="8">
        <f t="shared" si="22"/>
        <v>1011.891592920354</v>
      </c>
    </row>
    <row r="75" spans="2:27" ht="12.75">
      <c r="B75" s="2" t="s">
        <v>159</v>
      </c>
      <c r="C75" s="2" t="s">
        <v>160</v>
      </c>
      <c r="D75" s="2">
        <v>1</v>
      </c>
      <c r="E75" s="30">
        <v>766000</v>
      </c>
      <c r="F75" s="31"/>
      <c r="G75" s="30">
        <v>481000</v>
      </c>
      <c r="H75" s="31"/>
      <c r="I75" s="30"/>
      <c r="J75" s="31">
        <v>22000</v>
      </c>
      <c r="K75" s="30"/>
      <c r="L75" s="101">
        <v>25000</v>
      </c>
      <c r="M75" s="17">
        <f t="shared" si="14"/>
        <v>766000</v>
      </c>
      <c r="N75" s="17">
        <f t="shared" si="15"/>
        <v>481000</v>
      </c>
      <c r="O75" s="17">
        <f t="shared" si="19"/>
        <v>0</v>
      </c>
      <c r="P75" s="17">
        <f t="shared" si="20"/>
        <v>47000</v>
      </c>
      <c r="Q75" s="29"/>
      <c r="R75" s="16">
        <f t="shared" si="16"/>
        <v>1247000</v>
      </c>
      <c r="S75" s="119">
        <f t="shared" si="21"/>
        <v>1294000</v>
      </c>
      <c r="T75" s="18">
        <v>149.4</v>
      </c>
      <c r="U75" s="18">
        <v>23.3</v>
      </c>
      <c r="V75" s="19">
        <f t="shared" si="17"/>
        <v>8.346720214190094</v>
      </c>
      <c r="W75" s="19">
        <f t="shared" si="18"/>
        <v>53.51931330472103</v>
      </c>
      <c r="X75" s="32">
        <v>41.01669759519037</v>
      </c>
      <c r="Y75" s="4">
        <v>788720</v>
      </c>
      <c r="Z75" s="4">
        <v>1376</v>
      </c>
      <c r="AA75" s="8">
        <f t="shared" si="22"/>
        <v>906.25</v>
      </c>
    </row>
    <row r="76" spans="2:27" ht="12.75">
      <c r="B76" s="20" t="s">
        <v>161</v>
      </c>
      <c r="C76" s="20" t="s">
        <v>162</v>
      </c>
      <c r="D76" s="20">
        <v>1</v>
      </c>
      <c r="E76" s="35">
        <v>981000</v>
      </c>
      <c r="F76" s="36"/>
      <c r="G76" s="35">
        <v>149000</v>
      </c>
      <c r="H76" s="36">
        <v>57000</v>
      </c>
      <c r="I76" s="35"/>
      <c r="J76" s="36">
        <v>400000</v>
      </c>
      <c r="K76" s="35"/>
      <c r="L76" s="103">
        <v>87000</v>
      </c>
      <c r="M76" s="17">
        <f t="shared" si="14"/>
        <v>1038000</v>
      </c>
      <c r="N76" s="17">
        <f t="shared" si="15"/>
        <v>149000</v>
      </c>
      <c r="O76" s="17">
        <f t="shared" si="19"/>
        <v>0</v>
      </c>
      <c r="P76" s="17">
        <f t="shared" si="20"/>
        <v>487000</v>
      </c>
      <c r="Q76" s="29"/>
      <c r="R76" s="16">
        <f t="shared" si="16"/>
        <v>1187000</v>
      </c>
      <c r="S76" s="120">
        <f t="shared" si="21"/>
        <v>1674000</v>
      </c>
      <c r="T76" s="26">
        <v>283.3</v>
      </c>
      <c r="U76" s="26">
        <v>22.9</v>
      </c>
      <c r="V76" s="27">
        <f t="shared" si="17"/>
        <v>4.189904694669961</v>
      </c>
      <c r="W76" s="27">
        <f t="shared" si="18"/>
        <v>51.83406113537118</v>
      </c>
      <c r="X76" s="39">
        <v>31.24505806680883</v>
      </c>
      <c r="Y76" s="4">
        <v>1486287</v>
      </c>
      <c r="Z76" s="4">
        <v>1499</v>
      </c>
      <c r="AA76" s="8">
        <f t="shared" si="22"/>
        <v>791.8612408272181</v>
      </c>
    </row>
    <row r="77" spans="2:27" s="53" customFormat="1" ht="12.75">
      <c r="B77" s="66" t="s">
        <v>163</v>
      </c>
      <c r="C77" s="66" t="s">
        <v>164</v>
      </c>
      <c r="D77" s="66">
        <v>1</v>
      </c>
      <c r="E77" s="68">
        <v>4423000</v>
      </c>
      <c r="F77" s="69"/>
      <c r="G77" s="68">
        <v>5838000</v>
      </c>
      <c r="H77" s="69">
        <v>69000</v>
      </c>
      <c r="I77" s="68"/>
      <c r="J77" s="69">
        <v>1139000</v>
      </c>
      <c r="K77" s="68"/>
      <c r="L77" s="109"/>
      <c r="M77" s="71">
        <f t="shared" si="14"/>
        <v>4492000</v>
      </c>
      <c r="N77" s="71">
        <f t="shared" si="15"/>
        <v>5838000</v>
      </c>
      <c r="O77" s="71">
        <f t="shared" si="19"/>
        <v>0</v>
      </c>
      <c r="P77" s="71">
        <f t="shared" si="20"/>
        <v>1139000</v>
      </c>
      <c r="Q77" s="67">
        <v>200000</v>
      </c>
      <c r="R77" s="70">
        <f t="shared" si="16"/>
        <v>10330000</v>
      </c>
      <c r="S77" s="123">
        <f t="shared" si="21"/>
        <v>11469000</v>
      </c>
      <c r="T77" s="72">
        <v>787.7</v>
      </c>
      <c r="U77" s="72">
        <v>111.5</v>
      </c>
      <c r="V77" s="73">
        <f t="shared" si="17"/>
        <v>13.11412974482671</v>
      </c>
      <c r="W77" s="73">
        <f t="shared" si="18"/>
        <v>92.6457399103139</v>
      </c>
      <c r="X77" s="74">
        <v>25.838763518542258</v>
      </c>
      <c r="Y77" s="62">
        <v>4602222</v>
      </c>
      <c r="Z77" s="62">
        <v>6231</v>
      </c>
      <c r="AA77" s="63">
        <f t="shared" si="22"/>
        <v>1657.8398330926016</v>
      </c>
    </row>
    <row r="78" spans="2:27" ht="12.75">
      <c r="B78" s="2" t="s">
        <v>165</v>
      </c>
      <c r="C78" s="2" t="s">
        <v>166</v>
      </c>
      <c r="D78" s="2">
        <v>1</v>
      </c>
      <c r="E78" s="33">
        <v>895000</v>
      </c>
      <c r="F78" s="34">
        <v>167000</v>
      </c>
      <c r="G78" s="33">
        <v>2960000</v>
      </c>
      <c r="H78" s="34">
        <v>65000</v>
      </c>
      <c r="I78" s="33">
        <v>294000</v>
      </c>
      <c r="J78" s="34">
        <v>4210000</v>
      </c>
      <c r="K78" s="33"/>
      <c r="L78" s="102">
        <v>720000</v>
      </c>
      <c r="M78" s="17">
        <f t="shared" si="14"/>
        <v>960000</v>
      </c>
      <c r="N78" s="17">
        <f t="shared" si="15"/>
        <v>3127000</v>
      </c>
      <c r="O78" s="17">
        <f t="shared" si="19"/>
        <v>294000</v>
      </c>
      <c r="P78" s="17">
        <f t="shared" si="20"/>
        <v>4930000</v>
      </c>
      <c r="Q78" s="29">
        <v>57000</v>
      </c>
      <c r="R78" s="16">
        <f t="shared" si="16"/>
        <v>4381000</v>
      </c>
      <c r="S78" s="119">
        <f t="shared" si="21"/>
        <v>9311000</v>
      </c>
      <c r="T78" s="18">
        <v>304.7</v>
      </c>
      <c r="U78" s="18">
        <v>35.7</v>
      </c>
      <c r="V78" s="19">
        <f t="shared" si="17"/>
        <v>14.37807679684936</v>
      </c>
      <c r="W78" s="19">
        <f t="shared" si="18"/>
        <v>122.71708683473389</v>
      </c>
      <c r="X78" s="32">
        <v>33.64333847926266</v>
      </c>
      <c r="Y78" s="4">
        <v>1128919</v>
      </c>
      <c r="Z78" s="4">
        <v>2463</v>
      </c>
      <c r="AA78" s="8">
        <f t="shared" si="22"/>
        <v>1778.725131952903</v>
      </c>
    </row>
    <row r="79" spans="2:27" ht="12.75">
      <c r="B79" s="2" t="s">
        <v>167</v>
      </c>
      <c r="C79" s="2" t="s">
        <v>168</v>
      </c>
      <c r="D79" s="2">
        <v>1</v>
      </c>
      <c r="E79" s="49">
        <v>1496000</v>
      </c>
      <c r="F79" s="50">
        <v>1449000</v>
      </c>
      <c r="G79" s="49">
        <v>6626000</v>
      </c>
      <c r="H79" s="50">
        <v>263000</v>
      </c>
      <c r="I79" s="49">
        <v>541000</v>
      </c>
      <c r="J79" s="50">
        <v>6367000</v>
      </c>
      <c r="K79" s="49"/>
      <c r="L79" s="105">
        <v>944000</v>
      </c>
      <c r="M79" s="17">
        <f t="shared" si="14"/>
        <v>1759000</v>
      </c>
      <c r="N79" s="17">
        <f t="shared" si="15"/>
        <v>8075000</v>
      </c>
      <c r="O79" s="17">
        <f t="shared" si="19"/>
        <v>541000</v>
      </c>
      <c r="P79" s="17">
        <f t="shared" si="20"/>
        <v>7311000</v>
      </c>
      <c r="Q79" s="29">
        <v>50000</v>
      </c>
      <c r="R79" s="16">
        <f t="shared" si="16"/>
        <v>10375000</v>
      </c>
      <c r="S79" s="119">
        <f t="shared" si="21"/>
        <v>17686000</v>
      </c>
      <c r="T79" s="18">
        <v>683.1</v>
      </c>
      <c r="U79" s="18">
        <v>119.2</v>
      </c>
      <c r="V79" s="19">
        <f t="shared" si="17"/>
        <v>15.18811301419997</v>
      </c>
      <c r="W79" s="19">
        <f t="shared" si="18"/>
        <v>87.03859060402685</v>
      </c>
      <c r="X79" s="32">
        <v>11.524873646262506</v>
      </c>
      <c r="Y79" s="4">
        <v>3068241</v>
      </c>
      <c r="Z79" s="4">
        <v>5722</v>
      </c>
      <c r="AA79" s="8">
        <f t="shared" si="22"/>
        <v>1813.1772107654667</v>
      </c>
    </row>
    <row r="80" spans="2:27" ht="12.75">
      <c r="B80" s="2" t="s">
        <v>169</v>
      </c>
      <c r="C80" s="2" t="s">
        <v>170</v>
      </c>
      <c r="D80" s="2">
        <v>1</v>
      </c>
      <c r="E80" s="30">
        <v>996000</v>
      </c>
      <c r="F80" s="31"/>
      <c r="G80" s="30">
        <v>242000</v>
      </c>
      <c r="H80" s="31">
        <v>70000</v>
      </c>
      <c r="I80" s="30"/>
      <c r="J80" s="31"/>
      <c r="K80" s="30"/>
      <c r="L80" s="101"/>
      <c r="M80" s="17">
        <f t="shared" si="14"/>
        <v>1066000</v>
      </c>
      <c r="N80" s="17">
        <f t="shared" si="15"/>
        <v>242000</v>
      </c>
      <c r="O80" s="17">
        <f t="shared" si="19"/>
        <v>0</v>
      </c>
      <c r="P80" s="17">
        <f t="shared" si="20"/>
        <v>0</v>
      </c>
      <c r="Q80" s="29"/>
      <c r="R80" s="16">
        <f t="shared" si="16"/>
        <v>1308000</v>
      </c>
      <c r="S80" s="119">
        <f t="shared" si="21"/>
        <v>1308000</v>
      </c>
      <c r="T80" s="18">
        <v>264.5</v>
      </c>
      <c r="U80" s="18">
        <v>24.8</v>
      </c>
      <c r="V80" s="19">
        <f t="shared" si="17"/>
        <v>4.945179584120983</v>
      </c>
      <c r="W80" s="19">
        <f t="shared" si="18"/>
        <v>52.74193548387097</v>
      </c>
      <c r="X80" s="32">
        <v>30.974465687022903</v>
      </c>
      <c r="Y80" s="4">
        <v>1324556</v>
      </c>
      <c r="Z80" s="4">
        <v>1570</v>
      </c>
      <c r="AA80" s="8">
        <f t="shared" si="22"/>
        <v>833.1210191082803</v>
      </c>
    </row>
    <row r="81" spans="2:27" ht="12.75">
      <c r="B81" s="2" t="s">
        <v>171</v>
      </c>
      <c r="C81" s="2" t="s">
        <v>172</v>
      </c>
      <c r="D81" s="2">
        <v>1</v>
      </c>
      <c r="E81" s="30">
        <v>5420500</v>
      </c>
      <c r="F81" s="31">
        <v>367000</v>
      </c>
      <c r="G81" s="30"/>
      <c r="H81" s="31"/>
      <c r="I81" s="30">
        <v>1186000</v>
      </c>
      <c r="J81" s="31">
        <v>153000</v>
      </c>
      <c r="K81" s="30"/>
      <c r="L81" s="101"/>
      <c r="M81" s="17">
        <f t="shared" si="14"/>
        <v>5420500</v>
      </c>
      <c r="N81" s="17">
        <f t="shared" si="15"/>
        <v>367000</v>
      </c>
      <c r="O81" s="17">
        <f t="shared" si="19"/>
        <v>1186000</v>
      </c>
      <c r="P81" s="17">
        <f t="shared" si="20"/>
        <v>153000</v>
      </c>
      <c r="Q81" s="29">
        <v>44500</v>
      </c>
      <c r="R81" s="16">
        <f t="shared" si="16"/>
        <v>6973500</v>
      </c>
      <c r="S81" s="119">
        <f t="shared" si="21"/>
        <v>7126500</v>
      </c>
      <c r="T81" s="18">
        <v>700.3</v>
      </c>
      <c r="U81" s="18">
        <v>143.6</v>
      </c>
      <c r="V81" s="19">
        <f t="shared" si="17"/>
        <v>9.957875196344423</v>
      </c>
      <c r="W81" s="19">
        <f t="shared" si="18"/>
        <v>48.56197771587744</v>
      </c>
      <c r="X81" s="32">
        <v>18.880884658358383</v>
      </c>
      <c r="Y81" s="4">
        <v>2905900</v>
      </c>
      <c r="Z81" s="4">
        <v>7452</v>
      </c>
      <c r="AA81" s="8">
        <f t="shared" si="22"/>
        <v>935.7890499194847</v>
      </c>
    </row>
    <row r="82" spans="2:27" ht="12.75">
      <c r="B82" s="2" t="s">
        <v>173</v>
      </c>
      <c r="C82" s="2" t="s">
        <v>174</v>
      </c>
      <c r="D82" s="2">
        <v>1</v>
      </c>
      <c r="E82" s="33">
        <v>2810000</v>
      </c>
      <c r="F82" s="34">
        <v>2130000</v>
      </c>
      <c r="G82" s="33">
        <v>4531000</v>
      </c>
      <c r="H82" s="34">
        <v>109000</v>
      </c>
      <c r="I82" s="33"/>
      <c r="J82" s="34">
        <v>154000</v>
      </c>
      <c r="K82" s="33"/>
      <c r="L82" s="102">
        <v>2049000</v>
      </c>
      <c r="M82" s="17">
        <f t="shared" si="14"/>
        <v>2919000</v>
      </c>
      <c r="N82" s="17">
        <f t="shared" si="15"/>
        <v>6661000</v>
      </c>
      <c r="O82" s="17">
        <f t="shared" si="19"/>
        <v>0</v>
      </c>
      <c r="P82" s="17">
        <f t="shared" si="20"/>
        <v>2203000</v>
      </c>
      <c r="Q82" s="29"/>
      <c r="R82" s="16">
        <f t="shared" si="16"/>
        <v>9580000</v>
      </c>
      <c r="S82" s="119">
        <f t="shared" si="21"/>
        <v>11783000</v>
      </c>
      <c r="T82" s="18">
        <v>442.3</v>
      </c>
      <c r="U82" s="18">
        <v>63.3</v>
      </c>
      <c r="V82" s="19">
        <f t="shared" si="17"/>
        <v>21.65950712186299</v>
      </c>
      <c r="W82" s="19">
        <f t="shared" si="18"/>
        <v>151.34281200631912</v>
      </c>
      <c r="X82" s="32">
        <v>43.462190546361356</v>
      </c>
      <c r="Y82" s="4">
        <v>3818439</v>
      </c>
      <c r="Z82" s="4">
        <v>4277</v>
      </c>
      <c r="AA82" s="8">
        <f t="shared" si="22"/>
        <v>2239.8877718026656</v>
      </c>
    </row>
    <row r="83" spans="2:27" ht="12.75">
      <c r="B83" s="2" t="s">
        <v>175</v>
      </c>
      <c r="C83" s="2" t="s">
        <v>176</v>
      </c>
      <c r="D83" s="2">
        <v>0</v>
      </c>
      <c r="E83" s="33"/>
      <c r="F83" s="34"/>
      <c r="G83" s="33"/>
      <c r="H83" s="34"/>
      <c r="I83" s="33"/>
      <c r="J83" s="34"/>
      <c r="K83" s="33"/>
      <c r="L83" s="102"/>
      <c r="M83" s="17">
        <f t="shared" si="14"/>
        <v>0</v>
      </c>
      <c r="N83" s="17">
        <f t="shared" si="15"/>
        <v>0</v>
      </c>
      <c r="O83" s="17">
        <f t="shared" si="19"/>
        <v>0</v>
      </c>
      <c r="P83" s="17">
        <f t="shared" si="20"/>
        <v>0</v>
      </c>
      <c r="Q83" s="29"/>
      <c r="R83" s="16">
        <f t="shared" si="16"/>
        <v>0</v>
      </c>
      <c r="S83" s="119">
        <f t="shared" si="21"/>
        <v>0</v>
      </c>
      <c r="T83" s="18">
        <v>194.3</v>
      </c>
      <c r="U83" s="18">
        <v>23.8</v>
      </c>
      <c r="V83" s="19">
        <f t="shared" si="17"/>
        <v>0</v>
      </c>
      <c r="W83" s="19">
        <f t="shared" si="18"/>
        <v>0</v>
      </c>
      <c r="X83" s="32">
        <v>25.774974540682408</v>
      </c>
      <c r="Y83" s="4">
        <v>687041</v>
      </c>
      <c r="Z83" s="4">
        <v>1339</v>
      </c>
      <c r="AA83" s="8">
        <f t="shared" si="22"/>
        <v>0</v>
      </c>
    </row>
    <row r="84" spans="2:27" ht="12.75">
      <c r="B84" s="2" t="s">
        <v>177</v>
      </c>
      <c r="C84" s="2" t="s">
        <v>178</v>
      </c>
      <c r="D84" s="2">
        <v>1</v>
      </c>
      <c r="E84" s="33">
        <v>606139</v>
      </c>
      <c r="F84" s="34"/>
      <c r="G84" s="33">
        <v>279178</v>
      </c>
      <c r="H84" s="34">
        <v>961571.02</v>
      </c>
      <c r="I84" s="33"/>
      <c r="J84" s="34"/>
      <c r="K84" s="33"/>
      <c r="L84" s="102"/>
      <c r="M84" s="17">
        <f t="shared" si="14"/>
        <v>1567710.02</v>
      </c>
      <c r="N84" s="17">
        <f t="shared" si="15"/>
        <v>279178</v>
      </c>
      <c r="O84" s="17">
        <f t="shared" si="19"/>
        <v>0</v>
      </c>
      <c r="P84" s="17">
        <f t="shared" si="20"/>
        <v>0</v>
      </c>
      <c r="Q84" s="29">
        <v>99180</v>
      </c>
      <c r="R84" s="16">
        <f t="shared" si="16"/>
        <v>1846888.02</v>
      </c>
      <c r="S84" s="119">
        <f t="shared" si="21"/>
        <v>1846888.02</v>
      </c>
      <c r="T84" s="18">
        <v>483.8</v>
      </c>
      <c r="U84" s="18">
        <v>50.4</v>
      </c>
      <c r="V84" s="19">
        <f t="shared" si="17"/>
        <v>3.817461802397685</v>
      </c>
      <c r="W84" s="19">
        <f t="shared" si="18"/>
        <v>36.64460357142857</v>
      </c>
      <c r="X84" s="32">
        <v>41.12932772612007</v>
      </c>
      <c r="Y84" s="4">
        <v>2177838</v>
      </c>
      <c r="Z84" s="4">
        <v>3731</v>
      </c>
      <c r="AA84" s="8">
        <f t="shared" si="22"/>
        <v>495.0115304207987</v>
      </c>
    </row>
    <row r="85" spans="2:27" ht="12.75">
      <c r="B85" s="2" t="s">
        <v>179</v>
      </c>
      <c r="C85" s="2" t="s">
        <v>180</v>
      </c>
      <c r="D85" s="2">
        <v>1</v>
      </c>
      <c r="E85" s="30"/>
      <c r="F85" s="31">
        <v>154252</v>
      </c>
      <c r="G85" s="30">
        <v>1050836</v>
      </c>
      <c r="H85" s="31"/>
      <c r="I85" s="30"/>
      <c r="J85" s="31">
        <v>212637</v>
      </c>
      <c r="K85" s="30"/>
      <c r="L85" s="101"/>
      <c r="M85" s="17">
        <f t="shared" si="14"/>
        <v>0</v>
      </c>
      <c r="N85" s="17">
        <f t="shared" si="15"/>
        <v>1205088</v>
      </c>
      <c r="O85" s="17">
        <f t="shared" si="19"/>
        <v>0</v>
      </c>
      <c r="P85" s="17">
        <f t="shared" si="20"/>
        <v>212637</v>
      </c>
      <c r="Q85" s="29"/>
      <c r="R85" s="16">
        <f t="shared" si="16"/>
        <v>1205088</v>
      </c>
      <c r="S85" s="119">
        <f t="shared" si="21"/>
        <v>1417725</v>
      </c>
      <c r="T85" s="18">
        <v>254.8</v>
      </c>
      <c r="U85" s="18">
        <v>35.1</v>
      </c>
      <c r="V85" s="19">
        <f t="shared" si="17"/>
        <v>4.729544740973313</v>
      </c>
      <c r="W85" s="19">
        <f t="shared" si="18"/>
        <v>34.33299145299145</v>
      </c>
      <c r="X85" s="32">
        <v>20.53179605522683</v>
      </c>
      <c r="Y85" s="4">
        <v>1432000</v>
      </c>
      <c r="Z85" s="4">
        <v>1998</v>
      </c>
      <c r="AA85" s="8">
        <f t="shared" si="22"/>
        <v>603.1471471471472</v>
      </c>
    </row>
    <row r="86" spans="2:27" s="53" customFormat="1" ht="12.75">
      <c r="B86" s="75" t="s">
        <v>181</v>
      </c>
      <c r="C86" s="75" t="s">
        <v>182</v>
      </c>
      <c r="D86" s="75">
        <v>1</v>
      </c>
      <c r="E86" s="77">
        <v>1648000</v>
      </c>
      <c r="F86" s="78">
        <v>625000</v>
      </c>
      <c r="G86" s="77">
        <v>2574000</v>
      </c>
      <c r="H86" s="78">
        <v>105000</v>
      </c>
      <c r="I86" s="77"/>
      <c r="J86" s="78">
        <v>12211000</v>
      </c>
      <c r="K86" s="77"/>
      <c r="L86" s="110">
        <v>113000</v>
      </c>
      <c r="M86" s="80">
        <f t="shared" si="14"/>
        <v>1753000</v>
      </c>
      <c r="N86" s="80">
        <f t="shared" si="15"/>
        <v>3199000</v>
      </c>
      <c r="O86" s="80">
        <f t="shared" si="19"/>
        <v>0</v>
      </c>
      <c r="P86" s="80">
        <f t="shared" si="20"/>
        <v>12324000</v>
      </c>
      <c r="Q86" s="76"/>
      <c r="R86" s="79">
        <f t="shared" si="16"/>
        <v>4952000</v>
      </c>
      <c r="S86" s="124">
        <f t="shared" si="21"/>
        <v>17276000</v>
      </c>
      <c r="T86" s="81">
        <v>371</v>
      </c>
      <c r="U86" s="81">
        <v>61</v>
      </c>
      <c r="V86" s="82">
        <f t="shared" si="17"/>
        <v>13.347708894878707</v>
      </c>
      <c r="W86" s="82">
        <f t="shared" si="18"/>
        <v>81.18032786885246</v>
      </c>
      <c r="X86" s="83">
        <v>11.826466648545797</v>
      </c>
      <c r="Y86" s="62">
        <v>2123848</v>
      </c>
      <c r="Z86" s="62">
        <v>3005</v>
      </c>
      <c r="AA86" s="63">
        <f t="shared" si="22"/>
        <v>1647.920133111481</v>
      </c>
    </row>
    <row r="87" spans="2:27" ht="12.75">
      <c r="B87" s="2" t="s">
        <v>183</v>
      </c>
      <c r="C87" s="2" t="s">
        <v>184</v>
      </c>
      <c r="D87" s="2">
        <v>1</v>
      </c>
      <c r="E87" s="30">
        <v>541000</v>
      </c>
      <c r="F87" s="31"/>
      <c r="G87" s="30">
        <v>347000</v>
      </c>
      <c r="H87" s="31"/>
      <c r="I87" s="30"/>
      <c r="J87" s="31">
        <v>53000</v>
      </c>
      <c r="K87" s="30"/>
      <c r="L87" s="101"/>
      <c r="M87" s="17">
        <f t="shared" si="14"/>
        <v>541000</v>
      </c>
      <c r="N87" s="17">
        <f t="shared" si="15"/>
        <v>347000</v>
      </c>
      <c r="O87" s="17">
        <f t="shared" si="19"/>
        <v>0</v>
      </c>
      <c r="P87" s="17">
        <f t="shared" si="20"/>
        <v>53000</v>
      </c>
      <c r="Q87" s="29"/>
      <c r="R87" s="16">
        <f t="shared" si="16"/>
        <v>888000</v>
      </c>
      <c r="S87" s="119">
        <f t="shared" si="21"/>
        <v>941000</v>
      </c>
      <c r="T87" s="18">
        <v>140.5</v>
      </c>
      <c r="U87" s="18">
        <v>20.9</v>
      </c>
      <c r="V87" s="19">
        <f t="shared" si="17"/>
        <v>6.320284697508897</v>
      </c>
      <c r="W87" s="19">
        <f t="shared" si="18"/>
        <v>42.48803827751196</v>
      </c>
      <c r="X87" s="32">
        <v>37.61766309778729</v>
      </c>
      <c r="Y87" s="4">
        <v>886039</v>
      </c>
      <c r="Z87" s="4">
        <v>1388</v>
      </c>
      <c r="AA87" s="8">
        <f t="shared" si="22"/>
        <v>639.7694524495678</v>
      </c>
    </row>
    <row r="88" spans="2:27" ht="12.75">
      <c r="B88" s="2" t="s">
        <v>185</v>
      </c>
      <c r="C88" s="2" t="s">
        <v>186</v>
      </c>
      <c r="D88" s="2">
        <v>1</v>
      </c>
      <c r="E88" s="30">
        <v>947000</v>
      </c>
      <c r="F88" s="31">
        <v>12000</v>
      </c>
      <c r="G88" s="30">
        <v>180000</v>
      </c>
      <c r="H88" s="31"/>
      <c r="I88" s="30"/>
      <c r="J88" s="31">
        <v>405000</v>
      </c>
      <c r="K88" s="30"/>
      <c r="L88" s="101">
        <v>6000</v>
      </c>
      <c r="M88" s="17">
        <f t="shared" si="14"/>
        <v>947000</v>
      </c>
      <c r="N88" s="17">
        <f t="shared" si="15"/>
        <v>192000</v>
      </c>
      <c r="O88" s="17">
        <f t="shared" si="19"/>
        <v>0</v>
      </c>
      <c r="P88" s="17">
        <f t="shared" si="20"/>
        <v>411000</v>
      </c>
      <c r="Q88" s="29"/>
      <c r="R88" s="16">
        <f t="shared" si="16"/>
        <v>1139000</v>
      </c>
      <c r="S88" s="119">
        <f t="shared" si="21"/>
        <v>1550000</v>
      </c>
      <c r="T88" s="18">
        <v>242.1</v>
      </c>
      <c r="U88" s="18">
        <v>27.3</v>
      </c>
      <c r="V88" s="19">
        <f t="shared" si="17"/>
        <v>4.704667492771582</v>
      </c>
      <c r="W88" s="19">
        <f t="shared" si="18"/>
        <v>41.72161172161172</v>
      </c>
      <c r="X88" s="32">
        <v>15.426140453210238</v>
      </c>
      <c r="Y88" s="4">
        <v>842592</v>
      </c>
      <c r="Z88" s="4">
        <v>1551</v>
      </c>
      <c r="AA88" s="8">
        <f t="shared" si="22"/>
        <v>734.3649258542875</v>
      </c>
    </row>
    <row r="89" spans="2:27" s="53" customFormat="1" ht="12.75">
      <c r="B89" s="53" t="s">
        <v>187</v>
      </c>
      <c r="C89" s="53" t="s">
        <v>188</v>
      </c>
      <c r="D89" s="53">
        <v>1</v>
      </c>
      <c r="E89" s="55">
        <v>1676000</v>
      </c>
      <c r="F89" s="56"/>
      <c r="G89" s="55">
        <v>670000</v>
      </c>
      <c r="H89" s="56"/>
      <c r="I89" s="55"/>
      <c r="J89" s="56"/>
      <c r="K89" s="55"/>
      <c r="L89" s="107"/>
      <c r="M89" s="58">
        <f t="shared" si="14"/>
        <v>1676000</v>
      </c>
      <c r="N89" s="58">
        <f t="shared" si="15"/>
        <v>670000</v>
      </c>
      <c r="O89" s="58">
        <f t="shared" si="19"/>
        <v>0</v>
      </c>
      <c r="P89" s="58">
        <f t="shared" si="20"/>
        <v>0</v>
      </c>
      <c r="Q89" s="54"/>
      <c r="R89" s="57">
        <f t="shared" si="16"/>
        <v>2346000</v>
      </c>
      <c r="S89" s="122">
        <f t="shared" si="21"/>
        <v>2346000</v>
      </c>
      <c r="T89" s="59">
        <v>284.3</v>
      </c>
      <c r="U89" s="59">
        <v>41.1</v>
      </c>
      <c r="V89" s="60">
        <f t="shared" si="17"/>
        <v>8.251846640872317</v>
      </c>
      <c r="W89" s="60">
        <f t="shared" si="18"/>
        <v>57.08029197080292</v>
      </c>
      <c r="X89" s="61">
        <v>29.743367818574516</v>
      </c>
      <c r="Y89" s="62">
        <v>1727633</v>
      </c>
      <c r="Z89" s="62">
        <v>2516</v>
      </c>
      <c r="AA89" s="63">
        <f t="shared" si="22"/>
        <v>932.4324324324324</v>
      </c>
    </row>
    <row r="90" spans="2:27" ht="12.75">
      <c r="B90" s="2" t="s">
        <v>189</v>
      </c>
      <c r="C90" s="2" t="s">
        <v>190</v>
      </c>
      <c r="D90" s="2">
        <v>1</v>
      </c>
      <c r="E90" s="33">
        <v>1974000</v>
      </c>
      <c r="F90" s="34">
        <v>343000</v>
      </c>
      <c r="G90" s="33">
        <v>240000</v>
      </c>
      <c r="H90" s="34">
        <v>10000</v>
      </c>
      <c r="I90" s="33"/>
      <c r="J90" s="34"/>
      <c r="K90" s="33"/>
      <c r="L90" s="102"/>
      <c r="M90" s="17">
        <f t="shared" si="14"/>
        <v>1984000</v>
      </c>
      <c r="N90" s="17">
        <f t="shared" si="15"/>
        <v>583000</v>
      </c>
      <c r="O90" s="17">
        <f t="shared" si="19"/>
        <v>0</v>
      </c>
      <c r="P90" s="17">
        <f t="shared" si="20"/>
        <v>0</v>
      </c>
      <c r="Q90" s="29"/>
      <c r="R90" s="16">
        <f t="shared" si="16"/>
        <v>2567000</v>
      </c>
      <c r="S90" s="119">
        <f t="shared" si="21"/>
        <v>2567000</v>
      </c>
      <c r="T90" s="18">
        <v>241.2</v>
      </c>
      <c r="U90" s="18">
        <v>19.9</v>
      </c>
      <c r="V90" s="19">
        <f t="shared" si="17"/>
        <v>10.64262023217247</v>
      </c>
      <c r="W90" s="19">
        <f t="shared" si="18"/>
        <v>128.99497487437185</v>
      </c>
      <c r="X90" s="32">
        <v>41.83976476897689</v>
      </c>
      <c r="Y90" s="4">
        <v>1232700</v>
      </c>
      <c r="Z90" s="4">
        <v>1318</v>
      </c>
      <c r="AA90" s="8">
        <f t="shared" si="22"/>
        <v>1947.6479514415782</v>
      </c>
    </row>
    <row r="91" spans="2:27" ht="12.75">
      <c r="B91" s="2" t="s">
        <v>191</v>
      </c>
      <c r="C91" s="2" t="s">
        <v>192</v>
      </c>
      <c r="D91" s="2">
        <v>0</v>
      </c>
      <c r="E91" s="30"/>
      <c r="F91" s="31"/>
      <c r="G91" s="30"/>
      <c r="H91" s="31"/>
      <c r="I91" s="30"/>
      <c r="J91" s="31"/>
      <c r="K91" s="30"/>
      <c r="L91" s="101"/>
      <c r="M91" s="17">
        <f t="shared" si="14"/>
        <v>0</v>
      </c>
      <c r="N91" s="17">
        <f t="shared" si="15"/>
        <v>0</v>
      </c>
      <c r="O91" s="17">
        <f t="shared" si="19"/>
        <v>0</v>
      </c>
      <c r="P91" s="17">
        <f t="shared" si="20"/>
        <v>0</v>
      </c>
      <c r="Q91" s="29"/>
      <c r="R91" s="16">
        <f t="shared" si="16"/>
        <v>0</v>
      </c>
      <c r="S91" s="119">
        <f t="shared" si="21"/>
        <v>0</v>
      </c>
      <c r="T91" s="18">
        <v>757.1</v>
      </c>
      <c r="U91" s="18">
        <v>160</v>
      </c>
      <c r="V91" s="19">
        <f t="shared" si="17"/>
        <v>0</v>
      </c>
      <c r="W91" s="19">
        <f t="shared" si="18"/>
        <v>0</v>
      </c>
      <c r="X91" s="32">
        <v>17.496077947830745</v>
      </c>
      <c r="Y91" s="4">
        <v>2903996</v>
      </c>
      <c r="Z91" s="4">
        <v>7938</v>
      </c>
      <c r="AA91" s="8">
        <f t="shared" si="22"/>
        <v>0</v>
      </c>
    </row>
    <row r="92" spans="2:27" ht="12.75">
      <c r="B92" s="2" t="s">
        <v>193</v>
      </c>
      <c r="C92" s="2" t="s">
        <v>194</v>
      </c>
      <c r="D92" s="2">
        <v>1</v>
      </c>
      <c r="E92" s="33">
        <v>1637000</v>
      </c>
      <c r="F92" s="34"/>
      <c r="G92" s="33"/>
      <c r="H92" s="34">
        <v>138000</v>
      </c>
      <c r="I92" s="33"/>
      <c r="J92" s="34"/>
      <c r="K92" s="33"/>
      <c r="L92" s="102">
        <v>1857000</v>
      </c>
      <c r="M92" s="17">
        <f t="shared" si="14"/>
        <v>1775000</v>
      </c>
      <c r="N92" s="17">
        <f t="shared" si="15"/>
        <v>0</v>
      </c>
      <c r="O92" s="17">
        <f t="shared" si="19"/>
        <v>0</v>
      </c>
      <c r="P92" s="17">
        <f t="shared" si="20"/>
        <v>1857000</v>
      </c>
      <c r="Q92" s="29"/>
      <c r="R92" s="16">
        <f t="shared" si="16"/>
        <v>1775000</v>
      </c>
      <c r="S92" s="119">
        <f t="shared" si="21"/>
        <v>3632000</v>
      </c>
      <c r="T92" s="18">
        <v>325</v>
      </c>
      <c r="U92" s="18">
        <v>66.3</v>
      </c>
      <c r="V92" s="19">
        <f t="shared" si="17"/>
        <v>5.461538461538462</v>
      </c>
      <c r="W92" s="19">
        <f t="shared" si="18"/>
        <v>26.772247360482655</v>
      </c>
      <c r="X92" s="32">
        <v>19.333573478260863</v>
      </c>
      <c r="Y92" s="4">
        <v>2276953</v>
      </c>
      <c r="Z92" s="4">
        <v>3330</v>
      </c>
      <c r="AA92" s="8">
        <f t="shared" si="22"/>
        <v>533.033033033033</v>
      </c>
    </row>
    <row r="93" spans="2:27" ht="12.75">
      <c r="B93" s="2" t="s">
        <v>195</v>
      </c>
      <c r="C93" s="2" t="s">
        <v>196</v>
      </c>
      <c r="D93" s="2">
        <v>1</v>
      </c>
      <c r="E93" s="33">
        <v>309000</v>
      </c>
      <c r="F93" s="34"/>
      <c r="G93" s="33"/>
      <c r="H93" s="34">
        <v>434000</v>
      </c>
      <c r="I93" s="33"/>
      <c r="J93" s="34"/>
      <c r="K93" s="33">
        <v>258000</v>
      </c>
      <c r="L93" s="102"/>
      <c r="M93" s="17">
        <f t="shared" si="14"/>
        <v>743000</v>
      </c>
      <c r="N93" s="17">
        <f t="shared" si="15"/>
        <v>0</v>
      </c>
      <c r="O93" s="17">
        <f t="shared" si="19"/>
        <v>258000</v>
      </c>
      <c r="P93" s="17">
        <f t="shared" si="20"/>
        <v>0</v>
      </c>
      <c r="Q93" s="29"/>
      <c r="R93" s="16">
        <f t="shared" si="16"/>
        <v>1001000</v>
      </c>
      <c r="S93" s="119">
        <f t="shared" si="21"/>
        <v>1001000</v>
      </c>
      <c r="T93" s="18">
        <v>158.5</v>
      </c>
      <c r="U93" s="18">
        <v>27.9</v>
      </c>
      <c r="V93" s="19">
        <f t="shared" si="17"/>
        <v>6.315457413249211</v>
      </c>
      <c r="W93" s="19">
        <f t="shared" si="18"/>
        <v>35.878136200716845</v>
      </c>
      <c r="X93" s="32">
        <v>29.262964100946366</v>
      </c>
      <c r="Y93" s="4">
        <v>1251000</v>
      </c>
      <c r="Z93" s="4">
        <v>1619</v>
      </c>
      <c r="AA93" s="8">
        <f t="shared" si="22"/>
        <v>618.2828906732551</v>
      </c>
    </row>
    <row r="94" spans="2:27" ht="12.75">
      <c r="B94" s="2" t="s">
        <v>197</v>
      </c>
      <c r="C94" s="2" t="s">
        <v>198</v>
      </c>
      <c r="D94" s="2">
        <v>1</v>
      </c>
      <c r="E94" s="30">
        <v>2364000</v>
      </c>
      <c r="F94" s="31"/>
      <c r="G94" s="30">
        <v>22000</v>
      </c>
      <c r="H94" s="31">
        <v>165000</v>
      </c>
      <c r="I94" s="30"/>
      <c r="J94" s="31"/>
      <c r="K94" s="30"/>
      <c r="L94" s="101">
        <v>98000</v>
      </c>
      <c r="M94" s="17">
        <f t="shared" si="14"/>
        <v>2529000</v>
      </c>
      <c r="N94" s="17">
        <f t="shared" si="15"/>
        <v>22000</v>
      </c>
      <c r="O94" s="17">
        <f t="shared" si="19"/>
        <v>0</v>
      </c>
      <c r="P94" s="17">
        <f t="shared" si="20"/>
        <v>98000</v>
      </c>
      <c r="Q94" s="29"/>
      <c r="R94" s="16">
        <f t="shared" si="16"/>
        <v>2551000</v>
      </c>
      <c r="S94" s="119">
        <f t="shared" si="21"/>
        <v>2649000</v>
      </c>
      <c r="T94" s="18">
        <v>327.2</v>
      </c>
      <c r="U94" s="18">
        <v>69.3</v>
      </c>
      <c r="V94" s="19">
        <f t="shared" si="17"/>
        <v>7.7964547677261615</v>
      </c>
      <c r="W94" s="19">
        <f t="shared" si="18"/>
        <v>36.81096681096681</v>
      </c>
      <c r="X94" s="32">
        <v>18.215318633159654</v>
      </c>
      <c r="Y94" s="4">
        <v>2132969</v>
      </c>
      <c r="Z94" s="4">
        <v>3746</v>
      </c>
      <c r="AA94" s="8">
        <f t="shared" si="22"/>
        <v>680.9930592632141</v>
      </c>
    </row>
    <row r="95" spans="2:27" ht="12.75">
      <c r="B95" s="2" t="s">
        <v>199</v>
      </c>
      <c r="C95" s="2" t="s">
        <v>200</v>
      </c>
      <c r="D95" s="2">
        <v>1</v>
      </c>
      <c r="E95" s="30">
        <v>598000</v>
      </c>
      <c r="F95" s="31"/>
      <c r="G95" s="30">
        <v>240000</v>
      </c>
      <c r="H95" s="31"/>
      <c r="I95" s="30"/>
      <c r="J95" s="31"/>
      <c r="K95" s="30"/>
      <c r="L95" s="101"/>
      <c r="M95" s="17">
        <f t="shared" si="14"/>
        <v>598000</v>
      </c>
      <c r="N95" s="17">
        <f t="shared" si="15"/>
        <v>240000</v>
      </c>
      <c r="O95" s="17">
        <f t="shared" si="19"/>
        <v>0</v>
      </c>
      <c r="P95" s="17">
        <f t="shared" si="20"/>
        <v>0</v>
      </c>
      <c r="Q95" s="29"/>
      <c r="R95" s="16">
        <f t="shared" si="16"/>
        <v>838000</v>
      </c>
      <c r="S95" s="119">
        <f t="shared" si="21"/>
        <v>838000</v>
      </c>
      <c r="T95" s="18">
        <v>157.2</v>
      </c>
      <c r="U95" s="18">
        <v>28.5</v>
      </c>
      <c r="V95" s="19">
        <f t="shared" si="17"/>
        <v>5.330788804071247</v>
      </c>
      <c r="W95" s="19">
        <f t="shared" si="18"/>
        <v>29.403508771929825</v>
      </c>
      <c r="X95" s="32">
        <v>21.86830350989151</v>
      </c>
      <c r="Y95" s="4">
        <v>756510</v>
      </c>
      <c r="Z95" s="4">
        <v>1634</v>
      </c>
      <c r="AA95" s="8">
        <f t="shared" si="22"/>
        <v>512.8518971848225</v>
      </c>
    </row>
    <row r="96" spans="2:27" ht="12.75">
      <c r="B96" s="20" t="s">
        <v>201</v>
      </c>
      <c r="C96" s="20" t="s">
        <v>202</v>
      </c>
      <c r="D96" s="20">
        <v>1</v>
      </c>
      <c r="E96" s="35">
        <v>674000</v>
      </c>
      <c r="F96" s="36"/>
      <c r="G96" s="35"/>
      <c r="H96" s="36">
        <v>37000</v>
      </c>
      <c r="I96" s="35"/>
      <c r="J96" s="36"/>
      <c r="K96" s="35"/>
      <c r="L96" s="103"/>
      <c r="M96" s="38">
        <f t="shared" si="14"/>
        <v>711000</v>
      </c>
      <c r="N96" s="38">
        <f t="shared" si="15"/>
        <v>0</v>
      </c>
      <c r="O96" s="38">
        <f t="shared" si="19"/>
        <v>0</v>
      </c>
      <c r="P96" s="38">
        <f t="shared" si="20"/>
        <v>0</v>
      </c>
      <c r="Q96" s="23"/>
      <c r="R96" s="37">
        <f t="shared" si="16"/>
        <v>711000</v>
      </c>
      <c r="S96" s="120">
        <f t="shared" si="21"/>
        <v>711000</v>
      </c>
      <c r="T96" s="26">
        <v>209.1</v>
      </c>
      <c r="U96" s="26">
        <v>41.9</v>
      </c>
      <c r="V96" s="27">
        <f t="shared" si="17"/>
        <v>3.400286944045911</v>
      </c>
      <c r="W96" s="27">
        <f t="shared" si="18"/>
        <v>16.968973747016708</v>
      </c>
      <c r="X96" s="39">
        <v>15.186020338164255</v>
      </c>
      <c r="Y96" s="4">
        <v>569447</v>
      </c>
      <c r="Z96" s="4">
        <v>2039</v>
      </c>
      <c r="AA96" s="8">
        <f t="shared" si="22"/>
        <v>348.70034330554194</v>
      </c>
    </row>
    <row r="97" spans="2:27" ht="12.75">
      <c r="B97" s="40" t="s">
        <v>203</v>
      </c>
      <c r="C97" s="40" t="s">
        <v>204</v>
      </c>
      <c r="D97" s="40">
        <v>1</v>
      </c>
      <c r="E97" s="42">
        <v>802000</v>
      </c>
      <c r="F97" s="43"/>
      <c r="G97" s="42">
        <v>187000</v>
      </c>
      <c r="H97" s="43"/>
      <c r="I97" s="42">
        <v>114000</v>
      </c>
      <c r="J97" s="43"/>
      <c r="K97" s="42">
        <v>64000</v>
      </c>
      <c r="L97" s="104">
        <v>132000</v>
      </c>
      <c r="M97" s="17">
        <f t="shared" si="14"/>
        <v>802000</v>
      </c>
      <c r="N97" s="17">
        <f t="shared" si="15"/>
        <v>187000</v>
      </c>
      <c r="O97" s="17">
        <f t="shared" si="19"/>
        <v>178000</v>
      </c>
      <c r="P97" s="17">
        <f t="shared" si="20"/>
        <v>132000</v>
      </c>
      <c r="Q97" s="29"/>
      <c r="R97" s="16">
        <f t="shared" si="16"/>
        <v>1167000</v>
      </c>
      <c r="S97" s="121">
        <f t="shared" si="21"/>
        <v>1299000</v>
      </c>
      <c r="T97" s="46">
        <v>211.5</v>
      </c>
      <c r="U97" s="46">
        <v>39.5</v>
      </c>
      <c r="V97" s="47">
        <f t="shared" si="17"/>
        <v>5.5177304964539005</v>
      </c>
      <c r="W97" s="47">
        <f t="shared" si="18"/>
        <v>29.544303797468356</v>
      </c>
      <c r="X97" s="48">
        <v>17.902871111111104</v>
      </c>
      <c r="Y97" s="4">
        <v>835737</v>
      </c>
      <c r="Z97" s="4">
        <v>2141</v>
      </c>
      <c r="AA97" s="8">
        <f t="shared" si="22"/>
        <v>545.0723960765997</v>
      </c>
    </row>
    <row r="98" spans="2:27" s="53" customFormat="1" ht="12.75">
      <c r="B98" s="53" t="s">
        <v>205</v>
      </c>
      <c r="C98" s="53" t="s">
        <v>206</v>
      </c>
      <c r="D98" s="53">
        <v>1</v>
      </c>
      <c r="E98" s="55">
        <v>612000</v>
      </c>
      <c r="F98" s="56"/>
      <c r="G98" s="55">
        <v>1125000</v>
      </c>
      <c r="H98" s="56"/>
      <c r="I98" s="55"/>
      <c r="J98" s="56"/>
      <c r="K98" s="55"/>
      <c r="L98" s="107"/>
      <c r="M98" s="58">
        <f t="shared" si="14"/>
        <v>612000</v>
      </c>
      <c r="N98" s="58">
        <f t="shared" si="15"/>
        <v>1125000</v>
      </c>
      <c r="O98" s="58">
        <f t="shared" si="19"/>
        <v>0</v>
      </c>
      <c r="P98" s="58">
        <f t="shared" si="20"/>
        <v>0</v>
      </c>
      <c r="Q98" s="54"/>
      <c r="R98" s="57">
        <f t="shared" si="16"/>
        <v>1737000</v>
      </c>
      <c r="S98" s="122">
        <f t="shared" si="21"/>
        <v>1737000</v>
      </c>
      <c r="T98" s="59">
        <v>197.2</v>
      </c>
      <c r="U98" s="59">
        <v>34.4</v>
      </c>
      <c r="V98" s="60">
        <f t="shared" si="17"/>
        <v>8.808316430020284</v>
      </c>
      <c r="W98" s="60">
        <f t="shared" si="18"/>
        <v>50.49418604651163</v>
      </c>
      <c r="X98" s="61">
        <v>22.243919744897955</v>
      </c>
      <c r="Y98" s="62">
        <v>1460220</v>
      </c>
      <c r="Z98" s="62">
        <v>2025</v>
      </c>
      <c r="AA98" s="63">
        <f t="shared" si="22"/>
        <v>857.7777777777778</v>
      </c>
    </row>
    <row r="99" spans="2:27" ht="12.75">
      <c r="B99" s="2" t="s">
        <v>207</v>
      </c>
      <c r="C99" s="2" t="s">
        <v>208</v>
      </c>
      <c r="D99" s="2">
        <v>1</v>
      </c>
      <c r="E99" s="49">
        <v>3235000</v>
      </c>
      <c r="F99" s="50"/>
      <c r="G99" s="49">
        <v>1963000</v>
      </c>
      <c r="H99" s="50">
        <v>300000</v>
      </c>
      <c r="I99" s="49"/>
      <c r="J99" s="50"/>
      <c r="K99" s="49"/>
      <c r="L99" s="105">
        <v>229000</v>
      </c>
      <c r="M99" s="17">
        <f t="shared" si="14"/>
        <v>3535000</v>
      </c>
      <c r="N99" s="17">
        <f t="shared" si="15"/>
        <v>1963000</v>
      </c>
      <c r="O99" s="17">
        <f t="shared" si="19"/>
        <v>0</v>
      </c>
      <c r="P99" s="17">
        <f t="shared" si="20"/>
        <v>229000</v>
      </c>
      <c r="Q99" s="29">
        <v>18000</v>
      </c>
      <c r="R99" s="16">
        <f t="shared" si="16"/>
        <v>5498000</v>
      </c>
      <c r="S99" s="119">
        <f t="shared" si="21"/>
        <v>5727000</v>
      </c>
      <c r="T99" s="18">
        <v>796.5</v>
      </c>
      <c r="U99" s="18">
        <v>151.2</v>
      </c>
      <c r="V99" s="19">
        <f t="shared" si="17"/>
        <v>6.902699309478971</v>
      </c>
      <c r="W99" s="19">
        <f t="shared" si="18"/>
        <v>36.36243386243386</v>
      </c>
      <c r="X99" s="32">
        <v>13.711685312024358</v>
      </c>
      <c r="Y99" s="4">
        <v>3218269</v>
      </c>
      <c r="Z99" s="4">
        <v>7573</v>
      </c>
      <c r="AA99" s="8">
        <f t="shared" si="22"/>
        <v>726.000264096131</v>
      </c>
    </row>
    <row r="100" spans="2:27" ht="12.75">
      <c r="B100" s="2" t="s">
        <v>209</v>
      </c>
      <c r="C100" s="2" t="s">
        <v>210</v>
      </c>
      <c r="D100" s="2">
        <v>1</v>
      </c>
      <c r="E100" s="30">
        <v>2185000</v>
      </c>
      <c r="F100" s="31"/>
      <c r="G100" s="30">
        <v>4368000</v>
      </c>
      <c r="H100" s="31">
        <v>586000</v>
      </c>
      <c r="I100" s="30">
        <v>280000</v>
      </c>
      <c r="J100" s="31"/>
      <c r="K100" s="30"/>
      <c r="L100" s="101"/>
      <c r="M100" s="17">
        <f t="shared" si="14"/>
        <v>2771000</v>
      </c>
      <c r="N100" s="17">
        <f t="shared" si="15"/>
        <v>4368000</v>
      </c>
      <c r="O100" s="17">
        <f t="shared" si="19"/>
        <v>280000</v>
      </c>
      <c r="P100" s="17">
        <f t="shared" si="20"/>
        <v>0</v>
      </c>
      <c r="Q100" s="29"/>
      <c r="R100" s="16">
        <f t="shared" si="16"/>
        <v>7419000</v>
      </c>
      <c r="S100" s="119">
        <f t="shared" si="21"/>
        <v>7419000</v>
      </c>
      <c r="T100" s="18">
        <v>683.8</v>
      </c>
      <c r="U100" s="18">
        <v>103</v>
      </c>
      <c r="V100" s="19">
        <f t="shared" si="17"/>
        <v>10.84966364434045</v>
      </c>
      <c r="W100" s="19">
        <f t="shared" si="18"/>
        <v>72.02912621359224</v>
      </c>
      <c r="X100" s="32">
        <v>17.401269316843347</v>
      </c>
      <c r="Y100" s="4">
        <v>3522556</v>
      </c>
      <c r="Z100" s="4">
        <v>5593</v>
      </c>
      <c r="AA100" s="8">
        <f t="shared" si="22"/>
        <v>1326.4795279814052</v>
      </c>
    </row>
    <row r="101" spans="2:27" s="53" customFormat="1" ht="12.75">
      <c r="B101" s="53" t="s">
        <v>211</v>
      </c>
      <c r="C101" s="53" t="s">
        <v>212</v>
      </c>
      <c r="D101" s="53">
        <v>1</v>
      </c>
      <c r="E101" s="64">
        <v>848000</v>
      </c>
      <c r="F101" s="65"/>
      <c r="G101" s="64">
        <v>997000</v>
      </c>
      <c r="H101" s="65"/>
      <c r="I101" s="64"/>
      <c r="J101" s="65"/>
      <c r="K101" s="64"/>
      <c r="L101" s="108"/>
      <c r="M101" s="58">
        <f t="shared" si="14"/>
        <v>848000</v>
      </c>
      <c r="N101" s="58">
        <f t="shared" si="15"/>
        <v>997000</v>
      </c>
      <c r="O101" s="58">
        <f t="shared" si="19"/>
        <v>0</v>
      </c>
      <c r="P101" s="58">
        <f t="shared" si="20"/>
        <v>0</v>
      </c>
      <c r="Q101" s="54"/>
      <c r="R101" s="57">
        <f t="shared" si="16"/>
        <v>1845000</v>
      </c>
      <c r="S101" s="122">
        <f t="shared" si="21"/>
        <v>1845000</v>
      </c>
      <c r="T101" s="59">
        <v>311.1</v>
      </c>
      <c r="U101" s="59">
        <v>61.2</v>
      </c>
      <c r="V101" s="60">
        <f t="shared" si="17"/>
        <v>5.930568948891032</v>
      </c>
      <c r="W101" s="60">
        <f t="shared" si="18"/>
        <v>30.147058823529413</v>
      </c>
      <c r="X101" s="61">
        <v>20.214534191058217</v>
      </c>
      <c r="Y101" s="62">
        <v>1519357</v>
      </c>
      <c r="Z101" s="62">
        <v>3194</v>
      </c>
      <c r="AA101" s="63">
        <f t="shared" si="22"/>
        <v>577.6455854727615</v>
      </c>
    </row>
    <row r="102" spans="2:27" ht="12.75">
      <c r="B102" s="2" t="s">
        <v>213</v>
      </c>
      <c r="C102" s="2" t="s">
        <v>214</v>
      </c>
      <c r="D102" s="2">
        <v>1</v>
      </c>
      <c r="E102" s="33">
        <v>589664</v>
      </c>
      <c r="F102" s="34">
        <v>2059467</v>
      </c>
      <c r="G102" s="33"/>
      <c r="H102" s="34"/>
      <c r="I102" s="33"/>
      <c r="J102" s="34"/>
      <c r="K102" s="33"/>
      <c r="L102" s="102"/>
      <c r="M102" s="17">
        <f t="shared" si="14"/>
        <v>589664</v>
      </c>
      <c r="N102" s="17">
        <f t="shared" si="15"/>
        <v>2059467</v>
      </c>
      <c r="O102" s="17">
        <f t="shared" si="19"/>
        <v>0</v>
      </c>
      <c r="P102" s="17">
        <f t="shared" si="20"/>
        <v>0</v>
      </c>
      <c r="Q102" s="29"/>
      <c r="R102" s="16">
        <f t="shared" si="16"/>
        <v>2649131</v>
      </c>
      <c r="S102" s="119">
        <f t="shared" si="21"/>
        <v>2649131</v>
      </c>
      <c r="T102" s="18">
        <v>300.8</v>
      </c>
      <c r="U102" s="18">
        <v>34.5</v>
      </c>
      <c r="V102" s="19">
        <f t="shared" si="17"/>
        <v>8.806951462765957</v>
      </c>
      <c r="W102" s="19">
        <f t="shared" si="18"/>
        <v>76.78640579710145</v>
      </c>
      <c r="X102" s="32">
        <v>34.40715724881995</v>
      </c>
      <c r="Y102" s="4">
        <v>1112000</v>
      </c>
      <c r="Z102" s="4">
        <v>2335</v>
      </c>
      <c r="AA102" s="8">
        <f t="shared" si="22"/>
        <v>1134.53147751606</v>
      </c>
    </row>
    <row r="103" spans="2:27" s="53" customFormat="1" ht="12.75">
      <c r="B103" s="53" t="s">
        <v>215</v>
      </c>
      <c r="C103" s="53" t="s">
        <v>216</v>
      </c>
      <c r="D103" s="53">
        <v>1</v>
      </c>
      <c r="E103" s="55">
        <v>580343</v>
      </c>
      <c r="F103" s="56">
        <v>3044740</v>
      </c>
      <c r="G103" s="55">
        <v>1215583</v>
      </c>
      <c r="H103" s="56">
        <v>238012</v>
      </c>
      <c r="I103" s="55"/>
      <c r="J103" s="56">
        <v>402107</v>
      </c>
      <c r="K103" s="55"/>
      <c r="L103" s="107"/>
      <c r="M103" s="58">
        <f t="shared" si="14"/>
        <v>818355</v>
      </c>
      <c r="N103" s="58">
        <f t="shared" si="15"/>
        <v>4260323</v>
      </c>
      <c r="O103" s="58">
        <f aca="true" t="shared" si="23" ref="O103:O134">SUM(I103,K103)</f>
        <v>0</v>
      </c>
      <c r="P103" s="58">
        <f aca="true" t="shared" si="24" ref="P103:P134">SUM(L103,J103)</f>
        <v>402107</v>
      </c>
      <c r="Q103" s="54"/>
      <c r="R103" s="57">
        <f t="shared" si="16"/>
        <v>5078678</v>
      </c>
      <c r="S103" s="122">
        <f aca="true" t="shared" si="25" ref="S103:S134">SUM(E103:J103,K103:L103)</f>
        <v>5480785</v>
      </c>
      <c r="T103" s="59">
        <v>665</v>
      </c>
      <c r="U103" s="59">
        <v>117.7</v>
      </c>
      <c r="V103" s="60">
        <f t="shared" si="17"/>
        <v>7.63710977443609</v>
      </c>
      <c r="W103" s="60">
        <f t="shared" si="18"/>
        <v>43.149345794392524</v>
      </c>
      <c r="X103" s="61">
        <v>18.598232658610275</v>
      </c>
      <c r="Y103" s="62">
        <v>3777148</v>
      </c>
      <c r="Z103" s="62">
        <v>6364</v>
      </c>
      <c r="AA103" s="63">
        <f aca="true" t="shared" si="26" ref="AA103:AA134">R103/Z103</f>
        <v>798.0323695788812</v>
      </c>
    </row>
    <row r="104" spans="2:27" ht="12.75">
      <c r="B104" s="2" t="s">
        <v>217</v>
      </c>
      <c r="C104" s="2" t="s">
        <v>218</v>
      </c>
      <c r="D104" s="2">
        <v>1</v>
      </c>
      <c r="E104" s="33">
        <v>784000</v>
      </c>
      <c r="F104" s="34">
        <v>258000</v>
      </c>
      <c r="G104" s="33">
        <v>193000</v>
      </c>
      <c r="H104" s="34">
        <v>358800</v>
      </c>
      <c r="I104" s="33">
        <v>44000</v>
      </c>
      <c r="J104" s="34"/>
      <c r="K104" s="33"/>
      <c r="L104" s="102">
        <v>81000</v>
      </c>
      <c r="M104" s="17">
        <f t="shared" si="14"/>
        <v>1142800</v>
      </c>
      <c r="N104" s="17">
        <f t="shared" si="15"/>
        <v>451000</v>
      </c>
      <c r="O104" s="17">
        <f t="shared" si="23"/>
        <v>44000</v>
      </c>
      <c r="P104" s="17">
        <f t="shared" si="24"/>
        <v>81000</v>
      </c>
      <c r="Q104" s="29"/>
      <c r="R104" s="16">
        <f t="shared" si="16"/>
        <v>1637800</v>
      </c>
      <c r="S104" s="119">
        <f t="shared" si="25"/>
        <v>1718800</v>
      </c>
      <c r="T104" s="18">
        <v>218.8</v>
      </c>
      <c r="U104" s="18">
        <v>32.5</v>
      </c>
      <c r="V104" s="19">
        <f t="shared" si="17"/>
        <v>7.485374771480805</v>
      </c>
      <c r="W104" s="19">
        <f t="shared" si="18"/>
        <v>50.393846153846155</v>
      </c>
      <c r="X104" s="32">
        <v>30.399888588450978</v>
      </c>
      <c r="Y104" s="4">
        <v>881989</v>
      </c>
      <c r="Z104" s="4">
        <v>2080</v>
      </c>
      <c r="AA104" s="8">
        <f t="shared" si="26"/>
        <v>787.4038461538462</v>
      </c>
    </row>
    <row r="105" spans="2:27" ht="12.75">
      <c r="B105" s="2" t="s">
        <v>219</v>
      </c>
      <c r="C105" s="2" t="s">
        <v>220</v>
      </c>
      <c r="D105" s="2">
        <v>1</v>
      </c>
      <c r="E105" s="30">
        <v>1329984</v>
      </c>
      <c r="F105" s="31">
        <v>152998</v>
      </c>
      <c r="G105" s="30">
        <v>242348</v>
      </c>
      <c r="H105" s="31">
        <v>198277</v>
      </c>
      <c r="I105" s="30"/>
      <c r="J105" s="31"/>
      <c r="K105" s="30"/>
      <c r="L105" s="101">
        <v>17800</v>
      </c>
      <c r="M105" s="17">
        <f t="shared" si="14"/>
        <v>1528261</v>
      </c>
      <c r="N105" s="17">
        <f t="shared" si="15"/>
        <v>395346</v>
      </c>
      <c r="O105" s="17">
        <f t="shared" si="23"/>
        <v>0</v>
      </c>
      <c r="P105" s="17">
        <f t="shared" si="24"/>
        <v>17800</v>
      </c>
      <c r="Q105" s="29"/>
      <c r="R105" s="16">
        <f t="shared" si="16"/>
        <v>1923607</v>
      </c>
      <c r="S105" s="119">
        <f t="shared" si="25"/>
        <v>1941407</v>
      </c>
      <c r="T105" s="18">
        <v>615.9</v>
      </c>
      <c r="U105" s="18">
        <v>95</v>
      </c>
      <c r="V105" s="19">
        <f t="shared" si="17"/>
        <v>3.1232456567624616</v>
      </c>
      <c r="W105" s="19">
        <f t="shared" si="18"/>
        <v>20.248494736842105</v>
      </c>
      <c r="X105" s="32">
        <v>12.543835405759156</v>
      </c>
      <c r="Y105" s="4">
        <v>2172302</v>
      </c>
      <c r="Z105" s="4">
        <v>4735</v>
      </c>
      <c r="AA105" s="8">
        <f t="shared" si="26"/>
        <v>406.25279831045407</v>
      </c>
    </row>
    <row r="106" spans="2:27" ht="12.75">
      <c r="B106" s="20" t="s">
        <v>221</v>
      </c>
      <c r="C106" s="20" t="s">
        <v>222</v>
      </c>
      <c r="D106" s="20">
        <v>0</v>
      </c>
      <c r="E106" s="51"/>
      <c r="F106" s="52"/>
      <c r="G106" s="51"/>
      <c r="H106" s="52"/>
      <c r="I106" s="51"/>
      <c r="J106" s="52"/>
      <c r="K106" s="51"/>
      <c r="L106" s="106"/>
      <c r="M106" s="38">
        <f t="shared" si="14"/>
        <v>0</v>
      </c>
      <c r="N106" s="38">
        <f t="shared" si="15"/>
        <v>0</v>
      </c>
      <c r="O106" s="38">
        <f t="shared" si="23"/>
        <v>0</v>
      </c>
      <c r="P106" s="38">
        <f t="shared" si="24"/>
        <v>0</v>
      </c>
      <c r="Q106" s="23"/>
      <c r="R106" s="37">
        <f t="shared" si="16"/>
        <v>0</v>
      </c>
      <c r="S106" s="120">
        <f t="shared" si="25"/>
        <v>0</v>
      </c>
      <c r="T106" s="26">
        <v>171.2</v>
      </c>
      <c r="U106" s="26">
        <v>23.7</v>
      </c>
      <c r="V106" s="27">
        <f t="shared" si="17"/>
        <v>0</v>
      </c>
      <c r="W106" s="27">
        <f t="shared" si="18"/>
        <v>0</v>
      </c>
      <c r="X106" s="39">
        <v>25.633476914016487</v>
      </c>
      <c r="Y106" s="4">
        <v>1524718</v>
      </c>
      <c r="Z106" s="4">
        <v>1376</v>
      </c>
      <c r="AA106" s="8">
        <f t="shared" si="26"/>
        <v>0</v>
      </c>
    </row>
    <row r="107" spans="2:27" ht="12.75">
      <c r="B107" s="2" t="s">
        <v>223</v>
      </c>
      <c r="C107" s="2" t="s">
        <v>224</v>
      </c>
      <c r="D107" s="2">
        <v>1</v>
      </c>
      <c r="E107" s="30">
        <v>1218000</v>
      </c>
      <c r="F107" s="31"/>
      <c r="G107" s="30">
        <v>480000</v>
      </c>
      <c r="H107" s="31">
        <v>205000</v>
      </c>
      <c r="I107" s="30"/>
      <c r="J107" s="31">
        <v>355000</v>
      </c>
      <c r="K107" s="30">
        <v>354000</v>
      </c>
      <c r="L107" s="101">
        <v>2674000</v>
      </c>
      <c r="M107" s="17">
        <f t="shared" si="14"/>
        <v>1423000</v>
      </c>
      <c r="N107" s="17">
        <f t="shared" si="15"/>
        <v>480000</v>
      </c>
      <c r="O107" s="17">
        <f t="shared" si="23"/>
        <v>354000</v>
      </c>
      <c r="P107" s="17">
        <f t="shared" si="24"/>
        <v>3029000</v>
      </c>
      <c r="Q107" s="29"/>
      <c r="R107" s="16">
        <f t="shared" si="16"/>
        <v>2257000</v>
      </c>
      <c r="S107" s="119">
        <f t="shared" si="25"/>
        <v>5286000</v>
      </c>
      <c r="T107" s="18">
        <v>256.7</v>
      </c>
      <c r="U107" s="18">
        <v>40.5</v>
      </c>
      <c r="V107" s="19">
        <f t="shared" si="17"/>
        <v>8.792364627970393</v>
      </c>
      <c r="W107" s="19">
        <f t="shared" si="18"/>
        <v>55.72839506172839</v>
      </c>
      <c r="X107" s="32">
        <v>25.6270559859155</v>
      </c>
      <c r="Y107" s="4">
        <v>1054844</v>
      </c>
      <c r="Z107" s="4">
        <v>2385</v>
      </c>
      <c r="AA107" s="8">
        <f t="shared" si="26"/>
        <v>946.3312368972746</v>
      </c>
    </row>
    <row r="108" spans="2:27" ht="12.75">
      <c r="B108" s="2" t="s">
        <v>225</v>
      </c>
      <c r="C108" s="2" t="s">
        <v>226</v>
      </c>
      <c r="D108" s="2">
        <v>1</v>
      </c>
      <c r="E108" s="30">
        <v>232000</v>
      </c>
      <c r="F108" s="31"/>
      <c r="G108" s="30">
        <v>2048000</v>
      </c>
      <c r="H108" s="31"/>
      <c r="I108" s="30"/>
      <c r="J108" s="31"/>
      <c r="K108" s="30"/>
      <c r="L108" s="101"/>
      <c r="M108" s="17">
        <f t="shared" si="14"/>
        <v>232000</v>
      </c>
      <c r="N108" s="17">
        <f t="shared" si="15"/>
        <v>2048000</v>
      </c>
      <c r="O108" s="17">
        <f t="shared" si="23"/>
        <v>0</v>
      </c>
      <c r="P108" s="17">
        <f t="shared" si="24"/>
        <v>0</v>
      </c>
      <c r="Q108" s="29"/>
      <c r="R108" s="16">
        <f t="shared" si="16"/>
        <v>2280000</v>
      </c>
      <c r="S108" s="119">
        <f t="shared" si="25"/>
        <v>2280000</v>
      </c>
      <c r="T108" s="18">
        <v>203.5</v>
      </c>
      <c r="U108" s="18">
        <v>27.6</v>
      </c>
      <c r="V108" s="19">
        <f t="shared" si="17"/>
        <v>11.203931203931203</v>
      </c>
      <c r="W108" s="19">
        <f t="shared" si="18"/>
        <v>82.6086956521739</v>
      </c>
      <c r="X108" s="32">
        <v>25.40985561685055</v>
      </c>
      <c r="Y108" s="4">
        <v>914665</v>
      </c>
      <c r="Z108" s="4">
        <v>1600</v>
      </c>
      <c r="AA108" s="8">
        <f t="shared" si="26"/>
        <v>1425</v>
      </c>
    </row>
    <row r="109" spans="2:27" ht="12.75">
      <c r="B109" s="2" t="s">
        <v>227</v>
      </c>
      <c r="C109" s="2" t="s">
        <v>228</v>
      </c>
      <c r="D109" s="2">
        <v>1</v>
      </c>
      <c r="E109" s="33">
        <v>279000</v>
      </c>
      <c r="F109" s="34"/>
      <c r="G109" s="33"/>
      <c r="H109" s="34"/>
      <c r="I109" s="33"/>
      <c r="J109" s="34"/>
      <c r="K109" s="33">
        <v>1504000</v>
      </c>
      <c r="L109" s="102">
        <v>274000</v>
      </c>
      <c r="M109" s="17">
        <f t="shared" si="14"/>
        <v>279000</v>
      </c>
      <c r="N109" s="17">
        <f t="shared" si="15"/>
        <v>0</v>
      </c>
      <c r="O109" s="17">
        <f t="shared" si="23"/>
        <v>1504000</v>
      </c>
      <c r="P109" s="17">
        <f t="shared" si="24"/>
        <v>274000</v>
      </c>
      <c r="Q109" s="29">
        <v>165000</v>
      </c>
      <c r="R109" s="16">
        <f t="shared" si="16"/>
        <v>1783000</v>
      </c>
      <c r="S109" s="119">
        <f t="shared" si="25"/>
        <v>2057000</v>
      </c>
      <c r="T109" s="18">
        <v>267.7</v>
      </c>
      <c r="U109" s="18">
        <v>33</v>
      </c>
      <c r="V109" s="19">
        <f t="shared" si="17"/>
        <v>6.660440791931267</v>
      </c>
      <c r="W109" s="19">
        <f t="shared" si="18"/>
        <v>54.03030303030303</v>
      </c>
      <c r="X109" s="32">
        <v>20.37083498862775</v>
      </c>
      <c r="Y109" s="4">
        <v>629786</v>
      </c>
      <c r="Z109" s="4">
        <v>1737</v>
      </c>
      <c r="AA109" s="8">
        <f t="shared" si="26"/>
        <v>1026.482440990213</v>
      </c>
    </row>
    <row r="110" spans="2:27" ht="12.75">
      <c r="B110" s="2" t="s">
        <v>229</v>
      </c>
      <c r="C110" s="2" t="s">
        <v>230</v>
      </c>
      <c r="D110" s="2">
        <v>1</v>
      </c>
      <c r="E110" s="33">
        <v>444000</v>
      </c>
      <c r="F110" s="34"/>
      <c r="G110" s="33">
        <v>414000</v>
      </c>
      <c r="H110" s="34"/>
      <c r="I110" s="33"/>
      <c r="J110" s="34">
        <v>47000</v>
      </c>
      <c r="K110" s="33"/>
      <c r="L110" s="102"/>
      <c r="M110" s="17">
        <f t="shared" si="14"/>
        <v>444000</v>
      </c>
      <c r="N110" s="17">
        <f t="shared" si="15"/>
        <v>414000</v>
      </c>
      <c r="O110" s="17">
        <f t="shared" si="23"/>
        <v>0</v>
      </c>
      <c r="P110" s="17">
        <f t="shared" si="24"/>
        <v>47000</v>
      </c>
      <c r="Q110" s="29"/>
      <c r="R110" s="16">
        <f t="shared" si="16"/>
        <v>858000</v>
      </c>
      <c r="S110" s="119">
        <f t="shared" si="25"/>
        <v>905000</v>
      </c>
      <c r="T110" s="18">
        <v>137.5</v>
      </c>
      <c r="U110" s="18">
        <v>25.9</v>
      </c>
      <c r="V110" s="19">
        <f t="shared" si="17"/>
        <v>6.24</v>
      </c>
      <c r="W110" s="19">
        <f t="shared" si="18"/>
        <v>33.12741312741313</v>
      </c>
      <c r="X110" s="32">
        <v>28.553008055152397</v>
      </c>
      <c r="Y110" s="4">
        <v>682354</v>
      </c>
      <c r="Z110" s="4">
        <v>1327</v>
      </c>
      <c r="AA110" s="8">
        <f t="shared" si="26"/>
        <v>646.5712132629992</v>
      </c>
    </row>
    <row r="111" spans="2:27" ht="12.75">
      <c r="B111" s="2" t="s">
        <v>231</v>
      </c>
      <c r="C111" s="2" t="s">
        <v>232</v>
      </c>
      <c r="D111" s="2">
        <v>1</v>
      </c>
      <c r="E111" s="30">
        <v>285000</v>
      </c>
      <c r="F111" s="31"/>
      <c r="G111" s="30"/>
      <c r="H111" s="31">
        <v>16000</v>
      </c>
      <c r="I111" s="30"/>
      <c r="J111" s="31"/>
      <c r="K111" s="30"/>
      <c r="L111" s="101"/>
      <c r="M111" s="17">
        <f t="shared" si="14"/>
        <v>301000</v>
      </c>
      <c r="N111" s="17">
        <f t="shared" si="15"/>
        <v>0</v>
      </c>
      <c r="O111" s="17">
        <f t="shared" si="23"/>
        <v>0</v>
      </c>
      <c r="P111" s="17">
        <f t="shared" si="24"/>
        <v>0</v>
      </c>
      <c r="Q111" s="29"/>
      <c r="R111" s="16">
        <f t="shared" si="16"/>
        <v>301000</v>
      </c>
      <c r="S111" s="119">
        <f t="shared" si="25"/>
        <v>301000</v>
      </c>
      <c r="T111" s="18">
        <v>189</v>
      </c>
      <c r="U111" s="18">
        <v>23.8</v>
      </c>
      <c r="V111" s="19">
        <f t="shared" si="17"/>
        <v>1.5925925925925926</v>
      </c>
      <c r="W111" s="19">
        <f t="shared" si="18"/>
        <v>12.647058823529411</v>
      </c>
      <c r="X111" s="32">
        <v>10.123452457264953</v>
      </c>
      <c r="Y111" s="4">
        <v>457674</v>
      </c>
      <c r="Z111" s="4">
        <v>1108</v>
      </c>
      <c r="AA111" s="8">
        <f t="shared" si="26"/>
        <v>271.6606498194946</v>
      </c>
    </row>
    <row r="112" spans="2:27" ht="12.75">
      <c r="B112" s="2" t="s">
        <v>233</v>
      </c>
      <c r="C112" s="2" t="s">
        <v>234</v>
      </c>
      <c r="D112" s="2">
        <v>1</v>
      </c>
      <c r="E112" s="33">
        <v>2409537</v>
      </c>
      <c r="F112" s="34"/>
      <c r="G112" s="33"/>
      <c r="H112" s="34"/>
      <c r="I112" s="33">
        <v>145000</v>
      </c>
      <c r="J112" s="34"/>
      <c r="K112" s="33"/>
      <c r="L112" s="102">
        <v>2300000</v>
      </c>
      <c r="M112" s="17">
        <f t="shared" si="14"/>
        <v>2409537</v>
      </c>
      <c r="N112" s="17">
        <f t="shared" si="15"/>
        <v>0</v>
      </c>
      <c r="O112" s="17">
        <f t="shared" si="23"/>
        <v>145000</v>
      </c>
      <c r="P112" s="17">
        <f t="shared" si="24"/>
        <v>2300000</v>
      </c>
      <c r="Q112" s="29"/>
      <c r="R112" s="16">
        <f t="shared" si="16"/>
        <v>2554537</v>
      </c>
      <c r="S112" s="119">
        <f t="shared" si="25"/>
        <v>4854537</v>
      </c>
      <c r="T112" s="18">
        <v>253.9</v>
      </c>
      <c r="U112" s="18">
        <v>42.4</v>
      </c>
      <c r="V112" s="19">
        <f t="shared" si="17"/>
        <v>10.061193383221742</v>
      </c>
      <c r="W112" s="19">
        <f t="shared" si="18"/>
        <v>60.24851415094339</v>
      </c>
      <c r="X112" s="32">
        <v>28.117196124950574</v>
      </c>
      <c r="Y112" s="4">
        <v>1190547</v>
      </c>
      <c r="Z112" s="4">
        <v>2531</v>
      </c>
      <c r="AA112" s="8">
        <f t="shared" si="26"/>
        <v>1009.2994863690241</v>
      </c>
    </row>
    <row r="113" spans="2:27" ht="12.75">
      <c r="B113" s="2" t="s">
        <v>235</v>
      </c>
      <c r="C113" s="2" t="s">
        <v>236</v>
      </c>
      <c r="D113" s="2">
        <v>1</v>
      </c>
      <c r="E113" s="33">
        <v>1145000</v>
      </c>
      <c r="F113" s="34"/>
      <c r="G113" s="33">
        <v>45000</v>
      </c>
      <c r="H113" s="34"/>
      <c r="I113" s="33">
        <v>129000</v>
      </c>
      <c r="J113" s="34">
        <v>120000</v>
      </c>
      <c r="K113" s="33"/>
      <c r="L113" s="102"/>
      <c r="M113" s="17">
        <f t="shared" si="14"/>
        <v>1145000</v>
      </c>
      <c r="N113" s="17">
        <f t="shared" si="15"/>
        <v>45000</v>
      </c>
      <c r="O113" s="17">
        <f t="shared" si="23"/>
        <v>129000</v>
      </c>
      <c r="P113" s="17">
        <f t="shared" si="24"/>
        <v>120000</v>
      </c>
      <c r="Q113" s="29"/>
      <c r="R113" s="16">
        <f t="shared" si="16"/>
        <v>1319000</v>
      </c>
      <c r="S113" s="119">
        <f t="shared" si="25"/>
        <v>1439000</v>
      </c>
      <c r="T113" s="18">
        <v>225.1</v>
      </c>
      <c r="U113" s="18">
        <v>33.4</v>
      </c>
      <c r="V113" s="19">
        <f t="shared" si="17"/>
        <v>5.859617947578854</v>
      </c>
      <c r="W113" s="19">
        <f t="shared" si="18"/>
        <v>39.49101796407186</v>
      </c>
      <c r="X113" s="32">
        <v>34.72505551569508</v>
      </c>
      <c r="Y113" s="4">
        <v>1367778</v>
      </c>
      <c r="Z113" s="4">
        <v>2308</v>
      </c>
      <c r="AA113" s="8">
        <f t="shared" si="26"/>
        <v>571.4904679376083</v>
      </c>
    </row>
    <row r="114" spans="2:27" ht="12.75">
      <c r="B114" s="2" t="s">
        <v>237</v>
      </c>
      <c r="C114" s="2" t="s">
        <v>238</v>
      </c>
      <c r="D114" s="2">
        <v>1</v>
      </c>
      <c r="E114" s="30">
        <v>349000</v>
      </c>
      <c r="F114" s="31"/>
      <c r="G114" s="30">
        <v>1094000</v>
      </c>
      <c r="H114" s="31">
        <v>108000</v>
      </c>
      <c r="I114" s="30"/>
      <c r="J114" s="31"/>
      <c r="K114" s="30">
        <v>189000</v>
      </c>
      <c r="L114" s="101">
        <v>210000</v>
      </c>
      <c r="M114" s="17">
        <f t="shared" si="14"/>
        <v>457000</v>
      </c>
      <c r="N114" s="17">
        <f t="shared" si="15"/>
        <v>1094000</v>
      </c>
      <c r="O114" s="17">
        <f t="shared" si="23"/>
        <v>189000</v>
      </c>
      <c r="P114" s="17">
        <f t="shared" si="24"/>
        <v>210000</v>
      </c>
      <c r="Q114" s="29"/>
      <c r="R114" s="16">
        <f t="shared" si="16"/>
        <v>1740000</v>
      </c>
      <c r="S114" s="119">
        <f t="shared" si="25"/>
        <v>1950000</v>
      </c>
      <c r="T114" s="18">
        <v>291</v>
      </c>
      <c r="U114" s="18">
        <v>46.2</v>
      </c>
      <c r="V114" s="19">
        <f t="shared" si="17"/>
        <v>5.979381443298969</v>
      </c>
      <c r="W114" s="19">
        <f t="shared" si="18"/>
        <v>37.66233766233766</v>
      </c>
      <c r="X114" s="32">
        <v>36.97694714236233</v>
      </c>
      <c r="Y114" s="4">
        <v>1404863</v>
      </c>
      <c r="Z114" s="4">
        <v>2886</v>
      </c>
      <c r="AA114" s="8">
        <f t="shared" si="26"/>
        <v>602.910602910603</v>
      </c>
    </row>
    <row r="115" spans="2:27" ht="12.75">
      <c r="B115" s="2" t="s">
        <v>239</v>
      </c>
      <c r="C115" s="2" t="s">
        <v>240</v>
      </c>
      <c r="D115" s="2">
        <v>1</v>
      </c>
      <c r="E115" s="30">
        <v>1729537</v>
      </c>
      <c r="F115" s="31"/>
      <c r="G115" s="30">
        <v>902293</v>
      </c>
      <c r="H115" s="31">
        <v>3316539</v>
      </c>
      <c r="I115" s="30"/>
      <c r="J115" s="31">
        <v>301710</v>
      </c>
      <c r="K115" s="30"/>
      <c r="L115" s="101">
        <v>3633</v>
      </c>
      <c r="M115" s="17">
        <f t="shared" si="14"/>
        <v>5046076</v>
      </c>
      <c r="N115" s="17">
        <f t="shared" si="15"/>
        <v>902293</v>
      </c>
      <c r="O115" s="17">
        <f t="shared" si="23"/>
        <v>0</v>
      </c>
      <c r="P115" s="17">
        <f t="shared" si="24"/>
        <v>305343</v>
      </c>
      <c r="Q115" s="29"/>
      <c r="R115" s="16">
        <f t="shared" si="16"/>
        <v>5948369</v>
      </c>
      <c r="S115" s="119">
        <f t="shared" si="25"/>
        <v>6253712</v>
      </c>
      <c r="T115" s="18">
        <v>273.3</v>
      </c>
      <c r="U115" s="18">
        <v>55.9</v>
      </c>
      <c r="V115" s="19">
        <f t="shared" si="17"/>
        <v>21.764979875594584</v>
      </c>
      <c r="W115" s="19">
        <f t="shared" si="18"/>
        <v>106.41089445438283</v>
      </c>
      <c r="X115" s="32">
        <v>24.23302341356675</v>
      </c>
      <c r="Y115" s="4">
        <v>1691651</v>
      </c>
      <c r="Z115" s="4">
        <v>3054</v>
      </c>
      <c r="AA115" s="8">
        <f t="shared" si="26"/>
        <v>1947.7305173542895</v>
      </c>
    </row>
    <row r="116" spans="2:27" ht="12.75">
      <c r="B116" s="20" t="s">
        <v>241</v>
      </c>
      <c r="C116" s="20" t="s">
        <v>242</v>
      </c>
      <c r="D116" s="20">
        <v>1</v>
      </c>
      <c r="E116" s="35">
        <v>2443000</v>
      </c>
      <c r="F116" s="36">
        <v>7687000</v>
      </c>
      <c r="G116" s="35">
        <v>1214000</v>
      </c>
      <c r="H116" s="36">
        <v>16000</v>
      </c>
      <c r="I116" s="35"/>
      <c r="J116" s="36">
        <v>15000</v>
      </c>
      <c r="K116" s="35">
        <v>2134000</v>
      </c>
      <c r="L116" s="103">
        <v>104000</v>
      </c>
      <c r="M116" s="38">
        <f t="shared" si="14"/>
        <v>2459000</v>
      </c>
      <c r="N116" s="38">
        <f t="shared" si="15"/>
        <v>8901000</v>
      </c>
      <c r="O116" s="38">
        <f t="shared" si="23"/>
        <v>2134000</v>
      </c>
      <c r="P116" s="38">
        <f t="shared" si="24"/>
        <v>119000</v>
      </c>
      <c r="Q116" s="23"/>
      <c r="R116" s="37">
        <f t="shared" si="16"/>
        <v>13494000</v>
      </c>
      <c r="S116" s="120">
        <f t="shared" si="25"/>
        <v>13613000</v>
      </c>
      <c r="T116" s="26">
        <v>547</v>
      </c>
      <c r="U116" s="26">
        <v>84.7</v>
      </c>
      <c r="V116" s="27">
        <f t="shared" si="17"/>
        <v>24.6691042047532</v>
      </c>
      <c r="W116" s="27">
        <f t="shared" si="18"/>
        <v>159.31523022432114</v>
      </c>
      <c r="X116" s="39">
        <v>27.38734310855874</v>
      </c>
      <c r="Y116" s="4">
        <v>4698500</v>
      </c>
      <c r="Z116" s="4">
        <v>4857</v>
      </c>
      <c r="AA116" s="8">
        <f t="shared" si="26"/>
        <v>2778.258184064237</v>
      </c>
    </row>
    <row r="117" spans="2:27" ht="12.75">
      <c r="B117" s="40" t="s">
        <v>243</v>
      </c>
      <c r="C117" s="40" t="s">
        <v>244</v>
      </c>
      <c r="D117" s="40">
        <v>1</v>
      </c>
      <c r="E117" s="42">
        <v>1686000</v>
      </c>
      <c r="F117" s="43"/>
      <c r="G117" s="42">
        <v>261000</v>
      </c>
      <c r="H117" s="43">
        <v>83000</v>
      </c>
      <c r="I117" s="42"/>
      <c r="J117" s="43"/>
      <c r="K117" s="42"/>
      <c r="L117" s="104">
        <v>133000</v>
      </c>
      <c r="M117" s="45">
        <f t="shared" si="14"/>
        <v>1769000</v>
      </c>
      <c r="N117" s="45">
        <f t="shared" si="15"/>
        <v>261000</v>
      </c>
      <c r="O117" s="45">
        <f t="shared" si="23"/>
        <v>0</v>
      </c>
      <c r="P117" s="45">
        <f t="shared" si="24"/>
        <v>133000</v>
      </c>
      <c r="Q117" s="41"/>
      <c r="R117" s="44">
        <f t="shared" si="16"/>
        <v>2030000</v>
      </c>
      <c r="S117" s="121">
        <f t="shared" si="25"/>
        <v>2163000</v>
      </c>
      <c r="T117" s="46">
        <v>291.8</v>
      </c>
      <c r="U117" s="46">
        <v>60.5</v>
      </c>
      <c r="V117" s="47">
        <f t="shared" si="17"/>
        <v>6.956819739547635</v>
      </c>
      <c r="W117" s="47">
        <f t="shared" si="18"/>
        <v>33.553719008264466</v>
      </c>
      <c r="X117" s="48">
        <v>16.362364981080162</v>
      </c>
      <c r="Y117" s="4">
        <v>1673325</v>
      </c>
      <c r="Z117" s="4">
        <v>3080</v>
      </c>
      <c r="AA117" s="8">
        <f t="shared" si="26"/>
        <v>659.0909090909091</v>
      </c>
    </row>
    <row r="118" spans="2:27" ht="12.75">
      <c r="B118" s="2" t="s">
        <v>245</v>
      </c>
      <c r="C118" s="2" t="s">
        <v>246</v>
      </c>
      <c r="D118" s="2">
        <v>1</v>
      </c>
      <c r="E118" s="33">
        <v>1017000</v>
      </c>
      <c r="F118" s="34"/>
      <c r="G118" s="33">
        <v>286000</v>
      </c>
      <c r="H118" s="34">
        <v>135000</v>
      </c>
      <c r="I118" s="33"/>
      <c r="J118" s="34"/>
      <c r="K118" s="33"/>
      <c r="L118" s="102"/>
      <c r="M118" s="17">
        <f t="shared" si="14"/>
        <v>1152000</v>
      </c>
      <c r="N118" s="17">
        <f t="shared" si="15"/>
        <v>286000</v>
      </c>
      <c r="O118" s="17">
        <f t="shared" si="23"/>
        <v>0</v>
      </c>
      <c r="P118" s="17">
        <f t="shared" si="24"/>
        <v>0</v>
      </c>
      <c r="Q118" s="29">
        <v>98000</v>
      </c>
      <c r="R118" s="16">
        <f t="shared" si="16"/>
        <v>1438000</v>
      </c>
      <c r="S118" s="119">
        <f t="shared" si="25"/>
        <v>1438000</v>
      </c>
      <c r="T118" s="18">
        <v>205.2</v>
      </c>
      <c r="U118" s="18">
        <v>37.7</v>
      </c>
      <c r="V118" s="19">
        <f t="shared" si="17"/>
        <v>7.007797270955166</v>
      </c>
      <c r="W118" s="19">
        <f t="shared" si="18"/>
        <v>38.143236074270554</v>
      </c>
      <c r="X118" s="32">
        <v>16.37914454233969</v>
      </c>
      <c r="Y118" s="4">
        <v>893730</v>
      </c>
      <c r="Z118" s="4">
        <v>1714</v>
      </c>
      <c r="AA118" s="8">
        <f t="shared" si="26"/>
        <v>838.973162193699</v>
      </c>
    </row>
    <row r="119" spans="2:27" ht="12.75">
      <c r="B119" s="2" t="s">
        <v>247</v>
      </c>
      <c r="C119" s="2" t="s">
        <v>248</v>
      </c>
      <c r="D119" s="2">
        <v>1</v>
      </c>
      <c r="E119" s="49">
        <v>1663000</v>
      </c>
      <c r="F119" s="50"/>
      <c r="G119" s="49"/>
      <c r="H119" s="50">
        <v>161000</v>
      </c>
      <c r="I119" s="49"/>
      <c r="J119" s="50"/>
      <c r="K119" s="49"/>
      <c r="L119" s="105"/>
      <c r="M119" s="17">
        <f t="shared" si="14"/>
        <v>1824000</v>
      </c>
      <c r="N119" s="17">
        <f t="shared" si="15"/>
        <v>0</v>
      </c>
      <c r="O119" s="17">
        <f t="shared" si="23"/>
        <v>0</v>
      </c>
      <c r="P119" s="17">
        <f t="shared" si="24"/>
        <v>0</v>
      </c>
      <c r="Q119" s="29"/>
      <c r="R119" s="16">
        <f t="shared" si="16"/>
        <v>1824000</v>
      </c>
      <c r="S119" s="119">
        <f t="shared" si="25"/>
        <v>1824000</v>
      </c>
      <c r="T119" s="18">
        <v>523.5</v>
      </c>
      <c r="U119" s="18">
        <v>109.5</v>
      </c>
      <c r="V119" s="19">
        <f t="shared" si="17"/>
        <v>3.4842406876790832</v>
      </c>
      <c r="W119" s="19">
        <f t="shared" si="18"/>
        <v>16.65753424657534</v>
      </c>
      <c r="X119" s="32">
        <v>16.61611329645173</v>
      </c>
      <c r="Y119" s="4">
        <v>1983701</v>
      </c>
      <c r="Z119" s="4">
        <v>5559</v>
      </c>
      <c r="AA119" s="8">
        <f t="shared" si="26"/>
        <v>328.11656772800865</v>
      </c>
    </row>
    <row r="120" spans="2:27" ht="12.75">
      <c r="B120" s="2" t="s">
        <v>249</v>
      </c>
      <c r="C120" s="2" t="s">
        <v>250</v>
      </c>
      <c r="D120" s="2">
        <v>1</v>
      </c>
      <c r="E120" s="30">
        <v>1793000</v>
      </c>
      <c r="F120" s="31"/>
      <c r="G120" s="30">
        <v>125000</v>
      </c>
      <c r="H120" s="31"/>
      <c r="I120" s="30">
        <v>485000</v>
      </c>
      <c r="J120" s="31"/>
      <c r="K120" s="30"/>
      <c r="L120" s="101"/>
      <c r="M120" s="17">
        <f t="shared" si="14"/>
        <v>1793000</v>
      </c>
      <c r="N120" s="17">
        <f t="shared" si="15"/>
        <v>125000</v>
      </c>
      <c r="O120" s="17">
        <f t="shared" si="23"/>
        <v>485000</v>
      </c>
      <c r="P120" s="17">
        <f t="shared" si="24"/>
        <v>0</v>
      </c>
      <c r="Q120" s="29"/>
      <c r="R120" s="16">
        <f t="shared" si="16"/>
        <v>2403000</v>
      </c>
      <c r="S120" s="119">
        <f t="shared" si="25"/>
        <v>2403000</v>
      </c>
      <c r="T120" s="18">
        <v>341</v>
      </c>
      <c r="U120" s="18">
        <v>50.4</v>
      </c>
      <c r="V120" s="19">
        <f t="shared" si="17"/>
        <v>7.0469208211143695</v>
      </c>
      <c r="W120" s="19">
        <f t="shared" si="18"/>
        <v>47.67857142857143</v>
      </c>
      <c r="X120" s="32">
        <v>30.530617773207975</v>
      </c>
      <c r="Y120" s="4">
        <v>1103592</v>
      </c>
      <c r="Z120" s="4">
        <v>2876</v>
      </c>
      <c r="AA120" s="8">
        <f t="shared" si="26"/>
        <v>835.5354659248957</v>
      </c>
    </row>
    <row r="121" spans="2:27" ht="12.75">
      <c r="B121" s="2" t="s">
        <v>251</v>
      </c>
      <c r="C121" s="2" t="s">
        <v>252</v>
      </c>
      <c r="D121" s="2">
        <v>0</v>
      </c>
      <c r="E121" s="30"/>
      <c r="F121" s="31"/>
      <c r="G121" s="30"/>
      <c r="H121" s="31"/>
      <c r="I121" s="30"/>
      <c r="J121" s="31"/>
      <c r="K121" s="30"/>
      <c r="L121" s="101"/>
      <c r="M121" s="17">
        <f t="shared" si="14"/>
        <v>0</v>
      </c>
      <c r="N121" s="17">
        <f t="shared" si="15"/>
        <v>0</v>
      </c>
      <c r="O121" s="17">
        <f t="shared" si="23"/>
        <v>0</v>
      </c>
      <c r="P121" s="17">
        <f t="shared" si="24"/>
        <v>0</v>
      </c>
      <c r="Q121" s="29"/>
      <c r="R121" s="16">
        <f t="shared" si="16"/>
        <v>0</v>
      </c>
      <c r="S121" s="119">
        <f t="shared" si="25"/>
        <v>0</v>
      </c>
      <c r="T121" s="18">
        <v>336.6</v>
      </c>
      <c r="U121" s="18">
        <v>64.5</v>
      </c>
      <c r="V121" s="19">
        <f t="shared" si="17"/>
        <v>0</v>
      </c>
      <c r="W121" s="19">
        <f t="shared" si="18"/>
        <v>0</v>
      </c>
      <c r="X121" s="32">
        <v>17.53690191101821</v>
      </c>
      <c r="Y121" s="4">
        <v>1058256</v>
      </c>
      <c r="Z121" s="4">
        <v>3440</v>
      </c>
      <c r="AA121" s="8">
        <f t="shared" si="26"/>
        <v>0</v>
      </c>
    </row>
    <row r="122" spans="2:27" ht="12.75">
      <c r="B122" s="2" t="s">
        <v>253</v>
      </c>
      <c r="C122" s="2" t="s">
        <v>254</v>
      </c>
      <c r="D122" s="2">
        <v>1</v>
      </c>
      <c r="E122" s="33">
        <v>436100</v>
      </c>
      <c r="F122" s="34"/>
      <c r="G122" s="33">
        <v>75000</v>
      </c>
      <c r="H122" s="34">
        <v>199140</v>
      </c>
      <c r="I122" s="33"/>
      <c r="J122" s="34"/>
      <c r="K122" s="33"/>
      <c r="L122" s="102">
        <v>459215</v>
      </c>
      <c r="M122" s="17">
        <f t="shared" si="14"/>
        <v>635240</v>
      </c>
      <c r="N122" s="17">
        <f t="shared" si="15"/>
        <v>75000</v>
      </c>
      <c r="O122" s="17">
        <f t="shared" si="23"/>
        <v>0</v>
      </c>
      <c r="P122" s="17">
        <f t="shared" si="24"/>
        <v>459215</v>
      </c>
      <c r="Q122" s="29">
        <v>69861</v>
      </c>
      <c r="R122" s="16">
        <f t="shared" si="16"/>
        <v>710240</v>
      </c>
      <c r="S122" s="119">
        <f t="shared" si="25"/>
        <v>1169455</v>
      </c>
      <c r="T122" s="18">
        <v>262.2</v>
      </c>
      <c r="U122" s="18">
        <v>42.4</v>
      </c>
      <c r="V122" s="19">
        <f t="shared" si="17"/>
        <v>2.7087719298245614</v>
      </c>
      <c r="W122" s="19">
        <f t="shared" si="18"/>
        <v>16.750943396226415</v>
      </c>
      <c r="X122" s="32">
        <v>10.62409397081413</v>
      </c>
      <c r="Y122" s="4">
        <v>1155681</v>
      </c>
      <c r="Z122" s="4">
        <v>1927</v>
      </c>
      <c r="AA122" s="8">
        <f t="shared" si="26"/>
        <v>368.5729112610275</v>
      </c>
    </row>
    <row r="123" spans="2:27" ht="12.75">
      <c r="B123" s="2" t="s">
        <v>255</v>
      </c>
      <c r="C123" s="2" t="s">
        <v>256</v>
      </c>
      <c r="D123" s="2">
        <v>1</v>
      </c>
      <c r="E123" s="33">
        <v>3062000</v>
      </c>
      <c r="F123" s="34"/>
      <c r="G123" s="33"/>
      <c r="H123" s="34">
        <v>723000</v>
      </c>
      <c r="I123" s="33"/>
      <c r="J123" s="34">
        <v>320000</v>
      </c>
      <c r="K123" s="33"/>
      <c r="L123" s="102"/>
      <c r="M123" s="17">
        <f t="shared" si="14"/>
        <v>3785000</v>
      </c>
      <c r="N123" s="17">
        <f t="shared" si="15"/>
        <v>0</v>
      </c>
      <c r="O123" s="17">
        <f t="shared" si="23"/>
        <v>0</v>
      </c>
      <c r="P123" s="17">
        <f t="shared" si="24"/>
        <v>320000</v>
      </c>
      <c r="Q123" s="29"/>
      <c r="R123" s="16">
        <f t="shared" si="16"/>
        <v>3785000</v>
      </c>
      <c r="S123" s="119">
        <f t="shared" si="25"/>
        <v>4105000</v>
      </c>
      <c r="T123" s="18">
        <v>609.1</v>
      </c>
      <c r="U123" s="18">
        <v>108.4</v>
      </c>
      <c r="V123" s="19">
        <f t="shared" si="17"/>
        <v>6.214086356920046</v>
      </c>
      <c r="W123" s="19">
        <f t="shared" si="18"/>
        <v>34.9169741697417</v>
      </c>
      <c r="X123" s="32">
        <v>15.906353177477769</v>
      </c>
      <c r="Y123" s="4">
        <v>1769124</v>
      </c>
      <c r="Z123" s="4">
        <v>5575</v>
      </c>
      <c r="AA123" s="8">
        <f t="shared" si="26"/>
        <v>678.9237668161435</v>
      </c>
    </row>
    <row r="124" spans="2:27" ht="12.75">
      <c r="B124" s="2" t="s">
        <v>257</v>
      </c>
      <c r="C124" s="2" t="s">
        <v>258</v>
      </c>
      <c r="D124" s="2">
        <v>1</v>
      </c>
      <c r="E124" s="33">
        <v>857000</v>
      </c>
      <c r="F124" s="34">
        <v>14000</v>
      </c>
      <c r="G124" s="33">
        <v>274000</v>
      </c>
      <c r="H124" s="34"/>
      <c r="I124" s="33"/>
      <c r="J124" s="34"/>
      <c r="K124" s="33"/>
      <c r="L124" s="102"/>
      <c r="M124" s="17">
        <f t="shared" si="14"/>
        <v>857000</v>
      </c>
      <c r="N124" s="17">
        <f t="shared" si="15"/>
        <v>288000</v>
      </c>
      <c r="O124" s="17">
        <f t="shared" si="23"/>
        <v>0</v>
      </c>
      <c r="P124" s="17">
        <f t="shared" si="24"/>
        <v>0</v>
      </c>
      <c r="Q124" s="29">
        <v>3000</v>
      </c>
      <c r="R124" s="16">
        <f t="shared" si="16"/>
        <v>1145000</v>
      </c>
      <c r="S124" s="119">
        <f t="shared" si="25"/>
        <v>1145000</v>
      </c>
      <c r="T124" s="18">
        <v>152.4</v>
      </c>
      <c r="U124" s="18">
        <v>27.3</v>
      </c>
      <c r="V124" s="19">
        <f t="shared" si="17"/>
        <v>7.513123359580052</v>
      </c>
      <c r="W124" s="19">
        <f t="shared" si="18"/>
        <v>41.94139194139194</v>
      </c>
      <c r="X124" s="32">
        <v>28.348578599735788</v>
      </c>
      <c r="Y124" s="4">
        <v>593933</v>
      </c>
      <c r="Z124" s="4">
        <v>1610</v>
      </c>
      <c r="AA124" s="8">
        <f t="shared" si="26"/>
        <v>711.1801242236024</v>
      </c>
    </row>
    <row r="125" spans="2:27" ht="12.75">
      <c r="B125" s="2" t="s">
        <v>259</v>
      </c>
      <c r="C125" s="2" t="s">
        <v>260</v>
      </c>
      <c r="D125" s="2">
        <v>1</v>
      </c>
      <c r="E125" s="30">
        <v>1871000</v>
      </c>
      <c r="F125" s="31"/>
      <c r="G125" s="30">
        <v>436236</v>
      </c>
      <c r="H125" s="31">
        <v>180000</v>
      </c>
      <c r="I125" s="30"/>
      <c r="J125" s="31"/>
      <c r="K125" s="30"/>
      <c r="L125" s="101">
        <v>317761</v>
      </c>
      <c r="M125" s="17">
        <f t="shared" si="14"/>
        <v>2051000</v>
      </c>
      <c r="N125" s="17">
        <f t="shared" si="15"/>
        <v>436236</v>
      </c>
      <c r="O125" s="17">
        <f t="shared" si="23"/>
        <v>0</v>
      </c>
      <c r="P125" s="17">
        <f t="shared" si="24"/>
        <v>317761</v>
      </c>
      <c r="Q125" s="29"/>
      <c r="R125" s="16">
        <f t="shared" si="16"/>
        <v>2487236</v>
      </c>
      <c r="S125" s="119">
        <f t="shared" si="25"/>
        <v>2804997</v>
      </c>
      <c r="T125" s="18">
        <v>405.1</v>
      </c>
      <c r="U125" s="18">
        <v>60.8</v>
      </c>
      <c r="V125" s="19">
        <f t="shared" si="17"/>
        <v>6.139807454949395</v>
      </c>
      <c r="W125" s="19">
        <f t="shared" si="18"/>
        <v>40.90848684210526</v>
      </c>
      <c r="X125" s="32">
        <v>18.153429530703946</v>
      </c>
      <c r="Y125" s="4">
        <v>1133830</v>
      </c>
      <c r="Z125" s="4">
        <v>3169</v>
      </c>
      <c r="AA125" s="8">
        <f t="shared" si="26"/>
        <v>784.8646260650047</v>
      </c>
    </row>
    <row r="126" spans="2:27" ht="12.75">
      <c r="B126" s="20" t="s">
        <v>261</v>
      </c>
      <c r="C126" s="20" t="s">
        <v>262</v>
      </c>
      <c r="D126" s="20">
        <v>1</v>
      </c>
      <c r="E126" s="51"/>
      <c r="F126" s="52">
        <v>2311000</v>
      </c>
      <c r="G126" s="51">
        <v>290000</v>
      </c>
      <c r="H126" s="52"/>
      <c r="I126" s="51"/>
      <c r="J126" s="52"/>
      <c r="K126" s="51"/>
      <c r="L126" s="106">
        <v>374000</v>
      </c>
      <c r="M126" s="38">
        <f t="shared" si="14"/>
        <v>0</v>
      </c>
      <c r="N126" s="38">
        <f t="shared" si="15"/>
        <v>2601000</v>
      </c>
      <c r="O126" s="38">
        <f t="shared" si="23"/>
        <v>0</v>
      </c>
      <c r="P126" s="38">
        <f t="shared" si="24"/>
        <v>374000</v>
      </c>
      <c r="Q126" s="23"/>
      <c r="R126" s="37">
        <f t="shared" si="16"/>
        <v>2601000</v>
      </c>
      <c r="S126" s="120">
        <f t="shared" si="25"/>
        <v>2975000</v>
      </c>
      <c r="T126" s="26">
        <v>236.7</v>
      </c>
      <c r="U126" s="26">
        <v>31</v>
      </c>
      <c r="V126" s="27">
        <f t="shared" si="17"/>
        <v>10.988593155893536</v>
      </c>
      <c r="W126" s="27">
        <f t="shared" si="18"/>
        <v>83.90322580645162</v>
      </c>
      <c r="X126" s="39">
        <v>24.97975096112772</v>
      </c>
      <c r="Y126" s="4">
        <v>1286640</v>
      </c>
      <c r="Z126" s="4">
        <v>1680</v>
      </c>
      <c r="AA126" s="8">
        <f t="shared" si="26"/>
        <v>1548.2142857142858</v>
      </c>
    </row>
    <row r="127" spans="2:27" ht="12.75">
      <c r="B127" s="2" t="s">
        <v>263</v>
      </c>
      <c r="C127" s="2" t="s">
        <v>264</v>
      </c>
      <c r="D127" s="2">
        <v>1</v>
      </c>
      <c r="E127" s="30">
        <v>756000</v>
      </c>
      <c r="F127" s="31"/>
      <c r="G127" s="30">
        <v>776000</v>
      </c>
      <c r="H127" s="31"/>
      <c r="I127" s="30">
        <v>340000</v>
      </c>
      <c r="J127" s="31"/>
      <c r="K127" s="30"/>
      <c r="L127" s="101">
        <v>29000</v>
      </c>
      <c r="M127" s="17">
        <f t="shared" si="14"/>
        <v>756000</v>
      </c>
      <c r="N127" s="17">
        <f t="shared" si="15"/>
        <v>776000</v>
      </c>
      <c r="O127" s="17">
        <f t="shared" si="23"/>
        <v>340000</v>
      </c>
      <c r="P127" s="17">
        <f t="shared" si="24"/>
        <v>29000</v>
      </c>
      <c r="Q127" s="29"/>
      <c r="R127" s="16">
        <f t="shared" si="16"/>
        <v>1872000</v>
      </c>
      <c r="S127" s="119">
        <f t="shared" si="25"/>
        <v>1901000</v>
      </c>
      <c r="T127" s="18">
        <v>285.6</v>
      </c>
      <c r="U127" s="18">
        <v>25.1</v>
      </c>
      <c r="V127" s="19">
        <f t="shared" si="17"/>
        <v>6.554621848739496</v>
      </c>
      <c r="W127" s="19">
        <f t="shared" si="18"/>
        <v>74.58167330677291</v>
      </c>
      <c r="X127" s="32">
        <v>29.728861943462906</v>
      </c>
      <c r="Y127" s="4">
        <v>1638038</v>
      </c>
      <c r="Z127" s="4">
        <v>1376</v>
      </c>
      <c r="AA127" s="8">
        <f t="shared" si="26"/>
        <v>1360.4651162790697</v>
      </c>
    </row>
    <row r="128" spans="2:27" ht="12.75">
      <c r="B128" s="2" t="s">
        <v>265</v>
      </c>
      <c r="C128" s="2" t="s">
        <v>266</v>
      </c>
      <c r="D128" s="2">
        <v>1</v>
      </c>
      <c r="E128" s="30">
        <v>482132</v>
      </c>
      <c r="F128" s="31"/>
      <c r="G128" s="30">
        <v>841844</v>
      </c>
      <c r="H128" s="31"/>
      <c r="I128" s="30"/>
      <c r="J128" s="31"/>
      <c r="K128" s="30"/>
      <c r="L128" s="101"/>
      <c r="M128" s="17">
        <f t="shared" si="14"/>
        <v>482132</v>
      </c>
      <c r="N128" s="17">
        <f t="shared" si="15"/>
        <v>841844</v>
      </c>
      <c r="O128" s="17">
        <f t="shared" si="23"/>
        <v>0</v>
      </c>
      <c r="P128" s="17">
        <f t="shared" si="24"/>
        <v>0</v>
      </c>
      <c r="Q128" s="29">
        <v>6380</v>
      </c>
      <c r="R128" s="16">
        <f t="shared" si="16"/>
        <v>1323976</v>
      </c>
      <c r="S128" s="119">
        <f t="shared" si="25"/>
        <v>1323976</v>
      </c>
      <c r="T128" s="18">
        <v>283.7</v>
      </c>
      <c r="U128" s="18">
        <v>50.1</v>
      </c>
      <c r="V128" s="19">
        <f t="shared" si="17"/>
        <v>4.666817060274938</v>
      </c>
      <c r="W128" s="19">
        <f t="shared" si="18"/>
        <v>26.426666666666666</v>
      </c>
      <c r="X128" s="32">
        <v>18.876484106194695</v>
      </c>
      <c r="Y128" s="4">
        <v>1123635</v>
      </c>
      <c r="Z128" s="4">
        <v>2687</v>
      </c>
      <c r="AA128" s="8">
        <f t="shared" si="26"/>
        <v>492.7339039821362</v>
      </c>
    </row>
    <row r="129" spans="2:27" ht="12.75">
      <c r="B129" s="2" t="s">
        <v>267</v>
      </c>
      <c r="C129" s="2" t="s">
        <v>268</v>
      </c>
      <c r="D129" s="2">
        <v>1</v>
      </c>
      <c r="E129" s="33">
        <v>851000</v>
      </c>
      <c r="F129" s="34"/>
      <c r="G129" s="33">
        <v>378000</v>
      </c>
      <c r="H129" s="34"/>
      <c r="I129" s="33"/>
      <c r="J129" s="34">
        <v>59000</v>
      </c>
      <c r="K129" s="33"/>
      <c r="L129" s="102"/>
      <c r="M129" s="17">
        <f t="shared" si="14"/>
        <v>851000</v>
      </c>
      <c r="N129" s="17">
        <f t="shared" si="15"/>
        <v>378000</v>
      </c>
      <c r="O129" s="17">
        <f t="shared" si="23"/>
        <v>0</v>
      </c>
      <c r="P129" s="17">
        <f t="shared" si="24"/>
        <v>59000</v>
      </c>
      <c r="Q129" s="29"/>
      <c r="R129" s="16">
        <f t="shared" si="16"/>
        <v>1229000</v>
      </c>
      <c r="S129" s="119">
        <f t="shared" si="25"/>
        <v>1288000</v>
      </c>
      <c r="T129" s="18">
        <v>191.1</v>
      </c>
      <c r="U129" s="18">
        <v>29.1</v>
      </c>
      <c r="V129" s="19">
        <f t="shared" si="17"/>
        <v>6.431187859759288</v>
      </c>
      <c r="W129" s="19">
        <f t="shared" si="18"/>
        <v>42.233676975945016</v>
      </c>
      <c r="X129" s="32">
        <v>23.45259062170706</v>
      </c>
      <c r="Y129" s="4">
        <v>945291</v>
      </c>
      <c r="Z129" s="4">
        <v>1672</v>
      </c>
      <c r="AA129" s="8">
        <f t="shared" si="26"/>
        <v>735.0478468899521</v>
      </c>
    </row>
    <row r="130" spans="2:27" ht="12.75">
      <c r="B130" s="2" t="s">
        <v>269</v>
      </c>
      <c r="C130" s="2" t="s">
        <v>270</v>
      </c>
      <c r="D130" s="2">
        <v>1</v>
      </c>
      <c r="E130" s="33">
        <v>1368000</v>
      </c>
      <c r="F130" s="34"/>
      <c r="G130" s="33">
        <v>845000</v>
      </c>
      <c r="H130" s="34">
        <v>109000</v>
      </c>
      <c r="I130" s="33">
        <v>91000</v>
      </c>
      <c r="J130" s="34"/>
      <c r="K130" s="33"/>
      <c r="L130" s="102"/>
      <c r="M130" s="17">
        <f t="shared" si="14"/>
        <v>1477000</v>
      </c>
      <c r="N130" s="17">
        <f t="shared" si="15"/>
        <v>845000</v>
      </c>
      <c r="O130" s="17">
        <f t="shared" si="23"/>
        <v>91000</v>
      </c>
      <c r="P130" s="17">
        <f t="shared" si="24"/>
        <v>0</v>
      </c>
      <c r="Q130" s="29">
        <v>139000</v>
      </c>
      <c r="R130" s="16">
        <f t="shared" si="16"/>
        <v>2413000</v>
      </c>
      <c r="S130" s="119">
        <f t="shared" si="25"/>
        <v>2413000</v>
      </c>
      <c r="T130" s="18">
        <v>247</v>
      </c>
      <c r="U130" s="18">
        <v>40.6</v>
      </c>
      <c r="V130" s="19">
        <f t="shared" si="17"/>
        <v>9.76923076923077</v>
      </c>
      <c r="W130" s="19">
        <f t="shared" si="18"/>
        <v>59.433497536945815</v>
      </c>
      <c r="X130" s="32">
        <v>34.562168122977376</v>
      </c>
      <c r="Y130" s="4">
        <v>1263209</v>
      </c>
      <c r="Z130" s="4">
        <v>2526</v>
      </c>
      <c r="AA130" s="8">
        <f t="shared" si="26"/>
        <v>955.2652414885195</v>
      </c>
    </row>
    <row r="131" spans="2:27" ht="12.75">
      <c r="B131" s="2" t="s">
        <v>271</v>
      </c>
      <c r="C131" s="2" t="s">
        <v>272</v>
      </c>
      <c r="D131" s="2">
        <v>0</v>
      </c>
      <c r="E131" s="30"/>
      <c r="F131" s="31"/>
      <c r="G131" s="30"/>
      <c r="H131" s="31"/>
      <c r="I131" s="30"/>
      <c r="J131" s="31"/>
      <c r="K131" s="30"/>
      <c r="L131" s="101"/>
      <c r="M131" s="17">
        <f t="shared" si="14"/>
        <v>0</v>
      </c>
      <c r="N131" s="17">
        <f t="shared" si="15"/>
        <v>0</v>
      </c>
      <c r="O131" s="17">
        <f t="shared" si="23"/>
        <v>0</v>
      </c>
      <c r="P131" s="17">
        <f t="shared" si="24"/>
        <v>0</v>
      </c>
      <c r="Q131" s="29"/>
      <c r="R131" s="16">
        <f t="shared" si="16"/>
        <v>0</v>
      </c>
      <c r="S131" s="119">
        <f t="shared" si="25"/>
        <v>0</v>
      </c>
      <c r="T131" s="18">
        <v>596.2</v>
      </c>
      <c r="U131" s="18">
        <v>112.9</v>
      </c>
      <c r="V131" s="19">
        <f t="shared" si="17"/>
        <v>0</v>
      </c>
      <c r="W131" s="19">
        <f t="shared" si="18"/>
        <v>0</v>
      </c>
      <c r="X131" s="32">
        <v>14.78210688375232</v>
      </c>
      <c r="Y131" s="4">
        <v>2324345</v>
      </c>
      <c r="Z131" s="4">
        <v>5600</v>
      </c>
      <c r="AA131" s="8">
        <f t="shared" si="26"/>
        <v>0</v>
      </c>
    </row>
    <row r="132" spans="2:27" ht="12.75">
      <c r="B132" s="2" t="s">
        <v>273</v>
      </c>
      <c r="C132" s="2" t="s">
        <v>274</v>
      </c>
      <c r="D132" s="2">
        <v>1</v>
      </c>
      <c r="E132" s="33">
        <v>200000</v>
      </c>
      <c r="F132" s="34">
        <v>1291000</v>
      </c>
      <c r="G132" s="33">
        <v>1418000</v>
      </c>
      <c r="H132" s="34"/>
      <c r="I132" s="33"/>
      <c r="J132" s="34"/>
      <c r="K132" s="33"/>
      <c r="L132" s="102"/>
      <c r="M132" s="17">
        <f t="shared" si="14"/>
        <v>200000</v>
      </c>
      <c r="N132" s="17">
        <f t="shared" si="15"/>
        <v>2709000</v>
      </c>
      <c r="O132" s="17">
        <f t="shared" si="23"/>
        <v>0</v>
      </c>
      <c r="P132" s="17">
        <f t="shared" si="24"/>
        <v>0</v>
      </c>
      <c r="Q132" s="29"/>
      <c r="R132" s="16">
        <f t="shared" si="16"/>
        <v>2909000</v>
      </c>
      <c r="S132" s="119">
        <f t="shared" si="25"/>
        <v>2909000</v>
      </c>
      <c r="T132" s="18">
        <v>281.7</v>
      </c>
      <c r="U132" s="18">
        <v>46.3</v>
      </c>
      <c r="V132" s="19">
        <f t="shared" si="17"/>
        <v>10.326588569400071</v>
      </c>
      <c r="W132" s="19">
        <f t="shared" si="18"/>
        <v>62.82937365010799</v>
      </c>
      <c r="X132" s="32">
        <v>29.46427023851903</v>
      </c>
      <c r="Y132" s="4">
        <v>2059328</v>
      </c>
      <c r="Z132" s="4">
        <v>2784</v>
      </c>
      <c r="AA132" s="8">
        <f t="shared" si="26"/>
        <v>1044.8994252873563</v>
      </c>
    </row>
    <row r="133" spans="2:27" ht="12.75">
      <c r="B133" s="2" t="s">
        <v>275</v>
      </c>
      <c r="C133" s="2" t="s">
        <v>276</v>
      </c>
      <c r="D133" s="2">
        <v>1</v>
      </c>
      <c r="E133" s="33">
        <v>4811320</v>
      </c>
      <c r="F133" s="34"/>
      <c r="G133" s="33">
        <v>953402</v>
      </c>
      <c r="H133" s="34">
        <v>503994</v>
      </c>
      <c r="I133" s="33"/>
      <c r="J133" s="34"/>
      <c r="K133" s="33"/>
      <c r="L133" s="102"/>
      <c r="M133" s="17">
        <f t="shared" si="14"/>
        <v>5315314</v>
      </c>
      <c r="N133" s="17">
        <f t="shared" si="15"/>
        <v>953402</v>
      </c>
      <c r="O133" s="17">
        <f t="shared" si="23"/>
        <v>0</v>
      </c>
      <c r="P133" s="17">
        <f t="shared" si="24"/>
        <v>0</v>
      </c>
      <c r="Q133" s="29"/>
      <c r="R133" s="16">
        <f t="shared" si="16"/>
        <v>6268716</v>
      </c>
      <c r="S133" s="119">
        <f t="shared" si="25"/>
        <v>6268716</v>
      </c>
      <c r="T133" s="18">
        <v>1100.6</v>
      </c>
      <c r="U133" s="18">
        <v>185</v>
      </c>
      <c r="V133" s="19">
        <f t="shared" si="17"/>
        <v>5.695725967654007</v>
      </c>
      <c r="W133" s="19">
        <f t="shared" si="18"/>
        <v>33.884951351351354</v>
      </c>
      <c r="X133" s="32">
        <v>8.809694479147518</v>
      </c>
      <c r="Y133" s="4">
        <v>4678218</v>
      </c>
      <c r="Z133" s="4">
        <v>9040</v>
      </c>
      <c r="AA133" s="8">
        <f t="shared" si="26"/>
        <v>693.4420353982301</v>
      </c>
    </row>
    <row r="134" spans="2:27" ht="12.75">
      <c r="B134" s="2" t="s">
        <v>277</v>
      </c>
      <c r="C134" s="2" t="s">
        <v>278</v>
      </c>
      <c r="D134" s="2">
        <v>1</v>
      </c>
      <c r="E134" s="30">
        <v>2235000</v>
      </c>
      <c r="F134" s="31"/>
      <c r="G134" s="30"/>
      <c r="H134" s="31">
        <v>146000</v>
      </c>
      <c r="I134" s="30">
        <v>403000</v>
      </c>
      <c r="J134" s="31"/>
      <c r="K134" s="30">
        <v>170000</v>
      </c>
      <c r="L134" s="101">
        <v>399000</v>
      </c>
      <c r="M134" s="17">
        <f aca="true" t="shared" si="27" ref="M134:M156">SUM(E134,H134)</f>
        <v>2381000</v>
      </c>
      <c r="N134" s="17">
        <f aca="true" t="shared" si="28" ref="N134:N156">SUM(F134:G134)</f>
        <v>0</v>
      </c>
      <c r="O134" s="17">
        <f t="shared" si="23"/>
        <v>573000</v>
      </c>
      <c r="P134" s="17">
        <f t="shared" si="24"/>
        <v>399000</v>
      </c>
      <c r="Q134" s="29"/>
      <c r="R134" s="16">
        <f aca="true" t="shared" si="29" ref="R134:R156">M134+O134+N134</f>
        <v>2954000</v>
      </c>
      <c r="S134" s="119">
        <f t="shared" si="25"/>
        <v>3353000</v>
      </c>
      <c r="T134" s="18">
        <v>398.6</v>
      </c>
      <c r="U134" s="18">
        <v>50.2</v>
      </c>
      <c r="V134" s="19">
        <f aca="true" t="shared" si="30" ref="V134:V156">R134/(T134*1000)</f>
        <v>7.410938283993979</v>
      </c>
      <c r="W134" s="19">
        <f aca="true" t="shared" si="31" ref="W134:W156">R134/(U134*1000)</f>
        <v>58.844621513944226</v>
      </c>
      <c r="X134" s="32">
        <v>14.977989903110661</v>
      </c>
      <c r="Y134" s="4">
        <v>1641706</v>
      </c>
      <c r="Z134" s="4">
        <v>2606</v>
      </c>
      <c r="AA134" s="8">
        <f t="shared" si="26"/>
        <v>1133.537989255564</v>
      </c>
    </row>
    <row r="135" spans="2:27" ht="12.75">
      <c r="B135" s="2" t="s">
        <v>279</v>
      </c>
      <c r="C135" s="2" t="s">
        <v>280</v>
      </c>
      <c r="D135" s="2">
        <v>1</v>
      </c>
      <c r="E135" s="30">
        <v>1083000</v>
      </c>
      <c r="F135" s="31"/>
      <c r="G135" s="30">
        <v>476000</v>
      </c>
      <c r="H135" s="31">
        <v>38000</v>
      </c>
      <c r="I135" s="30"/>
      <c r="J135" s="31">
        <v>420000</v>
      </c>
      <c r="K135" s="30">
        <v>432000</v>
      </c>
      <c r="L135" s="101">
        <v>123000</v>
      </c>
      <c r="M135" s="17">
        <f t="shared" si="27"/>
        <v>1121000</v>
      </c>
      <c r="N135" s="17">
        <f t="shared" si="28"/>
        <v>476000</v>
      </c>
      <c r="O135" s="17">
        <f aca="true" t="shared" si="32" ref="O135:O156">SUM(I135,K135)</f>
        <v>432000</v>
      </c>
      <c r="P135" s="17">
        <f aca="true" t="shared" si="33" ref="P135:P156">SUM(L135,J135)</f>
        <v>543000</v>
      </c>
      <c r="Q135" s="29">
        <v>25000</v>
      </c>
      <c r="R135" s="16">
        <f t="shared" si="29"/>
        <v>2029000</v>
      </c>
      <c r="S135" s="119">
        <f aca="true" t="shared" si="34" ref="S135:S156">SUM(E135:J135,K135:L135)</f>
        <v>2572000</v>
      </c>
      <c r="T135" s="18">
        <v>203.8</v>
      </c>
      <c r="U135" s="18">
        <v>28.7</v>
      </c>
      <c r="V135" s="19">
        <f t="shared" si="30"/>
        <v>9.955839057899901</v>
      </c>
      <c r="W135" s="19">
        <f t="shared" si="31"/>
        <v>70.69686411149826</v>
      </c>
      <c r="X135" s="32">
        <v>16.134646096469414</v>
      </c>
      <c r="Y135" s="4">
        <v>1327835</v>
      </c>
      <c r="Z135" s="4">
        <v>1506</v>
      </c>
      <c r="AA135" s="8">
        <f aca="true" t="shared" si="35" ref="AA135:AA156">R135/Z135</f>
        <v>1347.277556440903</v>
      </c>
    </row>
    <row r="136" spans="2:27" ht="12.75">
      <c r="B136" s="20" t="s">
        <v>281</v>
      </c>
      <c r="C136" s="20" t="s">
        <v>282</v>
      </c>
      <c r="D136" s="20">
        <v>1</v>
      </c>
      <c r="E136" s="35">
        <v>518100</v>
      </c>
      <c r="F136" s="36"/>
      <c r="G136" s="35">
        <v>205800</v>
      </c>
      <c r="H136" s="36">
        <v>454500</v>
      </c>
      <c r="I136" s="35"/>
      <c r="J136" s="36">
        <v>17000</v>
      </c>
      <c r="K136" s="35"/>
      <c r="L136" s="103">
        <v>22100</v>
      </c>
      <c r="M136" s="38">
        <f t="shared" si="27"/>
        <v>972600</v>
      </c>
      <c r="N136" s="38">
        <f t="shared" si="28"/>
        <v>205800</v>
      </c>
      <c r="O136" s="38">
        <f t="shared" si="32"/>
        <v>0</v>
      </c>
      <c r="P136" s="38">
        <f t="shared" si="33"/>
        <v>39100</v>
      </c>
      <c r="Q136" s="23"/>
      <c r="R136" s="37">
        <f t="shared" si="29"/>
        <v>1178400</v>
      </c>
      <c r="S136" s="120">
        <f t="shared" si="34"/>
        <v>1217500</v>
      </c>
      <c r="T136" s="26">
        <v>249.3</v>
      </c>
      <c r="U136" s="26">
        <v>38.3</v>
      </c>
      <c r="V136" s="27">
        <f t="shared" si="30"/>
        <v>4.726835138387485</v>
      </c>
      <c r="W136" s="27">
        <f t="shared" si="31"/>
        <v>30.767624020887727</v>
      </c>
      <c r="X136" s="39">
        <v>27.993255098750517</v>
      </c>
      <c r="Y136" s="4">
        <v>800144</v>
      </c>
      <c r="Z136" s="4">
        <v>2532</v>
      </c>
      <c r="AA136" s="8">
        <f t="shared" si="35"/>
        <v>465.4028436018957</v>
      </c>
    </row>
    <row r="137" spans="2:27" ht="12.75">
      <c r="B137" s="40" t="s">
        <v>283</v>
      </c>
      <c r="C137" s="40" t="s">
        <v>284</v>
      </c>
      <c r="D137" s="40">
        <v>1</v>
      </c>
      <c r="E137" s="42">
        <v>921000</v>
      </c>
      <c r="F137" s="43"/>
      <c r="G137" s="42">
        <v>144000</v>
      </c>
      <c r="H137" s="43">
        <v>30000</v>
      </c>
      <c r="I137" s="42"/>
      <c r="J137" s="43"/>
      <c r="K137" s="42"/>
      <c r="L137" s="104"/>
      <c r="M137" s="45">
        <f t="shared" si="27"/>
        <v>951000</v>
      </c>
      <c r="N137" s="45">
        <f t="shared" si="28"/>
        <v>144000</v>
      </c>
      <c r="O137" s="45">
        <f t="shared" si="32"/>
        <v>0</v>
      </c>
      <c r="P137" s="45">
        <f t="shared" si="33"/>
        <v>0</v>
      </c>
      <c r="Q137" s="41"/>
      <c r="R137" s="44">
        <f t="shared" si="29"/>
        <v>1095000</v>
      </c>
      <c r="S137" s="121">
        <f t="shared" si="34"/>
        <v>1095000</v>
      </c>
      <c r="T137" s="46">
        <v>162.3</v>
      </c>
      <c r="U137" s="46">
        <v>23.7</v>
      </c>
      <c r="V137" s="47">
        <f t="shared" si="30"/>
        <v>6.7467652495378925</v>
      </c>
      <c r="W137" s="47">
        <f t="shared" si="31"/>
        <v>46.20253164556962</v>
      </c>
      <c r="X137" s="48">
        <v>23.62145374149661</v>
      </c>
      <c r="Y137" s="4">
        <v>602703</v>
      </c>
      <c r="Z137" s="4">
        <v>1323</v>
      </c>
      <c r="AA137" s="8">
        <f t="shared" si="35"/>
        <v>827.6643990929705</v>
      </c>
    </row>
    <row r="138" spans="2:27" ht="12.75">
      <c r="B138" s="2" t="s">
        <v>285</v>
      </c>
      <c r="C138" s="2" t="s">
        <v>286</v>
      </c>
      <c r="D138" s="2">
        <v>1</v>
      </c>
      <c r="E138" s="33">
        <v>1714000</v>
      </c>
      <c r="F138" s="34"/>
      <c r="G138" s="33"/>
      <c r="H138" s="34">
        <v>80000</v>
      </c>
      <c r="I138" s="33"/>
      <c r="J138" s="34"/>
      <c r="K138" s="33"/>
      <c r="L138" s="102"/>
      <c r="M138" s="17">
        <f t="shared" si="27"/>
        <v>1794000</v>
      </c>
      <c r="N138" s="17">
        <f t="shared" si="28"/>
        <v>0</v>
      </c>
      <c r="O138" s="17">
        <f t="shared" si="32"/>
        <v>0</v>
      </c>
      <c r="P138" s="17">
        <f t="shared" si="33"/>
        <v>0</v>
      </c>
      <c r="Q138" s="29"/>
      <c r="R138" s="16">
        <f t="shared" si="29"/>
        <v>1794000</v>
      </c>
      <c r="S138" s="119">
        <f t="shared" si="34"/>
        <v>1794000</v>
      </c>
      <c r="T138" s="18">
        <v>134</v>
      </c>
      <c r="U138" s="18">
        <v>31.4</v>
      </c>
      <c r="V138" s="19">
        <f t="shared" si="30"/>
        <v>13.388059701492537</v>
      </c>
      <c r="W138" s="19">
        <f t="shared" si="31"/>
        <v>57.13375796178344</v>
      </c>
      <c r="X138" s="32">
        <v>26.815627835820898</v>
      </c>
      <c r="Y138" s="4">
        <v>1379000</v>
      </c>
      <c r="Z138" s="4">
        <v>1717</v>
      </c>
      <c r="AA138" s="8">
        <f t="shared" si="35"/>
        <v>1044.8456610366918</v>
      </c>
    </row>
    <row r="139" spans="2:27" ht="12.75">
      <c r="B139" s="2" t="s">
        <v>287</v>
      </c>
      <c r="C139" s="2" t="s">
        <v>288</v>
      </c>
      <c r="D139" s="2">
        <v>1</v>
      </c>
      <c r="E139" s="49">
        <v>2519700</v>
      </c>
      <c r="F139" s="50">
        <v>895000</v>
      </c>
      <c r="G139" s="49"/>
      <c r="H139" s="50"/>
      <c r="I139" s="49"/>
      <c r="J139" s="50">
        <v>115000</v>
      </c>
      <c r="K139" s="49"/>
      <c r="L139" s="105"/>
      <c r="M139" s="17">
        <f t="shared" si="27"/>
        <v>2519700</v>
      </c>
      <c r="N139" s="17">
        <f t="shared" si="28"/>
        <v>895000</v>
      </c>
      <c r="O139" s="17">
        <f t="shared" si="32"/>
        <v>0</v>
      </c>
      <c r="P139" s="17">
        <f t="shared" si="33"/>
        <v>115000</v>
      </c>
      <c r="Q139" s="29">
        <v>63000</v>
      </c>
      <c r="R139" s="16">
        <f t="shared" si="29"/>
        <v>3414700</v>
      </c>
      <c r="S139" s="119">
        <f t="shared" si="34"/>
        <v>3529700</v>
      </c>
      <c r="T139" s="18">
        <v>234.8</v>
      </c>
      <c r="U139" s="18">
        <v>16.2</v>
      </c>
      <c r="V139" s="19">
        <f t="shared" si="30"/>
        <v>14.543015332197616</v>
      </c>
      <c r="W139" s="19">
        <f t="shared" si="31"/>
        <v>210.78395061728395</v>
      </c>
      <c r="X139" s="32">
        <v>39.59585855379187</v>
      </c>
      <c r="Y139" s="4">
        <v>1169540</v>
      </c>
      <c r="Z139" s="4">
        <v>1044</v>
      </c>
      <c r="AA139" s="8">
        <f t="shared" si="35"/>
        <v>3270.785440613027</v>
      </c>
    </row>
    <row r="140" spans="2:27" ht="12.75">
      <c r="B140" s="2" t="s">
        <v>289</v>
      </c>
      <c r="C140" s="2" t="s">
        <v>290</v>
      </c>
      <c r="D140" s="2">
        <v>1</v>
      </c>
      <c r="E140" s="30">
        <v>997000</v>
      </c>
      <c r="F140" s="31">
        <v>532000</v>
      </c>
      <c r="G140" s="30"/>
      <c r="H140" s="31">
        <v>55000</v>
      </c>
      <c r="I140" s="30"/>
      <c r="J140" s="31"/>
      <c r="K140" s="30"/>
      <c r="L140" s="101"/>
      <c r="M140" s="17">
        <f t="shared" si="27"/>
        <v>1052000</v>
      </c>
      <c r="N140" s="17">
        <f t="shared" si="28"/>
        <v>532000</v>
      </c>
      <c r="O140" s="17">
        <f t="shared" si="32"/>
        <v>0</v>
      </c>
      <c r="P140" s="17">
        <f t="shared" si="33"/>
        <v>0</v>
      </c>
      <c r="Q140" s="29"/>
      <c r="R140" s="16">
        <f t="shared" si="29"/>
        <v>1584000</v>
      </c>
      <c r="S140" s="119">
        <f t="shared" si="34"/>
        <v>1584000</v>
      </c>
      <c r="T140" s="18">
        <v>215.3</v>
      </c>
      <c r="U140" s="18">
        <v>34.9</v>
      </c>
      <c r="V140" s="19">
        <f t="shared" si="30"/>
        <v>7.357176033441709</v>
      </c>
      <c r="W140" s="19">
        <f t="shared" si="31"/>
        <v>45.38681948424069</v>
      </c>
      <c r="X140" s="32">
        <v>17.048190360318195</v>
      </c>
      <c r="Y140" s="4">
        <v>1714300</v>
      </c>
      <c r="Z140" s="4">
        <v>1828</v>
      </c>
      <c r="AA140" s="8">
        <f t="shared" si="35"/>
        <v>866.5207877461706</v>
      </c>
    </row>
    <row r="141" spans="2:27" ht="12.75">
      <c r="B141" s="2" t="s">
        <v>291</v>
      </c>
      <c r="C141" s="2" t="s">
        <v>292</v>
      </c>
      <c r="D141" s="2">
        <v>1</v>
      </c>
      <c r="E141" s="30">
        <v>2041000</v>
      </c>
      <c r="F141" s="31"/>
      <c r="G141" s="30">
        <v>1443000</v>
      </c>
      <c r="H141" s="31"/>
      <c r="I141" s="30"/>
      <c r="J141" s="31">
        <v>340000</v>
      </c>
      <c r="K141" s="30"/>
      <c r="L141" s="101">
        <v>90000</v>
      </c>
      <c r="M141" s="17">
        <f t="shared" si="27"/>
        <v>2041000</v>
      </c>
      <c r="N141" s="17">
        <f t="shared" si="28"/>
        <v>1443000</v>
      </c>
      <c r="O141" s="17">
        <f t="shared" si="32"/>
        <v>0</v>
      </c>
      <c r="P141" s="17">
        <f t="shared" si="33"/>
        <v>430000</v>
      </c>
      <c r="Q141" s="29">
        <v>100000</v>
      </c>
      <c r="R141" s="16">
        <f t="shared" si="29"/>
        <v>3484000</v>
      </c>
      <c r="S141" s="119">
        <f t="shared" si="34"/>
        <v>3914000</v>
      </c>
      <c r="T141" s="18">
        <v>323.9</v>
      </c>
      <c r="U141" s="18">
        <v>53</v>
      </c>
      <c r="V141" s="19">
        <f t="shared" si="30"/>
        <v>10.756406298240197</v>
      </c>
      <c r="W141" s="19">
        <f t="shared" si="31"/>
        <v>65.73584905660377</v>
      </c>
      <c r="X141" s="32">
        <v>25.86195641263941</v>
      </c>
      <c r="Y141" s="4">
        <v>1349543</v>
      </c>
      <c r="Z141" s="4">
        <v>3055</v>
      </c>
      <c r="AA141" s="8">
        <f t="shared" si="35"/>
        <v>1140.4255319148936</v>
      </c>
    </row>
    <row r="142" spans="2:27" ht="12.75">
      <c r="B142" s="2" t="s">
        <v>293</v>
      </c>
      <c r="C142" s="2" t="s">
        <v>294</v>
      </c>
      <c r="D142" s="2">
        <v>1</v>
      </c>
      <c r="E142" s="33">
        <v>453000</v>
      </c>
      <c r="F142" s="34">
        <v>48000</v>
      </c>
      <c r="G142" s="33">
        <v>665000</v>
      </c>
      <c r="H142" s="34">
        <v>46000</v>
      </c>
      <c r="I142" s="33"/>
      <c r="J142" s="34"/>
      <c r="K142" s="33"/>
      <c r="L142" s="102">
        <v>1367000</v>
      </c>
      <c r="M142" s="17">
        <f t="shared" si="27"/>
        <v>499000</v>
      </c>
      <c r="N142" s="17">
        <f t="shared" si="28"/>
        <v>713000</v>
      </c>
      <c r="O142" s="17">
        <f t="shared" si="32"/>
        <v>0</v>
      </c>
      <c r="P142" s="17">
        <f t="shared" si="33"/>
        <v>1367000</v>
      </c>
      <c r="Q142" s="29">
        <v>108000</v>
      </c>
      <c r="R142" s="16">
        <f t="shared" si="29"/>
        <v>1212000</v>
      </c>
      <c r="S142" s="119">
        <f t="shared" si="34"/>
        <v>2579000</v>
      </c>
      <c r="T142" s="18">
        <v>255.9</v>
      </c>
      <c r="U142" s="18">
        <v>44.7</v>
      </c>
      <c r="V142" s="19">
        <f t="shared" si="30"/>
        <v>4.7362250879249705</v>
      </c>
      <c r="W142" s="19">
        <f t="shared" si="31"/>
        <v>27.114093959731544</v>
      </c>
      <c r="X142" s="32">
        <v>31.23365056840456</v>
      </c>
      <c r="Y142" s="4">
        <v>1989181</v>
      </c>
      <c r="Z142" s="4">
        <v>2394</v>
      </c>
      <c r="AA142" s="8">
        <f t="shared" si="35"/>
        <v>506.265664160401</v>
      </c>
    </row>
    <row r="143" spans="2:27" ht="12.75">
      <c r="B143" s="2" t="s">
        <v>295</v>
      </c>
      <c r="C143" s="2" t="s">
        <v>296</v>
      </c>
      <c r="D143" s="2">
        <v>1</v>
      </c>
      <c r="E143" s="33"/>
      <c r="F143" s="34"/>
      <c r="G143" s="33"/>
      <c r="H143" s="34"/>
      <c r="I143" s="33">
        <v>357000</v>
      </c>
      <c r="J143" s="34">
        <v>1280000</v>
      </c>
      <c r="K143" s="33"/>
      <c r="L143" s="102"/>
      <c r="M143" s="17">
        <f t="shared" si="27"/>
        <v>0</v>
      </c>
      <c r="N143" s="17">
        <f t="shared" si="28"/>
        <v>0</v>
      </c>
      <c r="O143" s="17">
        <f t="shared" si="32"/>
        <v>357000</v>
      </c>
      <c r="P143" s="17">
        <f t="shared" si="33"/>
        <v>1280000</v>
      </c>
      <c r="Q143" s="29"/>
      <c r="R143" s="16">
        <f t="shared" si="29"/>
        <v>357000</v>
      </c>
      <c r="S143" s="119">
        <f t="shared" si="34"/>
        <v>1637000</v>
      </c>
      <c r="T143" s="18">
        <v>224.3</v>
      </c>
      <c r="U143" s="18">
        <v>23.7</v>
      </c>
      <c r="V143" s="19">
        <f t="shared" si="30"/>
        <v>1.591618368256799</v>
      </c>
      <c r="W143" s="19">
        <f t="shared" si="31"/>
        <v>15.063291139240507</v>
      </c>
      <c r="X143" s="32">
        <v>35.44303852755192</v>
      </c>
      <c r="Y143" s="4">
        <v>831499</v>
      </c>
      <c r="Z143" s="4">
        <v>1440</v>
      </c>
      <c r="AA143" s="8">
        <f t="shared" si="35"/>
        <v>247.91666666666666</v>
      </c>
    </row>
    <row r="144" spans="2:27" ht="12.75">
      <c r="B144" s="2" t="s">
        <v>297</v>
      </c>
      <c r="C144" s="2" t="s">
        <v>298</v>
      </c>
      <c r="D144" s="2">
        <v>1</v>
      </c>
      <c r="E144" s="33">
        <v>1095000</v>
      </c>
      <c r="F144" s="34"/>
      <c r="G144" s="33"/>
      <c r="H144" s="34">
        <v>45000</v>
      </c>
      <c r="I144" s="33"/>
      <c r="J144" s="34"/>
      <c r="K144" s="33">
        <v>82000</v>
      </c>
      <c r="L144" s="102"/>
      <c r="M144" s="17">
        <f t="shared" si="27"/>
        <v>1140000</v>
      </c>
      <c r="N144" s="17">
        <f t="shared" si="28"/>
        <v>0</v>
      </c>
      <c r="O144" s="17">
        <f t="shared" si="32"/>
        <v>82000</v>
      </c>
      <c r="P144" s="17">
        <f t="shared" si="33"/>
        <v>0</v>
      </c>
      <c r="Q144" s="29"/>
      <c r="R144" s="16">
        <f t="shared" si="29"/>
        <v>1222000</v>
      </c>
      <c r="S144" s="119">
        <f t="shared" si="34"/>
        <v>1222000</v>
      </c>
      <c r="T144" s="18">
        <v>286.6</v>
      </c>
      <c r="U144" s="18">
        <v>26.5</v>
      </c>
      <c r="V144" s="19">
        <f t="shared" si="30"/>
        <v>4.263782274947662</v>
      </c>
      <c r="W144" s="19">
        <f t="shared" si="31"/>
        <v>46.113207547169814</v>
      </c>
      <c r="X144" s="32">
        <v>21.467135283750444</v>
      </c>
      <c r="Y144" s="4">
        <v>1126612</v>
      </c>
      <c r="Z144" s="4">
        <v>1557</v>
      </c>
      <c r="AA144" s="8">
        <f t="shared" si="35"/>
        <v>784.8426461143224</v>
      </c>
    </row>
    <row r="145" spans="2:27" ht="12.75">
      <c r="B145" s="2" t="s">
        <v>299</v>
      </c>
      <c r="C145" s="2" t="s">
        <v>300</v>
      </c>
      <c r="D145" s="2">
        <v>1</v>
      </c>
      <c r="E145" s="30">
        <v>1102000</v>
      </c>
      <c r="F145" s="31"/>
      <c r="G145" s="30">
        <v>365000</v>
      </c>
      <c r="H145" s="31"/>
      <c r="I145" s="30"/>
      <c r="J145" s="31"/>
      <c r="K145" s="30"/>
      <c r="L145" s="101">
        <v>911000</v>
      </c>
      <c r="M145" s="17">
        <f t="shared" si="27"/>
        <v>1102000</v>
      </c>
      <c r="N145" s="17">
        <f t="shared" si="28"/>
        <v>365000</v>
      </c>
      <c r="O145" s="17">
        <f t="shared" si="32"/>
        <v>0</v>
      </c>
      <c r="P145" s="17">
        <f t="shared" si="33"/>
        <v>911000</v>
      </c>
      <c r="Q145" s="29"/>
      <c r="R145" s="16">
        <f t="shared" si="29"/>
        <v>1467000</v>
      </c>
      <c r="S145" s="119">
        <f t="shared" si="34"/>
        <v>2378000</v>
      </c>
      <c r="T145" s="18">
        <v>197.8</v>
      </c>
      <c r="U145" s="18">
        <v>31.2</v>
      </c>
      <c r="V145" s="19">
        <f t="shared" si="30"/>
        <v>7.416582406471183</v>
      </c>
      <c r="W145" s="19">
        <f t="shared" si="31"/>
        <v>47.01923076923077</v>
      </c>
      <c r="X145" s="32">
        <v>18.434111009174323</v>
      </c>
      <c r="Y145" s="4">
        <v>1052833</v>
      </c>
      <c r="Z145" s="4">
        <v>1649</v>
      </c>
      <c r="AA145" s="8">
        <f t="shared" si="35"/>
        <v>889.630078835658</v>
      </c>
    </row>
    <row r="146" spans="2:27" ht="12.75">
      <c r="B146" s="20" t="s">
        <v>301</v>
      </c>
      <c r="C146" s="20" t="s">
        <v>302</v>
      </c>
      <c r="D146" s="20">
        <v>1</v>
      </c>
      <c r="E146" s="51">
        <v>1531440</v>
      </c>
      <c r="F146" s="52"/>
      <c r="G146" s="51">
        <v>717930</v>
      </c>
      <c r="H146" s="52">
        <v>182305</v>
      </c>
      <c r="I146" s="51">
        <v>211890</v>
      </c>
      <c r="J146" s="52"/>
      <c r="K146" s="51"/>
      <c r="L146" s="106">
        <v>81321</v>
      </c>
      <c r="M146" s="38">
        <f t="shared" si="27"/>
        <v>1713745</v>
      </c>
      <c r="N146" s="38">
        <f t="shared" si="28"/>
        <v>717930</v>
      </c>
      <c r="O146" s="38">
        <f t="shared" si="32"/>
        <v>211890</v>
      </c>
      <c r="P146" s="38">
        <f t="shared" si="33"/>
        <v>81321</v>
      </c>
      <c r="Q146" s="23">
        <v>29413</v>
      </c>
      <c r="R146" s="37">
        <f t="shared" si="29"/>
        <v>2643565</v>
      </c>
      <c r="S146" s="120">
        <f t="shared" si="34"/>
        <v>2724886</v>
      </c>
      <c r="T146" s="26">
        <v>535.1</v>
      </c>
      <c r="U146" s="26">
        <v>94.9</v>
      </c>
      <c r="V146" s="27">
        <f t="shared" si="30"/>
        <v>4.94031956643618</v>
      </c>
      <c r="W146" s="27">
        <f t="shared" si="31"/>
        <v>27.856322444678607</v>
      </c>
      <c r="X146" s="39">
        <v>14.766876331582894</v>
      </c>
      <c r="Y146" s="4">
        <v>1973464</v>
      </c>
      <c r="Z146" s="4">
        <v>4925</v>
      </c>
      <c r="AA146" s="8">
        <f t="shared" si="35"/>
        <v>536.7644670050762</v>
      </c>
    </row>
    <row r="147" spans="2:27" ht="12.75">
      <c r="B147" s="2" t="s">
        <v>303</v>
      </c>
      <c r="C147" s="2" t="s">
        <v>304</v>
      </c>
      <c r="D147" s="2">
        <v>0</v>
      </c>
      <c r="E147" s="30"/>
      <c r="F147" s="31"/>
      <c r="G147" s="30"/>
      <c r="H147" s="31"/>
      <c r="I147" s="30"/>
      <c r="J147" s="31"/>
      <c r="K147" s="30"/>
      <c r="L147" s="101"/>
      <c r="M147" s="17">
        <f t="shared" si="27"/>
        <v>0</v>
      </c>
      <c r="N147" s="17">
        <f t="shared" si="28"/>
        <v>0</v>
      </c>
      <c r="O147" s="17">
        <f t="shared" si="32"/>
        <v>0</v>
      </c>
      <c r="P147" s="17">
        <f t="shared" si="33"/>
        <v>0</v>
      </c>
      <c r="Q147" s="29"/>
      <c r="R147" s="16">
        <f t="shared" si="29"/>
        <v>0</v>
      </c>
      <c r="S147" s="119">
        <f t="shared" si="34"/>
        <v>0</v>
      </c>
      <c r="T147" s="18">
        <v>282.7</v>
      </c>
      <c r="U147" s="18">
        <v>46.3</v>
      </c>
      <c r="V147" s="19">
        <f t="shared" si="30"/>
        <v>0</v>
      </c>
      <c r="W147" s="19">
        <f t="shared" si="31"/>
        <v>0</v>
      </c>
      <c r="X147" s="32">
        <v>15.311907706029254</v>
      </c>
      <c r="Y147" s="4">
        <v>1422655</v>
      </c>
      <c r="Z147" s="4">
        <v>2455</v>
      </c>
      <c r="AA147" s="8">
        <f t="shared" si="35"/>
        <v>0</v>
      </c>
    </row>
    <row r="148" spans="2:27" ht="12.75">
      <c r="B148" s="2" t="s">
        <v>305</v>
      </c>
      <c r="C148" s="2" t="s">
        <v>306</v>
      </c>
      <c r="D148" s="2">
        <v>0</v>
      </c>
      <c r="E148" s="30"/>
      <c r="F148" s="31"/>
      <c r="G148" s="30"/>
      <c r="H148" s="31"/>
      <c r="I148" s="30"/>
      <c r="J148" s="31"/>
      <c r="K148" s="30"/>
      <c r="L148" s="101"/>
      <c r="M148" s="17">
        <f t="shared" si="27"/>
        <v>0</v>
      </c>
      <c r="N148" s="17">
        <f t="shared" si="28"/>
        <v>0</v>
      </c>
      <c r="O148" s="17">
        <f t="shared" si="32"/>
        <v>0</v>
      </c>
      <c r="P148" s="17">
        <f t="shared" si="33"/>
        <v>0</v>
      </c>
      <c r="Q148" s="29"/>
      <c r="R148" s="16">
        <f t="shared" si="29"/>
        <v>0</v>
      </c>
      <c r="S148" s="119">
        <f t="shared" si="34"/>
        <v>0</v>
      </c>
      <c r="T148" s="18">
        <v>1095.5</v>
      </c>
      <c r="U148" s="18">
        <v>168.3</v>
      </c>
      <c r="V148" s="19">
        <f t="shared" si="30"/>
        <v>0</v>
      </c>
      <c r="W148" s="19">
        <f t="shared" si="31"/>
        <v>0</v>
      </c>
      <c r="X148" s="32">
        <v>11.44648973</v>
      </c>
      <c r="Y148" s="4">
        <v>4541898</v>
      </c>
      <c r="Z148" s="4">
        <v>8665</v>
      </c>
      <c r="AA148" s="8">
        <f t="shared" si="35"/>
        <v>0</v>
      </c>
    </row>
    <row r="149" spans="2:27" ht="12.75">
      <c r="B149" s="2" t="s">
        <v>307</v>
      </c>
      <c r="C149" s="2" t="s">
        <v>308</v>
      </c>
      <c r="D149" s="2">
        <v>1</v>
      </c>
      <c r="E149" s="33">
        <v>2791000</v>
      </c>
      <c r="F149" s="34"/>
      <c r="G149" s="33">
        <v>101000</v>
      </c>
      <c r="H149" s="34">
        <v>127000</v>
      </c>
      <c r="I149" s="33"/>
      <c r="J149" s="34"/>
      <c r="K149" s="33"/>
      <c r="L149" s="102"/>
      <c r="M149" s="17">
        <f t="shared" si="27"/>
        <v>2918000</v>
      </c>
      <c r="N149" s="17">
        <f t="shared" si="28"/>
        <v>101000</v>
      </c>
      <c r="O149" s="17">
        <f t="shared" si="32"/>
        <v>0</v>
      </c>
      <c r="P149" s="17">
        <f t="shared" si="33"/>
        <v>0</v>
      </c>
      <c r="Q149" s="29"/>
      <c r="R149" s="16">
        <f t="shared" si="29"/>
        <v>3019000</v>
      </c>
      <c r="S149" s="119">
        <f t="shared" si="34"/>
        <v>3019000</v>
      </c>
      <c r="T149" s="18">
        <v>678.7</v>
      </c>
      <c r="U149" s="18">
        <v>113.6</v>
      </c>
      <c r="V149" s="19">
        <f t="shared" si="30"/>
        <v>4.44820981287756</v>
      </c>
      <c r="W149" s="19">
        <f t="shared" si="31"/>
        <v>26.575704225352112</v>
      </c>
      <c r="X149" s="32">
        <v>13.681507095146216</v>
      </c>
      <c r="Y149" s="4">
        <v>1722743</v>
      </c>
      <c r="Z149" s="4">
        <v>5809</v>
      </c>
      <c r="AA149" s="8">
        <f t="shared" si="35"/>
        <v>519.710793596144</v>
      </c>
    </row>
    <row r="150" spans="2:27" ht="12.75">
      <c r="B150" s="2" t="s">
        <v>309</v>
      </c>
      <c r="C150" s="2" t="s">
        <v>310</v>
      </c>
      <c r="D150" s="2">
        <v>1</v>
      </c>
      <c r="E150" s="33">
        <v>3374000</v>
      </c>
      <c r="F150" s="34"/>
      <c r="G150" s="33">
        <v>411000</v>
      </c>
      <c r="H150" s="34"/>
      <c r="I150" s="33"/>
      <c r="J150" s="34">
        <v>40000</v>
      </c>
      <c r="K150" s="33"/>
      <c r="L150" s="102"/>
      <c r="M150" s="17">
        <f t="shared" si="27"/>
        <v>3374000</v>
      </c>
      <c r="N150" s="17">
        <f t="shared" si="28"/>
        <v>411000</v>
      </c>
      <c r="O150" s="17">
        <f t="shared" si="32"/>
        <v>0</v>
      </c>
      <c r="P150" s="17">
        <f t="shared" si="33"/>
        <v>40000</v>
      </c>
      <c r="Q150" s="29"/>
      <c r="R150" s="16">
        <f t="shared" si="29"/>
        <v>3785000</v>
      </c>
      <c r="S150" s="119">
        <f t="shared" si="34"/>
        <v>3825000</v>
      </c>
      <c r="T150" s="18">
        <v>792.9</v>
      </c>
      <c r="U150" s="18">
        <v>162.5</v>
      </c>
      <c r="V150" s="19">
        <f t="shared" si="30"/>
        <v>4.773615840585194</v>
      </c>
      <c r="W150" s="19">
        <f t="shared" si="31"/>
        <v>23.29230769230769</v>
      </c>
      <c r="X150" s="32">
        <v>14.135693431397407</v>
      </c>
      <c r="Y150" s="4">
        <v>3510000</v>
      </c>
      <c r="Z150" s="4">
        <v>8511</v>
      </c>
      <c r="AA150" s="8">
        <f t="shared" si="35"/>
        <v>444.718599459523</v>
      </c>
    </row>
    <row r="151" spans="2:27" ht="12.75">
      <c r="B151" s="2" t="s">
        <v>311</v>
      </c>
      <c r="C151" s="2" t="s">
        <v>312</v>
      </c>
      <c r="D151" s="2">
        <v>1</v>
      </c>
      <c r="E151" s="30">
        <v>827455</v>
      </c>
      <c r="F151" s="31"/>
      <c r="G151" s="30">
        <v>110000</v>
      </c>
      <c r="H151" s="31">
        <v>35626</v>
      </c>
      <c r="I151" s="30"/>
      <c r="J151" s="31">
        <v>110000</v>
      </c>
      <c r="K151" s="30"/>
      <c r="L151" s="101">
        <v>6600</v>
      </c>
      <c r="M151" s="17">
        <f t="shared" si="27"/>
        <v>863081</v>
      </c>
      <c r="N151" s="17">
        <f t="shared" si="28"/>
        <v>110000</v>
      </c>
      <c r="O151" s="17">
        <f t="shared" si="32"/>
        <v>0</v>
      </c>
      <c r="P151" s="17">
        <f t="shared" si="33"/>
        <v>116600</v>
      </c>
      <c r="Q151" s="29">
        <v>15030</v>
      </c>
      <c r="R151" s="16">
        <f t="shared" si="29"/>
        <v>973081</v>
      </c>
      <c r="S151" s="119">
        <f t="shared" si="34"/>
        <v>1089681</v>
      </c>
      <c r="T151" s="18">
        <v>233.3</v>
      </c>
      <c r="U151" s="18">
        <v>44.6</v>
      </c>
      <c r="V151" s="19">
        <f t="shared" si="30"/>
        <v>4.17094299185598</v>
      </c>
      <c r="W151" s="19">
        <f t="shared" si="31"/>
        <v>21.817959641255605</v>
      </c>
      <c r="X151" s="32">
        <v>16.473641899441347</v>
      </c>
      <c r="Y151" s="4">
        <v>953000</v>
      </c>
      <c r="Z151" s="4">
        <v>2229</v>
      </c>
      <c r="AA151" s="8">
        <f t="shared" si="35"/>
        <v>436.55495737999104</v>
      </c>
    </row>
    <row r="152" spans="2:27" ht="12.75">
      <c r="B152" s="2" t="s">
        <v>313</v>
      </c>
      <c r="C152" s="2" t="s">
        <v>314</v>
      </c>
      <c r="D152" s="2">
        <v>1</v>
      </c>
      <c r="E152" s="33">
        <v>1896000</v>
      </c>
      <c r="F152" s="34">
        <v>323000</v>
      </c>
      <c r="G152" s="33"/>
      <c r="H152" s="34"/>
      <c r="I152" s="33">
        <v>175000</v>
      </c>
      <c r="J152" s="34"/>
      <c r="K152" s="33"/>
      <c r="L152" s="102">
        <v>21000</v>
      </c>
      <c r="M152" s="17">
        <f t="shared" si="27"/>
        <v>1896000</v>
      </c>
      <c r="N152" s="17">
        <f t="shared" si="28"/>
        <v>323000</v>
      </c>
      <c r="O152" s="17">
        <f t="shared" si="32"/>
        <v>175000</v>
      </c>
      <c r="P152" s="17">
        <f t="shared" si="33"/>
        <v>21000</v>
      </c>
      <c r="Q152" s="29"/>
      <c r="R152" s="16">
        <f t="shared" si="29"/>
        <v>2394000</v>
      </c>
      <c r="S152" s="119">
        <f t="shared" si="34"/>
        <v>2415000</v>
      </c>
      <c r="T152" s="18">
        <v>249.4</v>
      </c>
      <c r="U152" s="18">
        <v>26.5</v>
      </c>
      <c r="V152" s="19">
        <f t="shared" si="30"/>
        <v>9.599037690457097</v>
      </c>
      <c r="W152" s="19">
        <f t="shared" si="31"/>
        <v>90.33962264150944</v>
      </c>
      <c r="X152" s="32">
        <v>24.594955596107063</v>
      </c>
      <c r="Y152" s="4">
        <v>1532218</v>
      </c>
      <c r="Z152" s="4">
        <v>1067</v>
      </c>
      <c r="AA152" s="8">
        <f t="shared" si="35"/>
        <v>2243.6738519212745</v>
      </c>
    </row>
    <row r="153" spans="2:27" ht="12.75">
      <c r="B153" s="2" t="s">
        <v>315</v>
      </c>
      <c r="C153" s="2" t="s">
        <v>316</v>
      </c>
      <c r="D153" s="2">
        <v>1</v>
      </c>
      <c r="E153" s="33">
        <v>1964000</v>
      </c>
      <c r="F153" s="34">
        <v>74000</v>
      </c>
      <c r="G153" s="33"/>
      <c r="H153" s="34"/>
      <c r="I153" s="33"/>
      <c r="J153" s="34"/>
      <c r="K153" s="33"/>
      <c r="L153" s="102"/>
      <c r="M153" s="17">
        <f t="shared" si="27"/>
        <v>1964000</v>
      </c>
      <c r="N153" s="17">
        <f t="shared" si="28"/>
        <v>74000</v>
      </c>
      <c r="O153" s="17">
        <f t="shared" si="32"/>
        <v>0</v>
      </c>
      <c r="P153" s="17">
        <f t="shared" si="33"/>
        <v>0</v>
      </c>
      <c r="Q153" s="29"/>
      <c r="R153" s="16">
        <f t="shared" si="29"/>
        <v>2038000</v>
      </c>
      <c r="S153" s="119">
        <f t="shared" si="34"/>
        <v>2038000</v>
      </c>
      <c r="T153" s="18">
        <v>456.1</v>
      </c>
      <c r="U153" s="18">
        <v>82.7</v>
      </c>
      <c r="V153" s="19">
        <f t="shared" si="30"/>
        <v>4.468318351238763</v>
      </c>
      <c r="W153" s="19">
        <f t="shared" si="31"/>
        <v>24.64328899637243</v>
      </c>
      <c r="X153" s="32">
        <v>12.191920017617262</v>
      </c>
      <c r="Y153" s="4">
        <v>1819945</v>
      </c>
      <c r="Z153" s="4">
        <v>4127</v>
      </c>
      <c r="AA153" s="8">
        <f t="shared" si="35"/>
        <v>493.82117761085533</v>
      </c>
    </row>
    <row r="154" spans="2:27" ht="12.75">
      <c r="B154" s="2" t="s">
        <v>317</v>
      </c>
      <c r="C154" s="2" t="s">
        <v>318</v>
      </c>
      <c r="D154" s="2">
        <v>1</v>
      </c>
      <c r="E154" s="30">
        <v>1338000</v>
      </c>
      <c r="F154" s="31"/>
      <c r="G154" s="30">
        <v>824000</v>
      </c>
      <c r="H154" s="31">
        <v>152000</v>
      </c>
      <c r="I154" s="30">
        <v>697000</v>
      </c>
      <c r="J154" s="31"/>
      <c r="K154" s="30"/>
      <c r="L154" s="101"/>
      <c r="M154" s="17">
        <f t="shared" si="27"/>
        <v>1490000</v>
      </c>
      <c r="N154" s="17">
        <f t="shared" si="28"/>
        <v>824000</v>
      </c>
      <c r="O154" s="17">
        <f t="shared" si="32"/>
        <v>697000</v>
      </c>
      <c r="P154" s="17">
        <f t="shared" si="33"/>
        <v>0</v>
      </c>
      <c r="Q154" s="29">
        <v>195000</v>
      </c>
      <c r="R154" s="16">
        <f t="shared" si="29"/>
        <v>3011000</v>
      </c>
      <c r="S154" s="119">
        <f t="shared" si="34"/>
        <v>3011000</v>
      </c>
      <c r="T154" s="18">
        <v>308.5</v>
      </c>
      <c r="U154" s="18">
        <v>58.6</v>
      </c>
      <c r="V154" s="19">
        <f t="shared" si="30"/>
        <v>9.760129659643436</v>
      </c>
      <c r="W154" s="19">
        <f t="shared" si="31"/>
        <v>51.382252559726965</v>
      </c>
      <c r="X154" s="32">
        <v>26.84212265802268</v>
      </c>
      <c r="Y154" s="4">
        <v>1589161</v>
      </c>
      <c r="Z154" s="4">
        <v>3554</v>
      </c>
      <c r="AA154" s="8">
        <f t="shared" si="35"/>
        <v>847.2144063027574</v>
      </c>
    </row>
    <row r="155" spans="2:27" ht="12.75">
      <c r="B155" s="2" t="s">
        <v>319</v>
      </c>
      <c r="C155" s="2" t="s">
        <v>320</v>
      </c>
      <c r="D155" s="2">
        <v>1</v>
      </c>
      <c r="E155" s="30">
        <v>1433000</v>
      </c>
      <c r="F155" s="31"/>
      <c r="G155" s="30">
        <v>1000000</v>
      </c>
      <c r="H155" s="31"/>
      <c r="I155" s="30"/>
      <c r="J155" s="31"/>
      <c r="K155" s="30">
        <v>132000</v>
      </c>
      <c r="L155" s="101"/>
      <c r="M155" s="17">
        <f t="shared" si="27"/>
        <v>1433000</v>
      </c>
      <c r="N155" s="17">
        <f t="shared" si="28"/>
        <v>1000000</v>
      </c>
      <c r="O155" s="17">
        <f t="shared" si="32"/>
        <v>132000</v>
      </c>
      <c r="P155" s="17">
        <f t="shared" si="33"/>
        <v>0</v>
      </c>
      <c r="Q155" s="29"/>
      <c r="R155" s="16">
        <f t="shared" si="29"/>
        <v>2565000</v>
      </c>
      <c r="S155" s="119">
        <f t="shared" si="34"/>
        <v>2565000</v>
      </c>
      <c r="T155" s="18">
        <v>238.5</v>
      </c>
      <c r="U155" s="18">
        <v>40.3</v>
      </c>
      <c r="V155" s="19">
        <f t="shared" si="30"/>
        <v>10.754716981132075</v>
      </c>
      <c r="W155" s="19">
        <f t="shared" si="31"/>
        <v>63.64764267990074</v>
      </c>
      <c r="X155" s="32">
        <v>34.40845711885761</v>
      </c>
      <c r="Y155" s="4">
        <v>709484</v>
      </c>
      <c r="Z155" s="4">
        <v>2367</v>
      </c>
      <c r="AA155" s="8">
        <f t="shared" si="35"/>
        <v>1083.6501901140684</v>
      </c>
    </row>
    <row r="156" spans="2:27" ht="12.75">
      <c r="B156" s="20" t="s">
        <v>321</v>
      </c>
      <c r="C156" s="20" t="s">
        <v>322</v>
      </c>
      <c r="D156" s="20">
        <v>1</v>
      </c>
      <c r="E156" s="35">
        <v>1897000</v>
      </c>
      <c r="F156" s="36">
        <v>1372000</v>
      </c>
      <c r="G156" s="35"/>
      <c r="H156" s="36">
        <v>13000</v>
      </c>
      <c r="I156" s="35"/>
      <c r="J156" s="36">
        <v>39000</v>
      </c>
      <c r="K156" s="35"/>
      <c r="L156" s="103"/>
      <c r="M156" s="38">
        <f t="shared" si="27"/>
        <v>1910000</v>
      </c>
      <c r="N156" s="38">
        <f t="shared" si="28"/>
        <v>1372000</v>
      </c>
      <c r="O156" s="38">
        <f t="shared" si="32"/>
        <v>0</v>
      </c>
      <c r="P156" s="38">
        <f t="shared" si="33"/>
        <v>39000</v>
      </c>
      <c r="Q156" s="23"/>
      <c r="R156" s="37">
        <f t="shared" si="29"/>
        <v>3282000</v>
      </c>
      <c r="S156" s="120">
        <f t="shared" si="34"/>
        <v>3321000</v>
      </c>
      <c r="T156" s="26">
        <v>556.5</v>
      </c>
      <c r="U156" s="26">
        <v>104.1</v>
      </c>
      <c r="V156" s="27">
        <f t="shared" si="30"/>
        <v>5.8975741239892185</v>
      </c>
      <c r="W156" s="27">
        <f t="shared" si="31"/>
        <v>31.527377521613833</v>
      </c>
      <c r="X156" s="39">
        <v>16.43251112911939</v>
      </c>
      <c r="Y156" s="4">
        <v>2538987</v>
      </c>
      <c r="Z156" s="4">
        <v>5339</v>
      </c>
      <c r="AA156" s="8">
        <f t="shared" si="35"/>
        <v>614.7218580258475</v>
      </c>
    </row>
    <row r="157" spans="2:24" ht="12.75">
      <c r="B157" s="40"/>
      <c r="C157" s="40"/>
      <c r="D157" s="40"/>
      <c r="E157" s="85"/>
      <c r="F157" s="86"/>
      <c r="G157" s="85"/>
      <c r="H157" s="86"/>
      <c r="I157" s="85"/>
      <c r="J157" s="86"/>
      <c r="K157" s="85"/>
      <c r="L157" s="111"/>
      <c r="M157" s="87"/>
      <c r="N157" s="87"/>
      <c r="O157" s="87"/>
      <c r="P157" s="87"/>
      <c r="Q157" s="84"/>
      <c r="R157" s="87"/>
      <c r="S157" s="125"/>
      <c r="T157" s="46"/>
      <c r="U157" s="46"/>
      <c r="V157" s="47"/>
      <c r="W157" s="47"/>
      <c r="X157" s="48"/>
    </row>
    <row r="158" spans="5:24" ht="12.75">
      <c r="E158" s="89"/>
      <c r="F158" s="90"/>
      <c r="G158" s="89"/>
      <c r="H158" s="90"/>
      <c r="I158" s="89"/>
      <c r="J158" s="90"/>
      <c r="K158" s="89"/>
      <c r="L158" s="112"/>
      <c r="M158" s="89"/>
      <c r="N158" s="89"/>
      <c r="O158" s="89"/>
      <c r="P158" s="89"/>
      <c r="Q158" s="88"/>
      <c r="R158" s="91"/>
      <c r="S158" s="112"/>
      <c r="T158" s="18"/>
      <c r="U158" s="18"/>
      <c r="V158" s="19"/>
      <c r="W158" s="19"/>
      <c r="X158" s="32"/>
    </row>
    <row r="159" spans="5:24" ht="12.75">
      <c r="E159" s="92"/>
      <c r="F159" s="93"/>
      <c r="G159" s="92"/>
      <c r="H159" s="93"/>
      <c r="I159" s="92"/>
      <c r="J159" s="93"/>
      <c r="K159" s="92"/>
      <c r="L159" s="113"/>
      <c r="Q159" s="88"/>
      <c r="T159" s="18"/>
      <c r="U159" s="18"/>
      <c r="V159" s="19"/>
      <c r="W159" s="19"/>
      <c r="X159" s="32"/>
    </row>
    <row r="160" spans="7:24" ht="12.75">
      <c r="G160" s="94"/>
      <c r="K160" s="4"/>
      <c r="L160" s="114"/>
      <c r="Q160" s="88"/>
      <c r="T160" s="18"/>
      <c r="U160" s="18"/>
      <c r="V160" s="19"/>
      <c r="W160" s="19"/>
      <c r="X160" s="32"/>
    </row>
    <row r="161" spans="17:24" ht="12.75">
      <c r="Q161" s="88"/>
      <c r="T161" s="18"/>
      <c r="U161" s="18"/>
      <c r="V161" s="19"/>
      <c r="W161" s="19"/>
      <c r="X161" s="32"/>
    </row>
    <row r="162" spans="5:24" ht="12.75">
      <c r="E162" s="89"/>
      <c r="F162" s="90"/>
      <c r="G162" s="89"/>
      <c r="H162" s="90"/>
      <c r="I162" s="89"/>
      <c r="J162" s="90"/>
      <c r="K162" s="89"/>
      <c r="L162" s="112"/>
      <c r="M162" s="89"/>
      <c r="N162" s="89"/>
      <c r="O162" s="89"/>
      <c r="P162" s="89"/>
      <c r="Q162" s="88"/>
      <c r="R162" s="91"/>
      <c r="S162" s="112"/>
      <c r="T162" s="18"/>
      <c r="U162" s="18"/>
      <c r="V162" s="19"/>
      <c r="W162" s="19"/>
      <c r="X162" s="32"/>
    </row>
    <row r="163" spans="5:24" ht="12.75">
      <c r="E163" s="89"/>
      <c r="F163" s="90"/>
      <c r="G163" s="89"/>
      <c r="H163" s="90"/>
      <c r="I163" s="89"/>
      <c r="J163" s="90"/>
      <c r="K163" s="89"/>
      <c r="L163" s="112"/>
      <c r="M163" s="89"/>
      <c r="N163" s="89"/>
      <c r="O163" s="89"/>
      <c r="P163" s="89"/>
      <c r="Q163" s="88"/>
      <c r="R163" s="91"/>
      <c r="S163" s="112"/>
      <c r="T163" s="18"/>
      <c r="U163" s="18"/>
      <c r="V163" s="19"/>
      <c r="W163" s="19"/>
      <c r="X163" s="32"/>
    </row>
    <row r="164" spans="5:24" ht="12.75">
      <c r="E164" s="89"/>
      <c r="F164" s="90"/>
      <c r="G164" s="89"/>
      <c r="H164" s="90"/>
      <c r="I164" s="89"/>
      <c r="J164" s="90"/>
      <c r="K164" s="89"/>
      <c r="L164" s="112"/>
      <c r="M164" s="89"/>
      <c r="N164" s="89"/>
      <c r="O164" s="89"/>
      <c r="P164" s="89"/>
      <c r="Q164" s="88"/>
      <c r="R164" s="91"/>
      <c r="S164" s="112"/>
      <c r="T164" s="18"/>
      <c r="U164" s="18"/>
      <c r="V164" s="19"/>
      <c r="W164" s="19"/>
      <c r="X164" s="32"/>
    </row>
    <row r="165" spans="6:24" ht="12.75">
      <c r="F165" s="95"/>
      <c r="G165" s="4"/>
      <c r="H165" s="95"/>
      <c r="I165" s="4"/>
      <c r="J165" s="95"/>
      <c r="K165" s="4"/>
      <c r="L165" s="114"/>
      <c r="M165" s="4"/>
      <c r="N165" s="4"/>
      <c r="O165" s="4"/>
      <c r="P165" s="4"/>
      <c r="Q165" s="88"/>
      <c r="S165" s="114"/>
      <c r="T165" s="18"/>
      <c r="U165" s="18"/>
      <c r="V165" s="19"/>
      <c r="W165" s="19"/>
      <c r="X165" s="32"/>
    </row>
    <row r="166" spans="5:24" ht="12.75">
      <c r="E166" s="4"/>
      <c r="F166" s="95"/>
      <c r="G166" s="4"/>
      <c r="H166" s="95"/>
      <c r="I166" s="4"/>
      <c r="J166" s="95"/>
      <c r="K166" s="4"/>
      <c r="L166" s="114"/>
      <c r="M166" s="4"/>
      <c r="N166" s="4"/>
      <c r="O166" s="4"/>
      <c r="P166" s="4"/>
      <c r="Q166" s="88"/>
      <c r="S166" s="114"/>
      <c r="T166" s="18"/>
      <c r="U166" s="18"/>
      <c r="V166" s="19"/>
      <c r="W166" s="19"/>
      <c r="X166" s="32"/>
    </row>
  </sheetData>
  <mergeCells count="12">
    <mergeCell ref="B5:C5"/>
    <mergeCell ref="G3:H3"/>
    <mergeCell ref="D3:D4"/>
    <mergeCell ref="I3:J3"/>
    <mergeCell ref="E3:F3"/>
    <mergeCell ref="Z3:Z4"/>
    <mergeCell ref="AA3:AA4"/>
    <mergeCell ref="X3:X4"/>
    <mergeCell ref="K3:L3"/>
    <mergeCell ref="M3:S3"/>
    <mergeCell ref="V3:W3"/>
    <mergeCell ref="Y3:Y4"/>
  </mergeCells>
  <printOptions/>
  <pageMargins left="0.7480314960629921" right="0.7480314960629921" top="0.984251968503937" bottom="0.984251968503937" header="0.5118110236220472" footer="0.5118110236220472"/>
  <pageSetup fitToHeight="4" fitToWidth="2" horizontalDpi="600" verticalDpi="600" orientation="landscape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gdoy</dc:creator>
  <cp:keywords/>
  <dc:description/>
  <cp:lastModifiedBy>DH User</cp:lastModifiedBy>
  <dcterms:created xsi:type="dcterms:W3CDTF">2011-07-04T16:18:16Z</dcterms:created>
  <dcterms:modified xsi:type="dcterms:W3CDTF">2011-10-03T09:42:14Z</dcterms:modified>
  <cp:category/>
  <cp:version/>
  <cp:contentType/>
  <cp:contentStatus/>
</cp:coreProperties>
</file>