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75" windowWidth="18135" windowHeight="11025" activeTab="0"/>
  </bookViews>
  <sheets>
    <sheet name="Data by Organisation" sheetId="1" r:id="rId1"/>
  </sheets>
  <externalReferences>
    <externalReference r:id="rId4"/>
  </externalReferences>
  <definedNames>
    <definedName name="_xlnm.Print_Area" localSheetId="0">'Data by Organisation'!#REF!</definedName>
    <definedName name="RawData2">'[1]Raw Data'!$A$2:$M$156</definedName>
  </definedNames>
  <calcPr fullCalcOnLoad="1"/>
</workbook>
</file>

<file path=xl/sharedStrings.xml><?xml version="1.0" encoding="utf-8"?>
<sst xmlns="http://schemas.openxmlformats.org/spreadsheetml/2006/main" count="397" uniqueCount="334">
  <si>
    <t>5A3</t>
  </si>
  <si>
    <t>South Gloucestershire PCT</t>
  </si>
  <si>
    <t>5A4</t>
  </si>
  <si>
    <t>Havering PCT</t>
  </si>
  <si>
    <t>5A5</t>
  </si>
  <si>
    <t>Kingston PCT</t>
  </si>
  <si>
    <t>5A7</t>
  </si>
  <si>
    <t>Bromley PCT</t>
  </si>
  <si>
    <t>5A8</t>
  </si>
  <si>
    <t>Greenwich Teaching PCT</t>
  </si>
  <si>
    <t>5A9</t>
  </si>
  <si>
    <t>Barnet PCT</t>
  </si>
  <si>
    <t>5AT</t>
  </si>
  <si>
    <t>Hillingdon PCT</t>
  </si>
  <si>
    <t>5C1</t>
  </si>
  <si>
    <t>Enfield PCT</t>
  </si>
  <si>
    <t>5C2</t>
  </si>
  <si>
    <t>5C3</t>
  </si>
  <si>
    <t>5C4</t>
  </si>
  <si>
    <t>Tower Hamlets PCT</t>
  </si>
  <si>
    <t>5C5</t>
  </si>
  <si>
    <t>Newham PCT</t>
  </si>
  <si>
    <t>5C9</t>
  </si>
  <si>
    <t>Haringey Teaching PCT</t>
  </si>
  <si>
    <t>5CN</t>
  </si>
  <si>
    <t>Herefordshire PCT</t>
  </si>
  <si>
    <t>5CQ</t>
  </si>
  <si>
    <t>Milton Keynes PCT</t>
  </si>
  <si>
    <t>5D7</t>
  </si>
  <si>
    <t>Newcastle PCT</t>
  </si>
  <si>
    <t>5D8</t>
  </si>
  <si>
    <t>North Tyneside PCT</t>
  </si>
  <si>
    <t>5D9</t>
  </si>
  <si>
    <t>Hartlepool PCT</t>
  </si>
  <si>
    <t>5E1</t>
  </si>
  <si>
    <t>5EF</t>
  </si>
  <si>
    <t>North Lincolnshire PCT</t>
  </si>
  <si>
    <t>5EM</t>
  </si>
  <si>
    <t>Nottingham City PCT</t>
  </si>
  <si>
    <t>5ET</t>
  </si>
  <si>
    <t>Bassetlaw PCT</t>
  </si>
  <si>
    <t>5F1</t>
  </si>
  <si>
    <t>Plymouth Teaching PCT</t>
  </si>
  <si>
    <t>5F5</t>
  </si>
  <si>
    <t>Salford PCT</t>
  </si>
  <si>
    <t>5F7</t>
  </si>
  <si>
    <t>Stockport PCT</t>
  </si>
  <si>
    <t>5FE</t>
  </si>
  <si>
    <t>Portsmouth City Teaching PCT</t>
  </si>
  <si>
    <t>5FL</t>
  </si>
  <si>
    <t>5GC</t>
  </si>
  <si>
    <t>Luton PCT</t>
  </si>
  <si>
    <t>5H1</t>
  </si>
  <si>
    <t>5H8</t>
  </si>
  <si>
    <t>Rotherham PCT</t>
  </si>
  <si>
    <t>5HG</t>
  </si>
  <si>
    <t>5HP</t>
  </si>
  <si>
    <t>Blackpool PCT</t>
  </si>
  <si>
    <t>5HQ</t>
  </si>
  <si>
    <t>Bolton PCT</t>
  </si>
  <si>
    <t>5HX</t>
  </si>
  <si>
    <t>Ealing PCT</t>
  </si>
  <si>
    <t>5HY</t>
  </si>
  <si>
    <t>Hounslow PCT</t>
  </si>
  <si>
    <t>5J2</t>
  </si>
  <si>
    <t>Warrington PCT</t>
  </si>
  <si>
    <t>5J4</t>
  </si>
  <si>
    <t>Knowsley PCT</t>
  </si>
  <si>
    <t>5J5</t>
  </si>
  <si>
    <t>Oldham PCT</t>
  </si>
  <si>
    <t>5J6</t>
  </si>
  <si>
    <t>Calderdale PCT</t>
  </si>
  <si>
    <t>5J9</t>
  </si>
  <si>
    <t>Darlington PCT</t>
  </si>
  <si>
    <t>5JE</t>
  </si>
  <si>
    <t>Barnsley PCT</t>
  </si>
  <si>
    <t>5JX</t>
  </si>
  <si>
    <t>Bury PCT</t>
  </si>
  <si>
    <t>5K3</t>
  </si>
  <si>
    <t>Swindon PCT</t>
  </si>
  <si>
    <t>5K5</t>
  </si>
  <si>
    <t>Brent Teaching PCT</t>
  </si>
  <si>
    <t>5K6</t>
  </si>
  <si>
    <t>Harrow PCT</t>
  </si>
  <si>
    <t>5K7</t>
  </si>
  <si>
    <t>Camden PCT</t>
  </si>
  <si>
    <t>5K8</t>
  </si>
  <si>
    <t>Islington PCT</t>
  </si>
  <si>
    <t>5K9</t>
  </si>
  <si>
    <t>Croydon PCT</t>
  </si>
  <si>
    <t>5KF</t>
  </si>
  <si>
    <t>Gateshead PCT</t>
  </si>
  <si>
    <t>5KG</t>
  </si>
  <si>
    <t>South Tyneside PCT</t>
  </si>
  <si>
    <t>5KL</t>
  </si>
  <si>
    <t>Sunderland Teaching PCT</t>
  </si>
  <si>
    <t>5KM</t>
  </si>
  <si>
    <t>Middlesbrough PCT</t>
  </si>
  <si>
    <t>5L1</t>
  </si>
  <si>
    <t>Southampton City PCT</t>
  </si>
  <si>
    <t>5L3</t>
  </si>
  <si>
    <t>Medway PCT</t>
  </si>
  <si>
    <t>5LA</t>
  </si>
  <si>
    <t>5LC</t>
  </si>
  <si>
    <t>Westminster PCT</t>
  </si>
  <si>
    <t>5LD</t>
  </si>
  <si>
    <t>Lambeth PCT</t>
  </si>
  <si>
    <t>5LE</t>
  </si>
  <si>
    <t>Southwark PCT</t>
  </si>
  <si>
    <t>5LF</t>
  </si>
  <si>
    <t>Lewisham PCT</t>
  </si>
  <si>
    <t>5LG</t>
  </si>
  <si>
    <t>Wandsworth PCT</t>
  </si>
  <si>
    <t>5LH</t>
  </si>
  <si>
    <t>5LQ</t>
  </si>
  <si>
    <t>5M1</t>
  </si>
  <si>
    <t>South Birmingham PCT</t>
  </si>
  <si>
    <t>5M2</t>
  </si>
  <si>
    <t>Shropshire County PCT</t>
  </si>
  <si>
    <t>5M3</t>
  </si>
  <si>
    <t>Walsall Teaching PCT</t>
  </si>
  <si>
    <t>5M6</t>
  </si>
  <si>
    <t>5M7</t>
  </si>
  <si>
    <t>5M8</t>
  </si>
  <si>
    <t>North Somerset PCT</t>
  </si>
  <si>
    <t>5MD</t>
  </si>
  <si>
    <t>Coventry Teaching PCT</t>
  </si>
  <si>
    <t>5MK</t>
  </si>
  <si>
    <t>5MV</t>
  </si>
  <si>
    <t>Wolverhampton City PCT</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</si>
  <si>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</si>
  <si>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</si>
  <si>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</si>
  <si>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</si>
  <si>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</si>
  <si>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</si>
  <si>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</si>
  <si>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</si>
  <si>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</si>
  <si>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</si>
  <si>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</si>
  <si>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</si>
  <si>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</si>
  <si>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</si>
  <si>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</si>
  <si>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</si>
  <si>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Nottinghamshire County Teaching PCT</t>
  </si>
  <si>
    <t>5N9</t>
  </si>
  <si>
    <t>Lincolnshire Teaching PCT</t>
  </si>
  <si>
    <t>5NA</t>
  </si>
  <si>
    <t>Redbridge PCT</t>
  </si>
  <si>
    <t>5NC</t>
  </si>
  <si>
    <t>Waltham Forest PCT</t>
  </si>
  <si>
    <t>5ND</t>
  </si>
  <si>
    <t>County Durham PCT</t>
  </si>
  <si>
    <t>5NE</t>
  </si>
  <si>
    <t>Cumbria PCT</t>
  </si>
  <si>
    <t>5NF</t>
  </si>
  <si>
    <t>North Lancashire PCT</t>
  </si>
  <si>
    <t>5NG</t>
  </si>
  <si>
    <t>Central Lancashire PCT</t>
  </si>
  <si>
    <t>5NH</t>
  </si>
  <si>
    <t>East Lancashire Teaching PCT</t>
  </si>
  <si>
    <t>5NJ</t>
  </si>
  <si>
    <t>Sefton PCT</t>
  </si>
  <si>
    <t>5NK</t>
  </si>
  <si>
    <t>Wirral PCT</t>
  </si>
  <si>
    <t>5NL</t>
  </si>
  <si>
    <t>Liverpool PCT</t>
  </si>
  <si>
    <t>5NM</t>
  </si>
  <si>
    <t>5NN</t>
  </si>
  <si>
    <t>Western Cheshire PCT</t>
  </si>
  <si>
    <t>5NP</t>
  </si>
  <si>
    <t>5NQ</t>
  </si>
  <si>
    <t>5NR</t>
  </si>
  <si>
    <t>Trafford PCT</t>
  </si>
  <si>
    <t>5NT</t>
  </si>
  <si>
    <t>Manchester PCT</t>
  </si>
  <si>
    <t>5NV</t>
  </si>
  <si>
    <t>5NW</t>
  </si>
  <si>
    <t>5NX</t>
  </si>
  <si>
    <t>Hull Teaching PCT</t>
  </si>
  <si>
    <t>5NY</t>
  </si>
  <si>
    <t>5P1</t>
  </si>
  <si>
    <t>South East Essex PCT</t>
  </si>
  <si>
    <t>5P2</t>
  </si>
  <si>
    <t>Bedfordshire PCT</t>
  </si>
  <si>
    <t>5P3</t>
  </si>
  <si>
    <t>5P4</t>
  </si>
  <si>
    <t>West Hertfordshire PCT</t>
  </si>
  <si>
    <t>5P5</t>
  </si>
  <si>
    <t>Surrey PCT</t>
  </si>
  <si>
    <t>5P6</t>
  </si>
  <si>
    <t>West Sussex PCT</t>
  </si>
  <si>
    <t>5P7</t>
  </si>
  <si>
    <t>5P8</t>
  </si>
  <si>
    <t>5P9</t>
  </si>
  <si>
    <t>West Kent PCT</t>
  </si>
  <si>
    <t>5PA</t>
  </si>
  <si>
    <t>5PC</t>
  </si>
  <si>
    <t>Leicester City PCT</t>
  </si>
  <si>
    <t>5PD</t>
  </si>
  <si>
    <t>Northamptonshire Teaching PCT</t>
  </si>
  <si>
    <t>5PE</t>
  </si>
  <si>
    <t>Dudley PCT</t>
  </si>
  <si>
    <t>5PF</t>
  </si>
  <si>
    <t>Sandwell PCT</t>
  </si>
  <si>
    <t>5PG</t>
  </si>
  <si>
    <t>5PH</t>
  </si>
  <si>
    <t>North Staffordshire PCT</t>
  </si>
  <si>
    <t>5PJ</t>
  </si>
  <si>
    <t>5PK</t>
  </si>
  <si>
    <t>South Staffordshire PCT</t>
  </si>
  <si>
    <t>5PL</t>
  </si>
  <si>
    <t>Worcestershire PCT</t>
  </si>
  <si>
    <t>5PM</t>
  </si>
  <si>
    <t>Warwickshire PCT</t>
  </si>
  <si>
    <t>5PN</t>
  </si>
  <si>
    <t>Peterborough PCT</t>
  </si>
  <si>
    <t>5PP</t>
  </si>
  <si>
    <t>Cambridgeshire PCT</t>
  </si>
  <si>
    <t>5PQ</t>
  </si>
  <si>
    <t>Norfolk PCT</t>
  </si>
  <si>
    <t>5PR</t>
  </si>
  <si>
    <t>5PT</t>
  </si>
  <si>
    <t>Suffolk PCT</t>
  </si>
  <si>
    <t>5PV</t>
  </si>
  <si>
    <t>West Essex PCT</t>
  </si>
  <si>
    <t>5PW</t>
  </si>
  <si>
    <t>North East Essex PCT</t>
  </si>
  <si>
    <t>5PX</t>
  </si>
  <si>
    <t>Mid Essex PCT</t>
  </si>
  <si>
    <t>5PY</t>
  </si>
  <si>
    <t>South West Essex PCT</t>
  </si>
  <si>
    <t>5QA</t>
  </si>
  <si>
    <t>5QC</t>
  </si>
  <si>
    <t>Hampshire PCT</t>
  </si>
  <si>
    <t>5QD</t>
  </si>
  <si>
    <t>Buckinghamshire PCT</t>
  </si>
  <si>
    <t>5QE</t>
  </si>
  <si>
    <t>Oxfordshire PCT</t>
  </si>
  <si>
    <t>5QF</t>
  </si>
  <si>
    <t>Berkshire West PCT</t>
  </si>
  <si>
    <t>5QG</t>
  </si>
  <si>
    <t>Berkshire East PCT</t>
  </si>
  <si>
    <t>5QH</t>
  </si>
  <si>
    <t>Gloucestershire PCT</t>
  </si>
  <si>
    <t>5QJ</t>
  </si>
  <si>
    <t>Bristol PCT</t>
  </si>
  <si>
    <t>5QK</t>
  </si>
  <si>
    <t>Wiltshire PCT</t>
  </si>
  <si>
    <t>5QL</t>
  </si>
  <si>
    <t>Somerset PCT</t>
  </si>
  <si>
    <t>5QM</t>
  </si>
  <si>
    <t>Dorset PCT</t>
  </si>
  <si>
    <t>5QN</t>
  </si>
  <si>
    <t>5QP</t>
  </si>
  <si>
    <t>5QQ</t>
  </si>
  <si>
    <t>Devon PCT</t>
  </si>
  <si>
    <t>5QR</t>
  </si>
  <si>
    <t>5QT</t>
  </si>
  <si>
    <t>TAC</t>
  </si>
  <si>
    <t>Northumberland Care Trust</t>
  </si>
  <si>
    <t>TAK</t>
  </si>
  <si>
    <t>Bexley Care Trust</t>
  </si>
  <si>
    <t>TAL</t>
  </si>
  <si>
    <t>Torbay Care Trust</t>
  </si>
  <si>
    <t>TAM</t>
  </si>
  <si>
    <t>Solihull Care Trust</t>
  </si>
  <si>
    <t>TAN</t>
  </si>
  <si>
    <t>North East Lincolnshire Care Trust Plus</t>
  </si>
  <si>
    <t>East Midlands SHA</t>
  </si>
  <si>
    <t>London SHA</t>
  </si>
  <si>
    <t>North East SHA</t>
  </si>
  <si>
    <t>North West SHA</t>
  </si>
  <si>
    <t>South Central SHA</t>
  </si>
  <si>
    <t>South East Coast SHA</t>
  </si>
  <si>
    <t>South West SHA</t>
  </si>
  <si>
    <t>West Midlands SHA</t>
  </si>
  <si>
    <t>Organisation Code</t>
  </si>
  <si>
    <t>Organisation Name</t>
  </si>
  <si>
    <t>East of England SHA</t>
  </si>
  <si>
    <t>Yorkshire and the Humber SHA</t>
  </si>
  <si>
    <t>England Total</t>
  </si>
  <si>
    <t>Quarter 1</t>
  </si>
  <si>
    <t>Quarter 2</t>
  </si>
  <si>
    <t>Population data</t>
  </si>
  <si>
    <t xml:space="preserve">GP populations reconciled to ONS mid 2006 estimates for local authorities (minus special populations). </t>
  </si>
  <si>
    <t>Quarter 3</t>
  </si>
  <si>
    <t>Leicestershire County and Rutland PCT</t>
  </si>
  <si>
    <t>Heywood, Middleton and Rochdale PCT</t>
  </si>
  <si>
    <t>Central and Eastern Cheshire PCT</t>
  </si>
  <si>
    <t>Halton and St Helens PCT</t>
  </si>
  <si>
    <t>Redcar and Cleveland PCT</t>
  </si>
  <si>
    <t>Ashton, Leigh and Wigan PCT</t>
  </si>
  <si>
    <t>Tameside and Glossop PCT</t>
  </si>
  <si>
    <t>North Yorkshire and York PCT</t>
  </si>
  <si>
    <t>East Riding of Yorkshire PCT</t>
  </si>
  <si>
    <t>Bradford and Airedale Teaching PCT</t>
  </si>
  <si>
    <t>Telford and Wrekin PCT</t>
  </si>
  <si>
    <t>Heart of Birmingham Teaching PCT</t>
  </si>
  <si>
    <t>Birmingham East and North PCT</t>
  </si>
  <si>
    <t>Stoke on Trent PCT</t>
  </si>
  <si>
    <t>East and North Hertfordshire PCT</t>
  </si>
  <si>
    <t>Great Yarmouth and Waveney PCT</t>
  </si>
  <si>
    <t>Barking and Dagenham PCT</t>
  </si>
  <si>
    <t>City and Hackney Teaching PCT</t>
  </si>
  <si>
    <t>Hammersmith and Fulham PCT</t>
  </si>
  <si>
    <t>Kensington and Chelsea PCT</t>
  </si>
  <si>
    <t>Richmond and Twickenham PCT</t>
  </si>
  <si>
    <t>Sutton and Merton PCT</t>
  </si>
  <si>
    <t>Brighton and Hove City PCT</t>
  </si>
  <si>
    <t>East Sussex Downs and Weald PCT</t>
  </si>
  <si>
    <t>Hastings and Rother PCT</t>
  </si>
  <si>
    <t>Eastern and Coastal Kent PCT</t>
  </si>
  <si>
    <t>Isle of Wight NHS PCT</t>
  </si>
  <si>
    <t>Bath and North East Somerset PCT</t>
  </si>
  <si>
    <t>Bournemouth and Poole PCT</t>
  </si>
  <si>
    <t>Cornwall and Isles of Scilly PCT</t>
  </si>
  <si>
    <t>Quarter 4</t>
  </si>
  <si>
    <t>NHS Continuing Health Care</t>
  </si>
  <si>
    <t>Number receiving continuing healthcare</t>
  </si>
  <si>
    <t>Year 2009/10</t>
  </si>
  <si>
    <t>Year 2010/11</t>
  </si>
  <si>
    <t>Number per 50,000 population</t>
  </si>
  <si>
    <t>NA</t>
  </si>
  <si>
    <t>Hertfordshire PCT</t>
  </si>
  <si>
    <t>5QV</t>
  </si>
  <si>
    <t>Blackburn with Darwen PCT/Teaching Care Plus</t>
  </si>
  <si>
    <t>5CC/TAP</t>
  </si>
  <si>
    <t>Please Note -  Quarter 1 figures for 2010/11 have been revised due to initial incorrect return for Lincolnshire Teaching PCT</t>
  </si>
  <si>
    <t>Year 2011/12</t>
  </si>
  <si>
    <t>Year 2012/13</t>
  </si>
  <si>
    <t>Stockton-On-Tees Teaching PCT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</si>
</sst>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quot;$&quot;* #,##0_);_(&quot;$&quot;* \(#,##0\);_(&quot;$&quot;* &quot;-&quot;_);_(@_)"/>
    <numFmt numFmtId="171" formatCode="_(* #,##0_);_(* \(#,##0\);_(* &quot;-&quot;_);_(@_)"/>
    <numFmt numFmtId="172" formatCode="_(&quot;$&quot;* #,##0.00_);_(&quot;$&quot;* \(#,##0.00\);_(&quot;$&quot;* &quot;-&quot;??_);_(@_)"/>
    <numFmt numFmtId="173" formatCode="_(* #,##0.00_);_(* \(#,##0.00\);_(* &quot;-&quot;??_);_(@_)"/>
  </numFmts>
  <fonts count="39">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7">
    <xf numFmtId="0" fontId="0" fillId="0" borderId="0" xfId="0" applyAlignment="1">
      <alignment/>
    </xf>
    <xf numFmtId="0" fontId="0" fillId="0" borderId="10" xfId="0" applyBorder="1" applyAlignment="1">
      <alignment/>
    </xf>
    <xf numFmtId="49" fontId="0" fillId="0" borderId="0" xfId="0" applyNumberFormat="1" applyFont="1" applyAlignment="1">
      <alignment/>
    </xf>
    <xf numFmtId="0" fontId="0" fillId="0" borderId="10" xfId="0" applyFont="1" applyBorder="1" applyAlignment="1">
      <alignment/>
    </xf>
    <xf numFmtId="0" fontId="2" fillId="0" borderId="0" xfId="0" applyFont="1" applyAlignment="1">
      <alignment/>
    </xf>
    <xf numFmtId="0" fontId="1" fillId="0" borderId="11" xfId="0" applyFont="1" applyBorder="1" applyAlignment="1">
      <alignment/>
    </xf>
    <xf numFmtId="0" fontId="1" fillId="0" borderId="10" xfId="0" applyFont="1" applyBorder="1" applyAlignment="1">
      <alignment/>
    </xf>
    <xf numFmtId="49" fontId="0" fillId="0" borderId="0" xfId="0" applyNumberFormat="1" applyFont="1" applyBorder="1" applyAlignment="1">
      <alignment/>
    </xf>
    <xf numFmtId="0" fontId="1" fillId="0" borderId="0" xfId="0" applyFont="1" applyBorder="1" applyAlignment="1">
      <alignment wrapText="1"/>
    </xf>
    <xf numFmtId="0" fontId="1" fillId="0" borderId="0" xfId="0" applyFont="1" applyBorder="1" applyAlignment="1">
      <alignment/>
    </xf>
    <xf numFmtId="3" fontId="1" fillId="0" borderId="12" xfId="0" applyNumberFormat="1" applyFont="1" applyBorder="1" applyAlignment="1">
      <alignment wrapText="1"/>
    </xf>
    <xf numFmtId="3" fontId="0" fillId="0" borderId="12" xfId="0" applyNumberFormat="1" applyBorder="1" applyAlignment="1">
      <alignment wrapText="1"/>
    </xf>
    <xf numFmtId="3" fontId="0" fillId="0" borderId="0" xfId="0" applyNumberFormat="1" applyAlignment="1">
      <alignment/>
    </xf>
    <xf numFmtId="0" fontId="0" fillId="0" borderId="12" xfId="0" applyBorder="1" applyAlignment="1">
      <alignment/>
    </xf>
    <xf numFmtId="49" fontId="0" fillId="0" borderId="13" xfId="0" applyNumberFormat="1" applyFont="1" applyBorder="1" applyAlignment="1">
      <alignment/>
    </xf>
    <xf numFmtId="0" fontId="0" fillId="0" borderId="14" xfId="0" applyFont="1" applyBorder="1" applyAlignment="1">
      <alignment/>
    </xf>
    <xf numFmtId="3" fontId="0" fillId="0" borderId="15" xfId="0" applyNumberFormat="1" applyBorder="1" applyAlignment="1">
      <alignment wrapText="1"/>
    </xf>
    <xf numFmtId="0" fontId="0" fillId="0" borderId="16" xfId="0" applyBorder="1" applyAlignment="1">
      <alignment/>
    </xf>
    <xf numFmtId="3" fontId="1" fillId="0" borderId="10" xfId="0" applyNumberFormat="1" applyFont="1" applyBorder="1" applyAlignment="1">
      <alignment/>
    </xf>
    <xf numFmtId="3" fontId="0" fillId="0" borderId="10" xfId="0" applyNumberFormat="1" applyBorder="1" applyAlignment="1">
      <alignment/>
    </xf>
    <xf numFmtId="3" fontId="1" fillId="0" borderId="12" xfId="0" applyNumberFormat="1" applyFont="1" applyBorder="1" applyAlignment="1">
      <alignment/>
    </xf>
    <xf numFmtId="0" fontId="0" fillId="0" borderId="15" xfId="0" applyBorder="1" applyAlignment="1">
      <alignment/>
    </xf>
    <xf numFmtId="0" fontId="1" fillId="0" borderId="17" xfId="0" applyFont="1" applyBorder="1" applyAlignment="1">
      <alignment/>
    </xf>
    <xf numFmtId="3" fontId="1" fillId="0" borderId="10" xfId="0" applyNumberFormat="1" applyFont="1" applyBorder="1" applyAlignment="1">
      <alignment/>
    </xf>
    <xf numFmtId="3" fontId="0" fillId="0" borderId="10" xfId="0" applyNumberFormat="1" applyFont="1" applyBorder="1" applyAlignment="1">
      <alignment/>
    </xf>
    <xf numFmtId="3" fontId="0" fillId="0" borderId="14" xfId="0" applyNumberFormat="1" applyFont="1" applyBorder="1" applyAlignment="1">
      <alignment/>
    </xf>
    <xf numFmtId="0" fontId="0" fillId="0" borderId="18" xfId="0" applyBorder="1" applyAlignment="1">
      <alignment/>
    </xf>
    <xf numFmtId="168" fontId="1" fillId="0" borderId="12" xfId="0" applyNumberFormat="1" applyFont="1" applyBorder="1" applyAlignment="1">
      <alignment/>
    </xf>
    <xf numFmtId="168" fontId="0" fillId="0" borderId="12" xfId="0" applyNumberFormat="1" applyBorder="1" applyAlignment="1">
      <alignment/>
    </xf>
    <xf numFmtId="0" fontId="1" fillId="0" borderId="0" xfId="0" applyFont="1" applyAlignment="1">
      <alignment/>
    </xf>
    <xf numFmtId="0" fontId="1" fillId="0" borderId="19" xfId="0" applyFont="1" applyBorder="1" applyAlignment="1">
      <alignment horizontal="center"/>
    </xf>
    <xf numFmtId="0" fontId="1" fillId="0" borderId="20" xfId="0" applyFont="1" applyBorder="1" applyAlignment="1">
      <alignment horizontal="center" wrapText="1"/>
    </xf>
    <xf numFmtId="0" fontId="1" fillId="0" borderId="15" xfId="0" applyFont="1" applyBorder="1" applyAlignment="1">
      <alignment wrapText="1"/>
    </xf>
    <xf numFmtId="0" fontId="1" fillId="0" borderId="14" xfId="0" applyFont="1" applyBorder="1" applyAlignment="1">
      <alignment/>
    </xf>
    <xf numFmtId="0" fontId="1" fillId="0" borderId="15" xfId="0" applyFont="1" applyBorder="1" applyAlignment="1">
      <alignment/>
    </xf>
    <xf numFmtId="0" fontId="1" fillId="0" borderId="20" xfId="0" applyFont="1" applyBorder="1" applyAlignment="1">
      <alignment/>
    </xf>
    <xf numFmtId="0" fontId="1" fillId="0" borderId="14" xfId="0" applyFont="1" applyBorder="1" applyAlignment="1">
      <alignment horizontal="center"/>
    </xf>
    <xf numFmtId="3" fontId="0" fillId="0" borderId="21" xfId="0" applyNumberFormat="1" applyBorder="1" applyAlignment="1">
      <alignment wrapText="1"/>
    </xf>
    <xf numFmtId="168" fontId="0" fillId="0" borderId="15" xfId="0" applyNumberFormat="1" applyBorder="1" applyAlignment="1">
      <alignment/>
    </xf>
    <xf numFmtId="3" fontId="0" fillId="0" borderId="12" xfId="0" applyNumberFormat="1" applyFill="1" applyBorder="1" applyAlignment="1">
      <alignment wrapText="1"/>
    </xf>
    <xf numFmtId="3" fontId="0" fillId="0" borderId="0" xfId="0" applyNumberFormat="1" applyBorder="1" applyAlignment="1">
      <alignment wrapText="1"/>
    </xf>
    <xf numFmtId="0" fontId="1" fillId="0" borderId="15" xfId="0" applyFont="1" applyFill="1" applyBorder="1" applyAlignment="1">
      <alignment horizontal="center"/>
    </xf>
    <xf numFmtId="0" fontId="0" fillId="0" borderId="19" xfId="0" applyBorder="1" applyAlignment="1">
      <alignment/>
    </xf>
    <xf numFmtId="0" fontId="1" fillId="0" borderId="20" xfId="0" applyFont="1" applyFill="1" applyBorder="1" applyAlignment="1">
      <alignment horizontal="center"/>
    </xf>
    <xf numFmtId="3" fontId="1" fillId="0" borderId="0" xfId="0" applyNumberFormat="1" applyFont="1" applyAlignment="1">
      <alignment/>
    </xf>
    <xf numFmtId="0" fontId="1" fillId="0" borderId="12" xfId="0" applyFont="1" applyFill="1" applyBorder="1" applyAlignment="1">
      <alignment horizontal="center"/>
    </xf>
    <xf numFmtId="168" fontId="0" fillId="0" borderId="12" xfId="0" applyNumberFormat="1" applyBorder="1" applyAlignment="1">
      <alignment horizontal="right"/>
    </xf>
    <xf numFmtId="3" fontId="0" fillId="0" borderId="12" xfId="0" applyNumberFormat="1" applyFill="1" applyBorder="1" applyAlignment="1">
      <alignment horizontal="right" wrapText="1"/>
    </xf>
    <xf numFmtId="3" fontId="0" fillId="0" borderId="12" xfId="0" applyNumberFormat="1" applyBorder="1" applyAlignment="1">
      <alignment horizontal="right" wrapText="1"/>
    </xf>
    <xf numFmtId="0" fontId="1" fillId="0" borderId="13" xfId="0" applyFont="1" applyBorder="1" applyAlignment="1">
      <alignment horizontal="center"/>
    </xf>
    <xf numFmtId="0" fontId="0" fillId="0" borderId="22" xfId="0" applyBorder="1" applyAlignment="1">
      <alignment/>
    </xf>
    <xf numFmtId="3" fontId="0" fillId="0" borderId="11" xfId="0" applyNumberFormat="1" applyFill="1" applyBorder="1" applyAlignment="1">
      <alignment horizontal="right" wrapText="1"/>
    </xf>
    <xf numFmtId="3" fontId="0" fillId="0" borderId="11" xfId="0" applyNumberFormat="1" applyBorder="1" applyAlignment="1">
      <alignment horizontal="right" wrapText="1"/>
    </xf>
    <xf numFmtId="0" fontId="0" fillId="0" borderId="21" xfId="0" applyBorder="1" applyAlignment="1">
      <alignment/>
    </xf>
    <xf numFmtId="0" fontId="1" fillId="0" borderId="20" xfId="0" applyFont="1" applyBorder="1" applyAlignment="1">
      <alignment horizontal="center"/>
    </xf>
    <xf numFmtId="3" fontId="1" fillId="0" borderId="10" xfId="0" applyNumberFormat="1" applyFont="1" applyBorder="1" applyAlignment="1">
      <alignment wrapText="1"/>
    </xf>
    <xf numFmtId="3" fontId="0" fillId="0" borderId="10" xfId="0" applyNumberFormat="1" applyBorder="1" applyAlignment="1">
      <alignment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0" fillId="0" borderId="14" xfId="0" applyNumberFormat="1" applyBorder="1" applyAlignment="1">
      <alignment wrapText="1"/>
    </xf>
    <xf numFmtId="0" fontId="0" fillId="0" borderId="22" xfId="0" applyBorder="1" applyAlignment="1">
      <alignment horizontal="center"/>
    </xf>
    <xf numFmtId="0" fontId="1" fillId="0" borderId="14" xfId="0" applyFont="1" applyBorder="1" applyAlignment="1">
      <alignment horizontal="center"/>
    </xf>
    <xf numFmtId="3" fontId="0" fillId="0" borderId="12" xfId="57" applyNumberFormat="1" applyBorder="1" applyAlignment="1">
      <alignment wrapText="1"/>
      <protection/>
    </xf>
    <xf numFmtId="0" fontId="0" fillId="0" borderId="0" xfId="0" applyBorder="1" applyAlignment="1">
      <alignment/>
    </xf>
    <xf numFmtId="3" fontId="1" fillId="0" borderId="12" xfId="57" applyNumberFormat="1" applyFont="1" applyBorder="1" applyAlignment="1">
      <alignment wrapText="1"/>
      <protection/>
    </xf>
    <xf numFmtId="3" fontId="0" fillId="0" borderId="15" xfId="57" applyNumberFormat="1" applyBorder="1" applyAlignment="1">
      <alignment wrapText="1"/>
      <protection/>
    </xf>
    <xf numFmtId="3" fontId="0" fillId="0" borderId="12" xfId="0" applyNumberFormat="1" applyFont="1" applyFill="1" applyBorder="1" applyAlignment="1">
      <alignment horizontal="right" wrapText="1"/>
    </xf>
    <xf numFmtId="0" fontId="0" fillId="0" borderId="19" xfId="0" applyBorder="1" applyAlignment="1">
      <alignment horizontal="center"/>
    </xf>
    <xf numFmtId="0" fontId="1" fillId="0" borderId="23" xfId="0" applyFon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1" fillId="0" borderId="16" xfId="0" applyFont="1" applyBorder="1" applyAlignment="1">
      <alignment wrapText="1"/>
    </xf>
    <xf numFmtId="0" fontId="0" fillId="0" borderId="14" xfId="0" applyBorder="1" applyAlignment="1">
      <alignment/>
    </xf>
    <xf numFmtId="0" fontId="1" fillId="0" borderId="18" xfId="0" applyFont="1" applyBorder="1" applyAlignment="1">
      <alignment vertical="distributed"/>
    </xf>
    <xf numFmtId="0" fontId="0" fillId="0" borderId="15" xfId="0" applyBorder="1" applyAlignment="1">
      <alignment vertical="distributed"/>
    </xf>
    <xf numFmtId="0" fontId="1" fillId="0" borderId="23" xfId="0" applyFont="1" applyBorder="1" applyAlignment="1">
      <alignment horizontal="center" wrapText="1"/>
    </xf>
    <xf numFmtId="0" fontId="1" fillId="0" borderId="13" xfId="0" applyFont="1"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7" xfId="0" applyBorder="1" applyAlignment="1">
      <alignment/>
    </xf>
    <xf numFmtId="0" fontId="0" fillId="0" borderId="19" xfId="0" applyBorder="1" applyAlignment="1">
      <alignment/>
    </xf>
    <xf numFmtId="0" fontId="1" fillId="0" borderId="21" xfId="0" applyFont="1" applyBorder="1" applyAlignment="1">
      <alignment horizontal="center"/>
    </xf>
    <xf numFmtId="0" fontId="0" fillId="0" borderId="13" xfId="0" applyBorder="1" applyAlignment="1">
      <alignment/>
    </xf>
    <xf numFmtId="0" fontId="0" fillId="0" borderId="16" xfId="0" applyBorder="1" applyAlignment="1">
      <alignment horizontal="center"/>
    </xf>
    <xf numFmtId="0" fontId="1" fillId="0" borderId="21" xfId="0" applyFont="1" applyBorder="1" applyAlignment="1">
      <alignment horizontal="center" wrapText="1"/>
    </xf>
    <xf numFmtId="0" fontId="1" fillId="0" borderId="1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h.gov.uk/prod_consum_dh/groups/dh_digitalassets/@dh/@en/documents/digitalasset/notes99D109\FINAL%20CHC%20and%20FNC%20Dataset%20Q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Raw Data"/>
      <sheetName val="By Organisation"/>
      <sheetName val="By SHA"/>
      <sheetName val="Validation - Line 8228"/>
      <sheetName val="Validation - Line 8229"/>
      <sheetName val="Amendments to Quarter 1 figures"/>
      <sheetName val="Validation Rules"/>
      <sheetName val="Form"/>
    </sheetNames>
    <sheetDataSet>
      <sheetData sheetId="1">
        <row r="2">
          <cell r="A2" t="str">
            <v>Organisation Code</v>
          </cell>
          <cell r="B2" t="str">
            <v>Line 8228: Total number of people receiving 100% NHS continuing healthcare at end of Q1</v>
          </cell>
          <cell r="C2" t="str">
            <v>Line 8228: Total number of people currently receiving 100% NHS continuing healthcare at quarter end (snapshot)</v>
          </cell>
          <cell r="D2" t="str">
            <v>Line 8228: Total number of people currently receiving 100% NHS continuing healthcare at quarter end (snapshot) - Validation use only (PERCENTAGE)</v>
          </cell>
          <cell r="E2" t="str">
            <v>Breach Reason</v>
          </cell>
          <cell r="F2" t="str">
            <v>Line 8228: Total number of people currently receiving 100% NHS continuing healthcare at quarter end (snapshot) - Validation use only (ABSOLUTE)</v>
          </cell>
          <cell r="G2" t="str">
            <v>Breach Reason</v>
          </cell>
          <cell r="H2" t="str">
            <v>Line 8229: Total number of people newly meeting eligibility criteria for 100% continuing healthcare in Q1</v>
          </cell>
          <cell r="I2" t="str">
            <v>Line 8229: Total number of people newly meeting eligibility criteria for 100% NHS continuing healthcare for any length of period during Q2 (activity in quarter). Please include those people newly eligible who have also subsequently ceased to be eligible d</v>
          </cell>
          <cell r="J2" t="str">
            <v>Line 8229: Total number of people newly meeting eligibility criteria for 100% NHS continuing healthcare for any length of period during Q2 (activity in quarter). Please include those people newly eligible who have also subsequently ceased to be eligible d</v>
          </cell>
          <cell r="K2" t="str">
            <v>Breach Reason</v>
          </cell>
          <cell r="L2" t="str">
            <v>Line 8229: Total number of people newly meeting eligibility criteria for 100% NHS continuing healthcare for any length of period during Q2 (activity in quarter). Please include those people newly eligible who have also subsequently ceased to be eligible d</v>
          </cell>
          <cell r="M2" t="str">
            <v>Breach Reason</v>
          </cell>
        </row>
        <row r="3">
          <cell r="A3" t="str">
            <v>5A3</v>
          </cell>
          <cell r="B3">
            <v>222</v>
          </cell>
          <cell r="C3">
            <v>230</v>
          </cell>
          <cell r="D3">
            <v>3.6</v>
          </cell>
          <cell r="E3" t="str">
            <v/>
          </cell>
          <cell r="F3">
            <v>8</v>
          </cell>
          <cell r="G3" t="str">
            <v/>
          </cell>
          <cell r="H3">
            <v>98</v>
          </cell>
          <cell r="I3">
            <v>107</v>
          </cell>
          <cell r="J3">
            <v>9.18</v>
          </cell>
          <cell r="K3" t="str">
            <v/>
          </cell>
          <cell r="L3">
            <v>9</v>
          </cell>
          <cell r="M3" t="str">
            <v/>
          </cell>
        </row>
        <row r="4">
          <cell r="A4" t="str">
            <v>5A4</v>
          </cell>
          <cell r="B4">
            <v>225</v>
          </cell>
          <cell r="C4">
            <v>221</v>
          </cell>
          <cell r="D4">
            <v>-1.78</v>
          </cell>
          <cell r="E4" t="str">
            <v/>
          </cell>
          <cell r="F4">
            <v>-4</v>
          </cell>
          <cell r="G4" t="str">
            <v/>
          </cell>
          <cell r="H4">
            <v>73</v>
          </cell>
          <cell r="I4">
            <v>96</v>
          </cell>
          <cell r="J4">
            <v>31.51</v>
          </cell>
          <cell r="K4" t="str">
            <v/>
          </cell>
          <cell r="L4">
            <v>23</v>
          </cell>
          <cell r="M4" t="str">
            <v/>
          </cell>
        </row>
        <row r="5">
          <cell r="A5" t="str">
            <v>5A5</v>
          </cell>
          <cell r="B5">
            <v>158</v>
          </cell>
          <cell r="C5">
            <v>176</v>
          </cell>
          <cell r="D5">
            <v>11.39</v>
          </cell>
          <cell r="E5" t="str">
            <v/>
          </cell>
          <cell r="F5">
            <v>18</v>
          </cell>
          <cell r="G5" t="str">
            <v/>
          </cell>
          <cell r="H5">
            <v>36</v>
          </cell>
          <cell r="I5">
            <v>52</v>
          </cell>
          <cell r="J5">
            <v>44.44</v>
          </cell>
          <cell r="K5" t="str">
            <v>Sample size is such that the actual difference is 16; That being said, the provider has been catching up on assessments in order that winter has available beds.</v>
          </cell>
          <cell r="L5">
            <v>16</v>
          </cell>
          <cell r="M5" t="str">
            <v/>
          </cell>
        </row>
        <row r="6">
          <cell r="A6" t="str">
            <v>5A7</v>
          </cell>
          <cell r="B6">
            <v>267</v>
          </cell>
          <cell r="C6">
            <v>284</v>
          </cell>
          <cell r="D6">
            <v>6.37</v>
          </cell>
          <cell r="E6" t="str">
            <v/>
          </cell>
          <cell r="F6">
            <v>17</v>
          </cell>
          <cell r="G6" t="str">
            <v/>
          </cell>
          <cell r="H6">
            <v>88</v>
          </cell>
          <cell r="I6">
            <v>129</v>
          </cell>
          <cell r="J6">
            <v>46.59</v>
          </cell>
          <cell r="K6" t="str">
            <v>Figure has been double checked and is accurate.  There has been an Increase in both activity and the number of deaths in the quarter.</v>
          </cell>
          <cell r="L6">
            <v>41</v>
          </cell>
          <cell r="M6" t="str">
            <v/>
          </cell>
        </row>
        <row r="7">
          <cell r="A7" t="str">
            <v>5A8</v>
          </cell>
          <cell r="B7">
            <v>161</v>
          </cell>
          <cell r="C7">
            <v>162</v>
          </cell>
          <cell r="D7">
            <v>0.62</v>
          </cell>
          <cell r="E7" t="str">
            <v/>
          </cell>
          <cell r="F7">
            <v>1</v>
          </cell>
          <cell r="G7" t="str">
            <v/>
          </cell>
          <cell r="H7">
            <v>76</v>
          </cell>
          <cell r="I7">
            <v>63</v>
          </cell>
          <cell r="J7">
            <v>-17.11</v>
          </cell>
          <cell r="K7" t="str">
            <v/>
          </cell>
          <cell r="L7">
            <v>-13</v>
          </cell>
          <cell r="M7" t="str">
            <v/>
          </cell>
        </row>
        <row r="8">
          <cell r="A8" t="str">
            <v>5A9</v>
          </cell>
          <cell r="B8">
            <v>356</v>
          </cell>
          <cell r="C8">
            <v>345</v>
          </cell>
          <cell r="D8">
            <v>-3.09</v>
          </cell>
          <cell r="E8" t="str">
            <v/>
          </cell>
          <cell r="F8">
            <v>-11</v>
          </cell>
          <cell r="G8" t="str">
            <v/>
          </cell>
          <cell r="H8">
            <v>98</v>
          </cell>
          <cell r="I8">
            <v>73</v>
          </cell>
          <cell r="J8">
            <v>-25.51</v>
          </cell>
          <cell r="K8" t="str">
            <v/>
          </cell>
          <cell r="L8">
            <v>-25</v>
          </cell>
          <cell r="M8" t="str">
            <v/>
          </cell>
        </row>
        <row r="9">
          <cell r="A9" t="str">
            <v>5AT</v>
          </cell>
          <cell r="B9">
            <v>239</v>
          </cell>
          <cell r="C9">
            <v>216</v>
          </cell>
          <cell r="D9">
            <v>-9.62</v>
          </cell>
          <cell r="E9" t="str">
            <v/>
          </cell>
          <cell r="F9">
            <v>-23</v>
          </cell>
          <cell r="G9" t="str">
            <v/>
          </cell>
          <cell r="H9">
            <v>58</v>
          </cell>
          <cell r="I9">
            <v>35</v>
          </cell>
          <cell r="J9">
            <v>-39.66</v>
          </cell>
          <cell r="K9" t="str">
            <v>this difference is being explored as there is no immediately obvious explanation</v>
          </cell>
          <cell r="L9">
            <v>-23</v>
          </cell>
          <cell r="M9" t="str">
            <v/>
          </cell>
        </row>
        <row r="10">
          <cell r="A10" t="str">
            <v>5C1</v>
          </cell>
          <cell r="B10">
            <v>321</v>
          </cell>
          <cell r="C10">
            <v>245</v>
          </cell>
          <cell r="D10">
            <v>-23.68</v>
          </cell>
          <cell r="E10" t="str">
            <v/>
          </cell>
          <cell r="F10">
            <v>-76</v>
          </cell>
          <cell r="G10" t="str">
            <v/>
          </cell>
          <cell r="H10">
            <v>80</v>
          </cell>
          <cell r="I10">
            <v>93</v>
          </cell>
          <cell r="J10">
            <v>16.25</v>
          </cell>
          <cell r="K10" t="str">
            <v/>
          </cell>
          <cell r="L10">
            <v>13</v>
          </cell>
          <cell r="M10" t="str">
            <v/>
          </cell>
        </row>
        <row r="11">
          <cell r="A11" t="str">
            <v>5C2</v>
          </cell>
          <cell r="B11">
            <v>235</v>
          </cell>
          <cell r="C11">
            <v>275</v>
          </cell>
          <cell r="D11">
            <v>17.02</v>
          </cell>
          <cell r="E11" t="str">
            <v/>
          </cell>
          <cell r="F11">
            <v>40</v>
          </cell>
          <cell r="G11" t="str">
            <v/>
          </cell>
          <cell r="H11">
            <v>52</v>
          </cell>
          <cell r="I11">
            <v>73</v>
          </cell>
          <cell r="J11">
            <v>40.38</v>
          </cell>
          <cell r="K11" t="str">
            <v>The figure for line 8229 is correct - there was a higher number of newly eligible people in Q2 than in Q1.</v>
          </cell>
          <cell r="L11">
            <v>21</v>
          </cell>
          <cell r="M11" t="str">
            <v/>
          </cell>
        </row>
        <row r="12">
          <cell r="A12" t="str">
            <v>5C3</v>
          </cell>
          <cell r="B12">
            <v>172</v>
          </cell>
          <cell r="C12">
            <v>177</v>
          </cell>
          <cell r="D12">
            <v>2.91</v>
          </cell>
          <cell r="E12" t="str">
            <v/>
          </cell>
          <cell r="F12">
            <v>5</v>
          </cell>
          <cell r="G12" t="str">
            <v/>
          </cell>
          <cell r="H12">
            <v>48</v>
          </cell>
          <cell r="I12">
            <v>38</v>
          </cell>
          <cell r="J12">
            <v>-20.83</v>
          </cell>
          <cell r="K12" t="str">
            <v/>
          </cell>
          <cell r="L12">
            <v>-10</v>
          </cell>
          <cell r="M12" t="str">
            <v/>
          </cell>
        </row>
        <row r="13">
          <cell r="A13" t="str">
            <v>5C4</v>
          </cell>
          <cell r="B13">
            <v>142</v>
          </cell>
          <cell r="C13">
            <v>146</v>
          </cell>
          <cell r="D13">
            <v>2.82</v>
          </cell>
          <cell r="E13" t="str">
            <v/>
          </cell>
          <cell r="F13">
            <v>4</v>
          </cell>
          <cell r="G13" t="str">
            <v/>
          </cell>
          <cell r="H13">
            <v>17</v>
          </cell>
          <cell r="I13">
            <v>22</v>
          </cell>
          <cell r="J13">
            <v>29.41</v>
          </cell>
          <cell r="K13" t="str">
            <v/>
          </cell>
          <cell r="L13">
            <v>5</v>
          </cell>
          <cell r="M13" t="str">
            <v/>
          </cell>
        </row>
        <row r="14">
          <cell r="A14" t="str">
            <v>5C5</v>
          </cell>
          <cell r="B14">
            <v>257</v>
          </cell>
          <cell r="C14">
            <v>273</v>
          </cell>
          <cell r="D14">
            <v>6.23</v>
          </cell>
          <cell r="E14" t="str">
            <v/>
          </cell>
          <cell r="F14">
            <v>16</v>
          </cell>
          <cell r="G14" t="str">
            <v/>
          </cell>
          <cell r="H14">
            <v>69</v>
          </cell>
          <cell r="I14">
            <v>68</v>
          </cell>
          <cell r="J14">
            <v>-1.45</v>
          </cell>
          <cell r="K14" t="str">
            <v/>
          </cell>
          <cell r="L14">
            <v>-1</v>
          </cell>
          <cell r="M14" t="str">
            <v/>
          </cell>
        </row>
        <row r="15">
          <cell r="A15" t="str">
            <v>5C9</v>
          </cell>
          <cell r="B15">
            <v>361</v>
          </cell>
          <cell r="C15">
            <v>338</v>
          </cell>
          <cell r="D15">
            <v>-6.37</v>
          </cell>
          <cell r="E15" t="str">
            <v/>
          </cell>
          <cell r="F15">
            <v>-23</v>
          </cell>
          <cell r="G15" t="str">
            <v/>
          </cell>
          <cell r="H15">
            <v>43</v>
          </cell>
          <cell r="I15">
            <v>44</v>
          </cell>
          <cell r="J15">
            <v>2.33</v>
          </cell>
          <cell r="K15" t="str">
            <v/>
          </cell>
          <cell r="L15">
            <v>1</v>
          </cell>
          <cell r="M15" t="str">
            <v/>
          </cell>
        </row>
        <row r="16">
          <cell r="A16" t="str">
            <v>5CN</v>
          </cell>
          <cell r="B16">
            <v>261</v>
          </cell>
          <cell r="C16">
            <v>267</v>
          </cell>
          <cell r="D16">
            <v>2.3</v>
          </cell>
          <cell r="E16" t="str">
            <v/>
          </cell>
          <cell r="F16">
            <v>6</v>
          </cell>
          <cell r="G16" t="str">
            <v/>
          </cell>
          <cell r="H16">
            <v>108</v>
          </cell>
          <cell r="I16">
            <v>115</v>
          </cell>
          <cell r="J16">
            <v>6.48</v>
          </cell>
          <cell r="K16" t="str">
            <v/>
          </cell>
          <cell r="L16">
            <v>7</v>
          </cell>
          <cell r="M16" t="str">
            <v/>
          </cell>
        </row>
        <row r="17">
          <cell r="A17" t="str">
            <v>5CQ</v>
          </cell>
          <cell r="B17">
            <v>120</v>
          </cell>
          <cell r="C17">
            <v>124</v>
          </cell>
          <cell r="D17">
            <v>3.33</v>
          </cell>
          <cell r="E17" t="str">
            <v/>
          </cell>
          <cell r="F17">
            <v>4</v>
          </cell>
          <cell r="G17" t="str">
            <v/>
          </cell>
          <cell r="H17">
            <v>56</v>
          </cell>
          <cell r="I17">
            <v>67</v>
          </cell>
          <cell r="J17">
            <v>19.64</v>
          </cell>
          <cell r="K17" t="str">
            <v/>
          </cell>
          <cell r="L17">
            <v>11</v>
          </cell>
          <cell r="M17" t="str">
            <v/>
          </cell>
        </row>
        <row r="18">
          <cell r="A18" t="str">
            <v>5D7</v>
          </cell>
          <cell r="B18">
            <v>127</v>
          </cell>
          <cell r="C18">
            <v>117</v>
          </cell>
          <cell r="D18">
            <v>-7.87</v>
          </cell>
          <cell r="E18" t="str">
            <v/>
          </cell>
          <cell r="F18">
            <v>-10</v>
          </cell>
          <cell r="G18" t="str">
            <v/>
          </cell>
          <cell r="H18">
            <v>42</v>
          </cell>
          <cell r="I18">
            <v>22</v>
          </cell>
          <cell r="J18">
            <v>-47.62</v>
          </cell>
          <cell r="K18" t="str">
            <v>The reason for the higher percentage number of people meeting CHC than in Qtr 1 is that more checklist referrals are coming in from the wards/community and more people are found to meet the criteria after assessment has taken place.</v>
          </cell>
          <cell r="L18">
            <v>-20</v>
          </cell>
          <cell r="M18" t="str">
            <v/>
          </cell>
        </row>
        <row r="19">
          <cell r="A19" t="str">
            <v>5D8</v>
          </cell>
          <cell r="B19">
            <v>104</v>
          </cell>
          <cell r="C19">
            <v>70</v>
          </cell>
          <cell r="D19">
            <v>-32.69</v>
          </cell>
          <cell r="E19" t="str">
            <v/>
          </cell>
          <cell r="F19">
            <v>-34</v>
          </cell>
          <cell r="G19" t="str">
            <v/>
          </cell>
          <cell r="H19">
            <v>38</v>
          </cell>
          <cell r="I19">
            <v>50</v>
          </cell>
          <cell r="J19">
            <v>31.58</v>
          </cell>
          <cell r="K19" t="str">
            <v/>
          </cell>
          <cell r="L19">
            <v>12</v>
          </cell>
          <cell r="M19" t="str">
            <v/>
          </cell>
        </row>
        <row r="20">
          <cell r="A20" t="str">
            <v>5D9</v>
          </cell>
          <cell r="B20">
            <v>100</v>
          </cell>
          <cell r="C20">
            <v>123</v>
          </cell>
          <cell r="D20">
            <v>23</v>
          </cell>
          <cell r="E20" t="str">
            <v/>
          </cell>
          <cell r="F20">
            <v>23</v>
          </cell>
          <cell r="G20" t="str">
            <v/>
          </cell>
          <cell r="H20">
            <v>32</v>
          </cell>
          <cell r="I20">
            <v>23</v>
          </cell>
          <cell r="J20">
            <v>-28.12</v>
          </cell>
          <cell r="K20" t="str">
            <v/>
          </cell>
          <cell r="L20">
            <v>-9</v>
          </cell>
          <cell r="M20" t="str">
            <v/>
          </cell>
        </row>
        <row r="21">
          <cell r="A21" t="str">
            <v>5E1</v>
          </cell>
          <cell r="B21">
            <v>310</v>
          </cell>
          <cell r="C21">
            <v>315</v>
          </cell>
          <cell r="D21">
            <v>1.61</v>
          </cell>
          <cell r="E21" t="str">
            <v/>
          </cell>
          <cell r="F21">
            <v>5</v>
          </cell>
          <cell r="G21" t="str">
            <v/>
          </cell>
          <cell r="H21">
            <v>58</v>
          </cell>
          <cell r="I21">
            <v>51</v>
          </cell>
          <cell r="J21">
            <v>-12.07</v>
          </cell>
          <cell r="K21" t="str">
            <v/>
          </cell>
          <cell r="L21">
            <v>-7</v>
          </cell>
          <cell r="M21" t="str">
            <v/>
          </cell>
        </row>
        <row r="22">
          <cell r="A22" t="str">
            <v>5EF</v>
          </cell>
          <cell r="B22">
            <v>169</v>
          </cell>
          <cell r="C22">
            <v>176</v>
          </cell>
          <cell r="D22">
            <v>4.14</v>
          </cell>
          <cell r="E22" t="str">
            <v/>
          </cell>
          <cell r="F22">
            <v>7</v>
          </cell>
          <cell r="G22" t="str">
            <v/>
          </cell>
          <cell r="H22">
            <v>61</v>
          </cell>
          <cell r="I22">
            <v>43</v>
          </cell>
          <cell r="J22">
            <v>-29.51</v>
          </cell>
          <cell r="K22" t="str">
            <v/>
          </cell>
          <cell r="L22">
            <v>-18</v>
          </cell>
          <cell r="M22" t="str">
            <v/>
          </cell>
        </row>
        <row r="23">
          <cell r="A23" t="str">
            <v>5EM</v>
          </cell>
          <cell r="B23">
            <v>171</v>
          </cell>
          <cell r="C23">
            <v>171</v>
          </cell>
          <cell r="D23">
            <v>0</v>
          </cell>
          <cell r="E23" t="str">
            <v/>
          </cell>
          <cell r="F23">
            <v>0</v>
          </cell>
          <cell r="G23" t="str">
            <v/>
          </cell>
          <cell r="H23">
            <v>119</v>
          </cell>
          <cell r="I23">
            <v>138</v>
          </cell>
          <cell r="J23">
            <v>15.97</v>
          </cell>
          <cell r="K23" t="str">
            <v/>
          </cell>
          <cell r="L23">
            <v>19</v>
          </cell>
          <cell r="M23" t="str">
            <v/>
          </cell>
        </row>
        <row r="24">
          <cell r="A24" t="str">
            <v>5ET</v>
          </cell>
          <cell r="B24">
            <v>81</v>
          </cell>
          <cell r="C24">
            <v>76</v>
          </cell>
          <cell r="D24">
            <v>-6.17</v>
          </cell>
          <cell r="E24" t="str">
            <v/>
          </cell>
          <cell r="F24">
            <v>-5</v>
          </cell>
          <cell r="G24" t="str">
            <v/>
          </cell>
          <cell r="H24">
            <v>61</v>
          </cell>
          <cell r="I24">
            <v>66</v>
          </cell>
          <cell r="J24">
            <v>8.2</v>
          </cell>
          <cell r="K24" t="str">
            <v/>
          </cell>
          <cell r="L24">
            <v>5</v>
          </cell>
          <cell r="M24" t="str">
            <v/>
          </cell>
        </row>
        <row r="25">
          <cell r="A25" t="str">
            <v>5F1</v>
          </cell>
          <cell r="B25">
            <v>482</v>
          </cell>
          <cell r="C25">
            <v>468</v>
          </cell>
          <cell r="D25">
            <v>-2.9</v>
          </cell>
          <cell r="E25" t="str">
            <v/>
          </cell>
          <cell r="F25">
            <v>-14</v>
          </cell>
          <cell r="G25" t="str">
            <v/>
          </cell>
          <cell r="H25">
            <v>120</v>
          </cell>
          <cell r="I25">
            <v>141</v>
          </cell>
          <cell r="J25">
            <v>17.5</v>
          </cell>
          <cell r="K25" t="str">
            <v/>
          </cell>
          <cell r="L25">
            <v>21</v>
          </cell>
          <cell r="M25" t="str">
            <v/>
          </cell>
        </row>
        <row r="26">
          <cell r="A26" t="str">
            <v>5F5</v>
          </cell>
          <cell r="B26">
            <v>245</v>
          </cell>
          <cell r="C26">
            <v>253</v>
          </cell>
          <cell r="D26">
            <v>3.27</v>
          </cell>
          <cell r="E26" t="str">
            <v/>
          </cell>
          <cell r="F26">
            <v>8</v>
          </cell>
          <cell r="G26" t="str">
            <v/>
          </cell>
          <cell r="H26">
            <v>89</v>
          </cell>
          <cell r="I26">
            <v>107</v>
          </cell>
          <cell r="J26">
            <v>20.22</v>
          </cell>
          <cell r="K26" t="str">
            <v/>
          </cell>
          <cell r="L26">
            <v>18</v>
          </cell>
          <cell r="M26" t="str">
            <v/>
          </cell>
        </row>
        <row r="27">
          <cell r="A27" t="str">
            <v>5F7</v>
          </cell>
          <cell r="B27">
            <v>307</v>
          </cell>
          <cell r="C27">
            <v>282</v>
          </cell>
          <cell r="D27">
            <v>-8.14</v>
          </cell>
          <cell r="E27" t="str">
            <v/>
          </cell>
          <cell r="F27">
            <v>-25</v>
          </cell>
          <cell r="G27" t="str">
            <v/>
          </cell>
          <cell r="H27">
            <v>39</v>
          </cell>
          <cell r="I27">
            <v>29</v>
          </cell>
          <cell r="J27">
            <v>-25.64</v>
          </cell>
          <cell r="K27" t="str">
            <v/>
          </cell>
          <cell r="L27">
            <v>-10</v>
          </cell>
          <cell r="M27" t="str">
            <v/>
          </cell>
        </row>
        <row r="28">
          <cell r="A28" t="str">
            <v>5FE</v>
          </cell>
          <cell r="B28">
            <v>240</v>
          </cell>
          <cell r="C28">
            <v>269</v>
          </cell>
          <cell r="D28">
            <v>12.08</v>
          </cell>
          <cell r="E28" t="str">
            <v/>
          </cell>
          <cell r="F28">
            <v>29</v>
          </cell>
          <cell r="G28" t="str">
            <v/>
          </cell>
          <cell r="H28">
            <v>106</v>
          </cell>
          <cell r="I28">
            <v>115</v>
          </cell>
          <cell r="J28">
            <v>8.49</v>
          </cell>
          <cell r="K28" t="str">
            <v/>
          </cell>
          <cell r="L28">
            <v>9</v>
          </cell>
          <cell r="M28" t="str">
            <v/>
          </cell>
        </row>
        <row r="29">
          <cell r="A29" t="str">
            <v>5FL</v>
          </cell>
          <cell r="B29">
            <v>186</v>
          </cell>
          <cell r="C29">
            <v>182</v>
          </cell>
          <cell r="D29">
            <v>-2.15</v>
          </cell>
          <cell r="E29" t="str">
            <v/>
          </cell>
          <cell r="F29">
            <v>-4</v>
          </cell>
          <cell r="G29" t="str">
            <v/>
          </cell>
          <cell r="H29">
            <v>63</v>
          </cell>
          <cell r="I29">
            <v>69</v>
          </cell>
          <cell r="J29">
            <v>9.52</v>
          </cell>
          <cell r="K29" t="str">
            <v/>
          </cell>
          <cell r="L29">
            <v>6</v>
          </cell>
          <cell r="M29" t="str">
            <v/>
          </cell>
        </row>
        <row r="30">
          <cell r="A30" t="str">
            <v>5GC</v>
          </cell>
          <cell r="B30">
            <v>84</v>
          </cell>
          <cell r="C30">
            <v>89</v>
          </cell>
          <cell r="D30">
            <v>5.95</v>
          </cell>
          <cell r="E30" t="str">
            <v/>
          </cell>
          <cell r="F30">
            <v>5</v>
          </cell>
          <cell r="G30" t="str">
            <v/>
          </cell>
          <cell r="H30">
            <v>30</v>
          </cell>
          <cell r="I30">
            <v>30</v>
          </cell>
          <cell r="J30">
            <v>0</v>
          </cell>
          <cell r="K30" t="str">
            <v/>
          </cell>
          <cell r="L30">
            <v>0</v>
          </cell>
          <cell r="M30" t="str">
            <v/>
          </cell>
        </row>
        <row r="31">
          <cell r="A31" t="str">
            <v>5H1</v>
          </cell>
          <cell r="B31">
            <v>123</v>
          </cell>
          <cell r="C31">
            <v>118</v>
          </cell>
          <cell r="D31">
            <v>-4.07</v>
          </cell>
          <cell r="E31" t="str">
            <v/>
          </cell>
          <cell r="F31">
            <v>-5</v>
          </cell>
          <cell r="G31" t="str">
            <v/>
          </cell>
          <cell r="H31">
            <v>31</v>
          </cell>
          <cell r="I31">
            <v>26</v>
          </cell>
          <cell r="J31">
            <v>-16.13</v>
          </cell>
          <cell r="K31" t="str">
            <v/>
          </cell>
          <cell r="L31">
            <v>-5</v>
          </cell>
          <cell r="M31" t="str">
            <v/>
          </cell>
        </row>
        <row r="32">
          <cell r="A32" t="str">
            <v>5H8</v>
          </cell>
          <cell r="B32">
            <v>247</v>
          </cell>
          <cell r="C32">
            <v>319</v>
          </cell>
          <cell r="D32">
            <v>29.15</v>
          </cell>
          <cell r="E32" t="str">
            <v/>
          </cell>
          <cell r="F32">
            <v>72</v>
          </cell>
          <cell r="G32" t="str">
            <v/>
          </cell>
          <cell r="H32">
            <v>174</v>
          </cell>
          <cell r="I32">
            <v>175</v>
          </cell>
          <cell r="J32">
            <v>0.57</v>
          </cell>
          <cell r="K32" t="str">
            <v/>
          </cell>
          <cell r="L32">
            <v>1</v>
          </cell>
          <cell r="M32" t="str">
            <v/>
          </cell>
        </row>
        <row r="33">
          <cell r="A33" t="str">
            <v>5HG</v>
          </cell>
          <cell r="B33">
            <v>436</v>
          </cell>
          <cell r="C33">
            <v>458</v>
          </cell>
          <cell r="D33">
            <v>5.05</v>
          </cell>
          <cell r="E33" t="str">
            <v/>
          </cell>
          <cell r="F33">
            <v>22</v>
          </cell>
          <cell r="G33" t="str">
            <v/>
          </cell>
          <cell r="H33">
            <v>138</v>
          </cell>
          <cell r="I33">
            <v>127</v>
          </cell>
          <cell r="J33">
            <v>-7.97</v>
          </cell>
          <cell r="K33" t="str">
            <v/>
          </cell>
          <cell r="L33">
            <v>-11</v>
          </cell>
          <cell r="M33" t="str">
            <v/>
          </cell>
        </row>
        <row r="34">
          <cell r="A34" t="str">
            <v>5HP</v>
          </cell>
          <cell r="B34">
            <v>84</v>
          </cell>
          <cell r="C34">
            <v>85</v>
          </cell>
          <cell r="D34">
            <v>1.19</v>
          </cell>
          <cell r="E34" t="str">
            <v/>
          </cell>
          <cell r="F34">
            <v>1</v>
          </cell>
          <cell r="G34" t="str">
            <v/>
          </cell>
          <cell r="H34">
            <v>49</v>
          </cell>
          <cell r="I34">
            <v>50</v>
          </cell>
          <cell r="J34">
            <v>2.04</v>
          </cell>
          <cell r="K34" t="str">
            <v/>
          </cell>
          <cell r="L34">
            <v>1</v>
          </cell>
          <cell r="M34" t="str">
            <v/>
          </cell>
        </row>
        <row r="35">
          <cell r="A35" t="str">
            <v>5HQ</v>
          </cell>
          <cell r="B35">
            <v>280</v>
          </cell>
          <cell r="C35">
            <v>308</v>
          </cell>
          <cell r="D35">
            <v>10</v>
          </cell>
          <cell r="E35" t="str">
            <v/>
          </cell>
          <cell r="F35">
            <v>28</v>
          </cell>
          <cell r="G35" t="str">
            <v/>
          </cell>
          <cell r="H35">
            <v>84</v>
          </cell>
          <cell r="I35">
            <v>108</v>
          </cell>
          <cell r="J35">
            <v>28.57</v>
          </cell>
          <cell r="K35" t="str">
            <v/>
          </cell>
          <cell r="L35">
            <v>24</v>
          </cell>
          <cell r="M35" t="str">
            <v/>
          </cell>
        </row>
        <row r="36">
          <cell r="A36" t="str">
            <v>5HX</v>
          </cell>
          <cell r="B36">
            <v>286</v>
          </cell>
          <cell r="C36">
            <v>292</v>
          </cell>
          <cell r="D36">
            <v>2.1</v>
          </cell>
          <cell r="E36" t="str">
            <v/>
          </cell>
          <cell r="F36">
            <v>6</v>
          </cell>
          <cell r="G36" t="str">
            <v/>
          </cell>
          <cell r="H36">
            <v>49</v>
          </cell>
          <cell r="I36">
            <v>55</v>
          </cell>
          <cell r="J36">
            <v>12.24</v>
          </cell>
          <cell r="K36" t="str">
            <v/>
          </cell>
          <cell r="L36">
            <v>6</v>
          </cell>
          <cell r="M36" t="str">
            <v/>
          </cell>
        </row>
        <row r="37">
          <cell r="A37" t="str">
            <v>5HY</v>
          </cell>
          <cell r="B37">
            <v>195</v>
          </cell>
          <cell r="C37">
            <v>216</v>
          </cell>
          <cell r="D37">
            <v>10.77</v>
          </cell>
          <cell r="E37" t="str">
            <v/>
          </cell>
          <cell r="F37">
            <v>21</v>
          </cell>
          <cell r="G37" t="str">
            <v/>
          </cell>
          <cell r="H37">
            <v>49</v>
          </cell>
          <cell r="I37">
            <v>36</v>
          </cell>
          <cell r="J37">
            <v>-26.53</v>
          </cell>
          <cell r="K37" t="str">
            <v/>
          </cell>
          <cell r="L37">
            <v>-13</v>
          </cell>
          <cell r="M37" t="str">
            <v/>
          </cell>
        </row>
        <row r="38">
          <cell r="A38" t="str">
            <v>5J2</v>
          </cell>
          <cell r="B38">
            <v>168</v>
          </cell>
          <cell r="C38">
            <v>181</v>
          </cell>
          <cell r="D38">
            <v>7.74</v>
          </cell>
          <cell r="E38" t="str">
            <v/>
          </cell>
          <cell r="F38">
            <v>13</v>
          </cell>
          <cell r="G38" t="str">
            <v/>
          </cell>
          <cell r="H38">
            <v>54</v>
          </cell>
          <cell r="I38">
            <v>64</v>
          </cell>
          <cell r="J38">
            <v>18.52</v>
          </cell>
          <cell r="K38" t="str">
            <v/>
          </cell>
          <cell r="L38">
            <v>10</v>
          </cell>
          <cell r="M38" t="str">
            <v/>
          </cell>
        </row>
        <row r="39">
          <cell r="A39" t="str">
            <v>5J4</v>
          </cell>
          <cell r="B39">
            <v>214</v>
          </cell>
          <cell r="C39">
            <v>218</v>
          </cell>
          <cell r="D39">
            <v>1.87</v>
          </cell>
          <cell r="E39" t="str">
            <v/>
          </cell>
          <cell r="F39">
            <v>4</v>
          </cell>
          <cell r="G39" t="str">
            <v/>
          </cell>
          <cell r="H39">
            <v>76</v>
          </cell>
          <cell r="I39">
            <v>65</v>
          </cell>
          <cell r="J39">
            <v>-14.47</v>
          </cell>
          <cell r="K39" t="str">
            <v/>
          </cell>
          <cell r="L39">
            <v>-11</v>
          </cell>
          <cell r="M39" t="str">
            <v/>
          </cell>
        </row>
        <row r="40">
          <cell r="A40" t="str">
            <v>5J5</v>
          </cell>
          <cell r="B40">
            <v>332</v>
          </cell>
          <cell r="C40">
            <v>300</v>
          </cell>
          <cell r="D40">
            <v>-9.64</v>
          </cell>
          <cell r="E40" t="str">
            <v/>
          </cell>
          <cell r="F40">
            <v>-32</v>
          </cell>
          <cell r="G40" t="str">
            <v/>
          </cell>
          <cell r="H40">
            <v>43</v>
          </cell>
          <cell r="I40">
            <v>30</v>
          </cell>
          <cell r="J40">
            <v>-30.23</v>
          </cell>
          <cell r="K40" t="str">
            <v/>
          </cell>
          <cell r="L40">
            <v>-13</v>
          </cell>
          <cell r="M40" t="str">
            <v/>
          </cell>
        </row>
        <row r="41">
          <cell r="A41" t="str">
            <v>5J6</v>
          </cell>
          <cell r="B41">
            <v>313</v>
          </cell>
          <cell r="C41">
            <v>289</v>
          </cell>
          <cell r="D41">
            <v>-7.67</v>
          </cell>
          <cell r="E41" t="str">
            <v/>
          </cell>
          <cell r="F41">
            <v>-24</v>
          </cell>
          <cell r="G41" t="str">
            <v/>
          </cell>
          <cell r="H41">
            <v>66</v>
          </cell>
          <cell r="I41">
            <v>61</v>
          </cell>
          <cell r="J41">
            <v>-7.58</v>
          </cell>
          <cell r="K41" t="str">
            <v/>
          </cell>
          <cell r="L41">
            <v>-5</v>
          </cell>
          <cell r="M41" t="str">
            <v/>
          </cell>
        </row>
        <row r="42">
          <cell r="A42" t="str">
            <v>5J9</v>
          </cell>
          <cell r="B42">
            <v>150</v>
          </cell>
          <cell r="C42">
            <v>176</v>
          </cell>
          <cell r="D42">
            <v>17.33</v>
          </cell>
          <cell r="E42" t="str">
            <v/>
          </cell>
          <cell r="F42">
            <v>26</v>
          </cell>
          <cell r="G42" t="str">
            <v/>
          </cell>
          <cell r="H42">
            <v>46</v>
          </cell>
          <cell r="I42">
            <v>61</v>
          </cell>
          <cell r="J42">
            <v>32.61</v>
          </cell>
          <cell r="K42" t="str">
            <v/>
          </cell>
          <cell r="L42">
            <v>15</v>
          </cell>
          <cell r="M42" t="str">
            <v/>
          </cell>
        </row>
        <row r="43">
          <cell r="A43" t="str">
            <v>5JE</v>
          </cell>
          <cell r="B43">
            <v>277</v>
          </cell>
          <cell r="C43">
            <v>308</v>
          </cell>
          <cell r="D43">
            <v>11.19</v>
          </cell>
          <cell r="E43" t="str">
            <v/>
          </cell>
          <cell r="F43">
            <v>31</v>
          </cell>
          <cell r="G43" t="str">
            <v/>
          </cell>
          <cell r="H43">
            <v>121</v>
          </cell>
          <cell r="I43">
            <v>133</v>
          </cell>
          <cell r="J43">
            <v>9.92</v>
          </cell>
          <cell r="K43" t="str">
            <v/>
          </cell>
          <cell r="L43">
            <v>12</v>
          </cell>
          <cell r="M43" t="str">
            <v/>
          </cell>
        </row>
        <row r="44">
          <cell r="A44" t="str">
            <v>5JX</v>
          </cell>
          <cell r="B44">
            <v>108</v>
          </cell>
          <cell r="C44">
            <v>127</v>
          </cell>
          <cell r="D44">
            <v>17.59</v>
          </cell>
          <cell r="E44" t="str">
            <v/>
          </cell>
          <cell r="F44">
            <v>19</v>
          </cell>
          <cell r="G44" t="str">
            <v/>
          </cell>
          <cell r="H44">
            <v>56</v>
          </cell>
          <cell r="I44">
            <v>36</v>
          </cell>
          <cell r="J44">
            <v>-35.71</v>
          </cell>
          <cell r="K44" t="str">
            <v>We have checked the data and it is correct. We are in the process of implementing new systems into the team as a consequence of this we have identified a number of inappropriate fast-track referrals and have ensured a more consistent approach to decision </v>
          </cell>
          <cell r="L44">
            <v>-20</v>
          </cell>
          <cell r="M44" t="str">
            <v/>
          </cell>
        </row>
        <row r="45">
          <cell r="A45" t="str">
            <v>5K3</v>
          </cell>
          <cell r="B45">
            <v>118</v>
          </cell>
          <cell r="C45">
            <v>137</v>
          </cell>
          <cell r="D45">
            <v>16.1</v>
          </cell>
          <cell r="E45" t="str">
            <v/>
          </cell>
          <cell r="F45">
            <v>19</v>
          </cell>
          <cell r="G45" t="str">
            <v/>
          </cell>
          <cell r="H45">
            <v>29</v>
          </cell>
          <cell r="I45">
            <v>41</v>
          </cell>
          <cell r="J45">
            <v>41.38</v>
          </cell>
          <cell r="K45" t="str">
            <v>The number of people newly meeting the eligibility criteria does vary from month to month and quarter to quarter, and although it has increased significantly between Q1 and Q2, the Q2 figure is much closer to the previous two quarters (Q3 and Q4 2009-10).</v>
          </cell>
          <cell r="L45">
            <v>12</v>
          </cell>
          <cell r="M45" t="str">
            <v/>
          </cell>
        </row>
        <row r="46">
          <cell r="A46" t="str">
            <v>5K5</v>
          </cell>
          <cell r="B46">
            <v>240</v>
          </cell>
          <cell r="C46">
            <v>236</v>
          </cell>
          <cell r="D46">
            <v>-1.67</v>
          </cell>
          <cell r="E46" t="str">
            <v/>
          </cell>
          <cell r="F46">
            <v>-4</v>
          </cell>
          <cell r="G46" t="str">
            <v/>
          </cell>
          <cell r="H46">
            <v>36</v>
          </cell>
          <cell r="I46">
            <v>64</v>
          </cell>
          <cell r="J46">
            <v>77.78</v>
          </cell>
          <cell r="K46" t="str">
            <v>This is due to a higher number of fast track referrals and in general the number of patients meeting continuing care criteria has increased.</v>
          </cell>
          <cell r="L46">
            <v>28</v>
          </cell>
          <cell r="M46" t="str">
            <v/>
          </cell>
        </row>
        <row r="47">
          <cell r="A47" t="str">
            <v>5K6</v>
          </cell>
          <cell r="B47">
            <v>205</v>
          </cell>
          <cell r="C47">
            <v>198</v>
          </cell>
          <cell r="D47">
            <v>-3.41</v>
          </cell>
          <cell r="E47" t="str">
            <v/>
          </cell>
          <cell r="F47">
            <v>-7</v>
          </cell>
          <cell r="G47" t="str">
            <v/>
          </cell>
          <cell r="H47">
            <v>31</v>
          </cell>
          <cell r="I47">
            <v>33</v>
          </cell>
          <cell r="J47">
            <v>6.45</v>
          </cell>
          <cell r="K47" t="str">
            <v/>
          </cell>
          <cell r="L47">
            <v>2</v>
          </cell>
          <cell r="M47" t="str">
            <v/>
          </cell>
        </row>
        <row r="48">
          <cell r="A48" t="str">
            <v>5K7</v>
          </cell>
          <cell r="B48">
            <v>216</v>
          </cell>
          <cell r="C48">
            <v>226</v>
          </cell>
          <cell r="D48">
            <v>4.63</v>
          </cell>
          <cell r="E48" t="str">
            <v/>
          </cell>
          <cell r="F48">
            <v>10</v>
          </cell>
          <cell r="G48" t="str">
            <v/>
          </cell>
          <cell r="H48">
            <v>41</v>
          </cell>
          <cell r="I48">
            <v>49</v>
          </cell>
          <cell r="J48">
            <v>19.51</v>
          </cell>
          <cell r="K48" t="str">
            <v/>
          </cell>
          <cell r="L48">
            <v>8</v>
          </cell>
          <cell r="M48" t="str">
            <v/>
          </cell>
        </row>
        <row r="49">
          <cell r="A49" t="str">
            <v>5K8</v>
          </cell>
          <cell r="B49">
            <v>146</v>
          </cell>
          <cell r="C49">
            <v>150</v>
          </cell>
          <cell r="D49">
            <v>2.74</v>
          </cell>
          <cell r="E49" t="str">
            <v/>
          </cell>
          <cell r="F49">
            <v>4</v>
          </cell>
          <cell r="G49" t="str">
            <v/>
          </cell>
          <cell r="H49">
            <v>47</v>
          </cell>
          <cell r="I49">
            <v>46</v>
          </cell>
          <cell r="J49">
            <v>-2.13</v>
          </cell>
          <cell r="K49" t="str">
            <v/>
          </cell>
          <cell r="L49">
            <v>-1</v>
          </cell>
          <cell r="M49" t="str">
            <v/>
          </cell>
        </row>
        <row r="50">
          <cell r="A50" t="str">
            <v>5K9</v>
          </cell>
          <cell r="B50">
            <v>409</v>
          </cell>
          <cell r="C50">
            <v>389</v>
          </cell>
          <cell r="D50">
            <v>-4.89</v>
          </cell>
          <cell r="E50" t="str">
            <v/>
          </cell>
          <cell r="F50">
            <v>-20</v>
          </cell>
          <cell r="G50" t="str">
            <v/>
          </cell>
          <cell r="H50">
            <v>130</v>
          </cell>
          <cell r="I50">
            <v>132</v>
          </cell>
          <cell r="J50">
            <v>1.54</v>
          </cell>
          <cell r="K50" t="str">
            <v/>
          </cell>
          <cell r="L50">
            <v>2</v>
          </cell>
          <cell r="M50" t="str">
            <v/>
          </cell>
        </row>
        <row r="51">
          <cell r="A51" t="str">
            <v>5KF</v>
          </cell>
          <cell r="B51">
            <v>141</v>
          </cell>
          <cell r="C51">
            <v>161</v>
          </cell>
          <cell r="D51">
            <v>14.18</v>
          </cell>
          <cell r="E51" t="str">
            <v/>
          </cell>
          <cell r="F51">
            <v>20</v>
          </cell>
          <cell r="G51" t="str">
            <v/>
          </cell>
          <cell r="H51">
            <v>6</v>
          </cell>
          <cell r="I51">
            <v>38</v>
          </cell>
          <cell r="J51">
            <v>533.33</v>
          </cell>
          <cell r="K51" t="str">
            <v>In Q1 there was more focus on Review cases rather than New ones; much of the backlog has been addressed in Q2.</v>
          </cell>
          <cell r="L51">
            <v>32</v>
          </cell>
          <cell r="M51" t="str">
            <v/>
          </cell>
        </row>
        <row r="52">
          <cell r="A52" t="str">
            <v>5KG</v>
          </cell>
          <cell r="B52">
            <v>134</v>
          </cell>
          <cell r="C52">
            <v>158</v>
          </cell>
          <cell r="D52">
            <v>17.91</v>
          </cell>
          <cell r="E52" t="str">
            <v/>
          </cell>
          <cell r="F52">
            <v>24</v>
          </cell>
          <cell r="G52" t="str">
            <v/>
          </cell>
          <cell r="H52">
            <v>17</v>
          </cell>
          <cell r="I52">
            <v>27</v>
          </cell>
          <cell r="J52">
            <v>58.82</v>
          </cell>
          <cell r="K52" t="str">
            <v>In Q1 there was more focus on Review cases rather than New ones; much of the backlog has been addressed in Q2.</v>
          </cell>
          <cell r="L52">
            <v>10</v>
          </cell>
          <cell r="M52" t="str">
            <v/>
          </cell>
        </row>
        <row r="53">
          <cell r="A53" t="str">
            <v>5KL</v>
          </cell>
          <cell r="B53">
            <v>550</v>
          </cell>
          <cell r="C53">
            <v>557</v>
          </cell>
          <cell r="D53">
            <v>1.27</v>
          </cell>
          <cell r="E53" t="str">
            <v/>
          </cell>
          <cell r="F53">
            <v>7</v>
          </cell>
          <cell r="G53" t="str">
            <v/>
          </cell>
          <cell r="H53">
            <v>114</v>
          </cell>
          <cell r="I53">
            <v>77</v>
          </cell>
          <cell r="J53">
            <v>-32.46</v>
          </cell>
          <cell r="K53" t="str">
            <v/>
          </cell>
          <cell r="L53">
            <v>-37</v>
          </cell>
          <cell r="M53" t="str">
            <v/>
          </cell>
        </row>
        <row r="54">
          <cell r="A54" t="str">
            <v>5KM</v>
          </cell>
          <cell r="B54">
            <v>102</v>
          </cell>
          <cell r="C54">
            <v>109</v>
          </cell>
          <cell r="D54">
            <v>6.86</v>
          </cell>
          <cell r="E54" t="str">
            <v/>
          </cell>
          <cell r="F54">
            <v>7</v>
          </cell>
          <cell r="G54" t="str">
            <v/>
          </cell>
          <cell r="H54">
            <v>31</v>
          </cell>
          <cell r="I54">
            <v>29</v>
          </cell>
          <cell r="J54">
            <v>-6.45</v>
          </cell>
          <cell r="K54" t="str">
            <v/>
          </cell>
          <cell r="L54">
            <v>-2</v>
          </cell>
          <cell r="M54" t="str">
            <v/>
          </cell>
        </row>
        <row r="55">
          <cell r="A55" t="str">
            <v>5L1</v>
          </cell>
          <cell r="B55">
            <v>199</v>
          </cell>
          <cell r="C55">
            <v>205</v>
          </cell>
          <cell r="D55">
            <v>3.02</v>
          </cell>
          <cell r="E55" t="str">
            <v/>
          </cell>
          <cell r="F55">
            <v>6</v>
          </cell>
          <cell r="G55" t="str">
            <v/>
          </cell>
          <cell r="H55">
            <v>44</v>
          </cell>
          <cell r="I55">
            <v>39</v>
          </cell>
          <cell r="J55">
            <v>-11.36</v>
          </cell>
          <cell r="K55" t="str">
            <v/>
          </cell>
          <cell r="L55">
            <v>-5</v>
          </cell>
          <cell r="M55" t="str">
            <v/>
          </cell>
        </row>
        <row r="56">
          <cell r="A56" t="str">
            <v>5L3</v>
          </cell>
          <cell r="B56">
            <v>150</v>
          </cell>
          <cell r="C56">
            <v>173</v>
          </cell>
          <cell r="D56">
            <v>15.33</v>
          </cell>
          <cell r="E56" t="str">
            <v/>
          </cell>
          <cell r="F56">
            <v>23</v>
          </cell>
          <cell r="G56" t="str">
            <v/>
          </cell>
          <cell r="H56">
            <v>85</v>
          </cell>
          <cell r="I56">
            <v>75</v>
          </cell>
          <cell r="J56">
            <v>-11.76</v>
          </cell>
          <cell r="K56" t="str">
            <v/>
          </cell>
          <cell r="L56">
            <v>-10</v>
          </cell>
          <cell r="M56" t="str">
            <v/>
          </cell>
        </row>
        <row r="57">
          <cell r="A57" t="str">
            <v>5LA</v>
          </cell>
          <cell r="B57">
            <v>205</v>
          </cell>
          <cell r="C57">
            <v>210</v>
          </cell>
          <cell r="D57">
            <v>2.44</v>
          </cell>
          <cell r="E57" t="str">
            <v/>
          </cell>
          <cell r="F57">
            <v>5</v>
          </cell>
          <cell r="G57" t="str">
            <v/>
          </cell>
          <cell r="H57">
            <v>59</v>
          </cell>
          <cell r="I57">
            <v>49</v>
          </cell>
          <cell r="J57">
            <v>-16.95</v>
          </cell>
          <cell r="K57" t="str">
            <v/>
          </cell>
          <cell r="L57">
            <v>-10</v>
          </cell>
          <cell r="M57" t="str">
            <v/>
          </cell>
        </row>
        <row r="58">
          <cell r="A58" t="str">
            <v>5LC</v>
          </cell>
          <cell r="B58">
            <v>150</v>
          </cell>
          <cell r="C58">
            <v>168</v>
          </cell>
          <cell r="D58">
            <v>12</v>
          </cell>
          <cell r="E58" t="str">
            <v/>
          </cell>
          <cell r="F58">
            <v>18</v>
          </cell>
          <cell r="G58" t="str">
            <v/>
          </cell>
          <cell r="H58">
            <v>43</v>
          </cell>
          <cell r="I58">
            <v>68</v>
          </cell>
          <cell r="J58">
            <v>58.14</v>
          </cell>
          <cell r="K58" t="str">
            <v>Breach due to increased levels of activity across Continuing Healthcare for Q2 10/11
Amendment to Q1 figures
Line 8228: 148
Line 8229: 42 
Difference in submitted figures due to Omnibus collection being required previous to validation of Funded Care Repo</v>
          </cell>
          <cell r="L58">
            <v>25</v>
          </cell>
          <cell r="M58" t="str">
            <v/>
          </cell>
        </row>
        <row r="59">
          <cell r="A59" t="str">
            <v>5LD</v>
          </cell>
          <cell r="B59">
            <v>227</v>
          </cell>
          <cell r="C59">
            <v>223</v>
          </cell>
          <cell r="D59">
            <v>-1.76</v>
          </cell>
          <cell r="E59" t="str">
            <v/>
          </cell>
          <cell r="F59">
            <v>-4</v>
          </cell>
          <cell r="G59" t="str">
            <v/>
          </cell>
          <cell r="H59">
            <v>59</v>
          </cell>
          <cell r="I59">
            <v>66</v>
          </cell>
          <cell r="J59">
            <v>11.86</v>
          </cell>
          <cell r="K59" t="str">
            <v/>
          </cell>
          <cell r="L59">
            <v>7</v>
          </cell>
          <cell r="M59" t="str">
            <v/>
          </cell>
        </row>
        <row r="60">
          <cell r="A60" t="str">
            <v>5LE</v>
          </cell>
          <cell r="B60">
            <v>116</v>
          </cell>
          <cell r="C60">
            <v>156</v>
          </cell>
          <cell r="D60">
            <v>34.48</v>
          </cell>
          <cell r="E60" t="str">
            <v>Improvement in data quality.</v>
          </cell>
          <cell r="F60">
            <v>40</v>
          </cell>
          <cell r="G60" t="str">
            <v/>
          </cell>
          <cell r="H60">
            <v>60</v>
          </cell>
          <cell r="I60">
            <v>72</v>
          </cell>
          <cell r="J60">
            <v>20</v>
          </cell>
          <cell r="K60" t="str">
            <v/>
          </cell>
          <cell r="L60">
            <v>12</v>
          </cell>
          <cell r="M60" t="str">
            <v/>
          </cell>
        </row>
        <row r="61">
          <cell r="A61" t="str">
            <v>5LF</v>
          </cell>
          <cell r="B61">
            <v>128</v>
          </cell>
          <cell r="C61">
            <v>148</v>
          </cell>
          <cell r="D61">
            <v>15.63</v>
          </cell>
          <cell r="E61" t="str">
            <v/>
          </cell>
          <cell r="F61">
            <v>20</v>
          </cell>
          <cell r="G61" t="str">
            <v/>
          </cell>
          <cell r="H61">
            <v>46</v>
          </cell>
          <cell r="I61">
            <v>59</v>
          </cell>
          <cell r="J61">
            <v>28.26</v>
          </cell>
          <cell r="K61" t="str">
            <v/>
          </cell>
          <cell r="L61">
            <v>13</v>
          </cell>
          <cell r="M61" t="str">
            <v/>
          </cell>
        </row>
        <row r="62">
          <cell r="A62" t="str">
            <v>5LG</v>
          </cell>
          <cell r="B62">
            <v>107</v>
          </cell>
          <cell r="C62">
            <v>116</v>
          </cell>
          <cell r="D62">
            <v>8.41</v>
          </cell>
          <cell r="E62" t="str">
            <v/>
          </cell>
          <cell r="F62">
            <v>9</v>
          </cell>
          <cell r="G62" t="str">
            <v/>
          </cell>
          <cell r="H62">
            <v>56</v>
          </cell>
          <cell r="I62">
            <v>57</v>
          </cell>
          <cell r="J62">
            <v>1.79</v>
          </cell>
          <cell r="K62" t="str">
            <v/>
          </cell>
          <cell r="L62">
            <v>1</v>
          </cell>
          <cell r="M62" t="str">
            <v/>
          </cell>
        </row>
        <row r="63">
          <cell r="A63" t="str">
            <v>5LH</v>
          </cell>
          <cell r="B63">
            <v>213</v>
          </cell>
          <cell r="C63">
            <v>209</v>
          </cell>
          <cell r="D63">
            <v>-1.88</v>
          </cell>
          <cell r="E63" t="str">
            <v/>
          </cell>
          <cell r="F63">
            <v>-4</v>
          </cell>
          <cell r="G63" t="str">
            <v/>
          </cell>
          <cell r="H63">
            <v>57</v>
          </cell>
          <cell r="I63">
            <v>36</v>
          </cell>
          <cell r="J63">
            <v>-36.84</v>
          </cell>
          <cell r="K63" t="str">
            <v>Reduction in number newly meeting eligibility criteria in Quarter 2</v>
          </cell>
          <cell r="L63">
            <v>-21</v>
          </cell>
          <cell r="M63" t="str">
            <v/>
          </cell>
        </row>
        <row r="64">
          <cell r="A64" t="str">
            <v>5LQ</v>
          </cell>
          <cell r="B64">
            <v>126</v>
          </cell>
          <cell r="C64">
            <v>125</v>
          </cell>
          <cell r="D64">
            <v>-0.79</v>
          </cell>
          <cell r="E64" t="str">
            <v/>
          </cell>
          <cell r="F64">
            <v>-1</v>
          </cell>
          <cell r="G64" t="str">
            <v/>
          </cell>
          <cell r="H64">
            <v>38</v>
          </cell>
          <cell r="I64">
            <v>23</v>
          </cell>
          <cell r="J64">
            <v>-39.47</v>
          </cell>
          <cell r="K64" t="str">
            <v>Variation</v>
          </cell>
          <cell r="L64">
            <v>-15</v>
          </cell>
          <cell r="M64" t="str">
            <v/>
          </cell>
        </row>
        <row r="65">
          <cell r="A65" t="str">
            <v>5M1</v>
          </cell>
          <cell r="B65">
            <v>294</v>
          </cell>
          <cell r="C65">
            <v>310</v>
          </cell>
          <cell r="D65">
            <v>5.44</v>
          </cell>
          <cell r="E65" t="str">
            <v/>
          </cell>
          <cell r="F65">
            <v>16</v>
          </cell>
          <cell r="G65" t="str">
            <v/>
          </cell>
          <cell r="H65">
            <v>80</v>
          </cell>
          <cell r="I65">
            <v>66</v>
          </cell>
          <cell r="J65">
            <v>-17.5</v>
          </cell>
          <cell r="K65" t="str">
            <v/>
          </cell>
          <cell r="L65">
            <v>-14</v>
          </cell>
          <cell r="M65" t="str">
            <v/>
          </cell>
        </row>
        <row r="66">
          <cell r="A66" t="str">
            <v>5M2</v>
          </cell>
          <cell r="B66">
            <v>479</v>
          </cell>
          <cell r="C66">
            <v>476</v>
          </cell>
          <cell r="D66">
            <v>-0.63</v>
          </cell>
          <cell r="E66" t="str">
            <v/>
          </cell>
          <cell r="F66">
            <v>-3</v>
          </cell>
          <cell r="G66" t="str">
            <v/>
          </cell>
          <cell r="H66">
            <v>74</v>
          </cell>
          <cell r="I66">
            <v>87</v>
          </cell>
          <cell r="J66">
            <v>17.57</v>
          </cell>
          <cell r="K66" t="str">
            <v/>
          </cell>
          <cell r="L66">
            <v>13</v>
          </cell>
          <cell r="M66" t="str">
            <v/>
          </cell>
        </row>
        <row r="67">
          <cell r="A67" t="str">
            <v>5M3</v>
          </cell>
          <cell r="B67">
            <v>322</v>
          </cell>
          <cell r="C67">
            <v>340</v>
          </cell>
          <cell r="D67">
            <v>5.59</v>
          </cell>
          <cell r="E67" t="str">
            <v/>
          </cell>
          <cell r="F67">
            <v>18</v>
          </cell>
          <cell r="G67" t="str">
            <v/>
          </cell>
          <cell r="H67">
            <v>129</v>
          </cell>
          <cell r="I67">
            <v>127</v>
          </cell>
          <cell r="J67">
            <v>-1.55</v>
          </cell>
          <cell r="K67" t="str">
            <v/>
          </cell>
          <cell r="L67">
            <v>-2</v>
          </cell>
          <cell r="M67" t="str">
            <v/>
          </cell>
        </row>
        <row r="68">
          <cell r="A68" t="str">
            <v>5M6</v>
          </cell>
          <cell r="B68">
            <v>100</v>
          </cell>
          <cell r="C68">
            <v>115</v>
          </cell>
          <cell r="D68">
            <v>15</v>
          </cell>
          <cell r="E68" t="str">
            <v/>
          </cell>
          <cell r="F68">
            <v>15</v>
          </cell>
          <cell r="G68" t="str">
            <v/>
          </cell>
          <cell r="H68">
            <v>135</v>
          </cell>
          <cell r="I68">
            <v>44</v>
          </cell>
          <cell r="J68">
            <v>-67.41</v>
          </cell>
          <cell r="K68" t="str">
            <v>The figure entered in Q1 was incorrect. The actual figure for Q1 should have been 37.</v>
          </cell>
          <cell r="L68">
            <v>-91</v>
          </cell>
          <cell r="M68" t="str">
            <v/>
          </cell>
        </row>
        <row r="69">
          <cell r="A69" t="str">
            <v>5M7</v>
          </cell>
          <cell r="B69">
            <v>283</v>
          </cell>
          <cell r="C69">
            <v>302</v>
          </cell>
          <cell r="D69">
            <v>6.71</v>
          </cell>
          <cell r="E69" t="str">
            <v/>
          </cell>
          <cell r="F69">
            <v>19</v>
          </cell>
          <cell r="G69" t="str">
            <v/>
          </cell>
          <cell r="H69">
            <v>116</v>
          </cell>
          <cell r="I69">
            <v>91</v>
          </cell>
          <cell r="J69">
            <v>-21.55</v>
          </cell>
          <cell r="K69" t="str">
            <v/>
          </cell>
          <cell r="L69">
            <v>-25</v>
          </cell>
          <cell r="M69" t="str">
            <v/>
          </cell>
        </row>
        <row r="70">
          <cell r="A70" t="str">
            <v>5M8</v>
          </cell>
          <cell r="B70">
            <v>237</v>
          </cell>
          <cell r="C70">
            <v>243</v>
          </cell>
          <cell r="D70">
            <v>2.53</v>
          </cell>
          <cell r="E70" t="str">
            <v/>
          </cell>
          <cell r="F70">
            <v>6</v>
          </cell>
          <cell r="G70" t="str">
            <v/>
          </cell>
          <cell r="H70">
            <v>91</v>
          </cell>
          <cell r="I70">
            <v>100</v>
          </cell>
          <cell r="J70">
            <v>9.89</v>
          </cell>
          <cell r="K70" t="str">
            <v/>
          </cell>
          <cell r="L70">
            <v>9</v>
          </cell>
          <cell r="M70" t="str">
            <v/>
          </cell>
        </row>
        <row r="71">
          <cell r="A71" t="str">
            <v>5MD</v>
          </cell>
          <cell r="B71">
            <v>402</v>
          </cell>
          <cell r="C71">
            <v>397</v>
          </cell>
          <cell r="D71">
            <v>-1.24</v>
          </cell>
          <cell r="E71" t="str">
            <v/>
          </cell>
          <cell r="F71">
            <v>-5</v>
          </cell>
          <cell r="G71" t="str">
            <v/>
          </cell>
          <cell r="H71">
            <v>102</v>
          </cell>
          <cell r="I71">
            <v>89</v>
          </cell>
          <cell r="J71">
            <v>-12.75</v>
          </cell>
          <cell r="K71" t="str">
            <v/>
          </cell>
          <cell r="L71">
            <v>-13</v>
          </cell>
          <cell r="M71" t="str">
            <v/>
          </cell>
        </row>
        <row r="72">
          <cell r="A72" t="str">
            <v>5MK</v>
          </cell>
          <cell r="B72">
            <v>264</v>
          </cell>
          <cell r="C72">
            <v>237</v>
          </cell>
          <cell r="D72">
            <v>-10.23</v>
          </cell>
          <cell r="E72" t="str">
            <v/>
          </cell>
          <cell r="F72">
            <v>-27</v>
          </cell>
          <cell r="G72" t="str">
            <v/>
          </cell>
          <cell r="H72">
            <v>36</v>
          </cell>
          <cell r="I72">
            <v>33</v>
          </cell>
          <cell r="J72">
            <v>-8.33</v>
          </cell>
          <cell r="K72" t="str">
            <v/>
          </cell>
          <cell r="L72">
            <v>-3</v>
          </cell>
          <cell r="M72" t="str">
            <v/>
          </cell>
        </row>
        <row r="73">
          <cell r="A73" t="str">
            <v>5MV</v>
          </cell>
          <cell r="B73">
            <v>306</v>
          </cell>
          <cell r="C73">
            <v>339</v>
          </cell>
          <cell r="D73">
            <v>10.78</v>
          </cell>
          <cell r="E73" t="str">
            <v/>
          </cell>
          <cell r="F73">
            <v>33</v>
          </cell>
          <cell r="G73" t="str">
            <v/>
          </cell>
          <cell r="H73">
            <v>170</v>
          </cell>
          <cell r="I73">
            <v>163</v>
          </cell>
          <cell r="J73">
            <v>-4.12</v>
          </cell>
          <cell r="K73" t="str">
            <v/>
          </cell>
          <cell r="L73">
            <v>-7</v>
          </cell>
          <cell r="M73" t="str">
            <v/>
          </cell>
        </row>
        <row r="74">
          <cell r="A74" t="str">
            <v>5MX</v>
          </cell>
          <cell r="B74">
            <v>124</v>
          </cell>
          <cell r="C74">
            <v>149</v>
          </cell>
          <cell r="D74">
            <v>20.16</v>
          </cell>
          <cell r="E74" t="str">
            <v/>
          </cell>
          <cell r="F74">
            <v>25</v>
          </cell>
          <cell r="G74" t="str">
            <v/>
          </cell>
          <cell r="H74">
            <v>36</v>
          </cell>
          <cell r="I74">
            <v>37</v>
          </cell>
          <cell r="J74">
            <v>2.78</v>
          </cell>
          <cell r="K74" t="str">
            <v/>
          </cell>
          <cell r="L74">
            <v>1</v>
          </cell>
          <cell r="M74" t="str">
            <v/>
          </cell>
        </row>
        <row r="75">
          <cell r="A75" t="str">
            <v>5N1</v>
          </cell>
          <cell r="B75">
            <v>844</v>
          </cell>
          <cell r="C75">
            <v>863</v>
          </cell>
          <cell r="D75">
            <v>2.25</v>
          </cell>
          <cell r="E75" t="str">
            <v/>
          </cell>
          <cell r="F75">
            <v>19</v>
          </cell>
          <cell r="G75" t="str">
            <v/>
          </cell>
          <cell r="H75">
            <v>439</v>
          </cell>
          <cell r="I75">
            <v>432</v>
          </cell>
          <cell r="J75">
            <v>-1.59</v>
          </cell>
          <cell r="K75" t="str">
            <v/>
          </cell>
          <cell r="L75">
            <v>-7</v>
          </cell>
          <cell r="M75" t="str">
            <v/>
          </cell>
        </row>
        <row r="76">
          <cell r="A76" t="str">
            <v>5N2</v>
          </cell>
          <cell r="B76">
            <v>431</v>
          </cell>
          <cell r="C76">
            <v>434</v>
          </cell>
          <cell r="D76">
            <v>0.7</v>
          </cell>
          <cell r="E76" t="str">
            <v/>
          </cell>
          <cell r="F76">
            <v>3</v>
          </cell>
          <cell r="G76" t="str">
            <v/>
          </cell>
          <cell r="H76">
            <v>140</v>
          </cell>
          <cell r="I76">
            <v>101</v>
          </cell>
          <cell r="J76">
            <v>-27.86</v>
          </cell>
          <cell r="K76" t="str">
            <v/>
          </cell>
          <cell r="L76">
            <v>-39</v>
          </cell>
          <cell r="M76" t="str">
            <v/>
          </cell>
        </row>
        <row r="77">
          <cell r="A77" t="str">
            <v>5N3</v>
          </cell>
          <cell r="B77">
            <v>336</v>
          </cell>
          <cell r="C77">
            <v>217</v>
          </cell>
          <cell r="D77">
            <v>-35.42</v>
          </cell>
          <cell r="E77" t="str">
            <v>it has been brought to our attention that the quarter 1 figure is incorrect. The correct figure is 230 and we will submit a revision request to confirm this.</v>
          </cell>
          <cell r="F77">
            <v>-119</v>
          </cell>
          <cell r="G77" t="str">
            <v/>
          </cell>
          <cell r="H77">
            <v>152</v>
          </cell>
          <cell r="I77">
            <v>137</v>
          </cell>
          <cell r="J77">
            <v>-9.87</v>
          </cell>
          <cell r="K77" t="str">
            <v/>
          </cell>
          <cell r="L77">
            <v>-15</v>
          </cell>
          <cell r="M77" t="str">
            <v/>
          </cell>
        </row>
        <row r="78">
          <cell r="A78" t="str">
            <v>5N4</v>
          </cell>
          <cell r="B78">
            <v>1168</v>
          </cell>
          <cell r="C78">
            <v>1183</v>
          </cell>
          <cell r="D78">
            <v>1.28</v>
          </cell>
          <cell r="E78" t="str">
            <v/>
          </cell>
          <cell r="F78">
            <v>15</v>
          </cell>
          <cell r="G78" t="str">
            <v/>
          </cell>
          <cell r="H78">
            <v>380</v>
          </cell>
          <cell r="I78">
            <v>349</v>
          </cell>
          <cell r="J78">
            <v>-8.16</v>
          </cell>
          <cell r="K78" t="str">
            <v/>
          </cell>
          <cell r="L78">
            <v>-31</v>
          </cell>
          <cell r="M78" t="str">
            <v/>
          </cell>
        </row>
        <row r="79">
          <cell r="A79" t="str">
            <v>5N5</v>
          </cell>
          <cell r="B79">
            <v>424</v>
          </cell>
          <cell r="C79">
            <v>500</v>
          </cell>
          <cell r="D79">
            <v>17.92</v>
          </cell>
          <cell r="E79" t="str">
            <v/>
          </cell>
          <cell r="F79">
            <v>76</v>
          </cell>
          <cell r="G79" t="str">
            <v/>
          </cell>
          <cell r="H79">
            <v>203</v>
          </cell>
          <cell r="I79">
            <v>214</v>
          </cell>
          <cell r="J79">
            <v>5.42</v>
          </cell>
          <cell r="K79" t="str">
            <v/>
          </cell>
          <cell r="L79">
            <v>11</v>
          </cell>
          <cell r="M79" t="str">
            <v/>
          </cell>
        </row>
        <row r="80">
          <cell r="A80" t="str">
            <v>5N6</v>
          </cell>
          <cell r="B80">
            <v>870</v>
          </cell>
          <cell r="C80">
            <v>841</v>
          </cell>
          <cell r="D80">
            <v>-3.33</v>
          </cell>
          <cell r="E80" t="str">
            <v/>
          </cell>
          <cell r="F80">
            <v>-29</v>
          </cell>
          <cell r="G80" t="str">
            <v/>
          </cell>
          <cell r="H80">
            <v>172</v>
          </cell>
          <cell r="I80">
            <v>189</v>
          </cell>
          <cell r="J80">
            <v>9.88</v>
          </cell>
          <cell r="K80" t="str">
            <v/>
          </cell>
          <cell r="L80">
            <v>17</v>
          </cell>
          <cell r="M80" t="str">
            <v/>
          </cell>
        </row>
        <row r="81">
          <cell r="A81" t="str">
            <v>5N7</v>
          </cell>
          <cell r="B81">
            <v>293</v>
          </cell>
          <cell r="C81">
            <v>274</v>
          </cell>
          <cell r="D81">
            <v>-6.48</v>
          </cell>
          <cell r="E81" t="str">
            <v/>
          </cell>
          <cell r="F81">
            <v>-19</v>
          </cell>
          <cell r="G81" t="str">
            <v/>
          </cell>
          <cell r="H81">
            <v>100</v>
          </cell>
          <cell r="I81">
            <v>56</v>
          </cell>
          <cell r="J81">
            <v>-44</v>
          </cell>
          <cell r="K81" t="str">
            <v>In Q1 there was an increase in the number of newly eligible cases, across all categories due to demographics and more robust assessment processes, for Q2 the figures have settled back to usual levels.</v>
          </cell>
          <cell r="L81">
            <v>-44</v>
          </cell>
          <cell r="M81" t="str">
            <v/>
          </cell>
        </row>
        <row r="82">
          <cell r="A82" t="str">
            <v>5N8</v>
          </cell>
          <cell r="B82">
            <v>598</v>
          </cell>
          <cell r="C82">
            <v>565</v>
          </cell>
          <cell r="D82">
            <v>-5.52</v>
          </cell>
          <cell r="E82" t="str">
            <v/>
          </cell>
          <cell r="F82">
            <v>-33</v>
          </cell>
          <cell r="G82" t="str">
            <v/>
          </cell>
          <cell r="H82">
            <v>241</v>
          </cell>
          <cell r="I82">
            <v>286</v>
          </cell>
          <cell r="J82">
            <v>18.67</v>
          </cell>
          <cell r="K82" t="str">
            <v/>
          </cell>
          <cell r="L82">
            <v>45</v>
          </cell>
          <cell r="M82" t="str">
            <v/>
          </cell>
        </row>
        <row r="83">
          <cell r="A83" t="str">
            <v>5N9</v>
          </cell>
          <cell r="B83">
            <v>2231</v>
          </cell>
          <cell r="C83">
            <v>733</v>
          </cell>
          <cell r="D83">
            <v>-67.14</v>
          </cell>
          <cell r="E83" t="str">
            <v>Learning Disability patients are INCLUDED from these figures.</v>
          </cell>
          <cell r="F83">
            <v>-1498</v>
          </cell>
          <cell r="G83" t="str">
            <v>Learning Disability patients are INCLUDED from these figures.</v>
          </cell>
          <cell r="H83">
            <v>672</v>
          </cell>
          <cell r="I83">
            <v>461</v>
          </cell>
          <cell r="J83">
            <v>-31.4</v>
          </cell>
          <cell r="K83" t="str">
            <v/>
          </cell>
          <cell r="L83">
            <v>-211</v>
          </cell>
          <cell r="M83" t="str">
            <v>Learning Disability patients are INCLUDED from these figures.</v>
          </cell>
        </row>
        <row r="84">
          <cell r="A84" t="str">
            <v>5NA</v>
          </cell>
          <cell r="B84">
            <v>280</v>
          </cell>
          <cell r="C84">
            <v>284</v>
          </cell>
          <cell r="D84">
            <v>1.43</v>
          </cell>
          <cell r="E84" t="str">
            <v/>
          </cell>
          <cell r="F84">
            <v>4</v>
          </cell>
          <cell r="G84" t="str">
            <v/>
          </cell>
          <cell r="H84">
            <v>84</v>
          </cell>
          <cell r="I84">
            <v>90</v>
          </cell>
          <cell r="J84">
            <v>7.14</v>
          </cell>
          <cell r="K84" t="str">
            <v/>
          </cell>
          <cell r="L84">
            <v>6</v>
          </cell>
          <cell r="M84" t="str">
            <v/>
          </cell>
        </row>
        <row r="85">
          <cell r="A85" t="str">
            <v>5NC</v>
          </cell>
          <cell r="B85">
            <v>283</v>
          </cell>
          <cell r="C85">
            <v>285</v>
          </cell>
          <cell r="D85">
            <v>0.71</v>
          </cell>
          <cell r="E85" t="str">
            <v/>
          </cell>
          <cell r="F85">
            <v>2</v>
          </cell>
          <cell r="G85" t="str">
            <v/>
          </cell>
          <cell r="H85">
            <v>71</v>
          </cell>
          <cell r="I85">
            <v>59</v>
          </cell>
          <cell r="J85">
            <v>-16.9</v>
          </cell>
          <cell r="K85" t="str">
            <v/>
          </cell>
          <cell r="L85">
            <v>-12</v>
          </cell>
          <cell r="M85" t="str">
            <v/>
          </cell>
        </row>
        <row r="86">
          <cell r="A86" t="str">
            <v>5ND</v>
          </cell>
          <cell r="B86">
            <v>150</v>
          </cell>
          <cell r="C86">
            <v>176</v>
          </cell>
          <cell r="D86">
            <v>17.33</v>
          </cell>
          <cell r="E86" t="str">
            <v/>
          </cell>
          <cell r="F86">
            <v>26</v>
          </cell>
          <cell r="G86" t="str">
            <v/>
          </cell>
          <cell r="H86">
            <v>46</v>
          </cell>
          <cell r="I86">
            <v>61</v>
          </cell>
          <cell r="J86">
            <v>32.61</v>
          </cell>
          <cell r="K86" t="str">
            <v/>
          </cell>
          <cell r="L86">
            <v>15</v>
          </cell>
          <cell r="M86" t="str">
            <v/>
          </cell>
        </row>
        <row r="87">
          <cell r="A87" t="str">
            <v>5NE</v>
          </cell>
          <cell r="B87">
            <v>414</v>
          </cell>
          <cell r="C87">
            <v>469</v>
          </cell>
          <cell r="D87">
            <v>13.29</v>
          </cell>
          <cell r="E87" t="str">
            <v/>
          </cell>
          <cell r="F87">
            <v>55</v>
          </cell>
          <cell r="G87" t="str">
            <v/>
          </cell>
          <cell r="H87">
            <v>197</v>
          </cell>
          <cell r="I87">
            <v>197</v>
          </cell>
          <cell r="J87">
            <v>0</v>
          </cell>
          <cell r="K87" t="str">
            <v/>
          </cell>
          <cell r="L87">
            <v>0</v>
          </cell>
          <cell r="M87" t="str">
            <v/>
          </cell>
        </row>
        <row r="88">
          <cell r="A88" t="str">
            <v>5NF</v>
          </cell>
          <cell r="B88">
            <v>468</v>
          </cell>
          <cell r="C88">
            <v>444</v>
          </cell>
          <cell r="D88">
            <v>-5.13</v>
          </cell>
          <cell r="E88" t="str">
            <v/>
          </cell>
          <cell r="F88">
            <v>-24</v>
          </cell>
          <cell r="G88" t="str">
            <v/>
          </cell>
          <cell r="H88">
            <v>145</v>
          </cell>
          <cell r="I88">
            <v>123</v>
          </cell>
          <cell r="J88">
            <v>-15.17</v>
          </cell>
          <cell r="K88" t="str">
            <v/>
          </cell>
          <cell r="L88">
            <v>-22</v>
          </cell>
          <cell r="M88" t="str">
            <v/>
          </cell>
        </row>
        <row r="89">
          <cell r="A89" t="str">
            <v>5NG</v>
          </cell>
          <cell r="B89">
            <v>364</v>
          </cell>
          <cell r="C89">
            <v>401</v>
          </cell>
          <cell r="D89">
            <v>10.16</v>
          </cell>
          <cell r="E89" t="str">
            <v/>
          </cell>
          <cell r="F89">
            <v>37</v>
          </cell>
          <cell r="G89" t="str">
            <v/>
          </cell>
          <cell r="H89">
            <v>100</v>
          </cell>
          <cell r="I89">
            <v>101</v>
          </cell>
          <cell r="J89">
            <v>1</v>
          </cell>
          <cell r="K89" t="str">
            <v/>
          </cell>
          <cell r="L89">
            <v>1</v>
          </cell>
          <cell r="M89" t="str">
            <v/>
          </cell>
        </row>
        <row r="90">
          <cell r="A90" t="str">
            <v>5NH</v>
          </cell>
          <cell r="B90">
            <v>215</v>
          </cell>
          <cell r="C90">
            <v>263</v>
          </cell>
          <cell r="D90">
            <v>22.33</v>
          </cell>
          <cell r="E90" t="str">
            <v/>
          </cell>
          <cell r="F90">
            <v>48</v>
          </cell>
          <cell r="G90" t="str">
            <v/>
          </cell>
          <cell r="H90">
            <v>127</v>
          </cell>
          <cell r="I90">
            <v>159</v>
          </cell>
          <cell r="J90">
            <v>25.2</v>
          </cell>
          <cell r="K90" t="str">
            <v/>
          </cell>
          <cell r="L90">
            <v>32</v>
          </cell>
          <cell r="M90" t="str">
            <v/>
          </cell>
        </row>
        <row r="91">
          <cell r="A91" t="str">
            <v>5NJ</v>
          </cell>
          <cell r="B91">
            <v>194</v>
          </cell>
          <cell r="C91">
            <v>198</v>
          </cell>
          <cell r="D91">
            <v>2.06</v>
          </cell>
          <cell r="E91" t="str">
            <v/>
          </cell>
          <cell r="F91">
            <v>4</v>
          </cell>
          <cell r="G91" t="str">
            <v/>
          </cell>
          <cell r="H91">
            <v>101</v>
          </cell>
          <cell r="I91">
            <v>167</v>
          </cell>
          <cell r="J91">
            <v>65.35</v>
          </cell>
          <cell r="K91" t="str">
            <v>Improved data collection.</v>
          </cell>
          <cell r="L91">
            <v>66</v>
          </cell>
          <cell r="M91" t="str">
            <v/>
          </cell>
        </row>
        <row r="92">
          <cell r="A92" t="str">
            <v>5NK</v>
          </cell>
          <cell r="B92">
            <v>222</v>
          </cell>
          <cell r="C92">
            <v>226</v>
          </cell>
          <cell r="D92">
            <v>1.8</v>
          </cell>
          <cell r="E92" t="str">
            <v/>
          </cell>
          <cell r="F92">
            <v>4</v>
          </cell>
          <cell r="G92" t="str">
            <v/>
          </cell>
          <cell r="H92">
            <v>31</v>
          </cell>
          <cell r="I92">
            <v>51</v>
          </cell>
          <cell r="J92">
            <v>64.52</v>
          </cell>
          <cell r="K92" t="str">
            <v>late notification of changes in packages being backdated.</v>
          </cell>
          <cell r="L92">
            <v>20</v>
          </cell>
          <cell r="M92" t="str">
            <v/>
          </cell>
        </row>
        <row r="93">
          <cell r="A93" t="str">
            <v>5NL</v>
          </cell>
          <cell r="B93">
            <v>481</v>
          </cell>
          <cell r="C93">
            <v>472</v>
          </cell>
          <cell r="D93">
            <v>-1.87</v>
          </cell>
          <cell r="E93" t="str">
            <v/>
          </cell>
          <cell r="F93">
            <v>-9</v>
          </cell>
          <cell r="G93" t="str">
            <v/>
          </cell>
          <cell r="H93">
            <v>117</v>
          </cell>
          <cell r="I93">
            <v>119</v>
          </cell>
          <cell r="J93">
            <v>1.71</v>
          </cell>
          <cell r="K93" t="str">
            <v/>
          </cell>
          <cell r="L93">
            <v>2</v>
          </cell>
          <cell r="M93" t="str">
            <v/>
          </cell>
        </row>
        <row r="94">
          <cell r="A94" t="str">
            <v>5NM</v>
          </cell>
          <cell r="B94">
            <v>484</v>
          </cell>
          <cell r="C94">
            <v>428</v>
          </cell>
          <cell r="D94">
            <v>-11.57</v>
          </cell>
          <cell r="E94" t="str">
            <v/>
          </cell>
          <cell r="F94">
            <v>-56</v>
          </cell>
          <cell r="G94" t="str">
            <v/>
          </cell>
          <cell r="H94">
            <v>75</v>
          </cell>
          <cell r="I94">
            <v>77</v>
          </cell>
          <cell r="J94">
            <v>2.67</v>
          </cell>
          <cell r="K94" t="str">
            <v/>
          </cell>
          <cell r="L94">
            <v>2</v>
          </cell>
          <cell r="M94" t="str">
            <v/>
          </cell>
        </row>
        <row r="95">
          <cell r="A95" t="str">
            <v>5NN</v>
          </cell>
          <cell r="B95">
            <v>179</v>
          </cell>
          <cell r="C95">
            <v>153</v>
          </cell>
          <cell r="D95">
            <v>-14.53</v>
          </cell>
          <cell r="E95" t="str">
            <v/>
          </cell>
          <cell r="F95">
            <v>-26</v>
          </cell>
          <cell r="G95" t="str">
            <v/>
          </cell>
          <cell r="H95">
            <v>21</v>
          </cell>
          <cell r="I95">
            <v>23</v>
          </cell>
          <cell r="J95">
            <v>9.52</v>
          </cell>
          <cell r="K95" t="str">
            <v/>
          </cell>
          <cell r="L95">
            <v>2</v>
          </cell>
          <cell r="M95" t="str">
            <v/>
          </cell>
        </row>
        <row r="96">
          <cell r="A96" t="str">
            <v>5NP</v>
          </cell>
          <cell r="B96">
            <v>413</v>
          </cell>
          <cell r="C96">
            <v>373</v>
          </cell>
          <cell r="D96">
            <v>-9.69</v>
          </cell>
          <cell r="E96" t="str">
            <v/>
          </cell>
          <cell r="F96">
            <v>-40</v>
          </cell>
          <cell r="G96" t="str">
            <v/>
          </cell>
          <cell r="H96">
            <v>52</v>
          </cell>
          <cell r="I96">
            <v>48</v>
          </cell>
          <cell r="J96">
            <v>-7.69</v>
          </cell>
          <cell r="K96" t="str">
            <v/>
          </cell>
          <cell r="L96">
            <v>-4</v>
          </cell>
          <cell r="M96" t="str">
            <v/>
          </cell>
        </row>
        <row r="97">
          <cell r="A97" t="str">
            <v>5NQ</v>
          </cell>
          <cell r="B97">
            <v>128</v>
          </cell>
          <cell r="C97">
            <v>143</v>
          </cell>
          <cell r="D97">
            <v>11.72</v>
          </cell>
          <cell r="E97" t="str">
            <v/>
          </cell>
          <cell r="F97">
            <v>15</v>
          </cell>
          <cell r="G97" t="str">
            <v/>
          </cell>
          <cell r="H97">
            <v>41</v>
          </cell>
          <cell r="I97">
            <v>51</v>
          </cell>
          <cell r="J97">
            <v>24.39</v>
          </cell>
          <cell r="K97" t="str">
            <v/>
          </cell>
          <cell r="L97">
            <v>10</v>
          </cell>
          <cell r="M97" t="str">
            <v/>
          </cell>
        </row>
        <row r="98">
          <cell r="A98" t="str">
            <v>5NR</v>
          </cell>
          <cell r="B98">
            <v>97</v>
          </cell>
          <cell r="C98">
            <v>96</v>
          </cell>
          <cell r="D98">
            <v>-1.03</v>
          </cell>
          <cell r="E98" t="str">
            <v/>
          </cell>
          <cell r="F98">
            <v>-1</v>
          </cell>
          <cell r="G98" t="str">
            <v/>
          </cell>
          <cell r="H98">
            <v>15</v>
          </cell>
          <cell r="I98">
            <v>23</v>
          </cell>
          <cell r="J98">
            <v>53.33</v>
          </cell>
          <cell r="K98" t="str">
            <v>This is simply down to demand factors, which are beyond our control and effectively unpredictable. In basic terms, the level of demand has been greater in Q2 than Q1</v>
          </cell>
          <cell r="L98">
            <v>8</v>
          </cell>
          <cell r="M98" t="str">
            <v/>
          </cell>
        </row>
        <row r="99">
          <cell r="A99" t="str">
            <v>5NT</v>
          </cell>
          <cell r="B99">
            <v>371</v>
          </cell>
          <cell r="C99">
            <v>436</v>
          </cell>
          <cell r="D99">
            <v>17.52</v>
          </cell>
          <cell r="E99" t="str">
            <v/>
          </cell>
          <cell r="F99">
            <v>65</v>
          </cell>
          <cell r="G99" t="str">
            <v/>
          </cell>
          <cell r="H99">
            <v>113</v>
          </cell>
          <cell r="I99">
            <v>112</v>
          </cell>
          <cell r="J99">
            <v>-0.88</v>
          </cell>
          <cell r="K99" t="str">
            <v/>
          </cell>
          <cell r="L99">
            <v>-1</v>
          </cell>
          <cell r="M99" t="str">
            <v/>
          </cell>
        </row>
        <row r="100">
          <cell r="A100" t="str">
            <v>5NV</v>
          </cell>
          <cell r="B100">
            <v>931</v>
          </cell>
          <cell r="C100">
            <v>1015</v>
          </cell>
          <cell r="D100">
            <v>9.02</v>
          </cell>
          <cell r="E100" t="str">
            <v/>
          </cell>
          <cell r="F100">
            <v>84</v>
          </cell>
          <cell r="G100" t="str">
            <v/>
          </cell>
          <cell r="H100">
            <v>372</v>
          </cell>
          <cell r="I100">
            <v>498</v>
          </cell>
          <cell r="J100">
            <v>33.87</v>
          </cell>
          <cell r="K100" t="str">
            <v>CHC referrals and eligible patients are increasing with time as the eligibility framework was lowered in the framework relaunched in October last year.</v>
          </cell>
          <cell r="L100">
            <v>126</v>
          </cell>
          <cell r="M100" t="str">
            <v/>
          </cell>
        </row>
        <row r="101">
          <cell r="A101" t="str">
            <v>5NW</v>
          </cell>
          <cell r="B101">
            <v>216</v>
          </cell>
          <cell r="C101">
            <v>202</v>
          </cell>
          <cell r="D101">
            <v>-6.48</v>
          </cell>
          <cell r="E101" t="str">
            <v/>
          </cell>
          <cell r="F101">
            <v>-14</v>
          </cell>
          <cell r="G101" t="str">
            <v/>
          </cell>
          <cell r="H101">
            <v>128</v>
          </cell>
          <cell r="I101">
            <v>136</v>
          </cell>
          <cell r="J101">
            <v>6.25</v>
          </cell>
          <cell r="K101" t="str">
            <v/>
          </cell>
          <cell r="L101">
            <v>8</v>
          </cell>
          <cell r="M101" t="str">
            <v/>
          </cell>
        </row>
        <row r="102">
          <cell r="A102" t="str">
            <v>5NX</v>
          </cell>
          <cell r="B102">
            <v>226</v>
          </cell>
          <cell r="C102">
            <v>344</v>
          </cell>
          <cell r="D102">
            <v>52.21</v>
          </cell>
          <cell r="E102" t="str">
            <v>There was a natural increase in referrals (which fluctuates from month to month) from Q1 to Q2 and after data quality checks and database cleansing the Q2 data is now in line with the previous quarters data</v>
          </cell>
          <cell r="F102">
            <v>118</v>
          </cell>
          <cell r="G102" t="str">
            <v/>
          </cell>
          <cell r="H102">
            <v>66</v>
          </cell>
          <cell r="I102">
            <v>132</v>
          </cell>
          <cell r="J102">
            <v>100</v>
          </cell>
          <cell r="K102" t="str">
            <v>as above</v>
          </cell>
          <cell r="L102">
            <v>66</v>
          </cell>
          <cell r="M102" t="str">
            <v/>
          </cell>
        </row>
        <row r="103">
          <cell r="A103" t="str">
            <v>5NY</v>
          </cell>
          <cell r="B103">
            <v>599</v>
          </cell>
          <cell r="C103">
            <v>542</v>
          </cell>
          <cell r="D103">
            <v>-9.52</v>
          </cell>
          <cell r="E103" t="str">
            <v/>
          </cell>
          <cell r="F103">
            <v>-57</v>
          </cell>
          <cell r="G103" t="str">
            <v/>
          </cell>
          <cell r="H103">
            <v>114</v>
          </cell>
          <cell r="I103">
            <v>120</v>
          </cell>
          <cell r="J103">
            <v>5.26</v>
          </cell>
          <cell r="K103" t="str">
            <v/>
          </cell>
          <cell r="L103">
            <v>6</v>
          </cell>
          <cell r="M103" t="str">
            <v/>
          </cell>
        </row>
        <row r="104">
          <cell r="A104" t="str">
            <v>5P1</v>
          </cell>
          <cell r="B104">
            <v>317</v>
          </cell>
          <cell r="C104">
            <v>344</v>
          </cell>
          <cell r="D104">
            <v>8.52</v>
          </cell>
          <cell r="E104" t="str">
            <v/>
          </cell>
          <cell r="F104">
            <v>27</v>
          </cell>
          <cell r="G104" t="str">
            <v/>
          </cell>
          <cell r="H104">
            <v>84</v>
          </cell>
          <cell r="I104">
            <v>111</v>
          </cell>
          <cell r="J104">
            <v>32.14</v>
          </cell>
          <cell r="K104" t="str">
            <v/>
          </cell>
          <cell r="L104">
            <v>27</v>
          </cell>
          <cell r="M104" t="str">
            <v/>
          </cell>
        </row>
        <row r="105">
          <cell r="A105" t="str">
            <v>5P2</v>
          </cell>
          <cell r="B105">
            <v>133</v>
          </cell>
          <cell r="C105">
            <v>146</v>
          </cell>
          <cell r="D105">
            <v>9.77</v>
          </cell>
          <cell r="E105" t="str">
            <v/>
          </cell>
          <cell r="F105">
            <v>13</v>
          </cell>
          <cell r="G105" t="str">
            <v/>
          </cell>
          <cell r="H105">
            <v>76</v>
          </cell>
          <cell r="I105">
            <v>86</v>
          </cell>
          <cell r="J105">
            <v>13.16</v>
          </cell>
          <cell r="K105" t="str">
            <v/>
          </cell>
          <cell r="L105">
            <v>10</v>
          </cell>
          <cell r="M105" t="str">
            <v/>
          </cell>
        </row>
        <row r="106">
          <cell r="A106" t="str">
            <v>5P5</v>
          </cell>
          <cell r="B106">
            <v>828</v>
          </cell>
          <cell r="C106">
            <v>887</v>
          </cell>
          <cell r="D106">
            <v>7.13</v>
          </cell>
          <cell r="E106" t="str">
            <v/>
          </cell>
          <cell r="F106">
            <v>59</v>
          </cell>
          <cell r="G106" t="str">
            <v/>
          </cell>
          <cell r="H106">
            <v>297</v>
          </cell>
          <cell r="I106">
            <v>320</v>
          </cell>
          <cell r="J106">
            <v>7.74</v>
          </cell>
          <cell r="K106" t="str">
            <v/>
          </cell>
          <cell r="L106">
            <v>23</v>
          </cell>
          <cell r="M106" t="str">
            <v/>
          </cell>
        </row>
        <row r="107">
          <cell r="A107" t="str">
            <v>5P6</v>
          </cell>
          <cell r="B107">
            <v>1178</v>
          </cell>
          <cell r="C107">
            <v>644</v>
          </cell>
          <cell r="D107">
            <v>-45.33</v>
          </cell>
          <cell r="E107" t="str">
            <v>Q1 should be 1,069. In Q1 NHS West Sussex 'loaded' our system with patients that had continuing funding from the previous financial year, unfortunately these were included in the Q1 figures. These figures have been confirmed within Benchmarking Report and</v>
          </cell>
          <cell r="F107">
            <v>-534</v>
          </cell>
          <cell r="G107" t="str">
            <v>Q1 should be 1,069. In Q1 NHS West Sussex 'loaded' our system with patients that had continuing funding from the previous financial year, unfortunately these were included in the Q1 figures. These figures have been confirmed within Benchmarking Report and</v>
          </cell>
          <cell r="H107">
            <v>217</v>
          </cell>
          <cell r="I107">
            <v>258</v>
          </cell>
          <cell r="J107">
            <v>18.89</v>
          </cell>
          <cell r="K107" t="str">
            <v/>
          </cell>
          <cell r="L107">
            <v>41</v>
          </cell>
          <cell r="M107" t="str">
            <v/>
          </cell>
        </row>
        <row r="108">
          <cell r="A108" t="str">
            <v>5P7</v>
          </cell>
          <cell r="B108">
            <v>332</v>
          </cell>
          <cell r="C108">
            <v>374</v>
          </cell>
          <cell r="D108">
            <v>12.65</v>
          </cell>
          <cell r="E108" t="str">
            <v/>
          </cell>
          <cell r="F108">
            <v>42</v>
          </cell>
          <cell r="G108" t="str">
            <v/>
          </cell>
          <cell r="H108">
            <v>191</v>
          </cell>
          <cell r="I108">
            <v>194</v>
          </cell>
          <cell r="J108">
            <v>1.57</v>
          </cell>
          <cell r="K108" t="str">
            <v/>
          </cell>
          <cell r="L108">
            <v>3</v>
          </cell>
          <cell r="M108" t="str">
            <v/>
          </cell>
        </row>
        <row r="109">
          <cell r="A109" t="str">
            <v>5P8</v>
          </cell>
          <cell r="B109">
            <v>86</v>
          </cell>
          <cell r="C109">
            <v>94</v>
          </cell>
          <cell r="D109">
            <v>9.3</v>
          </cell>
          <cell r="E109" t="str">
            <v/>
          </cell>
          <cell r="F109">
            <v>8</v>
          </cell>
          <cell r="G109" t="str">
            <v/>
          </cell>
          <cell r="H109">
            <v>49</v>
          </cell>
          <cell r="I109">
            <v>34</v>
          </cell>
          <cell r="J109">
            <v>-30.61</v>
          </cell>
          <cell r="K109" t="str">
            <v/>
          </cell>
          <cell r="L109">
            <v>-15</v>
          </cell>
          <cell r="M109" t="str">
            <v/>
          </cell>
        </row>
        <row r="110">
          <cell r="A110" t="str">
            <v>5P9</v>
          </cell>
          <cell r="B110">
            <v>497</v>
          </cell>
          <cell r="C110">
            <v>503</v>
          </cell>
          <cell r="D110">
            <v>1.21</v>
          </cell>
          <cell r="E110" t="str">
            <v/>
          </cell>
          <cell r="F110">
            <v>6</v>
          </cell>
          <cell r="G110" t="str">
            <v/>
          </cell>
          <cell r="H110">
            <v>267</v>
          </cell>
          <cell r="I110">
            <v>230</v>
          </cell>
          <cell r="J110">
            <v>-13.86</v>
          </cell>
          <cell r="K110" t="str">
            <v/>
          </cell>
          <cell r="L110">
            <v>-37</v>
          </cell>
          <cell r="M110" t="str">
            <v/>
          </cell>
        </row>
        <row r="111">
          <cell r="A111" t="str">
            <v>5PA</v>
          </cell>
          <cell r="B111">
            <v>652</v>
          </cell>
          <cell r="C111">
            <v>742</v>
          </cell>
          <cell r="D111">
            <v>13.8</v>
          </cell>
          <cell r="E111" t="str">
            <v/>
          </cell>
          <cell r="F111">
            <v>90</v>
          </cell>
          <cell r="G111" t="str">
            <v/>
          </cell>
          <cell r="H111">
            <v>351</v>
          </cell>
          <cell r="I111">
            <v>379</v>
          </cell>
          <cell r="J111">
            <v>7.98</v>
          </cell>
          <cell r="K111" t="str">
            <v/>
          </cell>
          <cell r="L111">
            <v>28</v>
          </cell>
          <cell r="M111" t="str">
            <v/>
          </cell>
        </row>
        <row r="112">
          <cell r="A112" t="str">
            <v>5PC</v>
          </cell>
          <cell r="B112">
            <v>324</v>
          </cell>
          <cell r="C112">
            <v>363</v>
          </cell>
          <cell r="D112">
            <v>12.04</v>
          </cell>
          <cell r="E112" t="str">
            <v/>
          </cell>
          <cell r="F112">
            <v>39</v>
          </cell>
          <cell r="G112" t="str">
            <v/>
          </cell>
          <cell r="H112">
            <v>144</v>
          </cell>
          <cell r="I112">
            <v>144</v>
          </cell>
          <cell r="J112">
            <v>0</v>
          </cell>
          <cell r="K112" t="str">
            <v/>
          </cell>
          <cell r="L112">
            <v>0</v>
          </cell>
          <cell r="M112" t="str">
            <v/>
          </cell>
        </row>
        <row r="113">
          <cell r="A113" t="str">
            <v>5PD</v>
          </cell>
          <cell r="B113">
            <v>688</v>
          </cell>
          <cell r="C113">
            <v>707</v>
          </cell>
          <cell r="D113">
            <v>2.76</v>
          </cell>
          <cell r="E113" t="str">
            <v/>
          </cell>
          <cell r="F113">
            <v>19</v>
          </cell>
          <cell r="G113" t="str">
            <v/>
          </cell>
          <cell r="H113">
            <v>224</v>
          </cell>
          <cell r="I113">
            <v>229</v>
          </cell>
          <cell r="J113">
            <v>2.23</v>
          </cell>
          <cell r="K113" t="str">
            <v/>
          </cell>
          <cell r="L113">
            <v>5</v>
          </cell>
          <cell r="M113" t="str">
            <v/>
          </cell>
        </row>
        <row r="114">
          <cell r="A114" t="str">
            <v>5PE</v>
          </cell>
          <cell r="B114">
            <v>463</v>
          </cell>
          <cell r="C114">
            <v>326</v>
          </cell>
          <cell r="D114">
            <v>-29.59</v>
          </cell>
          <cell r="E114" t="str">
            <v/>
          </cell>
          <cell r="F114">
            <v>-137</v>
          </cell>
          <cell r="G114" t="str">
            <v/>
          </cell>
          <cell r="H114">
            <v>86</v>
          </cell>
          <cell r="I114">
            <v>82</v>
          </cell>
          <cell r="J114">
            <v>-4.65</v>
          </cell>
          <cell r="K114" t="str">
            <v/>
          </cell>
          <cell r="L114">
            <v>-4</v>
          </cell>
          <cell r="M114" t="str">
            <v/>
          </cell>
        </row>
        <row r="115">
          <cell r="A115" t="str">
            <v>5PF</v>
          </cell>
          <cell r="B115">
            <v>171</v>
          </cell>
          <cell r="C115">
            <v>159</v>
          </cell>
          <cell r="D115">
            <v>-7.02</v>
          </cell>
          <cell r="E115" t="str">
            <v/>
          </cell>
          <cell r="F115">
            <v>-12</v>
          </cell>
          <cell r="G115" t="str">
            <v/>
          </cell>
          <cell r="H115">
            <v>73</v>
          </cell>
          <cell r="I115">
            <v>62</v>
          </cell>
          <cell r="J115">
            <v>-15.07</v>
          </cell>
          <cell r="K115" t="str">
            <v/>
          </cell>
          <cell r="L115">
            <v>-11</v>
          </cell>
          <cell r="M115" t="str">
            <v/>
          </cell>
        </row>
        <row r="116">
          <cell r="A116" t="str">
            <v>5PG</v>
          </cell>
          <cell r="B116">
            <v>432</v>
          </cell>
          <cell r="C116">
            <v>499</v>
          </cell>
          <cell r="D116">
            <v>15.51</v>
          </cell>
          <cell r="E116" t="str">
            <v/>
          </cell>
          <cell r="F116">
            <v>67</v>
          </cell>
          <cell r="G116" t="str">
            <v/>
          </cell>
          <cell r="H116">
            <v>130</v>
          </cell>
          <cell r="I116">
            <v>149</v>
          </cell>
          <cell r="J116">
            <v>14.62</v>
          </cell>
          <cell r="K116" t="str">
            <v/>
          </cell>
          <cell r="L116">
            <v>19</v>
          </cell>
          <cell r="M116" t="str">
            <v/>
          </cell>
        </row>
        <row r="117">
          <cell r="A117" t="str">
            <v>5PH</v>
          </cell>
          <cell r="B117">
            <v>247</v>
          </cell>
          <cell r="C117">
            <v>251</v>
          </cell>
          <cell r="D117">
            <v>1.62</v>
          </cell>
          <cell r="E117" t="str">
            <v/>
          </cell>
          <cell r="F117">
            <v>4</v>
          </cell>
          <cell r="G117" t="str">
            <v/>
          </cell>
          <cell r="H117">
            <v>70</v>
          </cell>
          <cell r="I117">
            <v>62</v>
          </cell>
          <cell r="J117">
            <v>-11.43</v>
          </cell>
          <cell r="K117" t="str">
            <v/>
          </cell>
          <cell r="L117">
            <v>-8</v>
          </cell>
          <cell r="M117" t="str">
            <v/>
          </cell>
        </row>
        <row r="118">
          <cell r="A118" t="str">
            <v>5PJ</v>
          </cell>
          <cell r="B118">
            <v>215</v>
          </cell>
          <cell r="C118">
            <v>216</v>
          </cell>
          <cell r="D118">
            <v>0.47</v>
          </cell>
          <cell r="E118" t="str">
            <v/>
          </cell>
          <cell r="F118">
            <v>1</v>
          </cell>
          <cell r="G118" t="str">
            <v/>
          </cell>
          <cell r="H118">
            <v>61</v>
          </cell>
          <cell r="I118">
            <v>67</v>
          </cell>
          <cell r="J118">
            <v>9.84</v>
          </cell>
          <cell r="K118" t="str">
            <v/>
          </cell>
          <cell r="L118">
            <v>6</v>
          </cell>
          <cell r="M118" t="str">
            <v/>
          </cell>
        </row>
        <row r="119">
          <cell r="A119" t="str">
            <v>5PK</v>
          </cell>
          <cell r="B119">
            <v>483</v>
          </cell>
          <cell r="C119">
            <v>457</v>
          </cell>
          <cell r="D119">
            <v>-5.38</v>
          </cell>
          <cell r="E119" t="str">
            <v/>
          </cell>
          <cell r="F119">
            <v>-26</v>
          </cell>
          <cell r="G119" t="str">
            <v/>
          </cell>
          <cell r="H119">
            <v>153</v>
          </cell>
          <cell r="I119">
            <v>189</v>
          </cell>
          <cell r="J119">
            <v>23.53</v>
          </cell>
          <cell r="K119" t="str">
            <v/>
          </cell>
          <cell r="L119">
            <v>36</v>
          </cell>
          <cell r="M119" t="str">
            <v/>
          </cell>
        </row>
        <row r="120">
          <cell r="A120" t="str">
            <v>5PL</v>
          </cell>
          <cell r="B120">
            <v>484</v>
          </cell>
          <cell r="C120">
            <v>506</v>
          </cell>
          <cell r="D120">
            <v>4.55</v>
          </cell>
          <cell r="E120" t="str">
            <v/>
          </cell>
          <cell r="F120">
            <v>22</v>
          </cell>
          <cell r="G120" t="str">
            <v/>
          </cell>
          <cell r="H120">
            <v>237</v>
          </cell>
          <cell r="I120">
            <v>274</v>
          </cell>
          <cell r="J120">
            <v>15.61</v>
          </cell>
          <cell r="K120" t="str">
            <v/>
          </cell>
          <cell r="L120">
            <v>37</v>
          </cell>
          <cell r="M120" t="str">
            <v/>
          </cell>
        </row>
        <row r="121">
          <cell r="A121" t="str">
            <v>5PM</v>
          </cell>
          <cell r="B121">
            <v>713</v>
          </cell>
          <cell r="C121">
            <v>727</v>
          </cell>
          <cell r="D121">
            <v>1.96</v>
          </cell>
          <cell r="E121" t="str">
            <v/>
          </cell>
          <cell r="F121">
            <v>14</v>
          </cell>
          <cell r="G121" t="str">
            <v/>
          </cell>
          <cell r="H121">
            <v>121</v>
          </cell>
          <cell r="I121">
            <v>165</v>
          </cell>
          <cell r="J121">
            <v>36.36</v>
          </cell>
          <cell r="K121" t="str">
            <v>This indicator does see fluctuations from quarter to quarter eg, in Q4 2009/10 this figure was 361.  We are confident that the figures for Q2 are accurate.</v>
          </cell>
          <cell r="L121">
            <v>44</v>
          </cell>
          <cell r="M121" t="str">
            <v/>
          </cell>
        </row>
        <row r="122">
          <cell r="A122" t="str">
            <v>5PN</v>
          </cell>
          <cell r="B122">
            <v>151</v>
          </cell>
          <cell r="C122">
            <v>198</v>
          </cell>
          <cell r="D122">
            <v>31.13</v>
          </cell>
          <cell r="E122" t="str">
            <v/>
          </cell>
          <cell r="F122">
            <v>47</v>
          </cell>
          <cell r="G122" t="str">
            <v/>
          </cell>
          <cell r="H122">
            <v>11</v>
          </cell>
          <cell r="I122">
            <v>35</v>
          </cell>
          <cell r="J122">
            <v>218.18</v>
          </cell>
          <cell r="K122" t="str">
            <v>Figures as given to me, no-one in office today to query differences, releasing now and will find out later</v>
          </cell>
          <cell r="L122">
            <v>24</v>
          </cell>
          <cell r="M122" t="str">
            <v/>
          </cell>
        </row>
        <row r="123">
          <cell r="A123" t="str">
            <v>5PP</v>
          </cell>
          <cell r="B123">
            <v>768</v>
          </cell>
          <cell r="C123">
            <v>430</v>
          </cell>
          <cell r="D123">
            <v>-44.01</v>
          </cell>
          <cell r="E123" t="str">
            <v>More accurate data submitted in Q2</v>
          </cell>
          <cell r="F123">
            <v>-338</v>
          </cell>
          <cell r="G123" t="str">
            <v>More accurate data submitted in Q2</v>
          </cell>
          <cell r="H123">
            <v>121</v>
          </cell>
          <cell r="I123">
            <v>152</v>
          </cell>
          <cell r="J123">
            <v>25.62</v>
          </cell>
          <cell r="K123" t="str">
            <v/>
          </cell>
          <cell r="L123">
            <v>31</v>
          </cell>
          <cell r="M123" t="str">
            <v/>
          </cell>
        </row>
        <row r="124">
          <cell r="A124" t="str">
            <v>5PQ</v>
          </cell>
          <cell r="B124">
            <v>458</v>
          </cell>
          <cell r="C124">
            <v>578</v>
          </cell>
          <cell r="D124">
            <v>26.2</v>
          </cell>
          <cell r="E124" t="str">
            <v/>
          </cell>
          <cell r="F124">
            <v>120</v>
          </cell>
          <cell r="G124" t="str">
            <v/>
          </cell>
          <cell r="H124">
            <v>98</v>
          </cell>
          <cell r="I124">
            <v>127</v>
          </cell>
          <cell r="J124">
            <v>29.59</v>
          </cell>
          <cell r="K124" t="str">
            <v/>
          </cell>
          <cell r="L124">
            <v>29</v>
          </cell>
          <cell r="M124" t="str">
            <v/>
          </cell>
        </row>
        <row r="125">
          <cell r="A125" t="str">
            <v>5PR</v>
          </cell>
          <cell r="B125">
            <v>148</v>
          </cell>
          <cell r="C125">
            <v>247</v>
          </cell>
          <cell r="D125">
            <v>66.89</v>
          </cell>
          <cell r="E125" t="str">
            <v>Unfortunately the figure from last quarter is incorrect. Can this be amended please? It should be 194.This would still be a 27% increase and this is due to the fact GY&amp;W have held more panels than normal and therefore there is a backlog of assessments.  </v>
          </cell>
          <cell r="F125">
            <v>99</v>
          </cell>
          <cell r="G125" t="str">
            <v/>
          </cell>
          <cell r="H125">
            <v>74</v>
          </cell>
          <cell r="I125">
            <v>60</v>
          </cell>
          <cell r="J125">
            <v>-18.92</v>
          </cell>
          <cell r="K125" t="str">
            <v/>
          </cell>
          <cell r="L125">
            <v>-14</v>
          </cell>
          <cell r="M125" t="str">
            <v/>
          </cell>
        </row>
        <row r="126">
          <cell r="A126" t="str">
            <v>5PT</v>
          </cell>
          <cell r="B126">
            <v>595</v>
          </cell>
          <cell r="C126">
            <v>683</v>
          </cell>
          <cell r="D126">
            <v>14.79</v>
          </cell>
          <cell r="E126" t="str">
            <v/>
          </cell>
          <cell r="F126">
            <v>88</v>
          </cell>
          <cell r="G126" t="str">
            <v/>
          </cell>
          <cell r="H126">
            <v>135</v>
          </cell>
          <cell r="I126">
            <v>147</v>
          </cell>
          <cell r="J126">
            <v>8.89</v>
          </cell>
          <cell r="K126" t="str">
            <v/>
          </cell>
          <cell r="L126">
            <v>12</v>
          </cell>
          <cell r="M126" t="str">
            <v/>
          </cell>
        </row>
        <row r="127">
          <cell r="A127" t="str">
            <v>5PV</v>
          </cell>
          <cell r="B127">
            <v>213</v>
          </cell>
          <cell r="C127">
            <v>241</v>
          </cell>
          <cell r="D127">
            <v>13.15</v>
          </cell>
          <cell r="E127" t="str">
            <v/>
          </cell>
          <cell r="F127">
            <v>28</v>
          </cell>
          <cell r="G127" t="str">
            <v/>
          </cell>
          <cell r="H127">
            <v>70</v>
          </cell>
          <cell r="I127">
            <v>99</v>
          </cell>
          <cell r="J127">
            <v>41.43</v>
          </cell>
          <cell r="K127" t="str">
            <v>There has been an increase in the number of fasttrack referrals for this quarter.</v>
          </cell>
          <cell r="L127">
            <v>29</v>
          </cell>
          <cell r="M127" t="str">
            <v/>
          </cell>
        </row>
        <row r="128">
          <cell r="A128" t="str">
            <v>5PW</v>
          </cell>
          <cell r="B128">
            <v>159</v>
          </cell>
          <cell r="C128">
            <v>122</v>
          </cell>
          <cell r="D128">
            <v>-23.27</v>
          </cell>
          <cell r="E128" t="str">
            <v/>
          </cell>
          <cell r="F128">
            <v>-37</v>
          </cell>
          <cell r="G128" t="str">
            <v/>
          </cell>
          <cell r="H128">
            <v>80</v>
          </cell>
          <cell r="I128">
            <v>134</v>
          </cell>
          <cell r="J128">
            <v>67.5</v>
          </cell>
          <cell r="K128" t="str">
            <v>Q2 figures have been checked with the end of life office and are correct. 115 referrals were received in Q2 and all were accepted. The remaining 19 were awarded NHS CHC via completion of DST.</v>
          </cell>
          <cell r="L128">
            <v>54</v>
          </cell>
          <cell r="M128" t="str">
            <v/>
          </cell>
        </row>
        <row r="129">
          <cell r="A129" t="str">
            <v>5PX</v>
          </cell>
          <cell r="B129">
            <v>92</v>
          </cell>
          <cell r="C129">
            <v>101</v>
          </cell>
          <cell r="D129">
            <v>9.78</v>
          </cell>
          <cell r="E129" t="str">
            <v/>
          </cell>
          <cell r="F129">
            <v>9</v>
          </cell>
          <cell r="G129" t="str">
            <v/>
          </cell>
          <cell r="H129">
            <v>99</v>
          </cell>
          <cell r="I129">
            <v>107</v>
          </cell>
          <cell r="J129">
            <v>8.08</v>
          </cell>
          <cell r="K129" t="str">
            <v/>
          </cell>
          <cell r="L129">
            <v>8</v>
          </cell>
          <cell r="M129" t="str">
            <v/>
          </cell>
        </row>
        <row r="130">
          <cell r="A130" t="str">
            <v>5PY</v>
          </cell>
          <cell r="B130">
            <v>448</v>
          </cell>
          <cell r="C130">
            <v>444</v>
          </cell>
          <cell r="D130">
            <v>-0.89</v>
          </cell>
          <cell r="E130" t="str">
            <v/>
          </cell>
          <cell r="F130">
            <v>-4</v>
          </cell>
          <cell r="G130" t="str">
            <v/>
          </cell>
          <cell r="H130">
            <v>72</v>
          </cell>
          <cell r="I130">
            <v>83</v>
          </cell>
          <cell r="J130">
            <v>15.28</v>
          </cell>
          <cell r="K130" t="str">
            <v/>
          </cell>
          <cell r="L130">
            <v>11</v>
          </cell>
          <cell r="M130" t="str">
            <v/>
          </cell>
        </row>
        <row r="131">
          <cell r="A131" t="str">
            <v>5QA</v>
          </cell>
          <cell r="B131">
            <v>764</v>
          </cell>
          <cell r="C131">
            <v>879</v>
          </cell>
          <cell r="D131">
            <v>15.05</v>
          </cell>
          <cell r="E131" t="str">
            <v/>
          </cell>
          <cell r="F131">
            <v>115</v>
          </cell>
          <cell r="G131" t="str">
            <v/>
          </cell>
          <cell r="H131">
            <v>270</v>
          </cell>
          <cell r="I131">
            <v>221</v>
          </cell>
          <cell r="J131">
            <v>-18.15</v>
          </cell>
          <cell r="K131" t="str">
            <v/>
          </cell>
          <cell r="L131">
            <v>-49</v>
          </cell>
          <cell r="M131" t="str">
            <v/>
          </cell>
        </row>
        <row r="132">
          <cell r="A132" t="str">
            <v>5QC</v>
          </cell>
          <cell r="B132">
            <v>1489</v>
          </cell>
          <cell r="C132">
            <v>1132</v>
          </cell>
          <cell r="D132">
            <v>-23.98</v>
          </cell>
          <cell r="E132" t="str">
            <v/>
          </cell>
          <cell r="F132">
            <v>-357</v>
          </cell>
          <cell r="G132" t="str">
            <v>Q1 figures should have been 1264.  We incorrectly included part funded healthcare as well as fully funded healthcare for quarter 1 2010.</v>
          </cell>
          <cell r="H132">
            <v>278</v>
          </cell>
          <cell r="I132">
            <v>254</v>
          </cell>
          <cell r="J132">
            <v>-8.63</v>
          </cell>
          <cell r="K132" t="str">
            <v/>
          </cell>
          <cell r="L132">
            <v>-24</v>
          </cell>
          <cell r="M132" t="str">
            <v/>
          </cell>
        </row>
        <row r="133">
          <cell r="A133" t="str">
            <v>5QD</v>
          </cell>
          <cell r="B133">
            <v>498</v>
          </cell>
          <cell r="C133">
            <v>632</v>
          </cell>
          <cell r="D133">
            <v>26.91</v>
          </cell>
          <cell r="E133" t="str">
            <v/>
          </cell>
          <cell r="F133">
            <v>134</v>
          </cell>
          <cell r="G133" t="str">
            <v/>
          </cell>
          <cell r="H133">
            <v>153</v>
          </cell>
          <cell r="I133">
            <v>240</v>
          </cell>
          <cell r="J133">
            <v>56.86</v>
          </cell>
          <cell r="K133" t="str">
            <v>Q2 figures are higher due to an increase in the number of Fast Tracks received.</v>
          </cell>
          <cell r="L133">
            <v>87</v>
          </cell>
          <cell r="M133" t="str">
            <v/>
          </cell>
        </row>
        <row r="134">
          <cell r="A134" t="str">
            <v>5QE</v>
          </cell>
          <cell r="B134">
            <v>344</v>
          </cell>
          <cell r="C134">
            <v>306</v>
          </cell>
          <cell r="D134">
            <v>-11.05</v>
          </cell>
          <cell r="E134" t="str">
            <v/>
          </cell>
          <cell r="F134">
            <v>-38</v>
          </cell>
          <cell r="G134" t="str">
            <v/>
          </cell>
          <cell r="H134">
            <v>46</v>
          </cell>
          <cell r="I134">
            <v>58</v>
          </cell>
          <cell r="J134">
            <v>26.09</v>
          </cell>
          <cell r="K134" t="str">
            <v/>
          </cell>
          <cell r="L134">
            <v>12</v>
          </cell>
          <cell r="M134" t="str">
            <v/>
          </cell>
        </row>
        <row r="135">
          <cell r="A135" t="str">
            <v>5QF</v>
          </cell>
          <cell r="B135">
            <v>181</v>
          </cell>
          <cell r="C135">
            <v>178</v>
          </cell>
          <cell r="D135">
            <v>-1.66</v>
          </cell>
          <cell r="E135" t="str">
            <v/>
          </cell>
          <cell r="F135">
            <v>-3</v>
          </cell>
          <cell r="G135" t="str">
            <v/>
          </cell>
          <cell r="H135">
            <v>41</v>
          </cell>
          <cell r="I135">
            <v>31</v>
          </cell>
          <cell r="J135">
            <v>-24.39</v>
          </cell>
          <cell r="K135" t="str">
            <v/>
          </cell>
          <cell r="L135">
            <v>-10</v>
          </cell>
          <cell r="M135" t="str">
            <v/>
          </cell>
        </row>
        <row r="136">
          <cell r="A136" t="str">
            <v>5QG</v>
          </cell>
          <cell r="B136">
            <v>345</v>
          </cell>
          <cell r="C136">
            <v>347</v>
          </cell>
          <cell r="D136">
            <v>0.58</v>
          </cell>
          <cell r="E136" t="str">
            <v/>
          </cell>
          <cell r="F136">
            <v>2</v>
          </cell>
          <cell r="G136" t="str">
            <v/>
          </cell>
          <cell r="H136">
            <v>75</v>
          </cell>
          <cell r="I136">
            <v>69</v>
          </cell>
          <cell r="J136">
            <v>-8</v>
          </cell>
          <cell r="K136" t="str">
            <v/>
          </cell>
          <cell r="L136">
            <v>-6</v>
          </cell>
          <cell r="M136" t="str">
            <v/>
          </cell>
        </row>
        <row r="137">
          <cell r="A137" t="str">
            <v>5QH</v>
          </cell>
          <cell r="B137">
            <v>593</v>
          </cell>
          <cell r="C137">
            <v>583</v>
          </cell>
          <cell r="D137">
            <v>-1.69</v>
          </cell>
          <cell r="E137" t="str">
            <v/>
          </cell>
          <cell r="F137">
            <v>-10</v>
          </cell>
          <cell r="G137" t="str">
            <v/>
          </cell>
          <cell r="H137">
            <v>340</v>
          </cell>
          <cell r="I137">
            <v>277</v>
          </cell>
          <cell r="J137">
            <v>-18.53</v>
          </cell>
          <cell r="K137" t="str">
            <v/>
          </cell>
          <cell r="L137">
            <v>-63</v>
          </cell>
          <cell r="M137" t="str">
            <v/>
          </cell>
        </row>
        <row r="138">
          <cell r="A138" t="str">
            <v>5QJ</v>
          </cell>
          <cell r="B138">
            <v>422</v>
          </cell>
          <cell r="C138">
            <v>368</v>
          </cell>
          <cell r="D138">
            <v>-12.8</v>
          </cell>
          <cell r="E138" t="str">
            <v/>
          </cell>
          <cell r="F138">
            <v>-54</v>
          </cell>
          <cell r="G138" t="str">
            <v/>
          </cell>
          <cell r="H138">
            <v>133</v>
          </cell>
          <cell r="I138">
            <v>139</v>
          </cell>
          <cell r="J138">
            <v>4.51</v>
          </cell>
          <cell r="K138" t="str">
            <v/>
          </cell>
          <cell r="L138">
            <v>6</v>
          </cell>
          <cell r="M138" t="str">
            <v/>
          </cell>
        </row>
        <row r="139">
          <cell r="A139" t="str">
            <v>5QK</v>
          </cell>
          <cell r="B139">
            <v>471</v>
          </cell>
          <cell r="C139">
            <v>476</v>
          </cell>
          <cell r="D139">
            <v>1.06</v>
          </cell>
          <cell r="E139" t="str">
            <v/>
          </cell>
          <cell r="F139">
            <v>5</v>
          </cell>
          <cell r="G139" t="str">
            <v/>
          </cell>
          <cell r="H139">
            <v>167</v>
          </cell>
          <cell r="I139">
            <v>178</v>
          </cell>
          <cell r="J139">
            <v>6.59</v>
          </cell>
          <cell r="K139" t="str">
            <v/>
          </cell>
          <cell r="L139">
            <v>11</v>
          </cell>
          <cell r="M139" t="str">
            <v/>
          </cell>
        </row>
        <row r="140">
          <cell r="A140" t="str">
            <v>5QL</v>
          </cell>
          <cell r="B140">
            <v>560</v>
          </cell>
          <cell r="C140">
            <v>639</v>
          </cell>
          <cell r="D140">
            <v>14.11</v>
          </cell>
          <cell r="E140" t="str">
            <v/>
          </cell>
          <cell r="F140">
            <v>79</v>
          </cell>
          <cell r="G140" t="str">
            <v/>
          </cell>
          <cell r="H140">
            <v>167</v>
          </cell>
          <cell r="I140">
            <v>147</v>
          </cell>
          <cell r="J140">
            <v>-11.98</v>
          </cell>
          <cell r="K140" t="str">
            <v/>
          </cell>
          <cell r="L140">
            <v>-20</v>
          </cell>
          <cell r="M140" t="str">
            <v/>
          </cell>
        </row>
        <row r="141">
          <cell r="A141" t="str">
            <v>5QM</v>
          </cell>
          <cell r="B141">
            <v>513</v>
          </cell>
          <cell r="C141">
            <v>453</v>
          </cell>
          <cell r="D141">
            <v>-11.7</v>
          </cell>
          <cell r="E141" t="str">
            <v/>
          </cell>
          <cell r="F141">
            <v>-60</v>
          </cell>
          <cell r="G141" t="str">
            <v/>
          </cell>
          <cell r="H141">
            <v>212</v>
          </cell>
          <cell r="I141">
            <v>201</v>
          </cell>
          <cell r="J141">
            <v>-5.19</v>
          </cell>
          <cell r="K141" t="str">
            <v/>
          </cell>
          <cell r="L141">
            <v>-11</v>
          </cell>
          <cell r="M141" t="str">
            <v/>
          </cell>
        </row>
        <row r="142">
          <cell r="A142" t="str">
            <v>5QN</v>
          </cell>
          <cell r="B142">
            <v>418</v>
          </cell>
          <cell r="C142">
            <v>436</v>
          </cell>
          <cell r="D142">
            <v>4.31</v>
          </cell>
          <cell r="E142" t="str">
            <v/>
          </cell>
          <cell r="F142">
            <v>18</v>
          </cell>
          <cell r="G142" t="str">
            <v/>
          </cell>
          <cell r="H142">
            <v>105</v>
          </cell>
          <cell r="I142">
            <v>79</v>
          </cell>
          <cell r="J142">
            <v>-24.76</v>
          </cell>
          <cell r="K142" t="str">
            <v/>
          </cell>
          <cell r="L142">
            <v>-26</v>
          </cell>
          <cell r="M142" t="str">
            <v/>
          </cell>
        </row>
        <row r="143">
          <cell r="A143" t="str">
            <v>5QP</v>
          </cell>
          <cell r="B143">
            <v>873</v>
          </cell>
          <cell r="C143">
            <v>972</v>
          </cell>
          <cell r="D143">
            <v>11.34</v>
          </cell>
          <cell r="E143" t="str">
            <v/>
          </cell>
          <cell r="F143">
            <v>99</v>
          </cell>
          <cell r="G143" t="str">
            <v/>
          </cell>
          <cell r="H143">
            <v>329</v>
          </cell>
          <cell r="I143">
            <v>395</v>
          </cell>
          <cell r="J143">
            <v>20.06</v>
          </cell>
          <cell r="K143" t="str">
            <v/>
          </cell>
          <cell r="L143">
            <v>66</v>
          </cell>
          <cell r="M143" t="str">
            <v/>
          </cell>
        </row>
        <row r="144">
          <cell r="A144" t="str">
            <v>5QQ</v>
          </cell>
          <cell r="B144">
            <v>822</v>
          </cell>
          <cell r="C144">
            <v>811</v>
          </cell>
          <cell r="D144">
            <v>-1.34</v>
          </cell>
          <cell r="E144" t="str">
            <v/>
          </cell>
          <cell r="F144">
            <v>-11</v>
          </cell>
          <cell r="G144" t="str">
            <v/>
          </cell>
          <cell r="H144">
            <v>98</v>
          </cell>
          <cell r="I144">
            <v>211</v>
          </cell>
          <cell r="J144">
            <v>115.31</v>
          </cell>
          <cell r="K144" t="str">
            <v>The Professional Lead Nurses are agreeing far more CHC cases outside Area Panel. This applies particularly to FNC review cases agreed as CHC for the first time.</v>
          </cell>
          <cell r="L144">
            <v>113</v>
          </cell>
          <cell r="M144" t="str">
            <v/>
          </cell>
        </row>
        <row r="145">
          <cell r="A145" t="str">
            <v>5QR</v>
          </cell>
          <cell r="B145">
            <v>64</v>
          </cell>
          <cell r="C145">
            <v>70</v>
          </cell>
          <cell r="D145">
            <v>9.38</v>
          </cell>
          <cell r="E145" t="str">
            <v/>
          </cell>
          <cell r="F145">
            <v>6</v>
          </cell>
          <cell r="G145" t="str">
            <v/>
          </cell>
          <cell r="H145">
            <v>30</v>
          </cell>
          <cell r="I145">
            <v>21</v>
          </cell>
          <cell r="J145">
            <v>-30</v>
          </cell>
          <cell r="K145" t="str">
            <v/>
          </cell>
          <cell r="L145">
            <v>-9</v>
          </cell>
          <cell r="M145" t="str">
            <v/>
          </cell>
        </row>
        <row r="146">
          <cell r="A146" t="str">
            <v>5QT</v>
          </cell>
          <cell r="B146">
            <v>243</v>
          </cell>
          <cell r="C146">
            <v>248</v>
          </cell>
          <cell r="D146">
            <v>2.06</v>
          </cell>
          <cell r="E146" t="str">
            <v/>
          </cell>
          <cell r="F146">
            <v>5</v>
          </cell>
          <cell r="G146" t="str">
            <v/>
          </cell>
          <cell r="H146">
            <v>54</v>
          </cell>
          <cell r="I146">
            <v>42</v>
          </cell>
          <cell r="J146">
            <v>-22.22</v>
          </cell>
          <cell r="K146" t="str">
            <v/>
          </cell>
          <cell r="L146">
            <v>-12</v>
          </cell>
          <cell r="M146" t="str">
            <v/>
          </cell>
        </row>
        <row r="147">
          <cell r="A147" t="str">
            <v>5QV</v>
          </cell>
          <cell r="B147">
            <v>695</v>
          </cell>
          <cell r="C147">
            <v>671</v>
          </cell>
          <cell r="D147">
            <v>-3.45</v>
          </cell>
          <cell r="E147" t="str">
            <v/>
          </cell>
          <cell r="F147">
            <v>-24</v>
          </cell>
          <cell r="G147" t="str">
            <v/>
          </cell>
          <cell r="H147">
            <v>260</v>
          </cell>
          <cell r="I147">
            <v>268</v>
          </cell>
          <cell r="J147">
            <v>3.08</v>
          </cell>
          <cell r="K147" t="str">
            <v/>
          </cell>
          <cell r="L147">
            <v>8</v>
          </cell>
          <cell r="M147" t="str">
            <v/>
          </cell>
        </row>
        <row r="148">
          <cell r="A148" t="str">
            <v>TAC</v>
          </cell>
          <cell r="B148">
            <v>438</v>
          </cell>
          <cell r="C148">
            <v>529</v>
          </cell>
          <cell r="D148">
            <v>20.78</v>
          </cell>
          <cell r="E148" t="str">
            <v/>
          </cell>
          <cell r="F148">
            <v>91</v>
          </cell>
          <cell r="G148" t="str">
            <v/>
          </cell>
          <cell r="H148">
            <v>114</v>
          </cell>
          <cell r="I148">
            <v>161</v>
          </cell>
          <cell r="J148">
            <v>41.23</v>
          </cell>
          <cell r="K148" t="str">
            <v>Reviewed all High Band cases
Increase in the number of Fast Tracks
General increase in teh number of checklists received</v>
          </cell>
          <cell r="L148">
            <v>47</v>
          </cell>
          <cell r="M148" t="str">
            <v/>
          </cell>
        </row>
        <row r="149">
          <cell r="A149" t="str">
            <v>TAK</v>
          </cell>
          <cell r="B149">
            <v>168</v>
          </cell>
          <cell r="C149">
            <v>170</v>
          </cell>
          <cell r="D149">
            <v>1.19</v>
          </cell>
          <cell r="E149" t="str">
            <v/>
          </cell>
          <cell r="F149">
            <v>2</v>
          </cell>
          <cell r="G149" t="str">
            <v/>
          </cell>
          <cell r="H149">
            <v>75</v>
          </cell>
          <cell r="I149">
            <v>59</v>
          </cell>
          <cell r="J149">
            <v>-21.33</v>
          </cell>
          <cell r="K149" t="str">
            <v/>
          </cell>
          <cell r="L149">
            <v>-16</v>
          </cell>
          <cell r="M149" t="str">
            <v/>
          </cell>
        </row>
        <row r="150">
          <cell r="A150" t="str">
            <v>TAL</v>
          </cell>
          <cell r="B150">
            <v>189</v>
          </cell>
          <cell r="C150">
            <v>184</v>
          </cell>
          <cell r="D150">
            <v>-2.65</v>
          </cell>
          <cell r="E150" t="str">
            <v/>
          </cell>
          <cell r="F150">
            <v>-5</v>
          </cell>
          <cell r="G150" t="str">
            <v/>
          </cell>
          <cell r="H150">
            <v>79</v>
          </cell>
          <cell r="I150">
            <v>78</v>
          </cell>
          <cell r="J150">
            <v>-1.27</v>
          </cell>
          <cell r="K150" t="str">
            <v/>
          </cell>
          <cell r="L150">
            <v>-1</v>
          </cell>
          <cell r="M150" t="str">
            <v/>
          </cell>
        </row>
        <row r="151">
          <cell r="A151" t="str">
            <v>TAM</v>
          </cell>
          <cell r="B151">
            <v>248</v>
          </cell>
          <cell r="C151">
            <v>274</v>
          </cell>
          <cell r="D151">
            <v>10.48</v>
          </cell>
          <cell r="E151" t="str">
            <v/>
          </cell>
          <cell r="F151">
            <v>26</v>
          </cell>
          <cell r="G151" t="str">
            <v/>
          </cell>
          <cell r="H151">
            <v>126</v>
          </cell>
          <cell r="I151">
            <v>132</v>
          </cell>
          <cell r="J151">
            <v>4.76</v>
          </cell>
          <cell r="K151" t="str">
            <v/>
          </cell>
          <cell r="L151">
            <v>6</v>
          </cell>
          <cell r="M151" t="str">
            <v/>
          </cell>
        </row>
        <row r="152">
          <cell r="A152" t="str">
            <v>TAN</v>
          </cell>
          <cell r="B152">
            <v>163</v>
          </cell>
          <cell r="C152">
            <v>196</v>
          </cell>
          <cell r="D152">
            <v>20.25</v>
          </cell>
          <cell r="E152" t="str">
            <v/>
          </cell>
          <cell r="F152">
            <v>33</v>
          </cell>
          <cell r="G152" t="str">
            <v/>
          </cell>
          <cell r="H152">
            <v>54</v>
          </cell>
          <cell r="I152">
            <v>95</v>
          </cell>
          <cell r="J152">
            <v>75.93</v>
          </cell>
          <cell r="K152" t="str">
            <v>Centralisation of fast track data and patients coming through via other commissioned services had lead to an increase this qtr, however the figure is correct.</v>
          </cell>
          <cell r="L152">
            <v>41</v>
          </cell>
          <cell r="M152" t="str">
            <v/>
          </cell>
        </row>
        <row r="153">
          <cell r="A153" t="str">
            <v>TAP</v>
          </cell>
          <cell r="B153">
            <v>55</v>
          </cell>
          <cell r="C153">
            <v>50</v>
          </cell>
          <cell r="D153">
            <v>-9.09</v>
          </cell>
          <cell r="E153" t="str">
            <v/>
          </cell>
          <cell r="F153">
            <v>-5</v>
          </cell>
          <cell r="G153" t="str">
            <v/>
          </cell>
          <cell r="H153">
            <v>37</v>
          </cell>
          <cell r="I153">
            <v>18</v>
          </cell>
          <cell r="J153">
            <v>-51.35</v>
          </cell>
          <cell r="K153" t="str">
            <v>There was a large influx of fast tracks last quarter. Q2 figures although significantly lower have been checked &amp; are correct.</v>
          </cell>
          <cell r="L153">
            <v>-19</v>
          </cell>
          <cell r="M153" t="str">
            <v/>
          </cell>
        </row>
        <row r="154">
          <cell r="B154" t="str">
            <v> </v>
          </cell>
          <cell r="C154"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6"/>
  <sheetViews>
    <sheetView tabSelected="1" zoomScalePageLayoutView="0" workbookViewId="0" topLeftCell="K103">
      <selection activeCell="Q186" sqref="Q186"/>
    </sheetView>
  </sheetViews>
  <sheetFormatPr defaultColWidth="9.140625" defaultRowHeight="12.75"/>
  <cols>
    <col min="1" max="1" width="12.421875" style="0" customWidth="1"/>
    <col min="2" max="2" width="40.8515625" style="0" customWidth="1"/>
    <col min="3" max="3" width="16.140625" style="0" hidden="1" customWidth="1"/>
    <col min="4" max="4" width="16.00390625" style="0" customWidth="1"/>
    <col min="5" max="5" width="12.7109375" style="0" customWidth="1"/>
    <col min="6" max="6" width="11.421875" style="0" customWidth="1"/>
    <col min="7" max="11" width="12.7109375" style="0" customWidth="1"/>
    <col min="12" max="12" width="12.7109375" style="1" customWidth="1"/>
    <col min="13" max="19" width="12.7109375" style="0" customWidth="1"/>
    <col min="20" max="22" width="9.7109375" style="0" customWidth="1"/>
    <col min="24" max="25" width="12.28125" style="0" customWidth="1"/>
    <col min="26" max="27" width="11.57421875" style="0" customWidth="1"/>
    <col min="28" max="29" width="12.00390625" style="0" customWidth="1"/>
  </cols>
  <sheetData>
    <row r="1" ht="15.75">
      <c r="A1" s="4" t="s">
        <v>320</v>
      </c>
    </row>
    <row r="2" ht="15.75">
      <c r="A2" s="4"/>
    </row>
    <row r="3" ht="12.75">
      <c r="A3" s="29" t="s">
        <v>330</v>
      </c>
    </row>
    <row r="4" ht="15.75">
      <c r="A4" s="4"/>
    </row>
    <row r="5" ht="12.75">
      <c r="A5" s="29" t="s">
        <v>287</v>
      </c>
    </row>
    <row r="7" spans="1:30" ht="12.75">
      <c r="A7" s="71" t="s">
        <v>279</v>
      </c>
      <c r="B7" s="73" t="s">
        <v>280</v>
      </c>
      <c r="C7" s="42"/>
      <c r="D7" s="68" t="s">
        <v>321</v>
      </c>
      <c r="E7" s="69"/>
      <c r="F7" s="69"/>
      <c r="G7" s="69"/>
      <c r="H7" s="69"/>
      <c r="I7" s="69"/>
      <c r="J7" s="69"/>
      <c r="K7" s="69"/>
      <c r="L7" s="69"/>
      <c r="M7" s="69"/>
      <c r="N7" s="69"/>
      <c r="O7" s="69"/>
      <c r="P7" s="70"/>
      <c r="Q7" s="70"/>
      <c r="R7" s="60"/>
      <c r="S7" s="84"/>
      <c r="T7" s="75" t="s">
        <v>324</v>
      </c>
      <c r="U7" s="69"/>
      <c r="V7" s="69"/>
      <c r="W7" s="69"/>
      <c r="X7" s="80"/>
      <c r="Y7" s="80"/>
      <c r="Z7" s="80"/>
      <c r="AA7" s="80"/>
      <c r="AB7" s="80"/>
      <c r="AC7" s="80"/>
      <c r="AD7" s="81"/>
    </row>
    <row r="8" spans="1:30" ht="12.75">
      <c r="A8" s="72"/>
      <c r="B8" s="74"/>
      <c r="C8" s="22" t="s">
        <v>286</v>
      </c>
      <c r="D8" s="85" t="s">
        <v>322</v>
      </c>
      <c r="E8" s="77"/>
      <c r="F8" s="77"/>
      <c r="G8" s="78"/>
      <c r="H8" s="82" t="s">
        <v>323</v>
      </c>
      <c r="I8" s="77"/>
      <c r="J8" s="77"/>
      <c r="K8" s="78"/>
      <c r="L8" s="82" t="s">
        <v>331</v>
      </c>
      <c r="M8" s="86"/>
      <c r="N8" s="86"/>
      <c r="O8" s="86"/>
      <c r="P8" s="68" t="s">
        <v>332</v>
      </c>
      <c r="Q8" s="69"/>
      <c r="R8" s="69"/>
      <c r="S8" s="67"/>
      <c r="T8" s="76" t="s">
        <v>322</v>
      </c>
      <c r="U8" s="77"/>
      <c r="V8" s="77"/>
      <c r="W8" s="78"/>
      <c r="X8" s="82" t="s">
        <v>323</v>
      </c>
      <c r="Y8" s="77"/>
      <c r="Z8" s="83"/>
      <c r="AA8" s="72"/>
      <c r="AB8" s="68" t="s">
        <v>331</v>
      </c>
      <c r="AC8" s="79"/>
      <c r="AD8" s="81"/>
    </row>
    <row r="9" spans="1:30" ht="12.75">
      <c r="A9" s="8"/>
      <c r="B9" s="6"/>
      <c r="C9" s="6"/>
      <c r="D9" s="31" t="s">
        <v>284</v>
      </c>
      <c r="E9" s="30" t="s">
        <v>285</v>
      </c>
      <c r="F9" s="30" t="s">
        <v>288</v>
      </c>
      <c r="G9" s="30" t="s">
        <v>319</v>
      </c>
      <c r="H9" s="36" t="s">
        <v>284</v>
      </c>
      <c r="I9" s="36" t="s">
        <v>285</v>
      </c>
      <c r="J9" s="36" t="s">
        <v>288</v>
      </c>
      <c r="K9" s="36" t="s">
        <v>319</v>
      </c>
      <c r="L9" s="36" t="s">
        <v>284</v>
      </c>
      <c r="M9" s="36" t="s">
        <v>285</v>
      </c>
      <c r="N9" s="49" t="s">
        <v>288</v>
      </c>
      <c r="O9" s="54" t="s">
        <v>319</v>
      </c>
      <c r="P9" s="36" t="s">
        <v>284</v>
      </c>
      <c r="Q9" s="36" t="s">
        <v>285</v>
      </c>
      <c r="R9" s="61" t="s">
        <v>288</v>
      </c>
      <c r="S9" s="61" t="s">
        <v>319</v>
      </c>
      <c r="T9" s="32" t="s">
        <v>284</v>
      </c>
      <c r="U9" s="33" t="s">
        <v>285</v>
      </c>
      <c r="V9" s="34" t="s">
        <v>288</v>
      </c>
      <c r="W9" s="35" t="s">
        <v>319</v>
      </c>
      <c r="X9" s="41" t="s">
        <v>284</v>
      </c>
      <c r="Y9" s="41" t="s">
        <v>285</v>
      </c>
      <c r="Z9" s="41" t="s">
        <v>288</v>
      </c>
      <c r="AA9" s="36" t="s">
        <v>319</v>
      </c>
      <c r="AB9" s="41" t="s">
        <v>284</v>
      </c>
      <c r="AC9" s="43" t="s">
        <v>285</v>
      </c>
      <c r="AD9" s="45" t="s">
        <v>288</v>
      </c>
    </row>
    <row r="10" spans="1:30" ht="12.75">
      <c r="A10" s="8"/>
      <c r="B10" s="6"/>
      <c r="C10" s="6"/>
      <c r="D10" s="10"/>
      <c r="E10" s="17"/>
      <c r="F10" s="17"/>
      <c r="G10" s="17"/>
      <c r="H10" s="17"/>
      <c r="I10" s="17"/>
      <c r="J10" s="17"/>
      <c r="K10" s="17"/>
      <c r="L10" s="17"/>
      <c r="M10" s="17"/>
      <c r="N10" s="50"/>
      <c r="O10" s="26"/>
      <c r="P10" s="17"/>
      <c r="Q10" s="17"/>
      <c r="R10" s="17"/>
      <c r="S10" s="17"/>
      <c r="T10" s="26"/>
      <c r="U10" s="17"/>
      <c r="V10" s="26"/>
      <c r="W10" s="13"/>
      <c r="X10" s="26"/>
      <c r="Y10" s="26"/>
      <c r="Z10" s="26"/>
      <c r="AA10" s="26"/>
      <c r="AB10" s="26"/>
      <c r="AC10" s="26"/>
      <c r="AD10" s="26"/>
    </row>
    <row r="11" spans="1:30" ht="12.75">
      <c r="A11" s="9" t="s">
        <v>283</v>
      </c>
      <c r="B11" s="6"/>
      <c r="C11" s="23">
        <f>SUM(C13:C184)/2</f>
        <v>50762945</v>
      </c>
      <c r="D11" s="10">
        <v>44924</v>
      </c>
      <c r="E11" s="18">
        <v>47114</v>
      </c>
      <c r="F11" s="10">
        <v>50047</v>
      </c>
      <c r="G11" s="10">
        <v>50424</v>
      </c>
      <c r="H11" s="10">
        <f>+H13+H27+H53+H69+H80+H99+H116+H149+H159+H170</f>
        <v>50659</v>
      </c>
      <c r="I11" s="10">
        <f>+I13+I27+I53+I69+I80+I99+I116+I149+I159+I170</f>
        <v>51088</v>
      </c>
      <c r="J11" s="10">
        <f>SUM(J13:J184)/2</f>
        <v>51771</v>
      </c>
      <c r="K11" s="10">
        <f>SUM(K13:K184)/2</f>
        <v>53264</v>
      </c>
      <c r="L11" s="10">
        <f>SUM(L13:L184)/2</f>
        <v>53466</v>
      </c>
      <c r="M11" s="55">
        <v>55499</v>
      </c>
      <c r="N11" s="44">
        <v>54833</v>
      </c>
      <c r="O11" s="10">
        <v>55654</v>
      </c>
      <c r="P11" s="10">
        <v>56411</v>
      </c>
      <c r="Q11" s="10">
        <v>57633</v>
      </c>
      <c r="R11" s="10">
        <v>58359</v>
      </c>
      <c r="S11" s="10">
        <v>58809</v>
      </c>
      <c r="T11" s="27">
        <f aca="true" t="shared" si="0" ref="T11:AC11">+D11/$C11*10000*5</f>
        <v>44.24881180554044</v>
      </c>
      <c r="U11" s="27">
        <f t="shared" si="0"/>
        <v>46.40589705739097</v>
      </c>
      <c r="V11" s="27">
        <f t="shared" si="0"/>
        <v>49.29481534217528</v>
      </c>
      <c r="W11" s="27">
        <f t="shared" si="0"/>
        <v>49.666149196032656</v>
      </c>
      <c r="X11" s="27">
        <f t="shared" si="0"/>
        <v>49.89761724817187</v>
      </c>
      <c r="Y11" s="27">
        <f t="shared" si="0"/>
        <v>50.320169564630255</v>
      </c>
      <c r="Z11" s="27">
        <f t="shared" si="0"/>
        <v>50.99290437148593</v>
      </c>
      <c r="AA11" s="27">
        <f t="shared" si="0"/>
        <v>52.46346523039592</v>
      </c>
      <c r="AB11" s="27">
        <f t="shared" si="0"/>
        <v>52.66242925819218</v>
      </c>
      <c r="AC11" s="27">
        <f t="shared" si="0"/>
        <v>54.66487415180502</v>
      </c>
      <c r="AD11" s="27" t="e">
        <f>+#REF!/$C11*10000*5</f>
        <v>#REF!</v>
      </c>
    </row>
    <row r="12" spans="1:30" ht="12.75">
      <c r="A12" s="8"/>
      <c r="B12" s="6"/>
      <c r="C12" s="23"/>
      <c r="D12" s="10"/>
      <c r="E12" s="1"/>
      <c r="F12" s="10"/>
      <c r="G12" s="10"/>
      <c r="H12" s="10"/>
      <c r="I12" s="10"/>
      <c r="J12" s="10"/>
      <c r="K12" s="10"/>
      <c r="L12" s="10"/>
      <c r="M12" s="55"/>
      <c r="O12" s="10"/>
      <c r="P12" s="10"/>
      <c r="Q12" s="10"/>
      <c r="R12" s="10"/>
      <c r="S12" s="10"/>
      <c r="T12" s="13"/>
      <c r="U12" s="13"/>
      <c r="V12" s="13"/>
      <c r="W12" s="13"/>
      <c r="X12" s="13"/>
      <c r="Y12" s="13"/>
      <c r="Z12" s="13"/>
      <c r="AA12" s="13"/>
      <c r="AB12" s="13"/>
      <c r="AC12" s="13"/>
      <c r="AD12" s="13"/>
    </row>
    <row r="13" spans="1:30" ht="12.75">
      <c r="A13" s="5" t="s">
        <v>273</v>
      </c>
      <c r="B13" s="6"/>
      <c r="C13" s="23">
        <f>SUM(C14:C25)</f>
        <v>2555708</v>
      </c>
      <c r="D13" s="10">
        <v>2363</v>
      </c>
      <c r="E13" s="18">
        <v>2502</v>
      </c>
      <c r="F13" s="10">
        <v>2783</v>
      </c>
      <c r="G13" s="10">
        <v>2722</v>
      </c>
      <c r="H13" s="10">
        <v>2796</v>
      </c>
      <c r="I13" s="10">
        <f>SUM(I14:I25)</f>
        <v>3063</v>
      </c>
      <c r="J13" s="10">
        <v>3411</v>
      </c>
      <c r="K13" s="10">
        <f>SUM(K14:K25)</f>
        <v>3757</v>
      </c>
      <c r="L13" s="10">
        <f>SUM(L14:L25)</f>
        <v>3856</v>
      </c>
      <c r="M13" s="55">
        <v>3986</v>
      </c>
      <c r="N13" s="44">
        <v>3917</v>
      </c>
      <c r="O13" s="10">
        <v>4150</v>
      </c>
      <c r="P13" s="10">
        <v>3890</v>
      </c>
      <c r="Q13" s="10">
        <v>4047</v>
      </c>
      <c r="R13" s="10">
        <v>4360</v>
      </c>
      <c r="S13" s="10">
        <v>4555</v>
      </c>
      <c r="T13" s="27">
        <f>+D13/$C13*10000*5</f>
        <v>46.22985098454127</v>
      </c>
      <c r="U13" s="27">
        <f aca="true" t="shared" si="1" ref="U13:W25">+E13/$C13*10000*5</f>
        <v>48.94925398363193</v>
      </c>
      <c r="V13" s="27">
        <f t="shared" si="1"/>
        <v>54.44675213287277</v>
      </c>
      <c r="W13" s="27">
        <f t="shared" si="1"/>
        <v>53.253345061329384</v>
      </c>
      <c r="X13" s="27">
        <f aca="true" t="shared" si="2" ref="X13:X25">+H13/$C13*10000*5</f>
        <v>54.701084787463984</v>
      </c>
      <c r="Y13" s="27">
        <f aca="true" t="shared" si="3" ref="Y13:Y25">+I13/$C13*10000*5</f>
        <v>59.92468623176044</v>
      </c>
      <c r="Z13" s="27">
        <f aca="true" t="shared" si="4" ref="Z13:Z25">+J13/$C13*10000*5</f>
        <v>66.73297575466367</v>
      </c>
      <c r="AA13" s="27">
        <f aca="true" t="shared" si="5" ref="AA13:AA25">+K13/$C13*10000*5</f>
        <v>73.50213717686059</v>
      </c>
      <c r="AB13" s="27">
        <f aca="true" t="shared" si="6" ref="AB13:AB25">+L13/$C13*10000*5</f>
        <v>75.43897816182444</v>
      </c>
      <c r="AC13" s="27">
        <f aca="true" t="shared" si="7" ref="AC13:AC25">+M13/$C13*10000*5</f>
        <v>77.98230470773657</v>
      </c>
      <c r="AD13" s="27" t="e">
        <f>+#REF!/$C13*10000*5</f>
        <v>#REF!</v>
      </c>
    </row>
    <row r="14" spans="1:30" ht="12.75">
      <c r="A14" s="2" t="s">
        <v>28</v>
      </c>
      <c r="B14" s="3" t="s">
        <v>29</v>
      </c>
      <c r="C14" s="12">
        <v>270462</v>
      </c>
      <c r="D14" s="11">
        <v>99</v>
      </c>
      <c r="E14" s="1">
        <v>104</v>
      </c>
      <c r="F14" s="11">
        <v>107</v>
      </c>
      <c r="G14" s="11">
        <v>123</v>
      </c>
      <c r="H14" s="11">
        <v>127</v>
      </c>
      <c r="I14" s="11">
        <v>117</v>
      </c>
      <c r="J14" s="11">
        <v>157</v>
      </c>
      <c r="K14" s="11">
        <v>156</v>
      </c>
      <c r="L14" s="11">
        <v>169</v>
      </c>
      <c r="M14" s="56">
        <v>173</v>
      </c>
      <c r="N14">
        <v>195</v>
      </c>
      <c r="O14" s="11">
        <v>210</v>
      </c>
      <c r="P14" s="11">
        <v>205</v>
      </c>
      <c r="Q14" s="11">
        <v>251</v>
      </c>
      <c r="R14" s="62">
        <v>292</v>
      </c>
      <c r="S14" s="11">
        <v>340</v>
      </c>
      <c r="T14" s="28">
        <f aca="true" t="shared" si="8" ref="T14:T25">+D14/$C14*10000*5</f>
        <v>18.302016549459815</v>
      </c>
      <c r="U14" s="28">
        <f t="shared" si="1"/>
        <v>19.226360819634554</v>
      </c>
      <c r="V14" s="28">
        <f t="shared" si="1"/>
        <v>19.780967381739394</v>
      </c>
      <c r="W14" s="28">
        <f t="shared" si="1"/>
        <v>22.738869046298554</v>
      </c>
      <c r="X14" s="28">
        <f t="shared" si="2"/>
        <v>23.478344462438343</v>
      </c>
      <c r="Y14" s="28">
        <f t="shared" si="3"/>
        <v>21.629655922088872</v>
      </c>
      <c r="Z14" s="28">
        <f t="shared" si="4"/>
        <v>29.024410083486774</v>
      </c>
      <c r="AA14" s="28">
        <f t="shared" si="5"/>
        <v>28.839541229451832</v>
      </c>
      <c r="AB14" s="28">
        <f t="shared" si="6"/>
        <v>31.242836331906148</v>
      </c>
      <c r="AC14" s="28">
        <f t="shared" si="7"/>
        <v>31.982311748045934</v>
      </c>
      <c r="AD14" s="28" t="e">
        <f>+#REF!/$C14*10000*5</f>
        <v>#REF!</v>
      </c>
    </row>
    <row r="15" spans="1:30" ht="12.75">
      <c r="A15" s="2" t="s">
        <v>30</v>
      </c>
      <c r="B15" s="3" t="s">
        <v>31</v>
      </c>
      <c r="C15" s="12">
        <v>195045</v>
      </c>
      <c r="D15" s="11">
        <v>152</v>
      </c>
      <c r="E15" s="1">
        <v>153</v>
      </c>
      <c r="F15" s="11">
        <v>136</v>
      </c>
      <c r="G15" s="11">
        <v>67</v>
      </c>
      <c r="H15" s="11">
        <v>104</v>
      </c>
      <c r="I15" s="11">
        <v>70</v>
      </c>
      <c r="J15" s="11">
        <v>183</v>
      </c>
      <c r="K15" s="11">
        <v>234</v>
      </c>
      <c r="L15" s="11">
        <v>296</v>
      </c>
      <c r="M15" s="56">
        <v>337</v>
      </c>
      <c r="N15">
        <v>395</v>
      </c>
      <c r="O15" s="11">
        <v>476</v>
      </c>
      <c r="P15" s="11">
        <v>266</v>
      </c>
      <c r="Q15" s="11">
        <v>317</v>
      </c>
      <c r="R15" s="62">
        <v>418</v>
      </c>
      <c r="S15" s="11">
        <v>412</v>
      </c>
      <c r="T15" s="28">
        <f t="shared" si="8"/>
        <v>38.96536696659745</v>
      </c>
      <c r="U15" s="28">
        <f t="shared" si="1"/>
        <v>39.22171806506191</v>
      </c>
      <c r="V15" s="28">
        <f t="shared" si="1"/>
        <v>34.86374939116614</v>
      </c>
      <c r="W15" s="28">
        <f t="shared" si="1"/>
        <v>17.175523597118612</v>
      </c>
      <c r="X15" s="28">
        <f t="shared" si="2"/>
        <v>26.66051424030352</v>
      </c>
      <c r="Y15" s="28">
        <f t="shared" si="3"/>
        <v>17.944576892511982</v>
      </c>
      <c r="Z15" s="28">
        <f t="shared" si="4"/>
        <v>46.91225101899562</v>
      </c>
      <c r="AA15" s="28">
        <f t="shared" si="5"/>
        <v>59.986157040682926</v>
      </c>
      <c r="AB15" s="28">
        <f t="shared" si="6"/>
        <v>75.87992514547925</v>
      </c>
      <c r="AC15" s="28">
        <f t="shared" si="7"/>
        <v>86.39032018252198</v>
      </c>
      <c r="AD15" s="28" t="e">
        <f>+#REF!/$C15*10000*5</f>
        <v>#REF!</v>
      </c>
    </row>
    <row r="16" spans="1:30" ht="12.75">
      <c r="A16" s="2" t="s">
        <v>32</v>
      </c>
      <c r="B16" s="3" t="s">
        <v>33</v>
      </c>
      <c r="C16" s="12">
        <v>91137</v>
      </c>
      <c r="D16" s="11">
        <v>112</v>
      </c>
      <c r="E16" s="1">
        <v>113</v>
      </c>
      <c r="F16" s="11">
        <v>128</v>
      </c>
      <c r="G16" s="11">
        <v>105</v>
      </c>
      <c r="H16" s="11">
        <v>100</v>
      </c>
      <c r="I16" s="11">
        <v>123</v>
      </c>
      <c r="J16" s="11">
        <v>116</v>
      </c>
      <c r="K16" s="11">
        <v>122</v>
      </c>
      <c r="L16" s="11">
        <v>152</v>
      </c>
      <c r="M16" s="56">
        <v>128</v>
      </c>
      <c r="N16">
        <v>134</v>
      </c>
      <c r="O16" s="11">
        <v>150</v>
      </c>
      <c r="P16" s="11">
        <v>137</v>
      </c>
      <c r="Q16" s="11">
        <v>119</v>
      </c>
      <c r="R16" s="62">
        <v>110</v>
      </c>
      <c r="S16" s="11">
        <v>104</v>
      </c>
      <c r="T16" s="28">
        <f t="shared" si="8"/>
        <v>61.445954990837976</v>
      </c>
      <c r="U16" s="28">
        <f t="shared" si="1"/>
        <v>61.99457958897045</v>
      </c>
      <c r="V16" s="28">
        <f t="shared" si="1"/>
        <v>70.22394856095768</v>
      </c>
      <c r="W16" s="28">
        <f t="shared" si="1"/>
        <v>57.60558280391059</v>
      </c>
      <c r="X16" s="28">
        <f t="shared" si="2"/>
        <v>54.86245981324818</v>
      </c>
      <c r="Y16" s="28">
        <f t="shared" si="3"/>
        <v>67.48082557029527</v>
      </c>
      <c r="Z16" s="28">
        <f t="shared" si="4"/>
        <v>63.6404533833679</v>
      </c>
      <c r="AA16" s="28">
        <f t="shared" si="5"/>
        <v>66.93220097216279</v>
      </c>
      <c r="AB16" s="28">
        <f t="shared" si="6"/>
        <v>83.39093891613726</v>
      </c>
      <c r="AC16" s="28">
        <f t="shared" si="7"/>
        <v>70.22394856095768</v>
      </c>
      <c r="AD16" s="28" t="e">
        <f>+#REF!/$C16*10000*5</f>
        <v>#REF!</v>
      </c>
    </row>
    <row r="17" spans="1:30" ht="12.75">
      <c r="A17" s="2" t="s">
        <v>34</v>
      </c>
      <c r="B17" s="3" t="s">
        <v>333</v>
      </c>
      <c r="C17" s="24">
        <v>189141</v>
      </c>
      <c r="D17" s="11">
        <v>308</v>
      </c>
      <c r="E17" s="1">
        <v>301</v>
      </c>
      <c r="F17" s="11">
        <v>229</v>
      </c>
      <c r="G17" s="11">
        <v>300</v>
      </c>
      <c r="H17" s="11">
        <v>310</v>
      </c>
      <c r="I17" s="11">
        <v>315</v>
      </c>
      <c r="J17" s="11">
        <v>294</v>
      </c>
      <c r="K17" s="11">
        <v>314</v>
      </c>
      <c r="L17" s="11">
        <v>226</v>
      </c>
      <c r="M17" s="56">
        <v>194</v>
      </c>
      <c r="N17">
        <v>211</v>
      </c>
      <c r="O17" s="11">
        <v>200</v>
      </c>
      <c r="P17" s="11">
        <v>194</v>
      </c>
      <c r="Q17" s="11">
        <v>198</v>
      </c>
      <c r="R17" s="62">
        <v>201</v>
      </c>
      <c r="S17" s="11">
        <v>205</v>
      </c>
      <c r="T17" s="28">
        <f t="shared" si="8"/>
        <v>81.42073902538317</v>
      </c>
      <c r="U17" s="28">
        <f t="shared" si="1"/>
        <v>79.57026768389719</v>
      </c>
      <c r="V17" s="28">
        <f t="shared" si="1"/>
        <v>60.536848171469956</v>
      </c>
      <c r="W17" s="28">
        <f t="shared" si="1"/>
        <v>79.3059146351135</v>
      </c>
      <c r="X17" s="28">
        <f t="shared" si="2"/>
        <v>81.9494451229506</v>
      </c>
      <c r="Y17" s="28">
        <f t="shared" si="3"/>
        <v>83.27121036686916</v>
      </c>
      <c r="Z17" s="28">
        <f t="shared" si="4"/>
        <v>77.71979634241121</v>
      </c>
      <c r="AA17" s="28">
        <f t="shared" si="5"/>
        <v>83.00685731808544</v>
      </c>
      <c r="AB17" s="28">
        <f t="shared" si="6"/>
        <v>59.74378902511883</v>
      </c>
      <c r="AC17" s="28">
        <f t="shared" si="7"/>
        <v>51.28449146404006</v>
      </c>
      <c r="AD17" s="28" t="e">
        <f>+#REF!/$C17*10000*5</f>
        <v>#REF!</v>
      </c>
    </row>
    <row r="18" spans="1:30" ht="12.75">
      <c r="A18" s="2" t="s">
        <v>72</v>
      </c>
      <c r="B18" s="3" t="s">
        <v>73</v>
      </c>
      <c r="C18" s="24">
        <v>99344</v>
      </c>
      <c r="D18" s="11">
        <v>173</v>
      </c>
      <c r="E18" s="1">
        <v>178</v>
      </c>
      <c r="F18" s="11">
        <v>254</v>
      </c>
      <c r="G18" s="11">
        <v>160</v>
      </c>
      <c r="H18" s="11">
        <v>150</v>
      </c>
      <c r="I18" s="11">
        <v>176</v>
      </c>
      <c r="J18" s="11">
        <v>250</v>
      </c>
      <c r="K18" s="11">
        <v>270</v>
      </c>
      <c r="L18" s="11">
        <v>242</v>
      </c>
      <c r="M18" s="56">
        <v>271</v>
      </c>
      <c r="N18">
        <v>212</v>
      </c>
      <c r="O18" s="11">
        <v>262</v>
      </c>
      <c r="P18" s="11">
        <v>153</v>
      </c>
      <c r="Q18" s="11">
        <v>156</v>
      </c>
      <c r="R18" s="62">
        <v>159</v>
      </c>
      <c r="S18" s="11">
        <v>134</v>
      </c>
      <c r="T18" s="28">
        <f t="shared" si="8"/>
        <v>87.07118698663231</v>
      </c>
      <c r="U18" s="28">
        <f t="shared" si="1"/>
        <v>89.58769528104364</v>
      </c>
      <c r="V18" s="28">
        <f t="shared" si="1"/>
        <v>127.83862135609598</v>
      </c>
      <c r="W18" s="28">
        <f t="shared" si="1"/>
        <v>80.52826542116281</v>
      </c>
      <c r="X18" s="28">
        <f t="shared" si="2"/>
        <v>75.49524883234015</v>
      </c>
      <c r="Y18" s="28">
        <f t="shared" si="3"/>
        <v>88.5810919632791</v>
      </c>
      <c r="Z18" s="28">
        <f t="shared" si="4"/>
        <v>125.82541472056691</v>
      </c>
      <c r="AA18" s="28">
        <f t="shared" si="5"/>
        <v>135.89144789821228</v>
      </c>
      <c r="AB18" s="28">
        <f t="shared" si="6"/>
        <v>121.79900144950878</v>
      </c>
      <c r="AC18" s="28">
        <f t="shared" si="7"/>
        <v>136.39474955709454</v>
      </c>
      <c r="AD18" s="28" t="e">
        <f>+#REF!/$C18*10000*5</f>
        <v>#REF!</v>
      </c>
    </row>
    <row r="19" spans="1:30" ht="12.75">
      <c r="A19" s="2" t="s">
        <v>90</v>
      </c>
      <c r="B19" s="3" t="s">
        <v>91</v>
      </c>
      <c r="C19" s="24">
        <v>190461</v>
      </c>
      <c r="D19" s="11">
        <v>121</v>
      </c>
      <c r="E19" s="1">
        <v>121</v>
      </c>
      <c r="F19" s="11">
        <v>145</v>
      </c>
      <c r="G19" s="11">
        <v>149</v>
      </c>
      <c r="H19" s="11">
        <v>141</v>
      </c>
      <c r="I19" s="11">
        <v>161</v>
      </c>
      <c r="J19" s="11">
        <v>197</v>
      </c>
      <c r="K19" s="11">
        <v>233</v>
      </c>
      <c r="L19" s="11">
        <v>284</v>
      </c>
      <c r="M19" s="56">
        <v>315</v>
      </c>
      <c r="N19">
        <v>351</v>
      </c>
      <c r="O19" s="11">
        <v>363</v>
      </c>
      <c r="P19" s="11">
        <v>381</v>
      </c>
      <c r="Q19" s="11">
        <v>425</v>
      </c>
      <c r="R19" s="62">
        <v>425</v>
      </c>
      <c r="S19" s="11">
        <v>427</v>
      </c>
      <c r="T19" s="28">
        <f t="shared" si="8"/>
        <v>31.765033261402596</v>
      </c>
      <c r="U19" s="28">
        <f t="shared" si="1"/>
        <v>31.765033261402596</v>
      </c>
      <c r="V19" s="28">
        <f t="shared" si="1"/>
        <v>38.06553572647418</v>
      </c>
      <c r="W19" s="28">
        <f t="shared" si="1"/>
        <v>39.11561947065279</v>
      </c>
      <c r="X19" s="28">
        <f t="shared" si="2"/>
        <v>37.01545198229559</v>
      </c>
      <c r="Y19" s="28">
        <f t="shared" si="3"/>
        <v>42.265870703188575</v>
      </c>
      <c r="Z19" s="28">
        <f t="shared" si="4"/>
        <v>51.716624400795965</v>
      </c>
      <c r="AA19" s="28">
        <f t="shared" si="5"/>
        <v>61.16737809840335</v>
      </c>
      <c r="AB19" s="28">
        <f t="shared" si="6"/>
        <v>74.55594583668046</v>
      </c>
      <c r="AC19" s="28">
        <f t="shared" si="7"/>
        <v>82.69409485406462</v>
      </c>
      <c r="AD19" s="28" t="e">
        <f>+#REF!/$C19*10000*5</f>
        <v>#REF!</v>
      </c>
    </row>
    <row r="20" spans="1:30" ht="12.75">
      <c r="A20" s="2" t="s">
        <v>92</v>
      </c>
      <c r="B20" s="3" t="s">
        <v>93</v>
      </c>
      <c r="C20" s="24">
        <v>151020</v>
      </c>
      <c r="D20" s="11">
        <v>96</v>
      </c>
      <c r="E20" s="1">
        <v>121</v>
      </c>
      <c r="F20" s="11">
        <v>138</v>
      </c>
      <c r="G20" s="11">
        <v>123</v>
      </c>
      <c r="H20" s="11">
        <v>134</v>
      </c>
      <c r="I20" s="11">
        <v>158</v>
      </c>
      <c r="J20" s="11">
        <v>165</v>
      </c>
      <c r="K20" s="11">
        <v>204</v>
      </c>
      <c r="L20" s="11">
        <v>233</v>
      </c>
      <c r="M20" s="56">
        <v>245</v>
      </c>
      <c r="N20">
        <v>261</v>
      </c>
      <c r="O20" s="11">
        <v>284</v>
      </c>
      <c r="P20" s="11">
        <v>293</v>
      </c>
      <c r="Q20" s="11">
        <v>328</v>
      </c>
      <c r="R20" s="62">
        <v>342</v>
      </c>
      <c r="S20" s="11">
        <v>366</v>
      </c>
      <c r="T20" s="28">
        <f t="shared" si="8"/>
        <v>31.783869686134288</v>
      </c>
      <c r="U20" s="28">
        <f t="shared" si="1"/>
        <v>40.06091908356509</v>
      </c>
      <c r="V20" s="28">
        <f t="shared" si="1"/>
        <v>45.68931267381804</v>
      </c>
      <c r="W20" s="28">
        <f t="shared" si="1"/>
        <v>40.72308303535956</v>
      </c>
      <c r="X20" s="28">
        <f t="shared" si="2"/>
        <v>44.3649847702291</v>
      </c>
      <c r="Y20" s="28">
        <f t="shared" si="3"/>
        <v>52.31095219176269</v>
      </c>
      <c r="Z20" s="28">
        <f t="shared" si="4"/>
        <v>54.62852602304331</v>
      </c>
      <c r="AA20" s="28">
        <f t="shared" si="5"/>
        <v>67.54072308303536</v>
      </c>
      <c r="AB20" s="28">
        <f t="shared" si="6"/>
        <v>77.1421003840551</v>
      </c>
      <c r="AC20" s="28">
        <f t="shared" si="7"/>
        <v>81.11508409482187</v>
      </c>
      <c r="AD20" s="28" t="e">
        <f>+#REF!/$C20*10000*5</f>
        <v>#REF!</v>
      </c>
    </row>
    <row r="21" spans="1:30" ht="12.75">
      <c r="A21" s="2" t="s">
        <v>94</v>
      </c>
      <c r="B21" s="3" t="s">
        <v>95</v>
      </c>
      <c r="C21" s="24">
        <v>280593</v>
      </c>
      <c r="D21" s="11">
        <v>275</v>
      </c>
      <c r="E21" s="1">
        <v>292</v>
      </c>
      <c r="F21" s="11">
        <v>401</v>
      </c>
      <c r="G21" s="11">
        <v>504</v>
      </c>
      <c r="H21" s="11">
        <v>550</v>
      </c>
      <c r="I21" s="11">
        <v>557</v>
      </c>
      <c r="J21" s="11">
        <v>512</v>
      </c>
      <c r="K21" s="11">
        <v>542</v>
      </c>
      <c r="L21" s="11">
        <v>492</v>
      </c>
      <c r="M21" s="56">
        <v>503</v>
      </c>
      <c r="N21">
        <v>522</v>
      </c>
      <c r="O21" s="11">
        <v>530</v>
      </c>
      <c r="P21" s="11">
        <v>559</v>
      </c>
      <c r="Q21" s="11">
        <v>586</v>
      </c>
      <c r="R21" s="62">
        <v>628</v>
      </c>
      <c r="S21" s="11">
        <v>668</v>
      </c>
      <c r="T21" s="28">
        <f t="shared" si="8"/>
        <v>49.003360739576536</v>
      </c>
      <c r="U21" s="28">
        <f t="shared" si="1"/>
        <v>52.03265940347763</v>
      </c>
      <c r="V21" s="28">
        <f t="shared" si="1"/>
        <v>71.45580966025524</v>
      </c>
      <c r="W21" s="28">
        <f t="shared" si="1"/>
        <v>89.80979568271482</v>
      </c>
      <c r="X21" s="28">
        <f t="shared" si="2"/>
        <v>98.00672147915307</v>
      </c>
      <c r="Y21" s="28">
        <f t="shared" si="3"/>
        <v>99.25407975252412</v>
      </c>
      <c r="Z21" s="28">
        <f t="shared" si="4"/>
        <v>91.23534799513888</v>
      </c>
      <c r="AA21" s="28">
        <f t="shared" si="5"/>
        <v>96.58116916672903</v>
      </c>
      <c r="AB21" s="28">
        <f t="shared" si="6"/>
        <v>87.67146721407876</v>
      </c>
      <c r="AC21" s="28">
        <f t="shared" si="7"/>
        <v>89.63160164366181</v>
      </c>
      <c r="AD21" s="28" t="e">
        <f>+#REF!/$C21*10000*5</f>
        <v>#REF!</v>
      </c>
    </row>
    <row r="22" spans="1:30" ht="12.75">
      <c r="A22" s="2" t="s">
        <v>96</v>
      </c>
      <c r="B22" s="3" t="s">
        <v>97</v>
      </c>
      <c r="C22" s="24">
        <v>138434</v>
      </c>
      <c r="D22" s="11">
        <v>118</v>
      </c>
      <c r="E22" s="1">
        <v>118</v>
      </c>
      <c r="F22" s="11">
        <v>134</v>
      </c>
      <c r="G22" s="11">
        <v>153</v>
      </c>
      <c r="H22" s="11">
        <v>102</v>
      </c>
      <c r="I22" s="11">
        <v>109</v>
      </c>
      <c r="J22" s="11">
        <v>105</v>
      </c>
      <c r="K22" s="11">
        <v>127</v>
      </c>
      <c r="L22" s="11">
        <v>117</v>
      </c>
      <c r="M22" s="56">
        <v>124</v>
      </c>
      <c r="N22">
        <v>127</v>
      </c>
      <c r="O22" s="11">
        <v>148</v>
      </c>
      <c r="P22" s="11">
        <v>148</v>
      </c>
      <c r="Q22" s="11">
        <v>116</v>
      </c>
      <c r="R22" s="62">
        <v>130</v>
      </c>
      <c r="S22" s="11">
        <v>153</v>
      </c>
      <c r="T22" s="28">
        <f t="shared" si="8"/>
        <v>42.61958767354841</v>
      </c>
      <c r="U22" s="28">
        <f t="shared" si="1"/>
        <v>42.61958767354841</v>
      </c>
      <c r="V22" s="28">
        <f t="shared" si="1"/>
        <v>48.39851481572446</v>
      </c>
      <c r="W22" s="28">
        <f t="shared" si="1"/>
        <v>55.26099079705852</v>
      </c>
      <c r="X22" s="28">
        <f t="shared" si="2"/>
        <v>36.84066053137235</v>
      </c>
      <c r="Y22" s="28">
        <f t="shared" si="3"/>
        <v>39.36894115607437</v>
      </c>
      <c r="Z22" s="28">
        <f t="shared" si="4"/>
        <v>37.92420937053036</v>
      </c>
      <c r="AA22" s="28">
        <f t="shared" si="5"/>
        <v>45.87023419102244</v>
      </c>
      <c r="AB22" s="28">
        <f t="shared" si="6"/>
        <v>42.2584047271624</v>
      </c>
      <c r="AC22" s="28">
        <f t="shared" si="7"/>
        <v>44.78668535186443</v>
      </c>
      <c r="AD22" s="28" t="e">
        <f>+#REF!/$C22*10000*5</f>
        <v>#REF!</v>
      </c>
    </row>
    <row r="23" spans="1:30" ht="12.75">
      <c r="A23" s="2" t="s">
        <v>153</v>
      </c>
      <c r="B23" s="3" t="s">
        <v>154</v>
      </c>
      <c r="C23" s="24">
        <v>500711</v>
      </c>
      <c r="D23" s="11">
        <v>560</v>
      </c>
      <c r="E23" s="1">
        <v>638</v>
      </c>
      <c r="F23" s="11">
        <v>658</v>
      </c>
      <c r="G23" s="11">
        <v>556</v>
      </c>
      <c r="H23" s="11">
        <v>576</v>
      </c>
      <c r="I23" s="11">
        <v>678</v>
      </c>
      <c r="J23" s="11">
        <v>806</v>
      </c>
      <c r="K23" s="11">
        <v>884</v>
      </c>
      <c r="L23" s="11">
        <v>895</v>
      </c>
      <c r="M23" s="56">
        <v>903</v>
      </c>
      <c r="N23">
        <v>692</v>
      </c>
      <c r="O23" s="11">
        <v>736</v>
      </c>
      <c r="P23" s="11">
        <v>665</v>
      </c>
      <c r="Q23" s="11">
        <v>623</v>
      </c>
      <c r="R23" s="62">
        <v>660</v>
      </c>
      <c r="S23" s="11">
        <v>648</v>
      </c>
      <c r="T23" s="28">
        <f t="shared" si="8"/>
        <v>55.920481075910054</v>
      </c>
      <c r="U23" s="28">
        <f t="shared" si="1"/>
        <v>63.709405225768954</v>
      </c>
      <c r="V23" s="28">
        <f t="shared" si="1"/>
        <v>65.70656526419432</v>
      </c>
      <c r="W23" s="28">
        <f t="shared" si="1"/>
        <v>55.52104906822498</v>
      </c>
      <c r="X23" s="28">
        <f t="shared" si="2"/>
        <v>57.518209106650346</v>
      </c>
      <c r="Y23" s="28">
        <f t="shared" si="3"/>
        <v>67.70372530261967</v>
      </c>
      <c r="Z23" s="28">
        <f t="shared" si="4"/>
        <v>80.48554954854198</v>
      </c>
      <c r="AA23" s="28">
        <f t="shared" si="5"/>
        <v>88.27447369840087</v>
      </c>
      <c r="AB23" s="28">
        <f t="shared" si="6"/>
        <v>89.37291171953483</v>
      </c>
      <c r="AC23" s="28">
        <f t="shared" si="7"/>
        <v>90.17177573490497</v>
      </c>
      <c r="AD23" s="28" t="e">
        <f>+#REF!/$C23*10000*5</f>
        <v>#REF!</v>
      </c>
    </row>
    <row r="24" spans="1:30" ht="12.75">
      <c r="A24" s="2" t="s">
        <v>259</v>
      </c>
      <c r="B24" s="3" t="s">
        <v>293</v>
      </c>
      <c r="C24" s="24">
        <v>139494</v>
      </c>
      <c r="D24" s="11">
        <v>72</v>
      </c>
      <c r="E24" s="1">
        <v>68</v>
      </c>
      <c r="F24" s="11">
        <v>78</v>
      </c>
      <c r="G24" s="11">
        <v>97</v>
      </c>
      <c r="H24" s="11">
        <v>64</v>
      </c>
      <c r="I24" s="11">
        <v>70</v>
      </c>
      <c r="J24" s="11">
        <v>60</v>
      </c>
      <c r="K24" s="11">
        <v>75</v>
      </c>
      <c r="L24" s="11">
        <v>85</v>
      </c>
      <c r="M24" s="56">
        <v>96</v>
      </c>
      <c r="N24">
        <v>109</v>
      </c>
      <c r="O24" s="11">
        <v>111</v>
      </c>
      <c r="P24" s="11">
        <v>102</v>
      </c>
      <c r="Q24" s="11">
        <v>63</v>
      </c>
      <c r="R24" s="62">
        <v>84</v>
      </c>
      <c r="S24" s="11">
        <v>115</v>
      </c>
      <c r="T24" s="28">
        <f t="shared" si="8"/>
        <v>25.807561615553357</v>
      </c>
      <c r="U24" s="28">
        <f t="shared" si="1"/>
        <v>24.37380819246706</v>
      </c>
      <c r="V24" s="28">
        <f t="shared" si="1"/>
        <v>27.958191750182802</v>
      </c>
      <c r="W24" s="28">
        <f t="shared" si="1"/>
        <v>34.768520509842716</v>
      </c>
      <c r="X24" s="28">
        <f t="shared" si="2"/>
        <v>22.940054769380758</v>
      </c>
      <c r="Y24" s="28">
        <f t="shared" si="3"/>
        <v>25.090684904010207</v>
      </c>
      <c r="Z24" s="28">
        <f t="shared" si="4"/>
        <v>21.506301346294464</v>
      </c>
      <c r="AA24" s="28">
        <f t="shared" si="5"/>
        <v>26.882876682868083</v>
      </c>
      <c r="AB24" s="28">
        <f t="shared" si="6"/>
        <v>30.467260240583826</v>
      </c>
      <c r="AC24" s="28">
        <f t="shared" si="7"/>
        <v>34.41008215407115</v>
      </c>
      <c r="AD24" s="28" t="e">
        <f>+#REF!/$C24*10000*5</f>
        <v>#REF!</v>
      </c>
    </row>
    <row r="25" spans="1:30" ht="12.75">
      <c r="A25" s="2" t="s">
        <v>261</v>
      </c>
      <c r="B25" s="3" t="s">
        <v>262</v>
      </c>
      <c r="C25" s="24">
        <v>309866</v>
      </c>
      <c r="D25" s="11">
        <v>277</v>
      </c>
      <c r="E25" s="1">
        <v>295</v>
      </c>
      <c r="F25" s="11">
        <v>375</v>
      </c>
      <c r="G25" s="11">
        <v>385</v>
      </c>
      <c r="H25" s="11">
        <v>438</v>
      </c>
      <c r="I25" s="11">
        <v>529</v>
      </c>
      <c r="J25" s="11">
        <v>566</v>
      </c>
      <c r="K25" s="11">
        <v>596</v>
      </c>
      <c r="L25" s="11">
        <v>665</v>
      </c>
      <c r="M25" s="56">
        <v>697</v>
      </c>
      <c r="N25">
        <v>708</v>
      </c>
      <c r="O25" s="11">
        <v>680</v>
      </c>
      <c r="P25" s="11">
        <v>787</v>
      </c>
      <c r="Q25" s="11">
        <v>865</v>
      </c>
      <c r="R25" s="62">
        <v>911</v>
      </c>
      <c r="S25" s="11">
        <v>983</v>
      </c>
      <c r="T25" s="28">
        <f t="shared" si="8"/>
        <v>44.6967398811099</v>
      </c>
      <c r="U25" s="28">
        <f t="shared" si="1"/>
        <v>47.60122117302317</v>
      </c>
      <c r="V25" s="28">
        <f t="shared" si="1"/>
        <v>60.51002691485997</v>
      </c>
      <c r="W25" s="28">
        <f t="shared" si="1"/>
        <v>62.123627632589574</v>
      </c>
      <c r="X25" s="28">
        <f t="shared" si="2"/>
        <v>70.67571143655644</v>
      </c>
      <c r="Y25" s="28">
        <f t="shared" si="3"/>
        <v>85.3594779678958</v>
      </c>
      <c r="Z25" s="28">
        <f t="shared" si="4"/>
        <v>91.32980062349532</v>
      </c>
      <c r="AA25" s="28">
        <f t="shared" si="5"/>
        <v>96.17060277668412</v>
      </c>
      <c r="AB25" s="28">
        <f t="shared" si="6"/>
        <v>107.30444772901835</v>
      </c>
      <c r="AC25" s="28">
        <f t="shared" si="7"/>
        <v>112.46797002575308</v>
      </c>
      <c r="AD25" s="28" t="e">
        <f>+#REF!/$C25*10000*5</f>
        <v>#REF!</v>
      </c>
    </row>
    <row r="26" spans="2:30" ht="12.75">
      <c r="B26" s="1"/>
      <c r="C26" s="19"/>
      <c r="D26" s="13"/>
      <c r="E26" s="1"/>
      <c r="F26" s="11"/>
      <c r="G26" s="11"/>
      <c r="H26" s="11"/>
      <c r="I26" s="11"/>
      <c r="J26" s="11"/>
      <c r="K26" s="11"/>
      <c r="L26" s="11"/>
      <c r="M26" s="56"/>
      <c r="O26" s="11"/>
      <c r="P26" s="11"/>
      <c r="Q26" s="11"/>
      <c r="R26" s="11"/>
      <c r="S26" s="11"/>
      <c r="T26" s="13"/>
      <c r="U26" s="13"/>
      <c r="V26" s="13"/>
      <c r="W26" s="13"/>
      <c r="X26" s="13"/>
      <c r="Y26" s="13"/>
      <c r="Z26" s="13"/>
      <c r="AA26" s="13"/>
      <c r="AB26" s="13"/>
      <c r="AC26" s="13"/>
      <c r="AD26" s="13"/>
    </row>
    <row r="27" spans="1:30" ht="12.75">
      <c r="A27" s="5" t="s">
        <v>274</v>
      </c>
      <c r="B27" s="6"/>
      <c r="C27" s="23">
        <f>SUM(C28:C51)</f>
        <v>6886589</v>
      </c>
      <c r="D27" s="20">
        <v>6522</v>
      </c>
      <c r="E27" s="18">
        <v>6642</v>
      </c>
      <c r="F27" s="10">
        <v>6832</v>
      </c>
      <c r="G27" s="10">
        <v>6448</v>
      </c>
      <c r="H27" s="10">
        <v>6472</v>
      </c>
      <c r="I27" s="10">
        <f>SUM(I28:I51)</f>
        <v>6573</v>
      </c>
      <c r="J27" s="10">
        <v>6408</v>
      </c>
      <c r="K27" s="10">
        <f>SUM(K28:K51)</f>
        <v>6536</v>
      </c>
      <c r="L27" s="10">
        <f>SUM(L28:L51)</f>
        <v>6568</v>
      </c>
      <c r="M27" s="55">
        <v>6826</v>
      </c>
      <c r="N27" s="44">
        <v>6600</v>
      </c>
      <c r="O27" s="10">
        <v>6853</v>
      </c>
      <c r="P27" s="10">
        <v>7285</v>
      </c>
      <c r="Q27" s="10">
        <v>7877</v>
      </c>
      <c r="R27" s="10">
        <v>7638</v>
      </c>
      <c r="S27" s="10">
        <v>8431</v>
      </c>
      <c r="T27" s="27">
        <f>+D27/$C27*10000*5</f>
        <v>47.35290577091213</v>
      </c>
      <c r="U27" s="27">
        <f aca="true" t="shared" si="9" ref="U27:W42">+E27/$C27*10000*5</f>
        <v>48.22416438675228</v>
      </c>
      <c r="V27" s="27">
        <f t="shared" si="9"/>
        <v>49.60365719516585</v>
      </c>
      <c r="W27" s="27">
        <f t="shared" si="9"/>
        <v>46.81562962447737</v>
      </c>
      <c r="X27" s="27">
        <f aca="true" t="shared" si="10" ref="X27:X51">+H27/$C27*10000*5</f>
        <v>46.9898813476454</v>
      </c>
      <c r="Y27" s="27">
        <f aca="true" t="shared" si="11" ref="Y27:Y51">+I27/$C27*10000*5</f>
        <v>47.723190682644194</v>
      </c>
      <c r="Z27" s="27">
        <f aca="true" t="shared" si="12" ref="Z27:Z51">+J27/$C27*10000*5</f>
        <v>46.52521008586399</v>
      </c>
      <c r="AA27" s="27">
        <f aca="true" t="shared" si="13" ref="AA27:AA51">+K27/$C27*10000*5</f>
        <v>47.45455260942681</v>
      </c>
      <c r="AB27" s="27">
        <f aca="true" t="shared" si="14" ref="AB27:AB51">+L27/$C27*10000*5</f>
        <v>47.68688824031752</v>
      </c>
      <c r="AC27" s="27">
        <f aca="true" t="shared" si="15" ref="AC27:AC51">+M27/$C27*10000*5</f>
        <v>49.560094264373845</v>
      </c>
      <c r="AD27" s="27" t="e">
        <f>+#REF!/$C27*10000*5</f>
        <v>#REF!</v>
      </c>
    </row>
    <row r="28" spans="1:30" ht="12.75">
      <c r="A28" s="2" t="s">
        <v>329</v>
      </c>
      <c r="B28" s="3" t="s">
        <v>328</v>
      </c>
      <c r="C28" s="24">
        <v>141239</v>
      </c>
      <c r="D28" s="11">
        <v>65</v>
      </c>
      <c r="E28" s="1">
        <v>65</v>
      </c>
      <c r="F28" s="11">
        <v>69</v>
      </c>
      <c r="G28" s="11">
        <v>59</v>
      </c>
      <c r="H28" s="39">
        <v>55</v>
      </c>
      <c r="I28" s="11">
        <v>50</v>
      </c>
      <c r="J28" s="11">
        <v>54</v>
      </c>
      <c r="K28" s="11">
        <v>60</v>
      </c>
      <c r="L28" s="11">
        <v>64</v>
      </c>
      <c r="M28" s="56">
        <v>61</v>
      </c>
      <c r="N28">
        <v>59</v>
      </c>
      <c r="O28" s="11">
        <v>499</v>
      </c>
      <c r="P28" s="11">
        <v>520</v>
      </c>
      <c r="Q28" s="11">
        <v>112</v>
      </c>
      <c r="R28" s="11">
        <v>127</v>
      </c>
      <c r="S28" s="11">
        <v>127</v>
      </c>
      <c r="T28" s="28">
        <f aca="true" t="shared" si="16" ref="T28:T51">+D28/$C28*10000*5</f>
        <v>23.010641536686045</v>
      </c>
      <c r="U28" s="28">
        <f t="shared" si="9"/>
        <v>23.010641536686045</v>
      </c>
      <c r="V28" s="28">
        <f t="shared" si="9"/>
        <v>24.426681015866723</v>
      </c>
      <c r="W28" s="28">
        <f t="shared" si="9"/>
        <v>20.88658231791502</v>
      </c>
      <c r="X28" s="28">
        <f t="shared" si="10"/>
        <v>19.470542838734342</v>
      </c>
      <c r="Y28" s="28">
        <f t="shared" si="11"/>
        <v>17.700493489758493</v>
      </c>
      <c r="Z28" s="28">
        <f t="shared" si="12"/>
        <v>19.116532968939172</v>
      </c>
      <c r="AA28" s="28">
        <f t="shared" si="13"/>
        <v>21.240592187710195</v>
      </c>
      <c r="AB28" s="28">
        <f t="shared" si="14"/>
        <v>22.656631666890874</v>
      </c>
      <c r="AC28" s="28">
        <f t="shared" si="15"/>
        <v>21.594602057505362</v>
      </c>
      <c r="AD28" s="28" t="e">
        <f>+#REF!/$C28*10000*5</f>
        <v>#REF!</v>
      </c>
    </row>
    <row r="29" spans="1:30" ht="12.75">
      <c r="A29" s="2" t="s">
        <v>43</v>
      </c>
      <c r="B29" s="3" t="s">
        <v>44</v>
      </c>
      <c r="C29" s="24">
        <v>218029</v>
      </c>
      <c r="D29" s="11">
        <v>208</v>
      </c>
      <c r="E29" s="1">
        <v>208</v>
      </c>
      <c r="F29" s="11">
        <v>233</v>
      </c>
      <c r="G29" s="11">
        <v>228</v>
      </c>
      <c r="H29" s="11">
        <v>245</v>
      </c>
      <c r="I29" s="11">
        <v>253</v>
      </c>
      <c r="J29" s="11">
        <v>309</v>
      </c>
      <c r="K29" s="11">
        <v>389</v>
      </c>
      <c r="L29" s="11">
        <v>398</v>
      </c>
      <c r="M29" s="56">
        <v>440</v>
      </c>
      <c r="N29">
        <v>463</v>
      </c>
      <c r="O29" s="11">
        <v>226</v>
      </c>
      <c r="P29" s="11">
        <v>224</v>
      </c>
      <c r="Q29" s="11">
        <v>567</v>
      </c>
      <c r="R29" s="62">
        <v>629</v>
      </c>
      <c r="S29" s="11">
        <v>627</v>
      </c>
      <c r="T29" s="28">
        <f t="shared" si="16"/>
        <v>47.7000765953153</v>
      </c>
      <c r="U29" s="28">
        <f t="shared" si="9"/>
        <v>47.7000765953153</v>
      </c>
      <c r="V29" s="28">
        <f t="shared" si="9"/>
        <v>53.43325887840609</v>
      </c>
      <c r="W29" s="28">
        <f t="shared" si="9"/>
        <v>52.286622421787925</v>
      </c>
      <c r="X29" s="28">
        <f t="shared" si="10"/>
        <v>56.18518637428966</v>
      </c>
      <c r="Y29" s="28">
        <f t="shared" si="11"/>
        <v>58.0198047048787</v>
      </c>
      <c r="Z29" s="28">
        <f t="shared" si="12"/>
        <v>70.86213301900206</v>
      </c>
      <c r="AA29" s="28">
        <f t="shared" si="13"/>
        <v>89.20831632489255</v>
      </c>
      <c r="AB29" s="28">
        <f t="shared" si="14"/>
        <v>91.27226194680524</v>
      </c>
      <c r="AC29" s="28">
        <f t="shared" si="15"/>
        <v>100.90400818239775</v>
      </c>
      <c r="AD29" s="28" t="e">
        <f>+#REF!/$C29*10000*5</f>
        <v>#REF!</v>
      </c>
    </row>
    <row r="30" spans="1:30" ht="12.75">
      <c r="A30" s="2" t="s">
        <v>45</v>
      </c>
      <c r="B30" s="3" t="s">
        <v>46</v>
      </c>
      <c r="C30" s="24">
        <v>280619</v>
      </c>
      <c r="D30" s="11">
        <v>339</v>
      </c>
      <c r="E30" s="1">
        <v>331</v>
      </c>
      <c r="F30" s="11">
        <v>312</v>
      </c>
      <c r="G30" s="11">
        <v>303</v>
      </c>
      <c r="H30" s="11">
        <v>307</v>
      </c>
      <c r="I30" s="11">
        <v>282</v>
      </c>
      <c r="J30" s="11">
        <v>263</v>
      </c>
      <c r="K30" s="11">
        <v>250</v>
      </c>
      <c r="L30" s="11">
        <v>245</v>
      </c>
      <c r="M30" s="56">
        <v>236</v>
      </c>
      <c r="N30">
        <v>250</v>
      </c>
      <c r="O30" s="11">
        <v>474</v>
      </c>
      <c r="P30" s="11">
        <v>550</v>
      </c>
      <c r="Q30" s="11">
        <v>211</v>
      </c>
      <c r="R30" s="62">
        <v>200</v>
      </c>
      <c r="S30" s="11">
        <v>192</v>
      </c>
      <c r="T30" s="28">
        <f t="shared" si="16"/>
        <v>60.40218231837473</v>
      </c>
      <c r="U30" s="28">
        <f t="shared" si="9"/>
        <v>58.97676208667268</v>
      </c>
      <c r="V30" s="28">
        <f t="shared" si="9"/>
        <v>55.591389036380285</v>
      </c>
      <c r="W30" s="28">
        <f t="shared" si="9"/>
        <v>53.98779127571547</v>
      </c>
      <c r="X30" s="28">
        <f t="shared" si="10"/>
        <v>54.700501391566505</v>
      </c>
      <c r="Y30" s="28">
        <f t="shared" si="11"/>
        <v>50.246063167497574</v>
      </c>
      <c r="Z30" s="28">
        <f t="shared" si="12"/>
        <v>46.86069011720518</v>
      </c>
      <c r="AA30" s="28">
        <f t="shared" si="13"/>
        <v>44.54438224068934</v>
      </c>
      <c r="AB30" s="28">
        <f t="shared" si="14"/>
        <v>43.65349459587555</v>
      </c>
      <c r="AC30" s="28">
        <f t="shared" si="15"/>
        <v>42.04989683521073</v>
      </c>
      <c r="AD30" s="28" t="e">
        <f>+#REF!/$C30*10000*5</f>
        <v>#REF!</v>
      </c>
    </row>
    <row r="31" spans="1:30" ht="12.75">
      <c r="A31" s="2" t="s">
        <v>55</v>
      </c>
      <c r="B31" s="3" t="s">
        <v>294</v>
      </c>
      <c r="C31" s="24">
        <v>305495</v>
      </c>
      <c r="D31" s="11">
        <v>561</v>
      </c>
      <c r="E31" s="1">
        <v>470</v>
      </c>
      <c r="F31" s="11">
        <v>475</v>
      </c>
      <c r="G31" s="11">
        <v>441</v>
      </c>
      <c r="H31" s="11">
        <v>436</v>
      </c>
      <c r="I31" s="11">
        <v>458</v>
      </c>
      <c r="J31" s="11">
        <v>440</v>
      </c>
      <c r="K31" s="11">
        <v>419</v>
      </c>
      <c r="L31" s="11">
        <v>435</v>
      </c>
      <c r="M31" s="56">
        <v>465</v>
      </c>
      <c r="N31">
        <v>510</v>
      </c>
      <c r="O31" s="11">
        <v>155</v>
      </c>
      <c r="P31" s="11">
        <v>155</v>
      </c>
      <c r="Q31" s="11">
        <v>524</v>
      </c>
      <c r="R31" s="62">
        <v>524</v>
      </c>
      <c r="S31" s="11">
        <v>504</v>
      </c>
      <c r="T31" s="28">
        <f t="shared" si="16"/>
        <v>91.81819669716363</v>
      </c>
      <c r="U31" s="28">
        <f t="shared" si="9"/>
        <v>76.92433591384474</v>
      </c>
      <c r="V31" s="28">
        <f t="shared" si="9"/>
        <v>77.7426799129282</v>
      </c>
      <c r="W31" s="28">
        <f t="shared" si="9"/>
        <v>72.1779407191607</v>
      </c>
      <c r="X31" s="28">
        <f t="shared" si="10"/>
        <v>71.35959672007725</v>
      </c>
      <c r="Y31" s="28">
        <f t="shared" si="11"/>
        <v>74.96031031604446</v>
      </c>
      <c r="Z31" s="28">
        <f t="shared" si="12"/>
        <v>72.01427191934401</v>
      </c>
      <c r="AA31" s="28">
        <f t="shared" si="13"/>
        <v>68.57722712319351</v>
      </c>
      <c r="AB31" s="28">
        <f t="shared" si="14"/>
        <v>71.19592792026056</v>
      </c>
      <c r="AC31" s="28">
        <f t="shared" si="15"/>
        <v>76.10599191476129</v>
      </c>
      <c r="AD31" s="28" t="e">
        <f>+#REF!/$C31*10000*5</f>
        <v>#REF!</v>
      </c>
    </row>
    <row r="32" spans="1:30" ht="12.75">
      <c r="A32" s="2" t="s">
        <v>56</v>
      </c>
      <c r="B32" s="3" t="s">
        <v>57</v>
      </c>
      <c r="C32" s="24">
        <v>142727</v>
      </c>
      <c r="D32" s="11">
        <v>64</v>
      </c>
      <c r="E32" s="1">
        <v>69</v>
      </c>
      <c r="F32" s="11">
        <v>75</v>
      </c>
      <c r="G32" s="11">
        <v>71</v>
      </c>
      <c r="H32" s="11">
        <v>84</v>
      </c>
      <c r="I32" s="11">
        <v>85</v>
      </c>
      <c r="J32" s="11">
        <v>76</v>
      </c>
      <c r="K32" s="11">
        <v>101</v>
      </c>
      <c r="L32" s="11">
        <v>113</v>
      </c>
      <c r="M32" s="56">
        <v>123</v>
      </c>
      <c r="N32">
        <v>137</v>
      </c>
      <c r="O32" s="11">
        <v>481</v>
      </c>
      <c r="P32" s="11">
        <v>518</v>
      </c>
      <c r="Q32" s="11">
        <v>167</v>
      </c>
      <c r="R32" s="62">
        <v>168</v>
      </c>
      <c r="S32" s="11">
        <v>163</v>
      </c>
      <c r="T32" s="28">
        <f t="shared" si="16"/>
        <v>22.420425007181542</v>
      </c>
      <c r="U32" s="28">
        <f t="shared" si="9"/>
        <v>24.1720207108676</v>
      </c>
      <c r="V32" s="28">
        <f t="shared" si="9"/>
        <v>26.27393555529087</v>
      </c>
      <c r="W32" s="28">
        <f t="shared" si="9"/>
        <v>24.872658992342025</v>
      </c>
      <c r="X32" s="28">
        <f t="shared" si="10"/>
        <v>29.426807821925777</v>
      </c>
      <c r="Y32" s="28">
        <f t="shared" si="11"/>
        <v>29.777126962662983</v>
      </c>
      <c r="Z32" s="28">
        <f t="shared" si="12"/>
        <v>26.624254696028082</v>
      </c>
      <c r="AA32" s="28">
        <f t="shared" si="13"/>
        <v>35.38223321445837</v>
      </c>
      <c r="AB32" s="28">
        <f t="shared" si="14"/>
        <v>39.586062903304914</v>
      </c>
      <c r="AC32" s="28">
        <f t="shared" si="15"/>
        <v>43.08925431067703</v>
      </c>
      <c r="AD32" s="28" t="e">
        <f>+#REF!/$C32*10000*5</f>
        <v>#REF!</v>
      </c>
    </row>
    <row r="33" spans="1:30" ht="12.75">
      <c r="A33" s="2" t="s">
        <v>58</v>
      </c>
      <c r="B33" s="3" t="s">
        <v>59</v>
      </c>
      <c r="C33" s="24">
        <v>262442</v>
      </c>
      <c r="D33" s="11">
        <v>277</v>
      </c>
      <c r="E33" s="1">
        <v>356</v>
      </c>
      <c r="F33" s="11">
        <v>358</v>
      </c>
      <c r="G33" s="11">
        <v>266</v>
      </c>
      <c r="H33" s="11">
        <v>280</v>
      </c>
      <c r="I33" s="11">
        <v>308</v>
      </c>
      <c r="J33" s="11">
        <v>337</v>
      </c>
      <c r="K33" s="11">
        <v>363</v>
      </c>
      <c r="L33" s="11">
        <v>390</v>
      </c>
      <c r="M33" s="56">
        <v>437</v>
      </c>
      <c r="N33">
        <v>447</v>
      </c>
      <c r="O33" s="11">
        <v>208</v>
      </c>
      <c r="P33" s="11">
        <v>216</v>
      </c>
      <c r="Q33" s="11">
        <v>524</v>
      </c>
      <c r="R33" s="62">
        <v>488</v>
      </c>
      <c r="S33" s="11">
        <v>501</v>
      </c>
      <c r="T33" s="28">
        <f t="shared" si="16"/>
        <v>52.77356520678855</v>
      </c>
      <c r="U33" s="28">
        <f t="shared" si="9"/>
        <v>67.82450979645027</v>
      </c>
      <c r="V33" s="28">
        <f t="shared" si="9"/>
        <v>68.20554636834044</v>
      </c>
      <c r="W33" s="28">
        <f t="shared" si="9"/>
        <v>50.67786406139261</v>
      </c>
      <c r="X33" s="28">
        <f t="shared" si="10"/>
        <v>53.3451200646238</v>
      </c>
      <c r="Y33" s="28">
        <f t="shared" si="11"/>
        <v>58.67963207108619</v>
      </c>
      <c r="Z33" s="28">
        <f t="shared" si="12"/>
        <v>64.20466236349365</v>
      </c>
      <c r="AA33" s="28">
        <f t="shared" si="13"/>
        <v>69.15813779806587</v>
      </c>
      <c r="AB33" s="28">
        <f t="shared" si="14"/>
        <v>74.30213151858314</v>
      </c>
      <c r="AC33" s="28">
        <f t="shared" si="15"/>
        <v>83.25649095800215</v>
      </c>
      <c r="AD33" s="28" t="e">
        <f>+#REF!/$C33*10000*5</f>
        <v>#REF!</v>
      </c>
    </row>
    <row r="34" spans="1:30" ht="12.75">
      <c r="A34" s="2" t="s">
        <v>64</v>
      </c>
      <c r="B34" s="3" t="s">
        <v>65</v>
      </c>
      <c r="C34" s="24">
        <v>194043</v>
      </c>
      <c r="D34" s="11">
        <v>215</v>
      </c>
      <c r="E34" s="1">
        <v>246</v>
      </c>
      <c r="F34" s="11">
        <v>255</v>
      </c>
      <c r="G34" s="11">
        <v>260</v>
      </c>
      <c r="H34" s="11">
        <v>168</v>
      </c>
      <c r="I34" s="11">
        <v>181</v>
      </c>
      <c r="J34" s="11">
        <v>182</v>
      </c>
      <c r="K34" s="11">
        <v>186</v>
      </c>
      <c r="L34" s="11">
        <v>192</v>
      </c>
      <c r="M34" s="56">
        <v>210</v>
      </c>
      <c r="N34">
        <v>205</v>
      </c>
      <c r="O34" s="11">
        <v>192</v>
      </c>
      <c r="P34" s="11">
        <v>176</v>
      </c>
      <c r="Q34" s="11">
        <v>230</v>
      </c>
      <c r="R34" s="62">
        <v>232</v>
      </c>
      <c r="S34" s="11">
        <v>240</v>
      </c>
      <c r="T34" s="28">
        <f t="shared" si="16"/>
        <v>55.40009173224491</v>
      </c>
      <c r="U34" s="28">
        <f t="shared" si="9"/>
        <v>63.38801193549883</v>
      </c>
      <c r="V34" s="28">
        <f t="shared" si="9"/>
        <v>65.70708554289513</v>
      </c>
      <c r="W34" s="28">
        <f t="shared" si="9"/>
        <v>66.99545976922641</v>
      </c>
      <c r="X34" s="28">
        <f t="shared" si="10"/>
        <v>43.28937400473091</v>
      </c>
      <c r="Y34" s="28">
        <f t="shared" si="11"/>
        <v>46.63914699319223</v>
      </c>
      <c r="Z34" s="28">
        <f t="shared" si="12"/>
        <v>46.89682183845849</v>
      </c>
      <c r="AA34" s="28">
        <f t="shared" si="13"/>
        <v>47.927521219523506</v>
      </c>
      <c r="AB34" s="28">
        <f t="shared" si="14"/>
        <v>49.47357029112104</v>
      </c>
      <c r="AC34" s="28">
        <f t="shared" si="15"/>
        <v>54.11171750591364</v>
      </c>
      <c r="AD34" s="28" t="e">
        <f>+#REF!/$C34*10000*5</f>
        <v>#REF!</v>
      </c>
    </row>
    <row r="35" spans="1:30" ht="12.75">
      <c r="A35" s="2" t="s">
        <v>66</v>
      </c>
      <c r="B35" s="3" t="s">
        <v>67</v>
      </c>
      <c r="C35" s="24">
        <v>151302</v>
      </c>
      <c r="D35" s="11">
        <v>183</v>
      </c>
      <c r="E35" s="1">
        <v>207</v>
      </c>
      <c r="F35" s="11">
        <v>245</v>
      </c>
      <c r="G35" s="11">
        <v>234</v>
      </c>
      <c r="H35" s="11">
        <v>214</v>
      </c>
      <c r="I35" s="11">
        <v>218</v>
      </c>
      <c r="J35" s="11">
        <v>220</v>
      </c>
      <c r="K35" s="11">
        <v>224</v>
      </c>
      <c r="L35" s="11">
        <v>218</v>
      </c>
      <c r="M35" s="56">
        <v>219</v>
      </c>
      <c r="N35">
        <v>208</v>
      </c>
      <c r="O35" s="11">
        <v>205</v>
      </c>
      <c r="P35" s="11">
        <v>194</v>
      </c>
      <c r="Q35" s="11">
        <v>177</v>
      </c>
      <c r="R35" s="62">
        <v>164</v>
      </c>
      <c r="S35" s="11">
        <v>153</v>
      </c>
      <c r="T35" s="28">
        <f t="shared" si="16"/>
        <v>60.47507633739144</v>
      </c>
      <c r="U35" s="28">
        <f t="shared" si="9"/>
        <v>68.40623388983622</v>
      </c>
      <c r="V35" s="28">
        <f t="shared" si="9"/>
        <v>80.96390001454046</v>
      </c>
      <c r="W35" s="28">
        <f t="shared" si="9"/>
        <v>77.3287861363366</v>
      </c>
      <c r="X35" s="28">
        <f t="shared" si="10"/>
        <v>70.71948817596595</v>
      </c>
      <c r="Y35" s="28">
        <f t="shared" si="11"/>
        <v>72.04134776804008</v>
      </c>
      <c r="Z35" s="28">
        <f t="shared" si="12"/>
        <v>72.70227756407715</v>
      </c>
      <c r="AA35" s="28">
        <f t="shared" si="13"/>
        <v>74.02413715615128</v>
      </c>
      <c r="AB35" s="28">
        <f t="shared" si="14"/>
        <v>72.04134776804008</v>
      </c>
      <c r="AC35" s="28">
        <f t="shared" si="15"/>
        <v>72.37181266605862</v>
      </c>
      <c r="AD35" s="28" t="e">
        <f>+#REF!/$C35*10000*5</f>
        <v>#REF!</v>
      </c>
    </row>
    <row r="36" spans="1:30" ht="12.75">
      <c r="A36" s="2" t="s">
        <v>68</v>
      </c>
      <c r="B36" s="3" t="s">
        <v>69</v>
      </c>
      <c r="C36" s="24">
        <v>219578</v>
      </c>
      <c r="D36" s="11">
        <v>282</v>
      </c>
      <c r="E36" s="1">
        <v>325</v>
      </c>
      <c r="F36" s="11">
        <v>303</v>
      </c>
      <c r="G36" s="11">
        <v>308</v>
      </c>
      <c r="H36" s="11">
        <v>332</v>
      </c>
      <c r="I36" s="11">
        <v>300</v>
      </c>
      <c r="J36" s="11">
        <v>268</v>
      </c>
      <c r="K36" s="11">
        <v>248</v>
      </c>
      <c r="L36" s="11">
        <v>238</v>
      </c>
      <c r="M36" s="56">
        <v>243</v>
      </c>
      <c r="N36">
        <v>221</v>
      </c>
      <c r="O36" s="11">
        <v>220</v>
      </c>
      <c r="P36" s="11">
        <v>195</v>
      </c>
      <c r="Q36" s="11">
        <v>170</v>
      </c>
      <c r="R36" s="62">
        <v>156</v>
      </c>
      <c r="S36" s="11">
        <v>151</v>
      </c>
      <c r="T36" s="28">
        <f t="shared" si="16"/>
        <v>64.21408337811621</v>
      </c>
      <c r="U36" s="28">
        <f t="shared" si="9"/>
        <v>74.00559254570129</v>
      </c>
      <c r="V36" s="28">
        <f t="shared" si="9"/>
        <v>68.99598320414613</v>
      </c>
      <c r="W36" s="28">
        <f t="shared" si="9"/>
        <v>70.1345307817723</v>
      </c>
      <c r="X36" s="28">
        <f t="shared" si="10"/>
        <v>75.59955915437794</v>
      </c>
      <c r="Y36" s="28">
        <f t="shared" si="11"/>
        <v>68.31285465757043</v>
      </c>
      <c r="Z36" s="28">
        <f t="shared" si="12"/>
        <v>61.026150160762924</v>
      </c>
      <c r="AA36" s="28">
        <f t="shared" si="13"/>
        <v>56.47195985025823</v>
      </c>
      <c r="AB36" s="28">
        <f t="shared" si="14"/>
        <v>54.194864695005876</v>
      </c>
      <c r="AC36" s="28">
        <f t="shared" si="15"/>
        <v>55.333412272632046</v>
      </c>
      <c r="AD36" s="28" t="e">
        <f>+#REF!/$C36*10000*5</f>
        <v>#REF!</v>
      </c>
    </row>
    <row r="37" spans="1:30" ht="12.75">
      <c r="A37" s="2" t="s">
        <v>76</v>
      </c>
      <c r="B37" s="3" t="s">
        <v>77</v>
      </c>
      <c r="C37" s="24">
        <v>182906</v>
      </c>
      <c r="D37" s="11">
        <v>79</v>
      </c>
      <c r="E37" s="1">
        <v>84</v>
      </c>
      <c r="F37" s="11">
        <v>89</v>
      </c>
      <c r="G37" s="11">
        <v>89</v>
      </c>
      <c r="H37" s="11">
        <v>108</v>
      </c>
      <c r="I37" s="11">
        <v>127</v>
      </c>
      <c r="J37" s="11">
        <v>98</v>
      </c>
      <c r="K37" s="11">
        <v>133</v>
      </c>
      <c r="L37" s="11">
        <v>146</v>
      </c>
      <c r="M37" s="56">
        <v>161</v>
      </c>
      <c r="N37">
        <v>185</v>
      </c>
      <c r="O37" s="11">
        <v>157</v>
      </c>
      <c r="P37" s="11">
        <v>155</v>
      </c>
      <c r="Q37" s="11">
        <v>211</v>
      </c>
      <c r="R37" s="62">
        <v>195</v>
      </c>
      <c r="S37" s="11">
        <v>202</v>
      </c>
      <c r="T37" s="28">
        <f t="shared" si="16"/>
        <v>21.595792374225013</v>
      </c>
      <c r="U37" s="28">
        <f t="shared" si="9"/>
        <v>22.962614676391155</v>
      </c>
      <c r="V37" s="28">
        <f t="shared" si="9"/>
        <v>24.32943697855729</v>
      </c>
      <c r="W37" s="28">
        <f t="shared" si="9"/>
        <v>24.32943697855729</v>
      </c>
      <c r="X37" s="28">
        <f t="shared" si="10"/>
        <v>29.52336172678862</v>
      </c>
      <c r="Y37" s="28">
        <f t="shared" si="11"/>
        <v>34.717286475019954</v>
      </c>
      <c r="Z37" s="28">
        <f t="shared" si="12"/>
        <v>26.789717122456345</v>
      </c>
      <c r="AA37" s="28">
        <f t="shared" si="13"/>
        <v>36.357473237619324</v>
      </c>
      <c r="AB37" s="28">
        <f t="shared" si="14"/>
        <v>39.911211223251286</v>
      </c>
      <c r="AC37" s="28">
        <f t="shared" si="15"/>
        <v>44.01167812974971</v>
      </c>
      <c r="AD37" s="28" t="e">
        <f>+#REF!/$C37*10000*5</f>
        <v>#REF!</v>
      </c>
    </row>
    <row r="38" spans="1:30" ht="12.75">
      <c r="A38" s="2" t="s">
        <v>113</v>
      </c>
      <c r="B38" s="3" t="s">
        <v>295</v>
      </c>
      <c r="C38" s="24">
        <v>247841</v>
      </c>
      <c r="D38" s="11">
        <v>200</v>
      </c>
      <c r="E38" s="1">
        <v>213</v>
      </c>
      <c r="F38" s="11">
        <v>201</v>
      </c>
      <c r="G38" s="11">
        <v>203</v>
      </c>
      <c r="H38" s="11">
        <v>213</v>
      </c>
      <c r="I38" s="11">
        <v>209</v>
      </c>
      <c r="J38" s="11">
        <v>185</v>
      </c>
      <c r="K38" s="11">
        <v>116</v>
      </c>
      <c r="L38" s="11">
        <v>172</v>
      </c>
      <c r="M38" s="56">
        <v>171</v>
      </c>
      <c r="N38">
        <v>159</v>
      </c>
      <c r="O38" s="11">
        <v>419</v>
      </c>
      <c r="P38" s="11">
        <v>427</v>
      </c>
      <c r="Q38" s="11">
        <v>160</v>
      </c>
      <c r="R38" s="62">
        <v>163</v>
      </c>
      <c r="S38" s="11">
        <v>178</v>
      </c>
      <c r="T38" s="28">
        <f t="shared" si="16"/>
        <v>40.34844920735472</v>
      </c>
      <c r="U38" s="28">
        <f t="shared" si="9"/>
        <v>42.97109840583276</v>
      </c>
      <c r="V38" s="28">
        <f t="shared" si="9"/>
        <v>40.55019145339149</v>
      </c>
      <c r="W38" s="28">
        <f t="shared" si="9"/>
        <v>40.95367594546504</v>
      </c>
      <c r="X38" s="28">
        <f t="shared" si="10"/>
        <v>42.97109840583276</v>
      </c>
      <c r="Y38" s="28">
        <f t="shared" si="11"/>
        <v>42.16412942168568</v>
      </c>
      <c r="Z38" s="28">
        <f t="shared" si="12"/>
        <v>37.32231551680311</v>
      </c>
      <c r="AA38" s="28">
        <f t="shared" si="13"/>
        <v>23.402100540265735</v>
      </c>
      <c r="AB38" s="28">
        <f t="shared" si="14"/>
        <v>34.69966631832505</v>
      </c>
      <c r="AC38" s="28">
        <f t="shared" si="15"/>
        <v>34.49792407228828</v>
      </c>
      <c r="AD38" s="28" t="e">
        <f>+#REF!/$C38*10000*5</f>
        <v>#REF!</v>
      </c>
    </row>
    <row r="39" spans="1:30" ht="12.75">
      <c r="A39" s="2" t="s">
        <v>155</v>
      </c>
      <c r="B39" s="3" t="s">
        <v>156</v>
      </c>
      <c r="C39" s="24">
        <v>496151</v>
      </c>
      <c r="D39" s="11">
        <v>240</v>
      </c>
      <c r="E39" s="1">
        <v>330</v>
      </c>
      <c r="F39" s="11">
        <v>368</v>
      </c>
      <c r="G39" s="11">
        <v>390</v>
      </c>
      <c r="H39" s="11">
        <v>414</v>
      </c>
      <c r="I39" s="11">
        <v>469</v>
      </c>
      <c r="J39" s="11">
        <v>457</v>
      </c>
      <c r="K39" s="11">
        <v>451</v>
      </c>
      <c r="L39" s="11">
        <v>452</v>
      </c>
      <c r="M39" s="56">
        <v>439</v>
      </c>
      <c r="N39">
        <v>433</v>
      </c>
      <c r="O39" s="11">
        <v>402</v>
      </c>
      <c r="P39" s="11">
        <v>450</v>
      </c>
      <c r="Q39" s="11">
        <v>416</v>
      </c>
      <c r="R39" s="62">
        <v>419</v>
      </c>
      <c r="S39" s="11">
        <v>420</v>
      </c>
      <c r="T39" s="28">
        <f t="shared" si="16"/>
        <v>24.186185254085952</v>
      </c>
      <c r="U39" s="28">
        <f t="shared" si="9"/>
        <v>33.25600472436819</v>
      </c>
      <c r="V39" s="28">
        <f t="shared" si="9"/>
        <v>37.08548405626513</v>
      </c>
      <c r="W39" s="28">
        <f t="shared" si="9"/>
        <v>39.30255103788967</v>
      </c>
      <c r="X39" s="28">
        <f t="shared" si="10"/>
        <v>41.72116956329827</v>
      </c>
      <c r="Y39" s="28">
        <f t="shared" si="11"/>
        <v>47.263837017359634</v>
      </c>
      <c r="Z39" s="28">
        <f t="shared" si="12"/>
        <v>46.05452775465534</v>
      </c>
      <c r="AA39" s="28">
        <f t="shared" si="13"/>
        <v>45.44987312330319</v>
      </c>
      <c r="AB39" s="28">
        <f t="shared" si="14"/>
        <v>45.55064889519521</v>
      </c>
      <c r="AC39" s="28">
        <f t="shared" si="15"/>
        <v>44.24056386059889</v>
      </c>
      <c r="AD39" s="28" t="e">
        <f>+#REF!/$C39*10000*5</f>
        <v>#REF!</v>
      </c>
    </row>
    <row r="40" spans="1:30" ht="12.75">
      <c r="A40" s="2" t="s">
        <v>157</v>
      </c>
      <c r="B40" s="3" t="s">
        <v>158</v>
      </c>
      <c r="C40" s="24">
        <v>329057</v>
      </c>
      <c r="D40" s="11">
        <v>491</v>
      </c>
      <c r="E40" s="1">
        <v>532</v>
      </c>
      <c r="F40" s="11">
        <v>490</v>
      </c>
      <c r="G40" s="11">
        <v>459</v>
      </c>
      <c r="H40" s="11">
        <v>468</v>
      </c>
      <c r="I40" s="11">
        <v>444</v>
      </c>
      <c r="J40" s="11">
        <v>455</v>
      </c>
      <c r="K40" s="11">
        <v>431</v>
      </c>
      <c r="L40" s="11">
        <v>432</v>
      </c>
      <c r="M40" s="56">
        <v>430</v>
      </c>
      <c r="N40">
        <v>430</v>
      </c>
      <c r="O40" s="11">
        <v>433</v>
      </c>
      <c r="P40" s="11">
        <v>411</v>
      </c>
      <c r="Q40" s="11">
        <v>466</v>
      </c>
      <c r="R40" s="62">
        <v>500</v>
      </c>
      <c r="S40" s="11">
        <v>510</v>
      </c>
      <c r="T40" s="28">
        <f t="shared" si="16"/>
        <v>74.60713493406917</v>
      </c>
      <c r="U40" s="28">
        <f t="shared" si="9"/>
        <v>80.83705862510143</v>
      </c>
      <c r="V40" s="28">
        <f t="shared" si="9"/>
        <v>74.4551855757513</v>
      </c>
      <c r="W40" s="28">
        <f t="shared" si="9"/>
        <v>69.74475546789766</v>
      </c>
      <c r="X40" s="28">
        <f t="shared" si="10"/>
        <v>71.1122996927584</v>
      </c>
      <c r="Y40" s="28">
        <f t="shared" si="11"/>
        <v>67.46551509312977</v>
      </c>
      <c r="Z40" s="28">
        <f t="shared" si="12"/>
        <v>69.13695803462622</v>
      </c>
      <c r="AA40" s="28">
        <f t="shared" si="13"/>
        <v>65.49017343499759</v>
      </c>
      <c r="AB40" s="28">
        <f t="shared" si="14"/>
        <v>65.64212279331545</v>
      </c>
      <c r="AC40" s="28">
        <f t="shared" si="15"/>
        <v>65.33822407667972</v>
      </c>
      <c r="AD40" s="28" t="e">
        <f>+#REF!/$C40*10000*5</f>
        <v>#REF!</v>
      </c>
    </row>
    <row r="41" spans="1:30" ht="12.75">
      <c r="A41" s="2" t="s">
        <v>159</v>
      </c>
      <c r="B41" s="3" t="s">
        <v>160</v>
      </c>
      <c r="C41" s="24">
        <v>451858</v>
      </c>
      <c r="D41" s="11">
        <v>305</v>
      </c>
      <c r="E41" s="1">
        <v>351</v>
      </c>
      <c r="F41" s="11">
        <v>373</v>
      </c>
      <c r="G41" s="11">
        <v>351</v>
      </c>
      <c r="H41" s="11">
        <v>364</v>
      </c>
      <c r="I41" s="11">
        <v>401</v>
      </c>
      <c r="J41" s="11">
        <v>378</v>
      </c>
      <c r="K41" s="11">
        <v>426</v>
      </c>
      <c r="L41" s="11">
        <v>524</v>
      </c>
      <c r="M41" s="56">
        <v>636</v>
      </c>
      <c r="N41">
        <v>442</v>
      </c>
      <c r="O41" s="11">
        <v>255</v>
      </c>
      <c r="P41" s="11">
        <v>477</v>
      </c>
      <c r="Q41" s="11">
        <v>416</v>
      </c>
      <c r="R41" s="62">
        <v>425</v>
      </c>
      <c r="S41" s="11">
        <v>405</v>
      </c>
      <c r="T41" s="28">
        <f t="shared" si="16"/>
        <v>33.74954078493686</v>
      </c>
      <c r="U41" s="28">
        <f t="shared" si="9"/>
        <v>38.83963546069783</v>
      </c>
      <c r="V41" s="28">
        <f t="shared" si="9"/>
        <v>41.27402856649656</v>
      </c>
      <c r="W41" s="28">
        <f t="shared" si="9"/>
        <v>38.83963546069783</v>
      </c>
      <c r="X41" s="28">
        <f t="shared" si="10"/>
        <v>40.278140477760715</v>
      </c>
      <c r="Y41" s="28">
        <f t="shared" si="11"/>
        <v>44.37234706478584</v>
      </c>
      <c r="Z41" s="28">
        <f t="shared" si="12"/>
        <v>41.82729972690535</v>
      </c>
      <c r="AA41" s="28">
        <f t="shared" si="13"/>
        <v>47.138702866829846</v>
      </c>
      <c r="AB41" s="28">
        <f t="shared" si="14"/>
        <v>57.98281761084234</v>
      </c>
      <c r="AC41" s="28">
        <f t="shared" si="15"/>
        <v>70.37609160399948</v>
      </c>
      <c r="AD41" s="28" t="e">
        <f>+#REF!/$C41*10000*5</f>
        <v>#REF!</v>
      </c>
    </row>
    <row r="42" spans="1:30" ht="12.75">
      <c r="A42" s="2" t="s">
        <v>161</v>
      </c>
      <c r="B42" s="3" t="s">
        <v>162</v>
      </c>
      <c r="C42" s="24">
        <v>384805</v>
      </c>
      <c r="D42" s="11">
        <v>144</v>
      </c>
      <c r="E42" s="1">
        <v>179</v>
      </c>
      <c r="F42" s="11">
        <v>220</v>
      </c>
      <c r="G42" s="11">
        <v>217</v>
      </c>
      <c r="H42" s="11">
        <v>215</v>
      </c>
      <c r="I42" s="11">
        <v>263</v>
      </c>
      <c r="J42" s="11">
        <v>236</v>
      </c>
      <c r="K42" s="11">
        <v>222</v>
      </c>
      <c r="L42" s="11">
        <v>227</v>
      </c>
      <c r="M42" s="56">
        <v>199</v>
      </c>
      <c r="N42">
        <v>227</v>
      </c>
      <c r="O42" s="11">
        <v>174</v>
      </c>
      <c r="P42" s="11">
        <v>198</v>
      </c>
      <c r="Q42" s="11">
        <v>685</v>
      </c>
      <c r="R42" s="62">
        <v>419</v>
      </c>
      <c r="S42" s="11">
        <v>1232</v>
      </c>
      <c r="T42" s="28">
        <f t="shared" si="16"/>
        <v>18.710775587635297</v>
      </c>
      <c r="U42" s="28">
        <f t="shared" si="9"/>
        <v>23.25853354296332</v>
      </c>
      <c r="V42" s="28">
        <f t="shared" si="9"/>
        <v>28.585907147776144</v>
      </c>
      <c r="W42" s="28">
        <f t="shared" si="9"/>
        <v>28.196099323033742</v>
      </c>
      <c r="X42" s="28">
        <f t="shared" si="10"/>
        <v>27.93622743987214</v>
      </c>
      <c r="Y42" s="28">
        <f t="shared" si="11"/>
        <v>34.173152635750576</v>
      </c>
      <c r="Z42" s="28">
        <f t="shared" si="12"/>
        <v>30.664882213068957</v>
      </c>
      <c r="AA42" s="28">
        <f t="shared" si="13"/>
        <v>28.845779030937745</v>
      </c>
      <c r="AB42" s="28">
        <f t="shared" si="14"/>
        <v>29.495458738841755</v>
      </c>
      <c r="AC42" s="28">
        <f t="shared" si="15"/>
        <v>25.85725237457933</v>
      </c>
      <c r="AD42" s="28" t="e">
        <f>+#REF!/$C42*10000*5</f>
        <v>#REF!</v>
      </c>
    </row>
    <row r="43" spans="1:30" ht="12.75">
      <c r="A43" s="2" t="s">
        <v>163</v>
      </c>
      <c r="B43" s="3" t="s">
        <v>164</v>
      </c>
      <c r="C43" s="24">
        <v>277421</v>
      </c>
      <c r="D43" s="11">
        <v>168</v>
      </c>
      <c r="E43" s="1">
        <v>143</v>
      </c>
      <c r="F43" s="11">
        <v>173</v>
      </c>
      <c r="G43" s="11">
        <v>261</v>
      </c>
      <c r="H43" s="11">
        <v>194</v>
      </c>
      <c r="I43" s="11">
        <v>198</v>
      </c>
      <c r="J43" s="11">
        <v>199</v>
      </c>
      <c r="K43" s="11">
        <v>191</v>
      </c>
      <c r="L43" s="11">
        <v>183</v>
      </c>
      <c r="M43" s="56">
        <v>162</v>
      </c>
      <c r="N43">
        <v>165</v>
      </c>
      <c r="O43" s="11">
        <v>257</v>
      </c>
      <c r="P43" s="11">
        <v>283</v>
      </c>
      <c r="Q43" s="11">
        <v>275</v>
      </c>
      <c r="R43" s="62">
        <v>302</v>
      </c>
      <c r="S43" s="11">
        <v>309</v>
      </c>
      <c r="T43" s="28">
        <f t="shared" si="16"/>
        <v>30.278890206581334</v>
      </c>
      <c r="U43" s="28">
        <f aca="true" t="shared" si="17" ref="U43:U51">+E43/$C43*10000*5</f>
        <v>25.77310297345911</v>
      </c>
      <c r="V43" s="28">
        <f aca="true" t="shared" si="18" ref="V43:V51">+F43/$C43*10000*5</f>
        <v>31.18004765320578</v>
      </c>
      <c r="W43" s="28">
        <f aca="true" t="shared" si="19" ref="W43:W51">+G43/$C43*10000*5</f>
        <v>47.040418713796</v>
      </c>
      <c r="X43" s="28">
        <f t="shared" si="10"/>
        <v>34.96490892902844</v>
      </c>
      <c r="Y43" s="28">
        <f t="shared" si="11"/>
        <v>35.685834886327996</v>
      </c>
      <c r="Z43" s="28">
        <f t="shared" si="12"/>
        <v>35.866066375652885</v>
      </c>
      <c r="AA43" s="28">
        <f t="shared" si="13"/>
        <v>34.42421446105377</v>
      </c>
      <c r="AB43" s="28">
        <f t="shared" si="14"/>
        <v>32.98236254645467</v>
      </c>
      <c r="AC43" s="28">
        <f t="shared" si="15"/>
        <v>29.197501270631996</v>
      </c>
      <c r="AD43" s="28" t="e">
        <f>+#REF!/$C43*10000*5</f>
        <v>#REF!</v>
      </c>
    </row>
    <row r="44" spans="1:30" ht="12.75">
      <c r="A44" s="2" t="s">
        <v>165</v>
      </c>
      <c r="B44" s="3" t="s">
        <v>166</v>
      </c>
      <c r="C44" s="24">
        <v>311210</v>
      </c>
      <c r="D44" s="11">
        <v>288</v>
      </c>
      <c r="E44" s="1">
        <v>336</v>
      </c>
      <c r="F44" s="11">
        <v>345</v>
      </c>
      <c r="G44" s="11">
        <v>237</v>
      </c>
      <c r="H44" s="11">
        <v>222</v>
      </c>
      <c r="I44" s="11">
        <v>226</v>
      </c>
      <c r="J44" s="11">
        <v>249</v>
      </c>
      <c r="K44" s="11">
        <v>272</v>
      </c>
      <c r="L44" s="11">
        <v>210</v>
      </c>
      <c r="M44" s="56">
        <v>205</v>
      </c>
      <c r="N44">
        <v>209</v>
      </c>
      <c r="O44" s="11">
        <v>464</v>
      </c>
      <c r="P44" s="11">
        <v>441</v>
      </c>
      <c r="Q44" s="11">
        <v>333</v>
      </c>
      <c r="R44" s="62">
        <v>318</v>
      </c>
      <c r="S44" s="11">
        <v>274</v>
      </c>
      <c r="T44" s="28">
        <f t="shared" si="16"/>
        <v>46.2710067157225</v>
      </c>
      <c r="U44" s="28">
        <f t="shared" si="17"/>
        <v>53.982841168342915</v>
      </c>
      <c r="V44" s="28">
        <f t="shared" si="18"/>
        <v>55.42881012820925</v>
      </c>
      <c r="W44" s="28">
        <f t="shared" si="19"/>
        <v>38.07718260981331</v>
      </c>
      <c r="X44" s="28">
        <f t="shared" si="10"/>
        <v>35.66723434336943</v>
      </c>
      <c r="Y44" s="28">
        <f t="shared" si="11"/>
        <v>36.30988721442113</v>
      </c>
      <c r="Z44" s="28">
        <f t="shared" si="12"/>
        <v>40.00514122296842</v>
      </c>
      <c r="AA44" s="28">
        <f t="shared" si="13"/>
        <v>43.70039523151569</v>
      </c>
      <c r="AB44" s="28">
        <f t="shared" si="14"/>
        <v>33.739275730214324</v>
      </c>
      <c r="AC44" s="28">
        <f t="shared" si="15"/>
        <v>32.93595964139969</v>
      </c>
      <c r="AD44" s="28" t="e">
        <f>+#REF!/$C44*10000*5</f>
        <v>#REF!</v>
      </c>
    </row>
    <row r="45" spans="1:30" ht="12.75">
      <c r="A45" s="2" t="s">
        <v>167</v>
      </c>
      <c r="B45" s="3" t="s">
        <v>168</v>
      </c>
      <c r="C45" s="24">
        <v>436072</v>
      </c>
      <c r="D45" s="11">
        <v>639</v>
      </c>
      <c r="E45" s="1">
        <v>499</v>
      </c>
      <c r="F45" s="11">
        <v>510</v>
      </c>
      <c r="G45" s="11">
        <v>485</v>
      </c>
      <c r="H45" s="11">
        <v>481</v>
      </c>
      <c r="I45" s="11">
        <v>472</v>
      </c>
      <c r="J45" s="11">
        <v>437</v>
      </c>
      <c r="K45" s="11">
        <v>435</v>
      </c>
      <c r="L45" s="11">
        <v>431</v>
      </c>
      <c r="M45" s="56">
        <v>452</v>
      </c>
      <c r="N45">
        <v>451</v>
      </c>
      <c r="O45" s="11">
        <v>335</v>
      </c>
      <c r="P45" s="11">
        <v>323</v>
      </c>
      <c r="Q45" s="11">
        <v>462</v>
      </c>
      <c r="R45" s="62">
        <v>416</v>
      </c>
      <c r="S45" s="11">
        <v>403</v>
      </c>
      <c r="T45" s="28">
        <f t="shared" si="16"/>
        <v>73.26771725770057</v>
      </c>
      <c r="U45" s="28">
        <f t="shared" si="17"/>
        <v>57.215322240363975</v>
      </c>
      <c r="V45" s="28">
        <f t="shared" si="18"/>
        <v>58.47658184886899</v>
      </c>
      <c r="W45" s="28">
        <f t="shared" si="19"/>
        <v>55.61008273863031</v>
      </c>
      <c r="X45" s="28">
        <f t="shared" si="10"/>
        <v>55.151442880992136</v>
      </c>
      <c r="Y45" s="28">
        <f t="shared" si="11"/>
        <v>54.11950320130621</v>
      </c>
      <c r="Z45" s="28">
        <f t="shared" si="12"/>
        <v>50.106404446972064</v>
      </c>
      <c r="AA45" s="28">
        <f t="shared" si="13"/>
        <v>49.877084518152955</v>
      </c>
      <c r="AB45" s="28">
        <f t="shared" si="14"/>
        <v>49.41844466051478</v>
      </c>
      <c r="AC45" s="28">
        <f t="shared" si="15"/>
        <v>51.82630391311527</v>
      </c>
      <c r="AD45" s="28" t="e">
        <f>+#REF!/$C45*10000*5</f>
        <v>#REF!</v>
      </c>
    </row>
    <row r="46" spans="1:30" ht="12.75">
      <c r="A46" s="2" t="s">
        <v>169</v>
      </c>
      <c r="B46" s="3" t="s">
        <v>292</v>
      </c>
      <c r="C46" s="24">
        <v>297099</v>
      </c>
      <c r="D46" s="11">
        <v>672</v>
      </c>
      <c r="E46" s="1">
        <v>596</v>
      </c>
      <c r="F46" s="11">
        <v>603</v>
      </c>
      <c r="G46" s="11">
        <v>527</v>
      </c>
      <c r="H46" s="11">
        <v>484</v>
      </c>
      <c r="I46" s="11">
        <v>428</v>
      </c>
      <c r="J46" s="11">
        <v>398</v>
      </c>
      <c r="K46" s="11">
        <v>377</v>
      </c>
      <c r="L46" s="11">
        <v>361</v>
      </c>
      <c r="M46" s="56">
        <v>353</v>
      </c>
      <c r="N46">
        <v>341</v>
      </c>
      <c r="O46" s="11">
        <v>166</v>
      </c>
      <c r="P46" s="11">
        <v>157</v>
      </c>
      <c r="Q46" s="11">
        <v>354</v>
      </c>
      <c r="R46" s="62">
        <v>341</v>
      </c>
      <c r="S46" s="11">
        <v>329</v>
      </c>
      <c r="T46" s="28">
        <f t="shared" si="16"/>
        <v>113.09361525955994</v>
      </c>
      <c r="U46" s="28">
        <f t="shared" si="17"/>
        <v>100.30326591472877</v>
      </c>
      <c r="V46" s="28">
        <f t="shared" si="18"/>
        <v>101.48132440701585</v>
      </c>
      <c r="W46" s="28">
        <f t="shared" si="19"/>
        <v>88.69097506218466</v>
      </c>
      <c r="X46" s="28">
        <f t="shared" si="10"/>
        <v>81.45433003813544</v>
      </c>
      <c r="Y46" s="28">
        <f t="shared" si="11"/>
        <v>72.02986209983878</v>
      </c>
      <c r="Z46" s="28">
        <f t="shared" si="12"/>
        <v>66.98103999003699</v>
      </c>
      <c r="AA46" s="28">
        <f t="shared" si="13"/>
        <v>63.44686451317574</v>
      </c>
      <c r="AB46" s="28">
        <f t="shared" si="14"/>
        <v>60.75415938794812</v>
      </c>
      <c r="AC46" s="28">
        <f t="shared" si="15"/>
        <v>59.40780682533432</v>
      </c>
      <c r="AD46" s="28" t="e">
        <f>+#REF!/$C46*10000*5</f>
        <v>#REF!</v>
      </c>
    </row>
    <row r="47" spans="1:30" ht="12.75">
      <c r="A47" s="2" t="s">
        <v>170</v>
      </c>
      <c r="B47" s="3" t="s">
        <v>171</v>
      </c>
      <c r="C47" s="24">
        <v>235197</v>
      </c>
      <c r="D47" s="11">
        <v>152</v>
      </c>
      <c r="E47" s="1">
        <v>157</v>
      </c>
      <c r="F47" s="11">
        <v>194</v>
      </c>
      <c r="G47" s="11">
        <v>203</v>
      </c>
      <c r="H47" s="11">
        <v>179</v>
      </c>
      <c r="I47" s="11">
        <v>153</v>
      </c>
      <c r="J47" s="11">
        <v>147</v>
      </c>
      <c r="K47" s="11">
        <v>193</v>
      </c>
      <c r="L47" s="11">
        <v>160</v>
      </c>
      <c r="M47" s="56">
        <v>163</v>
      </c>
      <c r="N47">
        <v>153</v>
      </c>
      <c r="O47" s="11">
        <v>327</v>
      </c>
      <c r="P47" s="11">
        <v>354</v>
      </c>
      <c r="Q47" s="11">
        <v>167</v>
      </c>
      <c r="R47" s="62">
        <v>157</v>
      </c>
      <c r="S47" s="11">
        <v>156</v>
      </c>
      <c r="T47" s="28">
        <f t="shared" si="16"/>
        <v>32.31333732998295</v>
      </c>
      <c r="U47" s="28">
        <f t="shared" si="17"/>
        <v>33.37627605794292</v>
      </c>
      <c r="V47" s="28">
        <f t="shared" si="18"/>
        <v>41.242022644846664</v>
      </c>
      <c r="W47" s="28">
        <f t="shared" si="19"/>
        <v>43.1553123551746</v>
      </c>
      <c r="X47" s="28">
        <f t="shared" si="10"/>
        <v>38.05320646096676</v>
      </c>
      <c r="Y47" s="28">
        <f t="shared" si="11"/>
        <v>32.525925075574946</v>
      </c>
      <c r="Z47" s="28">
        <f t="shared" si="12"/>
        <v>31.25039860202299</v>
      </c>
      <c r="AA47" s="28">
        <f t="shared" si="13"/>
        <v>41.02943489925467</v>
      </c>
      <c r="AB47" s="28">
        <f t="shared" si="14"/>
        <v>34.01403929471889</v>
      </c>
      <c r="AC47" s="28">
        <f t="shared" si="15"/>
        <v>34.65180253149487</v>
      </c>
      <c r="AD47" s="28" t="e">
        <f>+#REF!/$C47*10000*5</f>
        <v>#REF!</v>
      </c>
    </row>
    <row r="48" spans="1:30" ht="12.75">
      <c r="A48" s="2" t="s">
        <v>172</v>
      </c>
      <c r="B48" s="3" t="s">
        <v>291</v>
      </c>
      <c r="C48" s="24">
        <v>451136</v>
      </c>
      <c r="D48" s="11">
        <v>402</v>
      </c>
      <c r="E48" s="1">
        <v>386</v>
      </c>
      <c r="F48" s="11">
        <v>374</v>
      </c>
      <c r="G48" s="11">
        <v>409</v>
      </c>
      <c r="H48" s="11">
        <v>413</v>
      </c>
      <c r="I48" s="11">
        <v>373</v>
      </c>
      <c r="J48" s="11">
        <v>376</v>
      </c>
      <c r="K48" s="11">
        <v>356</v>
      </c>
      <c r="L48" s="11">
        <v>351</v>
      </c>
      <c r="M48" s="56">
        <v>338</v>
      </c>
      <c r="N48">
        <v>327</v>
      </c>
      <c r="O48" s="11">
        <v>158</v>
      </c>
      <c r="P48" s="11">
        <v>191</v>
      </c>
      <c r="Q48" s="11">
        <v>405</v>
      </c>
      <c r="R48" s="62">
        <v>428</v>
      </c>
      <c r="S48" s="11">
        <v>384</v>
      </c>
      <c r="T48" s="28">
        <f t="shared" si="16"/>
        <v>44.554192083983544</v>
      </c>
      <c r="U48" s="28">
        <f t="shared" si="17"/>
        <v>42.780890906511566</v>
      </c>
      <c r="V48" s="28">
        <f t="shared" si="18"/>
        <v>41.450915023407575</v>
      </c>
      <c r="W48" s="28">
        <f t="shared" si="19"/>
        <v>45.33001134912753</v>
      </c>
      <c r="X48" s="28">
        <f t="shared" si="10"/>
        <v>45.77333664349553</v>
      </c>
      <c r="Y48" s="28">
        <f t="shared" si="11"/>
        <v>41.34008369981558</v>
      </c>
      <c r="Z48" s="28">
        <f t="shared" si="12"/>
        <v>41.67257767059158</v>
      </c>
      <c r="AA48" s="28">
        <f t="shared" si="13"/>
        <v>39.45595119875159</v>
      </c>
      <c r="AB48" s="28">
        <f t="shared" si="14"/>
        <v>38.9017945807916</v>
      </c>
      <c r="AC48" s="28">
        <f t="shared" si="15"/>
        <v>37.460987374095616</v>
      </c>
      <c r="AD48" s="28" t="e">
        <f>+#REF!/$C48*10000*5</f>
        <v>#REF!</v>
      </c>
    </row>
    <row r="49" spans="1:30" ht="12.75">
      <c r="A49" s="2" t="s">
        <v>173</v>
      </c>
      <c r="B49" s="3" t="s">
        <v>290</v>
      </c>
      <c r="C49" s="24">
        <v>206531</v>
      </c>
      <c r="D49" s="11">
        <v>104</v>
      </c>
      <c r="E49" s="1">
        <v>112</v>
      </c>
      <c r="F49" s="11">
        <v>107</v>
      </c>
      <c r="G49" s="11">
        <v>125</v>
      </c>
      <c r="H49" s="11">
        <v>128</v>
      </c>
      <c r="I49" s="11">
        <v>143</v>
      </c>
      <c r="J49" s="11">
        <v>127</v>
      </c>
      <c r="K49" s="11">
        <v>128</v>
      </c>
      <c r="L49" s="11">
        <v>148</v>
      </c>
      <c r="M49" s="56">
        <v>168</v>
      </c>
      <c r="N49">
        <v>151</v>
      </c>
      <c r="O49" s="11">
        <v>102</v>
      </c>
      <c r="P49" s="11">
        <v>103</v>
      </c>
      <c r="Q49" s="11">
        <v>209</v>
      </c>
      <c r="R49" s="62">
        <v>241</v>
      </c>
      <c r="S49" s="11">
        <v>294</v>
      </c>
      <c r="T49" s="28">
        <f t="shared" si="16"/>
        <v>25.17781834204066</v>
      </c>
      <c r="U49" s="28">
        <f t="shared" si="17"/>
        <v>27.114573599120714</v>
      </c>
      <c r="V49" s="28">
        <f t="shared" si="18"/>
        <v>25.904101563445682</v>
      </c>
      <c r="W49" s="28">
        <f t="shared" si="19"/>
        <v>30.261800891875797</v>
      </c>
      <c r="X49" s="28">
        <f t="shared" si="10"/>
        <v>30.98808411328082</v>
      </c>
      <c r="Y49" s="28">
        <f t="shared" si="11"/>
        <v>34.61950022030591</v>
      </c>
      <c r="Z49" s="28">
        <f t="shared" si="12"/>
        <v>30.74598970614581</v>
      </c>
      <c r="AA49" s="28">
        <f t="shared" si="13"/>
        <v>30.98808411328082</v>
      </c>
      <c r="AB49" s="28">
        <f t="shared" si="14"/>
        <v>35.82997225598094</v>
      </c>
      <c r="AC49" s="28">
        <f t="shared" si="15"/>
        <v>40.67186039868106</v>
      </c>
      <c r="AD49" s="28" t="e">
        <f>+#REF!/$C49*10000*5</f>
        <v>#REF!</v>
      </c>
    </row>
    <row r="50" spans="1:30" ht="12.75">
      <c r="A50" s="2" t="s">
        <v>174</v>
      </c>
      <c r="B50" s="3" t="s">
        <v>175</v>
      </c>
      <c r="C50" s="24">
        <v>211847</v>
      </c>
      <c r="D50" s="11">
        <v>90</v>
      </c>
      <c r="E50" s="1">
        <v>98</v>
      </c>
      <c r="F50" s="11">
        <v>95</v>
      </c>
      <c r="G50" s="11">
        <v>102</v>
      </c>
      <c r="H50" s="11">
        <v>97</v>
      </c>
      <c r="I50" s="11">
        <v>96</v>
      </c>
      <c r="J50" s="11">
        <v>98</v>
      </c>
      <c r="K50" s="11">
        <v>94</v>
      </c>
      <c r="L50" s="11">
        <v>87</v>
      </c>
      <c r="M50" s="56">
        <v>91</v>
      </c>
      <c r="N50">
        <v>95</v>
      </c>
      <c r="O50" s="11">
        <v>474</v>
      </c>
      <c r="P50" s="11">
        <v>481</v>
      </c>
      <c r="Q50" s="11">
        <v>126</v>
      </c>
      <c r="R50" s="62">
        <v>126</v>
      </c>
      <c r="S50" s="11">
        <v>144</v>
      </c>
      <c r="T50" s="28">
        <f t="shared" si="16"/>
        <v>21.24174522178742</v>
      </c>
      <c r="U50" s="28">
        <f t="shared" si="17"/>
        <v>23.12990035261297</v>
      </c>
      <c r="V50" s="28">
        <f t="shared" si="18"/>
        <v>22.42184217855339</v>
      </c>
      <c r="W50" s="28">
        <f t="shared" si="19"/>
        <v>24.07397791802574</v>
      </c>
      <c r="X50" s="28">
        <f t="shared" si="10"/>
        <v>22.893880961259782</v>
      </c>
      <c r="Y50" s="28">
        <f t="shared" si="11"/>
        <v>22.65786156990658</v>
      </c>
      <c r="Z50" s="28">
        <f t="shared" si="12"/>
        <v>23.12990035261297</v>
      </c>
      <c r="AA50" s="28">
        <f t="shared" si="13"/>
        <v>22.185822787200195</v>
      </c>
      <c r="AB50" s="28">
        <f t="shared" si="14"/>
        <v>20.533687047727838</v>
      </c>
      <c r="AC50" s="28">
        <f t="shared" si="15"/>
        <v>21.477764613140614</v>
      </c>
      <c r="AD50" s="28" t="e">
        <f>+#REF!/$C50*10000*5</f>
        <v>#REF!</v>
      </c>
    </row>
    <row r="51" spans="1:30" ht="12.75">
      <c r="A51" s="2" t="s">
        <v>176</v>
      </c>
      <c r="B51" s="3" t="s">
        <v>177</v>
      </c>
      <c r="C51" s="24">
        <v>451984</v>
      </c>
      <c r="D51" s="11">
        <v>354</v>
      </c>
      <c r="E51" s="1">
        <v>349</v>
      </c>
      <c r="F51" s="11">
        <v>365</v>
      </c>
      <c r="G51" s="11">
        <v>220</v>
      </c>
      <c r="H51" s="11">
        <v>371</v>
      </c>
      <c r="I51" s="11">
        <v>436</v>
      </c>
      <c r="J51" s="11">
        <v>419</v>
      </c>
      <c r="K51" s="11">
        <v>471</v>
      </c>
      <c r="L51" s="11">
        <v>391</v>
      </c>
      <c r="M51" s="56">
        <v>424</v>
      </c>
      <c r="N51">
        <v>332</v>
      </c>
      <c r="O51" s="11">
        <v>70</v>
      </c>
      <c r="P51" s="11">
        <v>86</v>
      </c>
      <c r="Q51" s="11">
        <v>510</v>
      </c>
      <c r="R51" s="62">
        <v>500</v>
      </c>
      <c r="S51" s="11">
        <v>533</v>
      </c>
      <c r="T51" s="28">
        <f t="shared" si="16"/>
        <v>39.16067825409749</v>
      </c>
      <c r="U51" s="28">
        <f t="shared" si="17"/>
        <v>38.60756132960459</v>
      </c>
      <c r="V51" s="28">
        <f t="shared" si="18"/>
        <v>40.37753548798187</v>
      </c>
      <c r="W51" s="28">
        <f t="shared" si="19"/>
        <v>24.337144677687704</v>
      </c>
      <c r="X51" s="28">
        <f t="shared" si="10"/>
        <v>41.041275797373366</v>
      </c>
      <c r="Y51" s="28">
        <f t="shared" si="11"/>
        <v>48.23179581578109</v>
      </c>
      <c r="Z51" s="28">
        <f t="shared" si="12"/>
        <v>46.351198272505215</v>
      </c>
      <c r="AA51" s="28">
        <f t="shared" si="13"/>
        <v>52.1036142872314</v>
      </c>
      <c r="AB51" s="28">
        <f t="shared" si="14"/>
        <v>43.25374349534498</v>
      </c>
      <c r="AC51" s="28">
        <f t="shared" si="15"/>
        <v>46.90431519699813</v>
      </c>
      <c r="AD51" s="28" t="e">
        <f>+#REF!/$C51*10000*5</f>
        <v>#REF!</v>
      </c>
    </row>
    <row r="52" spans="3:30" ht="12.75">
      <c r="C52" s="19"/>
      <c r="D52" s="13"/>
      <c r="E52" s="1"/>
      <c r="F52" s="11"/>
      <c r="G52" s="11"/>
      <c r="H52" s="11"/>
      <c r="I52" s="11"/>
      <c r="O52" s="11"/>
      <c r="P52" s="11"/>
      <c r="Q52" s="11"/>
      <c r="R52" s="11"/>
      <c r="S52" s="11"/>
      <c r="T52" s="13"/>
      <c r="U52" s="13"/>
      <c r="V52" s="13"/>
      <c r="W52" s="13"/>
      <c r="X52" s="13"/>
      <c r="Y52" s="13"/>
      <c r="Z52" s="13"/>
      <c r="AA52" s="13"/>
      <c r="AB52" s="13"/>
      <c r="AC52" s="13"/>
      <c r="AD52" s="13"/>
    </row>
    <row r="53" spans="1:30" ht="12.75">
      <c r="A53" s="5" t="s">
        <v>282</v>
      </c>
      <c r="B53" s="6"/>
      <c r="C53" s="23">
        <f>SUM(C54:C67)</f>
        <v>5139965</v>
      </c>
      <c r="D53" s="10">
        <v>5136</v>
      </c>
      <c r="E53" s="18">
        <v>5966</v>
      </c>
      <c r="F53" s="10">
        <v>5803</v>
      </c>
      <c r="G53" s="10">
        <v>5857</v>
      </c>
      <c r="H53" s="10">
        <v>6344</v>
      </c>
      <c r="I53" s="10">
        <f>SUM(I54:I67)</f>
        <v>6588</v>
      </c>
      <c r="J53" s="10">
        <v>6642</v>
      </c>
      <c r="K53" s="10">
        <f>SUM(K54:K67)</f>
        <v>6739</v>
      </c>
      <c r="L53" s="10">
        <f>SUM(L54:L67)</f>
        <v>6819</v>
      </c>
      <c r="M53" s="55">
        <v>6992</v>
      </c>
      <c r="N53" s="44">
        <v>6957</v>
      </c>
      <c r="O53" s="10">
        <v>7015</v>
      </c>
      <c r="P53" s="10">
        <v>6934</v>
      </c>
      <c r="Q53" s="10">
        <v>6611</v>
      </c>
      <c r="R53" s="64">
        <v>6666</v>
      </c>
      <c r="S53" s="10">
        <v>6415</v>
      </c>
      <c r="T53" s="27">
        <f aca="true" t="shared" si="20" ref="T53:T117">+D53/$C53*10000*5</f>
        <v>49.96142969845125</v>
      </c>
      <c r="U53" s="27">
        <f aca="true" t="shared" si="21" ref="U53:U67">+E53/$C53*10000*5</f>
        <v>58.03541463803742</v>
      </c>
      <c r="V53" s="27">
        <f aca="true" t="shared" si="22" ref="V53:V67">+F53/$C53*10000*5</f>
        <v>56.449800728215074</v>
      </c>
      <c r="W53" s="27">
        <f aca="true" t="shared" si="23" ref="W53:W67">+G53/$C53*10000*5</f>
        <v>56.975096133923095</v>
      </c>
      <c r="X53" s="27">
        <f aca="true" t="shared" si="24" ref="X53:X67">+H53/$C53*10000*5</f>
        <v>61.71248247799353</v>
      </c>
      <c r="Y53" s="27">
        <f aca="true" t="shared" si="25" ref="Y53:Y67">+I53/$C53*10000*5</f>
        <v>64.0860394963779</v>
      </c>
      <c r="Z53" s="27">
        <f aca="true" t="shared" si="26" ref="Z53:Z67">+J53/$C53*10000*5</f>
        <v>64.61133490208591</v>
      </c>
      <c r="AA53" s="27">
        <f aca="true" t="shared" si="27" ref="AA53:AA67">+K53/$C53*10000*5</f>
        <v>65.55492109382067</v>
      </c>
      <c r="AB53" s="27">
        <f aca="true" t="shared" si="28" ref="AB53:AB67">+L53/$C53*10000*5</f>
        <v>66.33313650968441</v>
      </c>
      <c r="AC53" s="27">
        <f aca="true" t="shared" si="29" ref="AC53:AC67">+M53/$C53*10000*5</f>
        <v>68.01602734648972</v>
      </c>
      <c r="AD53" s="27" t="e">
        <f>+#REF!/$C53*10000*5</f>
        <v>#REF!</v>
      </c>
    </row>
    <row r="54" spans="1:30" ht="12.75">
      <c r="A54" s="2" t="s">
        <v>35</v>
      </c>
      <c r="B54" s="3" t="s">
        <v>36</v>
      </c>
      <c r="C54" s="24">
        <v>155234</v>
      </c>
      <c r="D54" s="11">
        <v>238</v>
      </c>
      <c r="E54" s="1">
        <v>214</v>
      </c>
      <c r="F54" s="11">
        <v>183</v>
      </c>
      <c r="G54" s="11">
        <v>171</v>
      </c>
      <c r="H54" s="11">
        <v>169</v>
      </c>
      <c r="I54" s="11">
        <v>176</v>
      </c>
      <c r="J54" s="11">
        <v>174</v>
      </c>
      <c r="K54" s="11">
        <v>206</v>
      </c>
      <c r="L54" s="11">
        <v>201</v>
      </c>
      <c r="M54" s="56">
        <v>193</v>
      </c>
      <c r="N54">
        <v>206</v>
      </c>
      <c r="O54" s="11">
        <v>177</v>
      </c>
      <c r="P54" s="11">
        <v>179</v>
      </c>
      <c r="Q54" s="11">
        <v>171</v>
      </c>
      <c r="R54" s="62">
        <v>185</v>
      </c>
      <c r="S54" s="11">
        <v>175</v>
      </c>
      <c r="T54" s="28">
        <f t="shared" si="20"/>
        <v>76.65846399628947</v>
      </c>
      <c r="U54" s="28">
        <f t="shared" si="21"/>
        <v>68.92819871935272</v>
      </c>
      <c r="V54" s="28">
        <f t="shared" si="22"/>
        <v>58.94327273664275</v>
      </c>
      <c r="W54" s="28">
        <f t="shared" si="23"/>
        <v>55.078140098174366</v>
      </c>
      <c r="X54" s="28">
        <f t="shared" si="24"/>
        <v>54.4339513250963</v>
      </c>
      <c r="Y54" s="28">
        <f t="shared" si="25"/>
        <v>56.68861203086952</v>
      </c>
      <c r="Z54" s="28">
        <f t="shared" si="26"/>
        <v>56.044423257791465</v>
      </c>
      <c r="AA54" s="28">
        <f t="shared" si="27"/>
        <v>66.35144362704047</v>
      </c>
      <c r="AB54" s="28">
        <f t="shared" si="28"/>
        <v>64.7409716943453</v>
      </c>
      <c r="AC54" s="28">
        <f t="shared" si="29"/>
        <v>62.16421660203306</v>
      </c>
      <c r="AD54" s="28" t="e">
        <f>+#REF!/$C54*10000*5</f>
        <v>#REF!</v>
      </c>
    </row>
    <row r="55" spans="1:30" ht="12.75">
      <c r="A55" s="2" t="s">
        <v>53</v>
      </c>
      <c r="B55" s="3" t="s">
        <v>54</v>
      </c>
      <c r="C55" s="24">
        <v>253279</v>
      </c>
      <c r="D55" s="11">
        <v>71</v>
      </c>
      <c r="E55" s="1">
        <v>96</v>
      </c>
      <c r="F55" s="11">
        <v>200</v>
      </c>
      <c r="G55" s="11">
        <v>231</v>
      </c>
      <c r="H55" s="11">
        <v>247</v>
      </c>
      <c r="I55" s="11">
        <v>319</v>
      </c>
      <c r="J55" s="11">
        <v>287</v>
      </c>
      <c r="K55" s="11">
        <v>292</v>
      </c>
      <c r="L55" s="11">
        <v>286</v>
      </c>
      <c r="M55" s="56">
        <v>285</v>
      </c>
      <c r="N55">
        <v>274</v>
      </c>
      <c r="O55" s="11">
        <v>283</v>
      </c>
      <c r="P55" s="11">
        <v>308</v>
      </c>
      <c r="Q55" s="11">
        <v>286</v>
      </c>
      <c r="R55" s="62">
        <v>286</v>
      </c>
      <c r="S55" s="11">
        <v>284</v>
      </c>
      <c r="T55" s="28">
        <f t="shared" si="20"/>
        <v>14.016163993066932</v>
      </c>
      <c r="U55" s="28">
        <f t="shared" si="21"/>
        <v>18.95143300471022</v>
      </c>
      <c r="V55" s="28">
        <f t="shared" si="22"/>
        <v>39.4821520931463</v>
      </c>
      <c r="W55" s="28">
        <f t="shared" si="23"/>
        <v>45.60188566758397</v>
      </c>
      <c r="X55" s="28">
        <f t="shared" si="24"/>
        <v>48.76045783503567</v>
      </c>
      <c r="Y55" s="28">
        <f t="shared" si="25"/>
        <v>62.974032588568335</v>
      </c>
      <c r="Z55" s="28">
        <f t="shared" si="26"/>
        <v>56.65688825366493</v>
      </c>
      <c r="AA55" s="28">
        <f t="shared" si="27"/>
        <v>57.64394205599359</v>
      </c>
      <c r="AB55" s="28">
        <f t="shared" si="28"/>
        <v>56.4594774931992</v>
      </c>
      <c r="AC55" s="28">
        <f t="shared" si="29"/>
        <v>56.26206673273347</v>
      </c>
      <c r="AD55" s="28" t="e">
        <f>+#REF!/$C55*10000*5</f>
        <v>#REF!</v>
      </c>
    </row>
    <row r="56" spans="1:30" ht="12.75">
      <c r="A56" s="2" t="s">
        <v>70</v>
      </c>
      <c r="B56" s="3" t="s">
        <v>71</v>
      </c>
      <c r="C56" s="24">
        <v>198535</v>
      </c>
      <c r="D56" s="11">
        <v>254</v>
      </c>
      <c r="E56" s="1">
        <v>241</v>
      </c>
      <c r="F56" s="11">
        <v>272</v>
      </c>
      <c r="G56" s="11">
        <v>280</v>
      </c>
      <c r="H56" s="11">
        <v>313</v>
      </c>
      <c r="I56" s="11">
        <v>289</v>
      </c>
      <c r="J56" s="11">
        <v>257</v>
      </c>
      <c r="K56" s="11">
        <v>244</v>
      </c>
      <c r="L56" s="11">
        <v>229</v>
      </c>
      <c r="M56" s="56">
        <v>251</v>
      </c>
      <c r="N56">
        <v>259</v>
      </c>
      <c r="O56" s="11">
        <v>253</v>
      </c>
      <c r="P56" s="11">
        <v>269</v>
      </c>
      <c r="Q56" s="11">
        <v>275</v>
      </c>
      <c r="R56" s="62">
        <v>276</v>
      </c>
      <c r="S56" s="11">
        <v>285</v>
      </c>
      <c r="T56" s="28">
        <f t="shared" si="20"/>
        <v>63.96856977359156</v>
      </c>
      <c r="U56" s="28">
        <f t="shared" si="21"/>
        <v>60.69458785604553</v>
      </c>
      <c r="V56" s="28">
        <f t="shared" si="22"/>
        <v>68.50177550557837</v>
      </c>
      <c r="W56" s="28">
        <f t="shared" si="23"/>
        <v>70.5165336086836</v>
      </c>
      <c r="X56" s="28">
        <f t="shared" si="24"/>
        <v>78.82741078399275</v>
      </c>
      <c r="Y56" s="28">
        <f t="shared" si="25"/>
        <v>72.78313647467701</v>
      </c>
      <c r="Z56" s="28">
        <f t="shared" si="26"/>
        <v>64.72410406225603</v>
      </c>
      <c r="AA56" s="28">
        <f t="shared" si="27"/>
        <v>61.450122144709994</v>
      </c>
      <c r="AB56" s="28">
        <f t="shared" si="28"/>
        <v>57.67245070138767</v>
      </c>
      <c r="AC56" s="28">
        <f t="shared" si="29"/>
        <v>63.21303548492709</v>
      </c>
      <c r="AD56" s="28" t="e">
        <f>+#REF!/$C56*10000*5</f>
        <v>#REF!</v>
      </c>
    </row>
    <row r="57" spans="1:30" ht="12.75">
      <c r="A57" s="2" t="s">
        <v>74</v>
      </c>
      <c r="B57" s="3" t="s">
        <v>75</v>
      </c>
      <c r="C57" s="24">
        <v>223509</v>
      </c>
      <c r="D57" s="11">
        <v>176</v>
      </c>
      <c r="E57" s="1">
        <v>251</v>
      </c>
      <c r="F57" s="11">
        <v>235</v>
      </c>
      <c r="G57" s="11">
        <v>276</v>
      </c>
      <c r="H57" s="11">
        <v>277</v>
      </c>
      <c r="I57" s="11">
        <v>308</v>
      </c>
      <c r="J57" s="11">
        <v>307</v>
      </c>
      <c r="K57" s="11">
        <v>313</v>
      </c>
      <c r="L57" s="11">
        <v>324</v>
      </c>
      <c r="M57" s="56">
        <v>368</v>
      </c>
      <c r="N57">
        <v>367</v>
      </c>
      <c r="O57" s="11">
        <v>360</v>
      </c>
      <c r="P57" s="11">
        <v>254</v>
      </c>
      <c r="Q57" s="11">
        <v>259</v>
      </c>
      <c r="R57" s="62">
        <v>292</v>
      </c>
      <c r="S57" s="11">
        <v>293</v>
      </c>
      <c r="T57" s="28">
        <f t="shared" si="20"/>
        <v>39.37201633938678</v>
      </c>
      <c r="U57" s="28">
        <f t="shared" si="21"/>
        <v>56.14986421128456</v>
      </c>
      <c r="V57" s="28">
        <f t="shared" si="22"/>
        <v>52.57058999861304</v>
      </c>
      <c r="W57" s="28">
        <f t="shared" si="23"/>
        <v>61.74248016858382</v>
      </c>
      <c r="X57" s="28">
        <f t="shared" si="24"/>
        <v>61.96618480687579</v>
      </c>
      <c r="Y57" s="28">
        <f t="shared" si="25"/>
        <v>68.90102859392687</v>
      </c>
      <c r="Z57" s="28">
        <f t="shared" si="26"/>
        <v>68.6773239556349</v>
      </c>
      <c r="AA57" s="28">
        <f t="shared" si="27"/>
        <v>70.01955178538671</v>
      </c>
      <c r="AB57" s="28">
        <f t="shared" si="28"/>
        <v>72.48030280659839</v>
      </c>
      <c r="AC57" s="28">
        <f t="shared" si="29"/>
        <v>82.3233068914451</v>
      </c>
      <c r="AD57" s="28" t="e">
        <f>+#REF!/$C57*10000*5</f>
        <v>#REF!</v>
      </c>
    </row>
    <row r="58" spans="1:30" ht="12.75">
      <c r="A58" s="2" t="s">
        <v>131</v>
      </c>
      <c r="B58" s="3" t="s">
        <v>132</v>
      </c>
      <c r="C58" s="24">
        <v>750249</v>
      </c>
      <c r="D58" s="11">
        <v>774</v>
      </c>
      <c r="E58" s="1">
        <v>851</v>
      </c>
      <c r="F58" s="11">
        <v>849</v>
      </c>
      <c r="G58" s="11">
        <v>845</v>
      </c>
      <c r="H58" s="11">
        <v>844</v>
      </c>
      <c r="I58" s="11">
        <v>863</v>
      </c>
      <c r="J58" s="11">
        <v>835</v>
      </c>
      <c r="K58" s="11">
        <v>812</v>
      </c>
      <c r="L58" s="11">
        <v>824</v>
      </c>
      <c r="M58" s="56">
        <v>888</v>
      </c>
      <c r="N58">
        <v>826</v>
      </c>
      <c r="O58" s="11">
        <v>814</v>
      </c>
      <c r="P58" s="11">
        <v>1004</v>
      </c>
      <c r="Q58" s="11">
        <v>1033</v>
      </c>
      <c r="R58" s="62">
        <v>1054</v>
      </c>
      <c r="S58" s="11">
        <v>1030</v>
      </c>
      <c r="T58" s="28">
        <f t="shared" si="20"/>
        <v>51.58287448567076</v>
      </c>
      <c r="U58" s="28">
        <f t="shared" si="21"/>
        <v>56.71450411796617</v>
      </c>
      <c r="V58" s="28">
        <f t="shared" si="22"/>
        <v>56.581215036607844</v>
      </c>
      <c r="W58" s="28">
        <f t="shared" si="23"/>
        <v>56.31463687389121</v>
      </c>
      <c r="X58" s="28">
        <f t="shared" si="24"/>
        <v>56.24799233321204</v>
      </c>
      <c r="Y58" s="28">
        <f t="shared" si="25"/>
        <v>57.5142386061161</v>
      </c>
      <c r="Z58" s="28">
        <f t="shared" si="26"/>
        <v>55.648191467099586</v>
      </c>
      <c r="AA58" s="28">
        <f t="shared" si="27"/>
        <v>54.11536703147888</v>
      </c>
      <c r="AB58" s="28">
        <f t="shared" si="28"/>
        <v>54.91510151962881</v>
      </c>
      <c r="AC58" s="28">
        <f t="shared" si="29"/>
        <v>59.180352123095126</v>
      </c>
      <c r="AD58" s="28" t="e">
        <f>+#REF!/$C58*10000*5</f>
        <v>#REF!</v>
      </c>
    </row>
    <row r="59" spans="1:30" ht="12.75">
      <c r="A59" s="2" t="s">
        <v>133</v>
      </c>
      <c r="B59" s="3" t="s">
        <v>134</v>
      </c>
      <c r="C59" s="24">
        <v>398192</v>
      </c>
      <c r="D59" s="11">
        <v>413</v>
      </c>
      <c r="E59" s="1">
        <v>454</v>
      </c>
      <c r="F59" s="11">
        <v>441</v>
      </c>
      <c r="G59" s="11">
        <v>401</v>
      </c>
      <c r="H59" s="11">
        <v>431</v>
      </c>
      <c r="I59" s="11">
        <v>434</v>
      </c>
      <c r="J59" s="11">
        <v>478</v>
      </c>
      <c r="K59" s="11">
        <v>513</v>
      </c>
      <c r="L59" s="11">
        <v>462</v>
      </c>
      <c r="M59" s="56">
        <v>515</v>
      </c>
      <c r="N59">
        <v>557</v>
      </c>
      <c r="O59" s="11">
        <v>589</v>
      </c>
      <c r="P59" s="11">
        <v>494</v>
      </c>
      <c r="Q59" s="11">
        <v>525</v>
      </c>
      <c r="R59" s="62">
        <v>568</v>
      </c>
      <c r="S59" s="11">
        <v>638</v>
      </c>
      <c r="T59" s="28">
        <f t="shared" si="20"/>
        <v>51.859404508377864</v>
      </c>
      <c r="U59" s="28">
        <f t="shared" si="21"/>
        <v>57.007674689596975</v>
      </c>
      <c r="V59" s="28">
        <f t="shared" si="22"/>
        <v>55.37529633945433</v>
      </c>
      <c r="W59" s="28">
        <f t="shared" si="23"/>
        <v>50.352593723630804</v>
      </c>
      <c r="X59" s="28">
        <f t="shared" si="24"/>
        <v>54.11962068549845</v>
      </c>
      <c r="Y59" s="28">
        <f t="shared" si="25"/>
        <v>54.496323381685215</v>
      </c>
      <c r="Z59" s="28">
        <f t="shared" si="26"/>
        <v>60.02129625909109</v>
      </c>
      <c r="AA59" s="28">
        <f t="shared" si="27"/>
        <v>64.41616104793667</v>
      </c>
      <c r="AB59" s="28">
        <f t="shared" si="28"/>
        <v>58.01221521276168</v>
      </c>
      <c r="AC59" s="28">
        <f t="shared" si="29"/>
        <v>64.66729617872785</v>
      </c>
      <c r="AD59" s="28" t="e">
        <f>+#REF!/$C59*10000*5</f>
        <v>#REF!</v>
      </c>
    </row>
    <row r="60" spans="1:30" ht="12.75">
      <c r="A60" s="2" t="s">
        <v>135</v>
      </c>
      <c r="B60" s="3" t="s">
        <v>136</v>
      </c>
      <c r="C60" s="24">
        <v>321157</v>
      </c>
      <c r="D60" s="11">
        <v>235</v>
      </c>
      <c r="E60" s="1">
        <v>202</v>
      </c>
      <c r="F60" s="11">
        <v>209</v>
      </c>
      <c r="G60" s="11">
        <v>213</v>
      </c>
      <c r="H60" s="11">
        <v>336</v>
      </c>
      <c r="I60" s="11">
        <v>217</v>
      </c>
      <c r="J60" s="11">
        <v>206</v>
      </c>
      <c r="K60" s="11">
        <v>211</v>
      </c>
      <c r="L60" s="11">
        <v>232</v>
      </c>
      <c r="M60" s="56">
        <v>240</v>
      </c>
      <c r="N60">
        <v>238</v>
      </c>
      <c r="O60" s="11">
        <v>255</v>
      </c>
      <c r="P60" s="11">
        <v>255</v>
      </c>
      <c r="Q60" s="11">
        <v>266</v>
      </c>
      <c r="R60" s="62">
        <v>294</v>
      </c>
      <c r="S60" s="11">
        <v>299</v>
      </c>
      <c r="T60" s="28">
        <f t="shared" si="20"/>
        <v>36.58646705505407</v>
      </c>
      <c r="U60" s="28">
        <f t="shared" si="21"/>
        <v>31.44879295796137</v>
      </c>
      <c r="V60" s="28">
        <f t="shared" si="22"/>
        <v>32.53860261492043</v>
      </c>
      <c r="W60" s="28">
        <f t="shared" si="23"/>
        <v>33.1613509903256</v>
      </c>
      <c r="X60" s="28">
        <f t="shared" si="24"/>
        <v>52.31086353403476</v>
      </c>
      <c r="Y60" s="28">
        <f t="shared" si="25"/>
        <v>33.78409936573078</v>
      </c>
      <c r="Z60" s="28">
        <f t="shared" si="26"/>
        <v>32.07154133336655</v>
      </c>
      <c r="AA60" s="28">
        <f t="shared" si="27"/>
        <v>32.84997680262302</v>
      </c>
      <c r="AB60" s="28">
        <f t="shared" si="28"/>
        <v>36.11940577350019</v>
      </c>
      <c r="AC60" s="28">
        <f t="shared" si="29"/>
        <v>37.36490252431054</v>
      </c>
      <c r="AD60" s="28" t="e">
        <f>+#REF!/$C60*10000*5</f>
        <v>#REF!</v>
      </c>
    </row>
    <row r="61" spans="1:30" ht="12.75">
      <c r="A61" s="2" t="s">
        <v>137</v>
      </c>
      <c r="B61" s="3" t="s">
        <v>138</v>
      </c>
      <c r="C61" s="24">
        <v>525783</v>
      </c>
      <c r="D61" s="11">
        <v>670</v>
      </c>
      <c r="E61" s="1">
        <v>761</v>
      </c>
      <c r="F61" s="11">
        <v>825</v>
      </c>
      <c r="G61" s="11">
        <v>940</v>
      </c>
      <c r="H61" s="11">
        <v>1168</v>
      </c>
      <c r="I61" s="11">
        <v>1183</v>
      </c>
      <c r="J61" s="11">
        <v>1255</v>
      </c>
      <c r="K61" s="11">
        <v>1329</v>
      </c>
      <c r="L61" s="11">
        <v>1382</v>
      </c>
      <c r="M61" s="56">
        <v>1265</v>
      </c>
      <c r="N61" s="12">
        <v>1229</v>
      </c>
      <c r="O61" s="11">
        <v>1227</v>
      </c>
      <c r="P61" s="11">
        <v>1041</v>
      </c>
      <c r="Q61" s="11">
        <v>898</v>
      </c>
      <c r="R61" s="62">
        <v>772</v>
      </c>
      <c r="S61" s="11">
        <v>677</v>
      </c>
      <c r="T61" s="28">
        <f t="shared" si="20"/>
        <v>63.71449818651421</v>
      </c>
      <c r="U61" s="28">
        <f t="shared" si="21"/>
        <v>72.36825838796614</v>
      </c>
      <c r="V61" s="28">
        <f t="shared" si="22"/>
        <v>78.45441940876749</v>
      </c>
      <c r="W61" s="28">
        <f t="shared" si="23"/>
        <v>89.39048999301994</v>
      </c>
      <c r="X61" s="28">
        <f t="shared" si="24"/>
        <v>111.07243862962476</v>
      </c>
      <c r="Y61" s="28">
        <f t="shared" si="25"/>
        <v>112.49888261887507</v>
      </c>
      <c r="Z61" s="28">
        <f t="shared" si="26"/>
        <v>119.34581376727661</v>
      </c>
      <c r="AA61" s="28">
        <f t="shared" si="27"/>
        <v>126.38293744757819</v>
      </c>
      <c r="AB61" s="28">
        <f t="shared" si="28"/>
        <v>131.4230395429293</v>
      </c>
      <c r="AC61" s="28">
        <f t="shared" si="29"/>
        <v>120.29677642677683</v>
      </c>
      <c r="AD61" s="28" t="e">
        <f>+#REF!/$C61*10000*5</f>
        <v>#REF!</v>
      </c>
    </row>
    <row r="62" spans="1:30" ht="12.75">
      <c r="A62" s="2" t="s">
        <v>139</v>
      </c>
      <c r="B62" s="3" t="s">
        <v>140</v>
      </c>
      <c r="C62" s="24">
        <v>290298</v>
      </c>
      <c r="D62" s="11">
        <v>306</v>
      </c>
      <c r="E62" s="1">
        <v>316</v>
      </c>
      <c r="F62" s="11">
        <v>341</v>
      </c>
      <c r="G62" s="11">
        <v>356</v>
      </c>
      <c r="H62" s="11">
        <v>424</v>
      </c>
      <c r="I62" s="11">
        <v>500</v>
      </c>
      <c r="J62" s="11">
        <v>425</v>
      </c>
      <c r="K62" s="11">
        <v>415</v>
      </c>
      <c r="L62" s="11">
        <v>488</v>
      </c>
      <c r="M62" s="56">
        <v>532</v>
      </c>
      <c r="N62">
        <v>580</v>
      </c>
      <c r="O62" s="11">
        <v>615</v>
      </c>
      <c r="P62" s="11">
        <v>660</v>
      </c>
      <c r="Q62" s="11">
        <v>727</v>
      </c>
      <c r="R62" s="62">
        <v>789</v>
      </c>
      <c r="S62" s="11">
        <v>762</v>
      </c>
      <c r="T62" s="28">
        <f t="shared" si="20"/>
        <v>52.70446231114234</v>
      </c>
      <c r="U62" s="28">
        <f t="shared" si="21"/>
        <v>54.42683036052608</v>
      </c>
      <c r="V62" s="28">
        <f t="shared" si="22"/>
        <v>58.73275048398541</v>
      </c>
      <c r="W62" s="28">
        <f t="shared" si="23"/>
        <v>61.31630255806102</v>
      </c>
      <c r="X62" s="28">
        <f t="shared" si="24"/>
        <v>73.02840529387043</v>
      </c>
      <c r="Y62" s="28">
        <f t="shared" si="25"/>
        <v>86.11840246918683</v>
      </c>
      <c r="Z62" s="28">
        <f t="shared" si="26"/>
        <v>73.20064209880881</v>
      </c>
      <c r="AA62" s="28">
        <f t="shared" si="27"/>
        <v>71.47827404942507</v>
      </c>
      <c r="AB62" s="28">
        <f t="shared" si="28"/>
        <v>84.05156080992634</v>
      </c>
      <c r="AC62" s="28">
        <f t="shared" si="29"/>
        <v>91.62998022721479</v>
      </c>
      <c r="AD62" s="28" t="e">
        <f>+#REF!/$C62*10000*5</f>
        <v>#REF!</v>
      </c>
    </row>
    <row r="63" spans="1:30" ht="12.75">
      <c r="A63" s="2" t="s">
        <v>178</v>
      </c>
      <c r="B63" s="3" t="s">
        <v>296</v>
      </c>
      <c r="C63" s="24">
        <v>783337</v>
      </c>
      <c r="D63" s="11">
        <v>757</v>
      </c>
      <c r="E63" s="19">
        <v>1240</v>
      </c>
      <c r="F63" s="11">
        <v>851</v>
      </c>
      <c r="G63" s="11">
        <v>858</v>
      </c>
      <c r="H63" s="11">
        <v>931</v>
      </c>
      <c r="I63" s="11">
        <v>1015</v>
      </c>
      <c r="J63" s="11">
        <v>1063</v>
      </c>
      <c r="K63" s="11">
        <v>1054</v>
      </c>
      <c r="L63" s="11">
        <v>1019</v>
      </c>
      <c r="M63" s="56">
        <v>1012</v>
      </c>
      <c r="N63" s="12">
        <v>1017</v>
      </c>
      <c r="O63" s="11">
        <v>1018</v>
      </c>
      <c r="P63" s="11">
        <v>921</v>
      </c>
      <c r="Q63" s="11">
        <v>649</v>
      </c>
      <c r="R63" s="62">
        <v>641</v>
      </c>
      <c r="S63" s="11">
        <v>537</v>
      </c>
      <c r="T63" s="28">
        <f t="shared" si="20"/>
        <v>48.318922762489194</v>
      </c>
      <c r="U63" s="28">
        <f t="shared" si="21"/>
        <v>79.14856568756487</v>
      </c>
      <c r="V63" s="28">
        <f t="shared" si="22"/>
        <v>54.31889467751428</v>
      </c>
      <c r="W63" s="28">
        <f t="shared" si="23"/>
        <v>54.76570109671827</v>
      </c>
      <c r="X63" s="28">
        <f t="shared" si="24"/>
        <v>59.42525375413136</v>
      </c>
      <c r="Y63" s="28">
        <f t="shared" si="25"/>
        <v>64.78693078457931</v>
      </c>
      <c r="Z63" s="28">
        <f t="shared" si="26"/>
        <v>67.85074623054956</v>
      </c>
      <c r="AA63" s="28">
        <f t="shared" si="27"/>
        <v>67.27628083443014</v>
      </c>
      <c r="AB63" s="28">
        <f t="shared" si="28"/>
        <v>65.04224873841017</v>
      </c>
      <c r="AC63" s="28">
        <f t="shared" si="29"/>
        <v>64.59544231920617</v>
      </c>
      <c r="AD63" s="28" t="e">
        <f>+#REF!/$C63*10000*5</f>
        <v>#REF!</v>
      </c>
    </row>
    <row r="64" spans="1:30" ht="12.75">
      <c r="A64" s="2" t="s">
        <v>179</v>
      </c>
      <c r="B64" s="3" t="s">
        <v>297</v>
      </c>
      <c r="C64" s="24">
        <v>330878</v>
      </c>
      <c r="D64" s="11">
        <v>177</v>
      </c>
      <c r="E64" s="1">
        <v>179</v>
      </c>
      <c r="F64" s="11">
        <v>205</v>
      </c>
      <c r="G64" s="11">
        <v>220</v>
      </c>
      <c r="H64" s="11">
        <v>216</v>
      </c>
      <c r="I64" s="11">
        <v>202</v>
      </c>
      <c r="J64" s="11">
        <v>206</v>
      </c>
      <c r="K64" s="11">
        <v>229</v>
      </c>
      <c r="L64" s="11">
        <v>227</v>
      </c>
      <c r="M64" s="56">
        <v>224</v>
      </c>
      <c r="N64">
        <v>227</v>
      </c>
      <c r="O64" s="11">
        <v>264</v>
      </c>
      <c r="P64" s="11">
        <v>325</v>
      </c>
      <c r="Q64" s="11">
        <v>324</v>
      </c>
      <c r="R64" s="62">
        <v>341</v>
      </c>
      <c r="S64" s="11">
        <v>299</v>
      </c>
      <c r="T64" s="28">
        <f t="shared" si="20"/>
        <v>26.747018538554997</v>
      </c>
      <c r="U64" s="28">
        <f t="shared" si="21"/>
        <v>27.04924473673076</v>
      </c>
      <c r="V64" s="28">
        <f t="shared" si="22"/>
        <v>30.97818531301567</v>
      </c>
      <c r="W64" s="28">
        <f t="shared" si="23"/>
        <v>33.24488179933389</v>
      </c>
      <c r="X64" s="28">
        <f t="shared" si="24"/>
        <v>32.64042940298237</v>
      </c>
      <c r="Y64" s="28">
        <f t="shared" si="25"/>
        <v>30.524846015752033</v>
      </c>
      <c r="Z64" s="28">
        <f t="shared" si="26"/>
        <v>31.129298412103555</v>
      </c>
      <c r="AA64" s="28">
        <f t="shared" si="27"/>
        <v>34.60489969112483</v>
      </c>
      <c r="AB64" s="28">
        <f t="shared" si="28"/>
        <v>34.30267349294906</v>
      </c>
      <c r="AC64" s="28">
        <f t="shared" si="29"/>
        <v>33.849334195685415</v>
      </c>
      <c r="AD64" s="28" t="e">
        <f>+#REF!/$C64*10000*5</f>
        <v>#REF!</v>
      </c>
    </row>
    <row r="65" spans="1:30" ht="12.75">
      <c r="A65" s="2" t="s">
        <v>180</v>
      </c>
      <c r="B65" s="3" t="s">
        <v>181</v>
      </c>
      <c r="C65" s="24">
        <v>256215</v>
      </c>
      <c r="D65" s="11">
        <v>190</v>
      </c>
      <c r="E65" s="1">
        <v>190</v>
      </c>
      <c r="F65" s="11">
        <v>217</v>
      </c>
      <c r="G65" s="11">
        <v>183</v>
      </c>
      <c r="H65" s="11">
        <v>226</v>
      </c>
      <c r="I65" s="11">
        <v>344</v>
      </c>
      <c r="J65" s="11">
        <v>399</v>
      </c>
      <c r="K65" s="11">
        <v>440</v>
      </c>
      <c r="L65" s="11">
        <v>487</v>
      </c>
      <c r="M65" s="56">
        <v>524</v>
      </c>
      <c r="N65">
        <v>514</v>
      </c>
      <c r="O65" s="11">
        <v>502</v>
      </c>
      <c r="P65" s="11">
        <v>579</v>
      </c>
      <c r="Q65" s="11">
        <v>571</v>
      </c>
      <c r="R65" s="62">
        <v>567</v>
      </c>
      <c r="S65" s="11">
        <v>542</v>
      </c>
      <c r="T65" s="28">
        <f t="shared" si="20"/>
        <v>37.07823507601038</v>
      </c>
      <c r="U65" s="28">
        <f t="shared" si="21"/>
        <v>37.07823507601038</v>
      </c>
      <c r="V65" s="28">
        <f t="shared" si="22"/>
        <v>42.347247428917115</v>
      </c>
      <c r="W65" s="28">
        <f t="shared" si="23"/>
        <v>35.71219483636789</v>
      </c>
      <c r="X65" s="28">
        <f t="shared" si="24"/>
        <v>44.103584879886036</v>
      </c>
      <c r="Y65" s="28">
        <f t="shared" si="25"/>
        <v>67.13112034814512</v>
      </c>
      <c r="Z65" s="28">
        <f t="shared" si="26"/>
        <v>77.8642936596218</v>
      </c>
      <c r="AA65" s="28">
        <f t="shared" si="27"/>
        <v>85.86538649181351</v>
      </c>
      <c r="AB65" s="28">
        <f t="shared" si="28"/>
        <v>95.0373709579845</v>
      </c>
      <c r="AC65" s="28">
        <f t="shared" si="29"/>
        <v>102.25786936752337</v>
      </c>
      <c r="AD65" s="28" t="e">
        <f>+#REF!/$C65*10000*5</f>
        <v>#REF!</v>
      </c>
    </row>
    <row r="66" spans="1:30" ht="12.75">
      <c r="A66" s="2" t="s">
        <v>182</v>
      </c>
      <c r="B66" s="3" t="s">
        <v>298</v>
      </c>
      <c r="C66" s="24">
        <v>493108</v>
      </c>
      <c r="D66" s="11">
        <v>683</v>
      </c>
      <c r="E66" s="1">
        <v>754</v>
      </c>
      <c r="F66" s="11">
        <v>745</v>
      </c>
      <c r="G66" s="11">
        <v>687</v>
      </c>
      <c r="H66" s="11">
        <v>599</v>
      </c>
      <c r="I66" s="11">
        <v>542</v>
      </c>
      <c r="J66" s="11">
        <v>528</v>
      </c>
      <c r="K66" s="11">
        <v>503</v>
      </c>
      <c r="L66" s="11">
        <v>500</v>
      </c>
      <c r="M66" s="56">
        <v>506</v>
      </c>
      <c r="N66">
        <v>472</v>
      </c>
      <c r="O66" s="11">
        <v>457</v>
      </c>
      <c r="P66" s="11">
        <v>459</v>
      </c>
      <c r="Q66" s="11">
        <v>432</v>
      </c>
      <c r="R66" s="62">
        <v>416</v>
      </c>
      <c r="S66" s="11">
        <v>422</v>
      </c>
      <c r="T66" s="28">
        <f t="shared" si="20"/>
        <v>69.25460548196338</v>
      </c>
      <c r="U66" s="28">
        <f t="shared" si="21"/>
        <v>76.45383972679413</v>
      </c>
      <c r="V66" s="28">
        <f t="shared" si="22"/>
        <v>75.54126073801277</v>
      </c>
      <c r="W66" s="28">
        <f t="shared" si="23"/>
        <v>69.660196143644</v>
      </c>
      <c r="X66" s="28">
        <f t="shared" si="24"/>
        <v>60.737201586670665</v>
      </c>
      <c r="Y66" s="28">
        <f t="shared" si="25"/>
        <v>54.95753465772204</v>
      </c>
      <c r="Z66" s="28">
        <f t="shared" si="26"/>
        <v>53.53796734183992</v>
      </c>
      <c r="AA66" s="28">
        <f t="shared" si="27"/>
        <v>51.00302570633613</v>
      </c>
      <c r="AB66" s="28">
        <f t="shared" si="28"/>
        <v>50.698832710075685</v>
      </c>
      <c r="AC66" s="28">
        <f t="shared" si="29"/>
        <v>51.30721870259659</v>
      </c>
      <c r="AD66" s="28" t="e">
        <f>+#REF!/$C66*10000*5</f>
        <v>#REF!</v>
      </c>
    </row>
    <row r="67" spans="1:30" ht="12.75">
      <c r="A67" s="2" t="s">
        <v>269</v>
      </c>
      <c r="B67" s="3" t="s">
        <v>270</v>
      </c>
      <c r="C67" s="24">
        <v>160191</v>
      </c>
      <c r="D67" s="11">
        <v>192</v>
      </c>
      <c r="E67" s="1">
        <v>217</v>
      </c>
      <c r="F67" s="11">
        <v>230</v>
      </c>
      <c r="G67" s="11">
        <v>196</v>
      </c>
      <c r="H67" s="11">
        <v>163</v>
      </c>
      <c r="I67" s="11">
        <v>196</v>
      </c>
      <c r="J67" s="11">
        <v>222</v>
      </c>
      <c r="K67" s="11">
        <v>178</v>
      </c>
      <c r="L67" s="11">
        <v>158</v>
      </c>
      <c r="M67" s="56">
        <v>189</v>
      </c>
      <c r="N67">
        <v>191</v>
      </c>
      <c r="O67" s="11">
        <v>201</v>
      </c>
      <c r="P67" s="11">
        <v>186</v>
      </c>
      <c r="Q67" s="11">
        <v>195</v>
      </c>
      <c r="R67" s="62">
        <v>185</v>
      </c>
      <c r="S67" s="11">
        <v>172</v>
      </c>
      <c r="T67" s="28">
        <f t="shared" si="20"/>
        <v>59.92846040039702</v>
      </c>
      <c r="U67" s="28">
        <f t="shared" si="21"/>
        <v>67.73164534836539</v>
      </c>
      <c r="V67" s="28">
        <f t="shared" si="22"/>
        <v>71.78930152130894</v>
      </c>
      <c r="W67" s="28">
        <f t="shared" si="23"/>
        <v>61.17696999207197</v>
      </c>
      <c r="X67" s="28">
        <f t="shared" si="24"/>
        <v>50.87676586075372</v>
      </c>
      <c r="Y67" s="28">
        <f t="shared" si="25"/>
        <v>61.17696999207197</v>
      </c>
      <c r="Z67" s="28">
        <f t="shared" si="26"/>
        <v>69.29228233795907</v>
      </c>
      <c r="AA67" s="28">
        <f t="shared" si="27"/>
        <v>55.55867682953475</v>
      </c>
      <c r="AB67" s="28">
        <f t="shared" si="28"/>
        <v>49.316128871160046</v>
      </c>
      <c r="AC67" s="28">
        <f t="shared" si="29"/>
        <v>58.99207820664082</v>
      </c>
      <c r="AD67" s="28" t="e">
        <f>+#REF!/$C67*10000*5</f>
        <v>#REF!</v>
      </c>
    </row>
    <row r="68" spans="2:30" ht="12.75">
      <c r="B68" s="1"/>
      <c r="C68" s="19"/>
      <c r="D68" s="13"/>
      <c r="E68" s="1"/>
      <c r="F68" s="11"/>
      <c r="G68" s="11"/>
      <c r="H68" s="11"/>
      <c r="I68" s="11"/>
      <c r="J68" s="11"/>
      <c r="K68" s="11"/>
      <c r="L68" s="11"/>
      <c r="M68" s="56"/>
      <c r="O68" s="11"/>
      <c r="P68" s="11"/>
      <c r="Q68" s="11"/>
      <c r="R68" s="11"/>
      <c r="S68" s="11"/>
      <c r="T68" s="13"/>
      <c r="U68" s="13"/>
      <c r="V68" s="13"/>
      <c r="W68" s="13"/>
      <c r="X68" s="13"/>
      <c r="Y68" s="13"/>
      <c r="Z68" s="13"/>
      <c r="AA68" s="13"/>
      <c r="AB68" s="13"/>
      <c r="AC68" s="13"/>
      <c r="AD68" s="13"/>
    </row>
    <row r="69" spans="1:30" ht="12.75">
      <c r="A69" s="5" t="s">
        <v>271</v>
      </c>
      <c r="B69" s="6"/>
      <c r="C69" s="23">
        <f>SUM(C70:C78)</f>
        <v>4333208</v>
      </c>
      <c r="D69" s="10">
        <v>4149</v>
      </c>
      <c r="E69" s="18">
        <v>4638</v>
      </c>
      <c r="F69" s="10">
        <v>4834</v>
      </c>
      <c r="G69" s="10">
        <v>4605</v>
      </c>
      <c r="H69" s="10">
        <f>SUM(H70:H78)</f>
        <v>4391</v>
      </c>
      <c r="I69" s="10">
        <f>SUM(I70:I78)</f>
        <v>4472</v>
      </c>
      <c r="J69" s="10">
        <v>4555</v>
      </c>
      <c r="K69" s="10">
        <f>SUM(K70:K78)</f>
        <v>4673</v>
      </c>
      <c r="L69" s="10">
        <f>SUM(L70:L78)</f>
        <v>4853</v>
      </c>
      <c r="M69" s="55">
        <v>4937</v>
      </c>
      <c r="N69" s="44">
        <v>5029</v>
      </c>
      <c r="O69" s="10">
        <v>4967</v>
      </c>
      <c r="P69" s="10">
        <v>5161</v>
      </c>
      <c r="Q69" s="10">
        <v>5305</v>
      </c>
      <c r="R69" s="64">
        <v>5374</v>
      </c>
      <c r="S69" s="10">
        <v>5439</v>
      </c>
      <c r="T69" s="27">
        <f t="shared" si="20"/>
        <v>47.87446159981243</v>
      </c>
      <c r="U69" s="27">
        <f aca="true" t="shared" si="30" ref="U69:U78">+E69/$C69*10000*5</f>
        <v>53.5169324897397</v>
      </c>
      <c r="V69" s="27">
        <f aca="true" t="shared" si="31" ref="V69:V78">+F69/$C69*10000*5</f>
        <v>55.77853636382098</v>
      </c>
      <c r="W69" s="27">
        <f aca="true" t="shared" si="32" ref="W69:W78">+G69/$C69*10000*5</f>
        <v>53.13615224563418</v>
      </c>
      <c r="X69" s="27">
        <f aca="true" t="shared" si="33" ref="X69:X78">+H69/$C69*10000*5</f>
        <v>50.66685005658626</v>
      </c>
      <c r="Y69" s="27">
        <f aca="true" t="shared" si="34" ref="Y69:Y78">+I69/$C69*10000*5</f>
        <v>51.60149247393616</v>
      </c>
      <c r="Z69" s="27">
        <f aca="true" t="shared" si="35" ref="Z69:Z78">+J69/$C69*10000*5</f>
        <v>52.55921248183793</v>
      </c>
      <c r="AA69" s="27">
        <f aca="true" t="shared" si="36" ref="AA69:AA78">+K69/$C69*10000*5</f>
        <v>53.92079032439707</v>
      </c>
      <c r="AB69" s="27">
        <f aca="true" t="shared" si="37" ref="AB69:AB78">+L69/$C69*10000*5</f>
        <v>55.99777347406356</v>
      </c>
      <c r="AC69" s="27">
        <f aca="true" t="shared" si="38" ref="AC69:AC78">+M69/$C69*10000*5</f>
        <v>56.96703227724125</v>
      </c>
      <c r="AD69" s="27" t="e">
        <f>+#REF!/$C69*10000*5</f>
        <v>#REF!</v>
      </c>
    </row>
    <row r="70" spans="1:30" ht="12.75">
      <c r="A70" s="2" t="s">
        <v>37</v>
      </c>
      <c r="B70" s="3" t="s">
        <v>38</v>
      </c>
      <c r="C70" s="24">
        <v>286378</v>
      </c>
      <c r="D70" s="11">
        <v>205</v>
      </c>
      <c r="E70" s="1">
        <v>212</v>
      </c>
      <c r="F70" s="11">
        <v>218</v>
      </c>
      <c r="G70" s="11">
        <v>182</v>
      </c>
      <c r="H70" s="11">
        <v>171</v>
      </c>
      <c r="I70" s="11">
        <v>171</v>
      </c>
      <c r="J70" s="11">
        <v>175</v>
      </c>
      <c r="K70" s="11">
        <v>174</v>
      </c>
      <c r="L70" s="11">
        <v>185</v>
      </c>
      <c r="M70" s="56">
        <v>214</v>
      </c>
      <c r="N70">
        <v>220</v>
      </c>
      <c r="O70" s="11">
        <v>217</v>
      </c>
      <c r="P70" s="11">
        <v>204</v>
      </c>
      <c r="Q70" s="11">
        <v>238</v>
      </c>
      <c r="R70" s="62">
        <v>259</v>
      </c>
      <c r="S70" s="11">
        <v>262</v>
      </c>
      <c r="T70" s="28">
        <f t="shared" si="20"/>
        <v>35.7918555196279</v>
      </c>
      <c r="U70" s="28">
        <f t="shared" si="30"/>
        <v>37.01401643981032</v>
      </c>
      <c r="V70" s="28">
        <f t="shared" si="31"/>
        <v>38.061582942823826</v>
      </c>
      <c r="W70" s="28">
        <f t="shared" si="32"/>
        <v>31.776183924742824</v>
      </c>
      <c r="X70" s="28">
        <f t="shared" si="33"/>
        <v>29.855645335884738</v>
      </c>
      <c r="Y70" s="28">
        <f t="shared" si="34"/>
        <v>29.855645335884738</v>
      </c>
      <c r="Z70" s="28">
        <f t="shared" si="35"/>
        <v>30.55402300456041</v>
      </c>
      <c r="AA70" s="28">
        <f t="shared" si="36"/>
        <v>30.379428587391487</v>
      </c>
      <c r="AB70" s="28">
        <f t="shared" si="37"/>
        <v>32.299967176249574</v>
      </c>
      <c r="AC70" s="28">
        <f t="shared" si="38"/>
        <v>37.36320527414816</v>
      </c>
      <c r="AD70" s="28" t="e">
        <f>+#REF!/$C70*10000*5</f>
        <v>#REF!</v>
      </c>
    </row>
    <row r="71" spans="1:30" ht="12.75">
      <c r="A71" s="2" t="s">
        <v>39</v>
      </c>
      <c r="B71" s="3" t="s">
        <v>40</v>
      </c>
      <c r="C71" s="24">
        <v>111431</v>
      </c>
      <c r="D71" s="11">
        <v>58</v>
      </c>
      <c r="E71" s="1">
        <v>58</v>
      </c>
      <c r="F71" s="11">
        <v>103</v>
      </c>
      <c r="G71" s="11">
        <v>150</v>
      </c>
      <c r="H71" s="11">
        <v>81</v>
      </c>
      <c r="I71" s="11">
        <v>76</v>
      </c>
      <c r="J71" s="11">
        <v>69</v>
      </c>
      <c r="K71" s="11">
        <v>59</v>
      </c>
      <c r="L71" s="11">
        <v>73</v>
      </c>
      <c r="M71" s="56">
        <v>85</v>
      </c>
      <c r="N71">
        <v>70</v>
      </c>
      <c r="O71" s="11">
        <v>72</v>
      </c>
      <c r="P71" s="11">
        <v>68</v>
      </c>
      <c r="Q71" s="11">
        <v>78</v>
      </c>
      <c r="R71" s="62">
        <v>95</v>
      </c>
      <c r="S71" s="11">
        <v>85</v>
      </c>
      <c r="T71" s="28">
        <f t="shared" si="20"/>
        <v>26.02507381249383</v>
      </c>
      <c r="U71" s="28">
        <f t="shared" si="30"/>
        <v>26.02507381249383</v>
      </c>
      <c r="V71" s="28">
        <f t="shared" si="31"/>
        <v>46.216941425635596</v>
      </c>
      <c r="W71" s="28">
        <f t="shared" si="32"/>
        <v>67.30622537713921</v>
      </c>
      <c r="X71" s="28">
        <f t="shared" si="33"/>
        <v>36.34536170365517</v>
      </c>
      <c r="Y71" s="28">
        <f t="shared" si="34"/>
        <v>34.10182085775054</v>
      </c>
      <c r="Z71" s="28">
        <f t="shared" si="35"/>
        <v>30.960863673484038</v>
      </c>
      <c r="AA71" s="28">
        <f t="shared" si="36"/>
        <v>26.47378198167476</v>
      </c>
      <c r="AB71" s="28">
        <f t="shared" si="37"/>
        <v>32.75569635020775</v>
      </c>
      <c r="AC71" s="28">
        <f t="shared" si="38"/>
        <v>38.14019438037889</v>
      </c>
      <c r="AD71" s="28" t="e">
        <f>+#REF!/$C71*10000*5</f>
        <v>#REF!</v>
      </c>
    </row>
    <row r="72" spans="1:30" ht="12.75">
      <c r="A72" s="2" t="s">
        <v>141</v>
      </c>
      <c r="B72" s="3" t="s">
        <v>142</v>
      </c>
      <c r="C72" s="24">
        <v>720652</v>
      </c>
      <c r="D72" s="11">
        <v>848</v>
      </c>
      <c r="E72" s="1">
        <v>857</v>
      </c>
      <c r="F72" s="11">
        <v>808</v>
      </c>
      <c r="G72" s="11">
        <v>870</v>
      </c>
      <c r="H72" s="11">
        <v>870</v>
      </c>
      <c r="I72" s="11">
        <v>841</v>
      </c>
      <c r="J72" s="11">
        <v>810</v>
      </c>
      <c r="K72" s="11">
        <v>782</v>
      </c>
      <c r="L72" s="11">
        <v>786</v>
      </c>
      <c r="M72" s="56">
        <v>784</v>
      </c>
      <c r="N72">
        <v>777</v>
      </c>
      <c r="O72" s="11">
        <v>694</v>
      </c>
      <c r="P72" s="11">
        <v>713</v>
      </c>
      <c r="Q72" s="11">
        <v>717</v>
      </c>
      <c r="R72" s="62">
        <v>693</v>
      </c>
      <c r="S72" s="11">
        <v>734</v>
      </c>
      <c r="T72" s="28">
        <f t="shared" si="20"/>
        <v>58.83560997541116</v>
      </c>
      <c r="U72" s="28">
        <f t="shared" si="30"/>
        <v>59.460044515244526</v>
      </c>
      <c r="V72" s="28">
        <f t="shared" si="31"/>
        <v>56.0603453539295</v>
      </c>
      <c r="W72" s="28">
        <f t="shared" si="32"/>
        <v>60.362005517226066</v>
      </c>
      <c r="X72" s="28">
        <f t="shared" si="33"/>
        <v>60.362005517226066</v>
      </c>
      <c r="Y72" s="28">
        <f t="shared" si="34"/>
        <v>58.349938666651866</v>
      </c>
      <c r="Z72" s="28">
        <f t="shared" si="35"/>
        <v>56.19910858500358</v>
      </c>
      <c r="AA72" s="28">
        <f t="shared" si="36"/>
        <v>54.25642334996642</v>
      </c>
      <c r="AB72" s="28">
        <f t="shared" si="37"/>
        <v>54.533949812114585</v>
      </c>
      <c r="AC72" s="28">
        <f t="shared" si="38"/>
        <v>54.3951865810405</v>
      </c>
      <c r="AD72" s="28" t="e">
        <f>+#REF!/$C72*10000*5</f>
        <v>#REF!</v>
      </c>
    </row>
    <row r="73" spans="1:30" ht="12.75">
      <c r="A73" s="2" t="s">
        <v>143</v>
      </c>
      <c r="B73" s="3" t="s">
        <v>144</v>
      </c>
      <c r="C73" s="24">
        <v>236298</v>
      </c>
      <c r="D73" s="11">
        <v>332</v>
      </c>
      <c r="E73" s="1">
        <v>332</v>
      </c>
      <c r="F73" s="11">
        <v>295</v>
      </c>
      <c r="G73" s="11">
        <v>268</v>
      </c>
      <c r="H73" s="11">
        <v>293</v>
      </c>
      <c r="I73" s="11">
        <v>274</v>
      </c>
      <c r="J73" s="11">
        <v>222</v>
      </c>
      <c r="K73" s="11">
        <v>310</v>
      </c>
      <c r="L73" s="11">
        <v>203</v>
      </c>
      <c r="M73" s="56">
        <v>204</v>
      </c>
      <c r="N73">
        <v>192</v>
      </c>
      <c r="O73" s="11">
        <v>174</v>
      </c>
      <c r="P73" s="11">
        <v>190</v>
      </c>
      <c r="Q73" s="11">
        <v>182</v>
      </c>
      <c r="R73" s="62">
        <v>201</v>
      </c>
      <c r="S73" s="11">
        <v>179</v>
      </c>
      <c r="T73" s="28">
        <f t="shared" si="20"/>
        <v>70.25027719235881</v>
      </c>
      <c r="U73" s="28">
        <f t="shared" si="30"/>
        <v>70.25027719235881</v>
      </c>
      <c r="V73" s="28">
        <f t="shared" si="31"/>
        <v>62.42118003537905</v>
      </c>
      <c r="W73" s="28">
        <f t="shared" si="32"/>
        <v>56.70805508298842</v>
      </c>
      <c r="X73" s="28">
        <f t="shared" si="33"/>
        <v>61.99798559446123</v>
      </c>
      <c r="Y73" s="28">
        <f t="shared" si="34"/>
        <v>57.97763840574191</v>
      </c>
      <c r="Z73" s="28">
        <f t="shared" si="35"/>
        <v>46.974582941878474</v>
      </c>
      <c r="AA73" s="28">
        <f t="shared" si="36"/>
        <v>65.59513834226274</v>
      </c>
      <c r="AB73" s="28">
        <f t="shared" si="37"/>
        <v>42.954235753159146</v>
      </c>
      <c r="AC73" s="28">
        <f t="shared" si="38"/>
        <v>43.16583297361806</v>
      </c>
      <c r="AD73" s="28" t="e">
        <f>+#REF!/$C73*10000*5</f>
        <v>#REF!</v>
      </c>
    </row>
    <row r="74" spans="1:30" ht="12.75">
      <c r="A74" s="2" t="s">
        <v>145</v>
      </c>
      <c r="B74" s="3" t="s">
        <v>146</v>
      </c>
      <c r="C74" s="24">
        <v>657656</v>
      </c>
      <c r="D74" s="11">
        <v>659</v>
      </c>
      <c r="E74" s="1">
        <v>799</v>
      </c>
      <c r="F74" s="11">
        <v>875</v>
      </c>
      <c r="G74" s="11">
        <v>565</v>
      </c>
      <c r="H74" s="11">
        <v>598</v>
      </c>
      <c r="I74" s="11">
        <v>565</v>
      </c>
      <c r="J74" s="11">
        <v>557</v>
      </c>
      <c r="K74" s="11">
        <v>504</v>
      </c>
      <c r="L74" s="11">
        <v>544</v>
      </c>
      <c r="M74" s="56">
        <v>507</v>
      </c>
      <c r="N74">
        <v>490</v>
      </c>
      <c r="O74" s="11">
        <v>534</v>
      </c>
      <c r="P74" s="11">
        <v>521</v>
      </c>
      <c r="Q74" s="11">
        <v>500</v>
      </c>
      <c r="R74" s="62">
        <v>481</v>
      </c>
      <c r="S74" s="11">
        <v>471</v>
      </c>
      <c r="T74" s="28">
        <f t="shared" si="20"/>
        <v>50.102181079470114</v>
      </c>
      <c r="U74" s="28">
        <f t="shared" si="30"/>
        <v>60.746043524274086</v>
      </c>
      <c r="V74" s="28">
        <f t="shared" si="31"/>
        <v>66.52414028002481</v>
      </c>
      <c r="W74" s="28">
        <f t="shared" si="32"/>
        <v>42.95558772367316</v>
      </c>
      <c r="X74" s="28">
        <f t="shared" si="33"/>
        <v>45.46449815709125</v>
      </c>
      <c r="Y74" s="28">
        <f t="shared" si="34"/>
        <v>42.95558772367316</v>
      </c>
      <c r="Z74" s="28">
        <f t="shared" si="35"/>
        <v>42.34736701254151</v>
      </c>
      <c r="AA74" s="28">
        <f t="shared" si="36"/>
        <v>38.31790480129429</v>
      </c>
      <c r="AB74" s="28">
        <f t="shared" si="37"/>
        <v>41.35900835695257</v>
      </c>
      <c r="AC74" s="28">
        <f t="shared" si="38"/>
        <v>38.545987567968666</v>
      </c>
      <c r="AD74" s="28" t="e">
        <f>+#REF!/$C74*10000*5</f>
        <v>#REF!</v>
      </c>
    </row>
    <row r="75" spans="1:30" ht="12.75">
      <c r="A75" s="2" t="s">
        <v>147</v>
      </c>
      <c r="B75" s="3" t="s">
        <v>148</v>
      </c>
      <c r="C75" s="24">
        <v>688624</v>
      </c>
      <c r="D75" s="11">
        <v>625</v>
      </c>
      <c r="E75" s="1">
        <v>705</v>
      </c>
      <c r="F75" s="11">
        <v>772</v>
      </c>
      <c r="G75" s="11">
        <v>876</v>
      </c>
      <c r="H75" s="11">
        <v>714</v>
      </c>
      <c r="I75" s="11">
        <v>733</v>
      </c>
      <c r="J75" s="11">
        <v>869</v>
      </c>
      <c r="K75" s="11">
        <v>970</v>
      </c>
      <c r="L75" s="11">
        <v>1046</v>
      </c>
      <c r="M75" s="56">
        <v>1097</v>
      </c>
      <c r="N75" s="12">
        <v>1159</v>
      </c>
      <c r="O75" s="11">
        <v>1233</v>
      </c>
      <c r="P75" s="11">
        <v>1349</v>
      </c>
      <c r="Q75" s="11">
        <v>1467</v>
      </c>
      <c r="R75" s="62">
        <v>1522</v>
      </c>
      <c r="S75" s="11">
        <v>1569</v>
      </c>
      <c r="T75" s="28">
        <f t="shared" si="20"/>
        <v>45.380352703362064</v>
      </c>
      <c r="U75" s="28">
        <f t="shared" si="30"/>
        <v>51.18903784939241</v>
      </c>
      <c r="V75" s="28">
        <f t="shared" si="31"/>
        <v>56.053811659192824</v>
      </c>
      <c r="W75" s="28">
        <f t="shared" si="32"/>
        <v>63.60510234903227</v>
      </c>
      <c r="X75" s="28">
        <f t="shared" si="33"/>
        <v>51.842514928320824</v>
      </c>
      <c r="Y75" s="28">
        <f t="shared" si="34"/>
        <v>53.22207765050304</v>
      </c>
      <c r="Z75" s="28">
        <f t="shared" si="35"/>
        <v>63.096842398754625</v>
      </c>
      <c r="AA75" s="28">
        <f t="shared" si="36"/>
        <v>70.43030739561793</v>
      </c>
      <c r="AB75" s="28">
        <f t="shared" si="37"/>
        <v>75.94855828434676</v>
      </c>
      <c r="AC75" s="28">
        <f t="shared" si="38"/>
        <v>79.65159506494109</v>
      </c>
      <c r="AD75" s="28" t="e">
        <f>+#REF!/$C75*10000*5</f>
        <v>#REF!</v>
      </c>
    </row>
    <row r="76" spans="1:30" ht="12.75">
      <c r="A76" s="2" t="s">
        <v>198</v>
      </c>
      <c r="B76" s="3" t="s">
        <v>289</v>
      </c>
      <c r="C76" s="24">
        <v>673412</v>
      </c>
      <c r="D76" s="11">
        <v>426</v>
      </c>
      <c r="E76" s="1">
        <v>585</v>
      </c>
      <c r="F76" s="11">
        <v>629</v>
      </c>
      <c r="G76" s="11">
        <v>574</v>
      </c>
      <c r="H76" s="11">
        <v>652</v>
      </c>
      <c r="I76" s="11">
        <v>742</v>
      </c>
      <c r="J76" s="11">
        <v>764</v>
      </c>
      <c r="K76" s="11">
        <v>804</v>
      </c>
      <c r="L76" s="11">
        <v>860</v>
      </c>
      <c r="M76" s="56">
        <v>868</v>
      </c>
      <c r="N76">
        <v>879</v>
      </c>
      <c r="O76" s="11">
        <v>919</v>
      </c>
      <c r="P76" s="11">
        <v>956</v>
      </c>
      <c r="Q76" s="11">
        <v>954</v>
      </c>
      <c r="R76" s="62">
        <v>938</v>
      </c>
      <c r="S76" s="11">
        <v>947</v>
      </c>
      <c r="T76" s="28">
        <f t="shared" si="20"/>
        <v>31.629967983938513</v>
      </c>
      <c r="U76" s="28">
        <f t="shared" si="30"/>
        <v>43.435519414563444</v>
      </c>
      <c r="V76" s="28">
        <f t="shared" si="31"/>
        <v>46.7024644645477</v>
      </c>
      <c r="W76" s="28">
        <f t="shared" si="32"/>
        <v>42.61878315206738</v>
      </c>
      <c r="X76" s="28">
        <f t="shared" si="33"/>
        <v>48.410185740675836</v>
      </c>
      <c r="Y76" s="28">
        <f t="shared" si="34"/>
        <v>55.09257334291637</v>
      </c>
      <c r="Z76" s="28">
        <f t="shared" si="35"/>
        <v>56.7260458679085</v>
      </c>
      <c r="AA76" s="28">
        <f t="shared" si="36"/>
        <v>59.69599591334873</v>
      </c>
      <c r="AB76" s="28">
        <f t="shared" si="37"/>
        <v>63.85392597696507</v>
      </c>
      <c r="AC76" s="28">
        <f t="shared" si="38"/>
        <v>64.44791598605312</v>
      </c>
      <c r="AD76" s="28" t="e">
        <f>+#REF!/$C76*10000*5</f>
        <v>#REF!</v>
      </c>
    </row>
    <row r="77" spans="1:30" ht="12.75">
      <c r="A77" s="2" t="s">
        <v>199</v>
      </c>
      <c r="B77" s="3" t="s">
        <v>200</v>
      </c>
      <c r="C77" s="24">
        <v>289655</v>
      </c>
      <c r="D77" s="11">
        <v>213</v>
      </c>
      <c r="E77" s="1">
        <v>282</v>
      </c>
      <c r="F77" s="11">
        <v>291</v>
      </c>
      <c r="G77" s="11">
        <v>285</v>
      </c>
      <c r="H77" s="11">
        <v>324</v>
      </c>
      <c r="I77" s="11">
        <v>363</v>
      </c>
      <c r="J77" s="11">
        <v>373</v>
      </c>
      <c r="K77" s="11">
        <v>376</v>
      </c>
      <c r="L77" s="11">
        <v>413</v>
      </c>
      <c r="M77" s="56">
        <v>433</v>
      </c>
      <c r="N77">
        <v>448</v>
      </c>
      <c r="O77" s="11">
        <v>484</v>
      </c>
      <c r="P77" s="11">
        <v>509</v>
      </c>
      <c r="Q77" s="11">
        <v>532</v>
      </c>
      <c r="R77" s="62">
        <v>538</v>
      </c>
      <c r="S77" s="11">
        <v>537</v>
      </c>
      <c r="T77" s="28">
        <f t="shared" si="20"/>
        <v>36.76787902849942</v>
      </c>
      <c r="U77" s="28">
        <f t="shared" si="30"/>
        <v>48.67860040392881</v>
      </c>
      <c r="V77" s="28">
        <f t="shared" si="31"/>
        <v>50.232172757245685</v>
      </c>
      <c r="W77" s="28">
        <f t="shared" si="32"/>
        <v>49.19645785503444</v>
      </c>
      <c r="X77" s="28">
        <f t="shared" si="33"/>
        <v>55.928604719407566</v>
      </c>
      <c r="Y77" s="28">
        <f t="shared" si="34"/>
        <v>62.66075158378071</v>
      </c>
      <c r="Z77" s="28">
        <f t="shared" si="35"/>
        <v>64.38694308746612</v>
      </c>
      <c r="AA77" s="28">
        <f t="shared" si="36"/>
        <v>64.90480053857175</v>
      </c>
      <c r="AB77" s="28">
        <f t="shared" si="37"/>
        <v>71.2917091022078</v>
      </c>
      <c r="AC77" s="28">
        <f t="shared" si="38"/>
        <v>74.74409210957865</v>
      </c>
      <c r="AD77" s="28" t="e">
        <f>+#REF!/$C77*10000*5</f>
        <v>#REF!</v>
      </c>
    </row>
    <row r="78" spans="1:30" ht="12.75">
      <c r="A78" s="2" t="s">
        <v>201</v>
      </c>
      <c r="B78" s="3" t="s">
        <v>202</v>
      </c>
      <c r="C78" s="24">
        <v>669102</v>
      </c>
      <c r="D78" s="11">
        <v>783</v>
      </c>
      <c r="E78" s="1">
        <v>808</v>
      </c>
      <c r="F78" s="11">
        <v>843</v>
      </c>
      <c r="G78" s="11">
        <v>835</v>
      </c>
      <c r="H78" s="11">
        <v>688</v>
      </c>
      <c r="I78" s="11">
        <v>707</v>
      </c>
      <c r="J78" s="11">
        <v>716</v>
      </c>
      <c r="K78" s="11">
        <v>694</v>
      </c>
      <c r="L78" s="11">
        <v>743</v>
      </c>
      <c r="M78" s="56">
        <v>745</v>
      </c>
      <c r="N78">
        <v>794</v>
      </c>
      <c r="O78" s="11">
        <v>640</v>
      </c>
      <c r="P78" s="11">
        <v>651</v>
      </c>
      <c r="Q78" s="11">
        <v>637</v>
      </c>
      <c r="R78" s="62">
        <v>647</v>
      </c>
      <c r="S78" s="11">
        <v>655</v>
      </c>
      <c r="T78" s="28">
        <f t="shared" si="20"/>
        <v>58.511258373162846</v>
      </c>
      <c r="U78" s="28">
        <f t="shared" si="30"/>
        <v>60.37943392786153</v>
      </c>
      <c r="V78" s="28">
        <f t="shared" si="31"/>
        <v>62.99487970443968</v>
      </c>
      <c r="W78" s="28">
        <f t="shared" si="32"/>
        <v>62.3970635269361</v>
      </c>
      <c r="X78" s="28">
        <f t="shared" si="33"/>
        <v>51.412191265307825</v>
      </c>
      <c r="Y78" s="28">
        <f t="shared" si="34"/>
        <v>52.83200468687883</v>
      </c>
      <c r="Z78" s="28">
        <f t="shared" si="35"/>
        <v>53.50454788657036</v>
      </c>
      <c r="AA78" s="28">
        <f t="shared" si="36"/>
        <v>51.86055339843551</v>
      </c>
      <c r="AB78" s="28">
        <f t="shared" si="37"/>
        <v>55.52217748564494</v>
      </c>
      <c r="AC78" s="28">
        <f t="shared" si="38"/>
        <v>55.67163153002083</v>
      </c>
      <c r="AD78" s="28" t="e">
        <f>+#REF!/$C78*10000*5</f>
        <v>#REF!</v>
      </c>
    </row>
    <row r="79" spans="2:30" ht="12.75">
      <c r="B79" s="1"/>
      <c r="C79" s="19"/>
      <c r="D79" s="13"/>
      <c r="E79" s="1"/>
      <c r="F79" s="11"/>
      <c r="G79" s="11"/>
      <c r="H79" s="11"/>
      <c r="I79" s="11"/>
      <c r="J79" s="11"/>
      <c r="K79" s="11"/>
      <c r="L79" s="11"/>
      <c r="M79" s="56"/>
      <c r="O79" s="11"/>
      <c r="P79" s="11"/>
      <c r="Q79" s="11"/>
      <c r="R79" s="11"/>
      <c r="S79" s="11"/>
      <c r="T79" s="13"/>
      <c r="U79" s="13"/>
      <c r="V79" s="13"/>
      <c r="W79" s="13"/>
      <c r="X79" s="13"/>
      <c r="Y79" s="13"/>
      <c r="Z79" s="13"/>
      <c r="AA79" s="13"/>
      <c r="AB79" s="13"/>
      <c r="AC79" s="13"/>
      <c r="AD79" s="13"/>
    </row>
    <row r="80" spans="1:30" ht="12.75">
      <c r="A80" s="5" t="s">
        <v>278</v>
      </c>
      <c r="B80" s="6"/>
      <c r="C80" s="23">
        <f>SUM(C81:C97)</f>
        <v>5366694</v>
      </c>
      <c r="D80" s="10">
        <v>5474</v>
      </c>
      <c r="E80" s="18">
        <v>5656</v>
      </c>
      <c r="F80" s="10">
        <v>6040</v>
      </c>
      <c r="G80" s="10">
        <v>6135</v>
      </c>
      <c r="H80" s="10">
        <v>5908</v>
      </c>
      <c r="I80" s="10">
        <f>SUM(I81:I97)</f>
        <v>5930</v>
      </c>
      <c r="J80" s="10">
        <v>5864</v>
      </c>
      <c r="K80" s="10">
        <f>SUM(K81:K97)</f>
        <v>5739</v>
      </c>
      <c r="L80" s="10">
        <f>SUM(L81:L97)</f>
        <v>5828</v>
      </c>
      <c r="M80" s="55">
        <v>5863</v>
      </c>
      <c r="N80" s="44">
        <v>5871</v>
      </c>
      <c r="O80" s="10">
        <v>5954</v>
      </c>
      <c r="P80" s="10">
        <v>6173</v>
      </c>
      <c r="Q80" s="10">
        <v>6175</v>
      </c>
      <c r="R80" s="64">
        <v>6224</v>
      </c>
      <c r="S80" s="10">
        <v>6226</v>
      </c>
      <c r="T80" s="27">
        <f t="shared" si="20"/>
        <v>50.99974024977016</v>
      </c>
      <c r="U80" s="27">
        <f aca="true" t="shared" si="39" ref="U80:U97">+E80/$C80*10000*5</f>
        <v>52.69538378748629</v>
      </c>
      <c r="V80" s="27">
        <f aca="true" t="shared" si="40" ref="V80:V97">+F80/$C80*10000*5</f>
        <v>56.27300531761267</v>
      </c>
      <c r="W80" s="27">
        <f aca="true" t="shared" si="41" ref="W80:W97">+G80/$C80*10000*5</f>
        <v>57.15809397740956</v>
      </c>
      <c r="X80" s="27">
        <f aca="true" t="shared" si="42" ref="X80:X97">+H80/$C80*10000*5</f>
        <v>55.04319791663172</v>
      </c>
      <c r="Y80" s="27">
        <f aca="true" t="shared" si="43" ref="Y80:Y97">+I80/$C80*10000*5</f>
        <v>55.24816581679522</v>
      </c>
      <c r="Z80" s="27">
        <f aca="true" t="shared" si="44" ref="Z80:Z97">+J80/$C80*10000*5</f>
        <v>54.63326211630475</v>
      </c>
      <c r="AA80" s="27">
        <f aca="true" t="shared" si="45" ref="AA80:AA97">+K80/$C80*10000*5</f>
        <v>53.46867177446674</v>
      </c>
      <c r="AB80" s="27">
        <f aca="true" t="shared" si="46" ref="AB80:AB97">+L80/$C80*10000*5</f>
        <v>54.29786009785539</v>
      </c>
      <c r="AC80" s="27">
        <f aca="true" t="shared" si="47" ref="AC80:AC97">+M80/$C80*10000*5</f>
        <v>54.62394539357004</v>
      </c>
      <c r="AD80" s="27" t="e">
        <f>+#REF!/$C80*10000*5</f>
        <v>#REF!</v>
      </c>
    </row>
    <row r="81" spans="1:30" ht="12.75">
      <c r="A81" s="2" t="s">
        <v>24</v>
      </c>
      <c r="B81" s="3" t="s">
        <v>25</v>
      </c>
      <c r="C81" s="24">
        <v>177816</v>
      </c>
      <c r="D81" s="11">
        <v>267</v>
      </c>
      <c r="E81" s="1">
        <v>237</v>
      </c>
      <c r="F81" s="11">
        <v>248</v>
      </c>
      <c r="G81" s="11">
        <v>317</v>
      </c>
      <c r="H81" s="11">
        <v>261</v>
      </c>
      <c r="I81" s="11">
        <v>267</v>
      </c>
      <c r="J81" s="11">
        <v>307</v>
      </c>
      <c r="K81" s="11">
        <v>258</v>
      </c>
      <c r="L81" s="11">
        <v>247</v>
      </c>
      <c r="M81" s="56">
        <v>215</v>
      </c>
      <c r="N81">
        <v>208</v>
      </c>
      <c r="O81" s="11">
        <v>186</v>
      </c>
      <c r="P81" s="11">
        <v>187</v>
      </c>
      <c r="Q81" s="11">
        <v>179</v>
      </c>
      <c r="R81" s="62">
        <v>170</v>
      </c>
      <c r="S81" s="11">
        <v>172</v>
      </c>
      <c r="T81" s="28">
        <f t="shared" si="20"/>
        <v>75.07760831421245</v>
      </c>
      <c r="U81" s="28">
        <f t="shared" si="39"/>
        <v>66.64192198677284</v>
      </c>
      <c r="V81" s="28">
        <f t="shared" si="40"/>
        <v>69.7350069735007</v>
      </c>
      <c r="W81" s="28">
        <f t="shared" si="41"/>
        <v>89.13708552661177</v>
      </c>
      <c r="X81" s="28">
        <f t="shared" si="42"/>
        <v>73.39047104872452</v>
      </c>
      <c r="Y81" s="28">
        <f t="shared" si="43"/>
        <v>75.07760831421245</v>
      </c>
      <c r="Z81" s="28">
        <f t="shared" si="44"/>
        <v>86.3251900841319</v>
      </c>
      <c r="AA81" s="28">
        <f t="shared" si="45"/>
        <v>72.54690241598057</v>
      </c>
      <c r="AB81" s="28">
        <f t="shared" si="46"/>
        <v>69.45381742925271</v>
      </c>
      <c r="AC81" s="28">
        <f t="shared" si="47"/>
        <v>60.45575201331714</v>
      </c>
      <c r="AD81" s="28" t="e">
        <f>+#REF!/$C81*10000*5</f>
        <v>#REF!</v>
      </c>
    </row>
    <row r="82" spans="1:30" ht="12.75">
      <c r="A82" s="2" t="s">
        <v>115</v>
      </c>
      <c r="B82" s="3" t="s">
        <v>116</v>
      </c>
      <c r="C82" s="24">
        <v>339112</v>
      </c>
      <c r="D82" s="11">
        <v>209</v>
      </c>
      <c r="E82" s="1">
        <v>214</v>
      </c>
      <c r="F82" s="11">
        <v>233</v>
      </c>
      <c r="G82" s="11">
        <v>248</v>
      </c>
      <c r="H82" s="11">
        <v>294</v>
      </c>
      <c r="I82" s="11">
        <v>310</v>
      </c>
      <c r="J82" s="11">
        <v>341</v>
      </c>
      <c r="K82" s="11">
        <v>371</v>
      </c>
      <c r="L82" s="11">
        <v>332</v>
      </c>
      <c r="M82" s="56">
        <v>340</v>
      </c>
      <c r="N82">
        <v>329</v>
      </c>
      <c r="O82" s="11">
        <v>365</v>
      </c>
      <c r="P82" s="11">
        <v>379</v>
      </c>
      <c r="Q82" s="11">
        <v>397</v>
      </c>
      <c r="R82" s="62">
        <v>384</v>
      </c>
      <c r="S82" s="11">
        <v>397</v>
      </c>
      <c r="T82" s="28">
        <f t="shared" si="20"/>
        <v>30.815777678171223</v>
      </c>
      <c r="U82" s="28">
        <f t="shared" si="39"/>
        <v>31.55299723984996</v>
      </c>
      <c r="V82" s="28">
        <f t="shared" si="40"/>
        <v>34.35443157422916</v>
      </c>
      <c r="W82" s="28">
        <f t="shared" si="41"/>
        <v>36.56609025926537</v>
      </c>
      <c r="X82" s="28">
        <f t="shared" si="42"/>
        <v>43.348510226709756</v>
      </c>
      <c r="Y82" s="28">
        <f t="shared" si="43"/>
        <v>45.70761282408172</v>
      </c>
      <c r="Z82" s="28">
        <f t="shared" si="44"/>
        <v>50.27837410648989</v>
      </c>
      <c r="AA82" s="28">
        <f t="shared" si="45"/>
        <v>54.70169147656232</v>
      </c>
      <c r="AB82" s="28">
        <f t="shared" si="46"/>
        <v>48.95137889546817</v>
      </c>
      <c r="AC82" s="28">
        <f t="shared" si="47"/>
        <v>50.130930194154146</v>
      </c>
      <c r="AD82" s="28" t="e">
        <f>+#REF!/$C82*10000*5</f>
        <v>#REF!</v>
      </c>
    </row>
    <row r="83" spans="1:30" ht="12.75">
      <c r="A83" s="2" t="s">
        <v>117</v>
      </c>
      <c r="B83" s="3" t="s">
        <v>118</v>
      </c>
      <c r="C83" s="24">
        <v>289274</v>
      </c>
      <c r="D83" s="11">
        <v>580</v>
      </c>
      <c r="E83" s="1">
        <v>665</v>
      </c>
      <c r="F83" s="11">
        <v>564</v>
      </c>
      <c r="G83" s="11">
        <v>507</v>
      </c>
      <c r="H83" s="11">
        <v>479</v>
      </c>
      <c r="I83" s="11">
        <v>476</v>
      </c>
      <c r="J83" s="11">
        <v>447</v>
      </c>
      <c r="K83" s="11">
        <v>408</v>
      </c>
      <c r="L83" s="11">
        <v>398</v>
      </c>
      <c r="M83" s="56">
        <v>324</v>
      </c>
      <c r="N83">
        <v>293</v>
      </c>
      <c r="O83" s="11">
        <v>269</v>
      </c>
      <c r="P83" s="11">
        <v>298</v>
      </c>
      <c r="Q83" s="11">
        <v>306</v>
      </c>
      <c r="R83" s="62">
        <v>347</v>
      </c>
      <c r="S83" s="11">
        <v>373</v>
      </c>
      <c r="T83" s="28">
        <f t="shared" si="20"/>
        <v>100.25097312582533</v>
      </c>
      <c r="U83" s="28">
        <f t="shared" si="39"/>
        <v>114.94292608392044</v>
      </c>
      <c r="V83" s="28">
        <f t="shared" si="40"/>
        <v>97.48542903959567</v>
      </c>
      <c r="W83" s="28">
        <f t="shared" si="41"/>
        <v>87.6331782324025</v>
      </c>
      <c r="X83" s="28">
        <f t="shared" si="42"/>
        <v>82.79347608150059</v>
      </c>
      <c r="Y83" s="28">
        <f t="shared" si="43"/>
        <v>82.27493656533252</v>
      </c>
      <c r="Z83" s="28">
        <f t="shared" si="44"/>
        <v>77.26238790904125</v>
      </c>
      <c r="AA83" s="28">
        <f t="shared" si="45"/>
        <v>70.52137419885645</v>
      </c>
      <c r="AB83" s="28">
        <f t="shared" si="46"/>
        <v>68.79290914496292</v>
      </c>
      <c r="AC83" s="28">
        <f t="shared" si="47"/>
        <v>56.00226774615071</v>
      </c>
      <c r="AD83" s="28" t="e">
        <f>+#REF!/$C83*10000*5</f>
        <v>#REF!</v>
      </c>
    </row>
    <row r="84" spans="1:30" ht="12.75">
      <c r="A84" s="2" t="s">
        <v>119</v>
      </c>
      <c r="B84" s="3" t="s">
        <v>120</v>
      </c>
      <c r="C84" s="24">
        <v>254537</v>
      </c>
      <c r="D84" s="11">
        <v>345</v>
      </c>
      <c r="E84" s="1">
        <v>340</v>
      </c>
      <c r="F84" s="11">
        <v>339</v>
      </c>
      <c r="G84" s="11">
        <v>324</v>
      </c>
      <c r="H84" s="11">
        <v>322</v>
      </c>
      <c r="I84" s="11">
        <v>340</v>
      </c>
      <c r="J84" s="11">
        <v>337</v>
      </c>
      <c r="K84" s="11">
        <v>334</v>
      </c>
      <c r="L84" s="11">
        <v>353</v>
      </c>
      <c r="M84" s="56">
        <v>383</v>
      </c>
      <c r="N84">
        <v>353</v>
      </c>
      <c r="O84" s="11">
        <v>349</v>
      </c>
      <c r="P84" s="11">
        <v>372</v>
      </c>
      <c r="Q84" s="11">
        <v>399</v>
      </c>
      <c r="R84" s="62">
        <v>400</v>
      </c>
      <c r="S84" s="11">
        <v>379</v>
      </c>
      <c r="T84" s="28">
        <f t="shared" si="20"/>
        <v>67.77010807858976</v>
      </c>
      <c r="U84" s="28">
        <f t="shared" si="39"/>
        <v>66.7879325991899</v>
      </c>
      <c r="V84" s="28">
        <f t="shared" si="40"/>
        <v>66.59149750330994</v>
      </c>
      <c r="W84" s="28">
        <f t="shared" si="41"/>
        <v>63.64497106511038</v>
      </c>
      <c r="X84" s="28">
        <f t="shared" si="42"/>
        <v>63.25210087335044</v>
      </c>
      <c r="Y84" s="28">
        <f t="shared" si="43"/>
        <v>66.7879325991899</v>
      </c>
      <c r="Z84" s="28">
        <f t="shared" si="44"/>
        <v>66.19862731154998</v>
      </c>
      <c r="AA84" s="28">
        <f t="shared" si="45"/>
        <v>65.60932202391008</v>
      </c>
      <c r="AB84" s="28">
        <f t="shared" si="46"/>
        <v>69.34158884562952</v>
      </c>
      <c r="AC84" s="28">
        <f t="shared" si="47"/>
        <v>75.23464172202863</v>
      </c>
      <c r="AD84" s="28" t="e">
        <f>+#REF!/$C84*10000*5</f>
        <v>#REF!</v>
      </c>
    </row>
    <row r="85" spans="1:30" ht="12.75">
      <c r="A85" s="2" t="s">
        <v>125</v>
      </c>
      <c r="B85" s="3" t="s">
        <v>126</v>
      </c>
      <c r="C85" s="24">
        <v>306642</v>
      </c>
      <c r="D85" s="11">
        <v>331</v>
      </c>
      <c r="E85" s="1">
        <v>318</v>
      </c>
      <c r="F85" s="11">
        <v>340</v>
      </c>
      <c r="G85" s="11">
        <v>387</v>
      </c>
      <c r="H85" s="11">
        <v>402</v>
      </c>
      <c r="I85" s="11">
        <v>397</v>
      </c>
      <c r="J85" s="11">
        <v>384</v>
      </c>
      <c r="K85" s="11">
        <v>361</v>
      </c>
      <c r="L85" s="11">
        <v>369</v>
      </c>
      <c r="M85" s="56">
        <v>360</v>
      </c>
      <c r="N85">
        <v>359</v>
      </c>
      <c r="O85" s="11">
        <v>380</v>
      </c>
      <c r="P85" s="11">
        <v>358</v>
      </c>
      <c r="Q85" s="11">
        <v>330</v>
      </c>
      <c r="R85" s="62">
        <v>342</v>
      </c>
      <c r="S85" s="11">
        <v>314</v>
      </c>
      <c r="T85" s="28">
        <f t="shared" si="20"/>
        <v>53.9717325089192</v>
      </c>
      <c r="U85" s="28">
        <f t="shared" si="39"/>
        <v>51.85199679104623</v>
      </c>
      <c r="V85" s="28">
        <f t="shared" si="40"/>
        <v>55.43924185206201</v>
      </c>
      <c r="W85" s="28">
        <f t="shared" si="41"/>
        <v>63.10290175514118</v>
      </c>
      <c r="X85" s="28">
        <f t="shared" si="42"/>
        <v>65.54875066037921</v>
      </c>
      <c r="Y85" s="28">
        <f t="shared" si="43"/>
        <v>64.73346769196652</v>
      </c>
      <c r="Z85" s="28">
        <f t="shared" si="44"/>
        <v>62.61373197409357</v>
      </c>
      <c r="AA85" s="28">
        <f t="shared" si="45"/>
        <v>58.863430319395256</v>
      </c>
      <c r="AB85" s="28">
        <f t="shared" si="46"/>
        <v>60.167883068855545</v>
      </c>
      <c r="AC85" s="28">
        <f t="shared" si="47"/>
        <v>58.70037372571272</v>
      </c>
      <c r="AD85" s="28" t="e">
        <f>+#REF!/$C85*10000*5</f>
        <v>#REF!</v>
      </c>
    </row>
    <row r="86" spans="1:30" ht="12.75">
      <c r="A86" s="2" t="s">
        <v>127</v>
      </c>
      <c r="B86" s="3" t="s">
        <v>299</v>
      </c>
      <c r="C86" s="24">
        <v>161904</v>
      </c>
      <c r="D86" s="11">
        <v>324</v>
      </c>
      <c r="E86" s="1">
        <v>341</v>
      </c>
      <c r="F86" s="11">
        <v>317</v>
      </c>
      <c r="G86" s="11">
        <v>221</v>
      </c>
      <c r="H86" s="11">
        <v>264</v>
      </c>
      <c r="I86" s="11">
        <v>237</v>
      </c>
      <c r="J86" s="11">
        <v>209</v>
      </c>
      <c r="K86" s="11">
        <v>177</v>
      </c>
      <c r="L86" s="11">
        <v>156</v>
      </c>
      <c r="M86" s="56">
        <v>94</v>
      </c>
      <c r="N86">
        <v>78</v>
      </c>
      <c r="O86" s="11">
        <v>64</v>
      </c>
      <c r="P86" s="11">
        <v>70</v>
      </c>
      <c r="Q86" s="11">
        <v>56</v>
      </c>
      <c r="R86" s="62">
        <v>58</v>
      </c>
      <c r="S86" s="11">
        <v>56</v>
      </c>
      <c r="T86" s="28">
        <f t="shared" si="20"/>
        <v>100.05929439667952</v>
      </c>
      <c r="U86" s="28">
        <f t="shared" si="39"/>
        <v>105.30931910267813</v>
      </c>
      <c r="V86" s="28">
        <f t="shared" si="40"/>
        <v>97.89751951773891</v>
      </c>
      <c r="W86" s="28">
        <f t="shared" si="41"/>
        <v>68.25032117798202</v>
      </c>
      <c r="X86" s="28">
        <f t="shared" si="42"/>
        <v>81.52979543433146</v>
      </c>
      <c r="Y86" s="28">
        <f t="shared" si="43"/>
        <v>73.19152090127483</v>
      </c>
      <c r="Z86" s="28">
        <f t="shared" si="44"/>
        <v>64.54442138551241</v>
      </c>
      <c r="AA86" s="28">
        <f t="shared" si="45"/>
        <v>54.66202193892678</v>
      </c>
      <c r="AB86" s="28">
        <f t="shared" si="46"/>
        <v>48.176697302104955</v>
      </c>
      <c r="AC86" s="28">
        <f t="shared" si="47"/>
        <v>29.029548374345286</v>
      </c>
      <c r="AD86" s="28" t="e">
        <f>+#REF!/$C86*10000*5</f>
        <v>#REF!</v>
      </c>
    </row>
    <row r="87" spans="1:30" ht="12.75">
      <c r="A87" s="2" t="s">
        <v>128</v>
      </c>
      <c r="B87" s="3" t="s">
        <v>129</v>
      </c>
      <c r="C87" s="24">
        <v>236613</v>
      </c>
      <c r="D87" s="11">
        <v>258</v>
      </c>
      <c r="E87" s="1">
        <v>320</v>
      </c>
      <c r="F87" s="11">
        <v>395</v>
      </c>
      <c r="G87" s="11">
        <v>389</v>
      </c>
      <c r="H87" s="11">
        <v>306</v>
      </c>
      <c r="I87" s="11">
        <v>339</v>
      </c>
      <c r="J87" s="11">
        <v>354</v>
      </c>
      <c r="K87" s="11">
        <v>288</v>
      </c>
      <c r="L87" s="11">
        <v>274</v>
      </c>
      <c r="M87" s="56">
        <v>266</v>
      </c>
      <c r="N87">
        <v>277</v>
      </c>
      <c r="O87" s="11">
        <v>293</v>
      </c>
      <c r="P87" s="11">
        <v>312</v>
      </c>
      <c r="Q87" s="11">
        <v>344</v>
      </c>
      <c r="R87" s="62">
        <v>400</v>
      </c>
      <c r="S87" s="11">
        <v>428</v>
      </c>
      <c r="T87" s="28">
        <f t="shared" si="20"/>
        <v>54.519405104537796</v>
      </c>
      <c r="U87" s="28">
        <f t="shared" si="39"/>
        <v>67.62096757151974</v>
      </c>
      <c r="V87" s="28">
        <f t="shared" si="40"/>
        <v>83.46963184609467</v>
      </c>
      <c r="W87" s="28">
        <f t="shared" si="41"/>
        <v>82.20173870412867</v>
      </c>
      <c r="X87" s="28">
        <f t="shared" si="42"/>
        <v>64.66255024026574</v>
      </c>
      <c r="Y87" s="28">
        <f t="shared" si="43"/>
        <v>71.63596252107871</v>
      </c>
      <c r="Z87" s="28">
        <f t="shared" si="44"/>
        <v>74.80569537599371</v>
      </c>
      <c r="AA87" s="28">
        <f t="shared" si="45"/>
        <v>60.85887081436777</v>
      </c>
      <c r="AB87" s="28">
        <f t="shared" si="46"/>
        <v>57.90045348311377</v>
      </c>
      <c r="AC87" s="28">
        <f t="shared" si="47"/>
        <v>56.20992929382578</v>
      </c>
      <c r="AD87" s="28" t="e">
        <f>+#REF!/$C87*10000*5</f>
        <v>#REF!</v>
      </c>
    </row>
    <row r="88" spans="1:30" ht="12.75">
      <c r="A88" s="2" t="s">
        <v>130</v>
      </c>
      <c r="B88" s="3" t="s">
        <v>300</v>
      </c>
      <c r="C88" s="24">
        <v>271228</v>
      </c>
      <c r="D88" s="11">
        <v>101</v>
      </c>
      <c r="E88" s="1">
        <v>121</v>
      </c>
      <c r="F88" s="11">
        <v>133</v>
      </c>
      <c r="G88" s="11">
        <v>131</v>
      </c>
      <c r="H88" s="11">
        <v>124</v>
      </c>
      <c r="I88" s="11">
        <v>149</v>
      </c>
      <c r="J88" s="11">
        <v>189</v>
      </c>
      <c r="K88" s="11">
        <v>158</v>
      </c>
      <c r="L88" s="11">
        <v>175</v>
      </c>
      <c r="M88" s="56">
        <v>183</v>
      </c>
      <c r="N88">
        <v>186</v>
      </c>
      <c r="O88" s="11">
        <v>200</v>
      </c>
      <c r="P88" s="11">
        <v>220</v>
      </c>
      <c r="Q88" s="11">
        <v>217</v>
      </c>
      <c r="R88" s="62">
        <v>199</v>
      </c>
      <c r="S88" s="11">
        <v>133</v>
      </c>
      <c r="T88" s="28">
        <f t="shared" si="20"/>
        <v>18.619021634934445</v>
      </c>
      <c r="U88" s="28">
        <f t="shared" si="39"/>
        <v>22.305956612149185</v>
      </c>
      <c r="V88" s="28">
        <f t="shared" si="40"/>
        <v>24.51811759847803</v>
      </c>
      <c r="W88" s="28">
        <f t="shared" si="41"/>
        <v>24.149424100756555</v>
      </c>
      <c r="X88" s="28">
        <f t="shared" si="42"/>
        <v>22.8589968587314</v>
      </c>
      <c r="Y88" s="28">
        <f t="shared" si="43"/>
        <v>27.46766558024983</v>
      </c>
      <c r="Z88" s="28">
        <f t="shared" si="44"/>
        <v>34.84153553467931</v>
      </c>
      <c r="AA88" s="28">
        <f t="shared" si="45"/>
        <v>29.126786319996455</v>
      </c>
      <c r="AB88" s="28">
        <f t="shared" si="46"/>
        <v>32.260681050628996</v>
      </c>
      <c r="AC88" s="28">
        <f t="shared" si="47"/>
        <v>33.73545504151489</v>
      </c>
      <c r="AD88" s="28" t="e">
        <f>+#REF!/$C88*10000*5</f>
        <v>#REF!</v>
      </c>
    </row>
    <row r="89" spans="1:30" ht="12.75">
      <c r="A89" s="2" t="s">
        <v>203</v>
      </c>
      <c r="B89" s="3" t="s">
        <v>204</v>
      </c>
      <c r="C89" s="24">
        <v>305253</v>
      </c>
      <c r="D89" s="11">
        <v>322</v>
      </c>
      <c r="E89" s="1">
        <v>443</v>
      </c>
      <c r="F89" s="11">
        <v>481</v>
      </c>
      <c r="G89" s="11">
        <v>573</v>
      </c>
      <c r="H89" s="11">
        <v>463</v>
      </c>
      <c r="I89" s="11">
        <v>326</v>
      </c>
      <c r="J89" s="11">
        <v>169</v>
      </c>
      <c r="K89" s="11">
        <v>167</v>
      </c>
      <c r="L89" s="11">
        <v>191</v>
      </c>
      <c r="M89" s="56">
        <v>183</v>
      </c>
      <c r="N89">
        <v>187</v>
      </c>
      <c r="O89" s="11">
        <v>195</v>
      </c>
      <c r="P89" s="11">
        <v>190</v>
      </c>
      <c r="Q89" s="11">
        <v>175</v>
      </c>
      <c r="R89" s="62">
        <v>209</v>
      </c>
      <c r="S89" s="11">
        <v>225</v>
      </c>
      <c r="T89" s="28">
        <f t="shared" si="20"/>
        <v>52.743134383609664</v>
      </c>
      <c r="U89" s="28">
        <f t="shared" si="39"/>
        <v>72.56275941595987</v>
      </c>
      <c r="V89" s="28">
        <f t="shared" si="40"/>
        <v>78.78710446744176</v>
      </c>
      <c r="W89" s="28">
        <f t="shared" si="41"/>
        <v>93.85657143418739</v>
      </c>
      <c r="X89" s="28">
        <f t="shared" si="42"/>
        <v>75.83873049568719</v>
      </c>
      <c r="Y89" s="28">
        <f t="shared" si="43"/>
        <v>53.39832859955513</v>
      </c>
      <c r="Z89" s="28">
        <f t="shared" si="44"/>
        <v>27.681955623695753</v>
      </c>
      <c r="AA89" s="28">
        <f t="shared" si="45"/>
        <v>27.35435851572302</v>
      </c>
      <c r="AB89" s="28">
        <f t="shared" si="46"/>
        <v>31.285523811395795</v>
      </c>
      <c r="AC89" s="28">
        <f t="shared" si="47"/>
        <v>29.975135379504874</v>
      </c>
      <c r="AD89" s="28" t="e">
        <f>+#REF!/$C89*10000*5</f>
        <v>#REF!</v>
      </c>
    </row>
    <row r="90" spans="1:30" ht="12.75">
      <c r="A90" s="2" t="s">
        <v>205</v>
      </c>
      <c r="B90" s="3" t="s">
        <v>206</v>
      </c>
      <c r="C90" s="24">
        <v>287561</v>
      </c>
      <c r="D90" s="11">
        <v>131</v>
      </c>
      <c r="E90" s="1">
        <v>130</v>
      </c>
      <c r="F90" s="11">
        <v>136</v>
      </c>
      <c r="G90" s="11">
        <v>120</v>
      </c>
      <c r="H90" s="11">
        <v>171</v>
      </c>
      <c r="I90" s="11">
        <v>159</v>
      </c>
      <c r="J90" s="11">
        <v>137</v>
      </c>
      <c r="K90" s="11">
        <v>113</v>
      </c>
      <c r="L90" s="11">
        <v>159</v>
      </c>
      <c r="M90" s="56">
        <v>164</v>
      </c>
      <c r="N90">
        <v>179</v>
      </c>
      <c r="O90" s="11">
        <v>171</v>
      </c>
      <c r="P90" s="11">
        <v>226</v>
      </c>
      <c r="Q90" s="11">
        <v>235</v>
      </c>
      <c r="R90" s="62">
        <v>203</v>
      </c>
      <c r="S90" s="11">
        <v>217</v>
      </c>
      <c r="T90" s="28">
        <f t="shared" si="20"/>
        <v>22.77777584582054</v>
      </c>
      <c r="U90" s="28">
        <f t="shared" si="39"/>
        <v>22.60389969432573</v>
      </c>
      <c r="V90" s="28">
        <f t="shared" si="40"/>
        <v>23.647156603294604</v>
      </c>
      <c r="W90" s="28">
        <f t="shared" si="41"/>
        <v>20.865138179377595</v>
      </c>
      <c r="X90" s="28">
        <f t="shared" si="42"/>
        <v>29.73282190561307</v>
      </c>
      <c r="Y90" s="28">
        <f t="shared" si="43"/>
        <v>27.646308087675312</v>
      </c>
      <c r="Z90" s="28">
        <f t="shared" si="44"/>
        <v>23.821032754789417</v>
      </c>
      <c r="AA90" s="28">
        <f t="shared" si="45"/>
        <v>19.648005118913897</v>
      </c>
      <c r="AB90" s="28">
        <f t="shared" si="46"/>
        <v>27.646308087675312</v>
      </c>
      <c r="AC90" s="28">
        <f t="shared" si="47"/>
        <v>28.515688845149377</v>
      </c>
      <c r="AD90" s="28" t="e">
        <f>+#REF!/$C90*10000*5</f>
        <v>#REF!</v>
      </c>
    </row>
    <row r="91" spans="1:30" ht="12.75">
      <c r="A91" s="2" t="s">
        <v>207</v>
      </c>
      <c r="B91" s="3" t="s">
        <v>301</v>
      </c>
      <c r="C91" s="24">
        <v>396163</v>
      </c>
      <c r="D91" s="11">
        <v>258</v>
      </c>
      <c r="E91" s="1">
        <v>333</v>
      </c>
      <c r="F91" s="11">
        <v>350</v>
      </c>
      <c r="G91" s="11">
        <v>382</v>
      </c>
      <c r="H91" s="11">
        <v>432</v>
      </c>
      <c r="I91" s="11">
        <v>499</v>
      </c>
      <c r="J91" s="11">
        <v>563</v>
      </c>
      <c r="K91" s="11">
        <v>570</v>
      </c>
      <c r="L91" s="11">
        <v>568</v>
      </c>
      <c r="M91" s="56">
        <v>598</v>
      </c>
      <c r="N91">
        <v>619</v>
      </c>
      <c r="O91" s="11">
        <v>638</v>
      </c>
      <c r="P91" s="11">
        <v>665</v>
      </c>
      <c r="Q91" s="11">
        <v>668</v>
      </c>
      <c r="R91" s="62">
        <v>638</v>
      </c>
      <c r="S91" s="11">
        <v>651</v>
      </c>
      <c r="T91" s="28">
        <f t="shared" si="20"/>
        <v>32.56235438443267</v>
      </c>
      <c r="U91" s="28">
        <f t="shared" si="39"/>
        <v>42.02815507758171</v>
      </c>
      <c r="V91" s="28">
        <f t="shared" si="40"/>
        <v>44.173736568028815</v>
      </c>
      <c r="W91" s="28">
        <f t="shared" si="41"/>
        <v>48.21247819710574</v>
      </c>
      <c r="X91" s="28">
        <f t="shared" si="42"/>
        <v>54.52301199253842</v>
      </c>
      <c r="Y91" s="28">
        <f t="shared" si="43"/>
        <v>62.979127278418225</v>
      </c>
      <c r="Z91" s="28">
        <f t="shared" si="44"/>
        <v>71.05661053657207</v>
      </c>
      <c r="AA91" s="28">
        <f t="shared" si="45"/>
        <v>71.94008526793266</v>
      </c>
      <c r="AB91" s="28">
        <f t="shared" si="46"/>
        <v>71.68766391611533</v>
      </c>
      <c r="AC91" s="28">
        <f t="shared" si="47"/>
        <v>75.47398419337496</v>
      </c>
      <c r="AD91" s="28" t="e">
        <f>+#REF!/$C91*10000*5</f>
        <v>#REF!</v>
      </c>
    </row>
    <row r="92" spans="1:30" ht="12.75">
      <c r="A92" s="2" t="s">
        <v>208</v>
      </c>
      <c r="B92" s="3" t="s">
        <v>209</v>
      </c>
      <c r="C92" s="24">
        <v>211203</v>
      </c>
      <c r="D92" s="11">
        <v>202</v>
      </c>
      <c r="E92" s="1">
        <v>187</v>
      </c>
      <c r="F92" s="11">
        <v>226</v>
      </c>
      <c r="G92" s="11">
        <v>206</v>
      </c>
      <c r="H92" s="11">
        <v>247</v>
      </c>
      <c r="I92" s="11">
        <v>251</v>
      </c>
      <c r="J92" s="11">
        <v>249</v>
      </c>
      <c r="K92" s="11">
        <v>294</v>
      </c>
      <c r="L92" s="11">
        <v>314</v>
      </c>
      <c r="M92" s="56">
        <v>305</v>
      </c>
      <c r="N92">
        <v>299</v>
      </c>
      <c r="O92" s="11">
        <v>316</v>
      </c>
      <c r="P92" s="11">
        <v>300</v>
      </c>
      <c r="Q92" s="11">
        <v>305</v>
      </c>
      <c r="R92" s="62">
        <v>280</v>
      </c>
      <c r="S92" s="11">
        <v>278</v>
      </c>
      <c r="T92" s="28">
        <f t="shared" si="20"/>
        <v>47.82129041727627</v>
      </c>
      <c r="U92" s="28">
        <f t="shared" si="39"/>
        <v>44.2702044952013</v>
      </c>
      <c r="V92" s="28">
        <f t="shared" si="40"/>
        <v>53.50302789259622</v>
      </c>
      <c r="W92" s="28">
        <f t="shared" si="41"/>
        <v>48.76824666316293</v>
      </c>
      <c r="X92" s="28">
        <f t="shared" si="42"/>
        <v>58.474548183501184</v>
      </c>
      <c r="Y92" s="28">
        <f t="shared" si="43"/>
        <v>59.42150442938784</v>
      </c>
      <c r="Z92" s="28">
        <f t="shared" si="44"/>
        <v>58.948026306444504</v>
      </c>
      <c r="AA92" s="28">
        <f t="shared" si="45"/>
        <v>69.60128407266942</v>
      </c>
      <c r="AB92" s="28">
        <f t="shared" si="46"/>
        <v>74.33606530210272</v>
      </c>
      <c r="AC92" s="28">
        <f t="shared" si="47"/>
        <v>72.20541374885774</v>
      </c>
      <c r="AD92" s="28" t="e">
        <f>+#REF!/$C92*10000*5</f>
        <v>#REF!</v>
      </c>
    </row>
    <row r="93" spans="1:30" ht="12.75">
      <c r="A93" s="2" t="s">
        <v>210</v>
      </c>
      <c r="B93" s="3" t="s">
        <v>302</v>
      </c>
      <c r="C93" s="24">
        <v>247563</v>
      </c>
      <c r="D93" s="11">
        <v>168</v>
      </c>
      <c r="E93" s="1">
        <v>148</v>
      </c>
      <c r="F93" s="11">
        <v>221</v>
      </c>
      <c r="G93" s="11">
        <v>166</v>
      </c>
      <c r="H93" s="11">
        <v>215</v>
      </c>
      <c r="I93" s="11">
        <v>216</v>
      </c>
      <c r="J93" s="11">
        <v>231</v>
      </c>
      <c r="K93" s="11">
        <v>269</v>
      </c>
      <c r="L93" s="11">
        <v>315</v>
      </c>
      <c r="M93" s="56">
        <v>312</v>
      </c>
      <c r="N93">
        <v>321</v>
      </c>
      <c r="O93" s="11">
        <v>340</v>
      </c>
      <c r="P93" s="11">
        <v>320</v>
      </c>
      <c r="Q93" s="11">
        <v>335</v>
      </c>
      <c r="R93" s="62">
        <v>312</v>
      </c>
      <c r="S93" s="11">
        <v>313</v>
      </c>
      <c r="T93" s="28">
        <f t="shared" si="20"/>
        <v>33.93075701942536</v>
      </c>
      <c r="U93" s="28">
        <f t="shared" si="39"/>
        <v>29.891381183779483</v>
      </c>
      <c r="V93" s="28">
        <f t="shared" si="40"/>
        <v>44.635102983886924</v>
      </c>
      <c r="W93" s="28">
        <f t="shared" si="41"/>
        <v>33.52681943586077</v>
      </c>
      <c r="X93" s="28">
        <f t="shared" si="42"/>
        <v>43.423290233193164</v>
      </c>
      <c r="Y93" s="28">
        <f t="shared" si="43"/>
        <v>43.625259024975456</v>
      </c>
      <c r="Z93" s="28">
        <f t="shared" si="44"/>
        <v>46.654790901709866</v>
      </c>
      <c r="AA93" s="28">
        <f t="shared" si="45"/>
        <v>54.32960498943703</v>
      </c>
      <c r="AB93" s="28">
        <f t="shared" si="46"/>
        <v>63.620169411422545</v>
      </c>
      <c r="AC93" s="28">
        <f t="shared" si="47"/>
        <v>63.01426303607566</v>
      </c>
      <c r="AD93" s="28" t="e">
        <f>+#REF!/$C93*10000*5</f>
        <v>#REF!</v>
      </c>
    </row>
    <row r="94" spans="1:30" ht="12.75">
      <c r="A94" s="2" t="s">
        <v>211</v>
      </c>
      <c r="B94" s="3" t="s">
        <v>212</v>
      </c>
      <c r="C94" s="24">
        <v>603695</v>
      </c>
      <c r="D94" s="11">
        <v>535</v>
      </c>
      <c r="E94" s="1">
        <v>378</v>
      </c>
      <c r="F94" s="11">
        <v>426</v>
      </c>
      <c r="G94" s="11">
        <v>410</v>
      </c>
      <c r="H94" s="11">
        <v>483</v>
      </c>
      <c r="I94" s="11">
        <v>457</v>
      </c>
      <c r="J94" s="11">
        <v>468</v>
      </c>
      <c r="K94" s="11">
        <v>504</v>
      </c>
      <c r="L94" s="11">
        <v>523</v>
      </c>
      <c r="M94" s="56">
        <v>639</v>
      </c>
      <c r="N94">
        <v>642</v>
      </c>
      <c r="O94" s="11">
        <v>668</v>
      </c>
      <c r="P94" s="11">
        <v>663</v>
      </c>
      <c r="Q94" s="11">
        <v>633</v>
      </c>
      <c r="R94" s="62">
        <v>713</v>
      </c>
      <c r="S94" s="11">
        <v>718</v>
      </c>
      <c r="T94" s="28">
        <f t="shared" si="20"/>
        <v>44.3104547826303</v>
      </c>
      <c r="U94" s="28">
        <f t="shared" si="39"/>
        <v>31.30719982772758</v>
      </c>
      <c r="V94" s="28">
        <f t="shared" si="40"/>
        <v>35.28271726616917</v>
      </c>
      <c r="W94" s="28">
        <f t="shared" si="41"/>
        <v>33.95754478668864</v>
      </c>
      <c r="X94" s="28">
        <f t="shared" si="42"/>
        <v>40.00364422431857</v>
      </c>
      <c r="Y94" s="28">
        <f t="shared" si="43"/>
        <v>37.85023894516271</v>
      </c>
      <c r="Z94" s="28">
        <f t="shared" si="44"/>
        <v>38.76129502480558</v>
      </c>
      <c r="AA94" s="28">
        <f t="shared" si="45"/>
        <v>41.74293310363677</v>
      </c>
      <c r="AB94" s="28">
        <f t="shared" si="46"/>
        <v>43.3165754230199</v>
      </c>
      <c r="AC94" s="28">
        <f t="shared" si="47"/>
        <v>52.92407589925376</v>
      </c>
      <c r="AD94" s="28" t="e">
        <f>+#REF!/$C94*10000*5</f>
        <v>#REF!</v>
      </c>
    </row>
    <row r="95" spans="1:30" ht="12.75">
      <c r="A95" s="2" t="s">
        <v>213</v>
      </c>
      <c r="B95" s="3" t="s">
        <v>214</v>
      </c>
      <c r="C95" s="24">
        <v>552943</v>
      </c>
      <c r="D95" s="11">
        <v>384</v>
      </c>
      <c r="E95" s="1">
        <v>589</v>
      </c>
      <c r="F95" s="11">
        <v>596</v>
      </c>
      <c r="G95" s="11">
        <v>551</v>
      </c>
      <c r="H95" s="11">
        <v>484</v>
      </c>
      <c r="I95" s="11">
        <v>506</v>
      </c>
      <c r="J95" s="11">
        <v>411</v>
      </c>
      <c r="K95" s="11">
        <v>427</v>
      </c>
      <c r="L95" s="11">
        <v>450</v>
      </c>
      <c r="M95" s="56">
        <v>433</v>
      </c>
      <c r="N95">
        <v>442</v>
      </c>
      <c r="O95" s="11">
        <v>444</v>
      </c>
      <c r="P95" s="11">
        <v>479</v>
      </c>
      <c r="Q95" s="11">
        <v>471</v>
      </c>
      <c r="R95" s="62">
        <v>465</v>
      </c>
      <c r="S95" s="11">
        <v>452</v>
      </c>
      <c r="T95" s="28">
        <f t="shared" si="20"/>
        <v>34.72328974234234</v>
      </c>
      <c r="U95" s="28">
        <f t="shared" si="39"/>
        <v>53.26046265166572</v>
      </c>
      <c r="V95" s="28">
        <f t="shared" si="40"/>
        <v>53.89343928759384</v>
      </c>
      <c r="W95" s="28">
        <f t="shared" si="41"/>
        <v>49.82430377091309</v>
      </c>
      <c r="X95" s="28">
        <f t="shared" si="42"/>
        <v>43.76581311274399</v>
      </c>
      <c r="Y95" s="28">
        <f t="shared" si="43"/>
        <v>45.75516825423236</v>
      </c>
      <c r="Z95" s="28">
        <f t="shared" si="44"/>
        <v>37.16477105235078</v>
      </c>
      <c r="AA95" s="28">
        <f t="shared" si="45"/>
        <v>38.61157479161505</v>
      </c>
      <c r="AB95" s="28">
        <f t="shared" si="46"/>
        <v>40.691355166807426</v>
      </c>
      <c r="AC95" s="28">
        <f t="shared" si="47"/>
        <v>39.15412619383915</v>
      </c>
      <c r="AD95" s="28" t="e">
        <f>+#REF!/$C95*10000*5</f>
        <v>#REF!</v>
      </c>
    </row>
    <row r="96" spans="1:30" ht="12.75">
      <c r="A96" s="2" t="s">
        <v>215</v>
      </c>
      <c r="B96" s="3" t="s">
        <v>216</v>
      </c>
      <c r="C96" s="24">
        <v>522232</v>
      </c>
      <c r="D96" s="11">
        <v>881</v>
      </c>
      <c r="E96" s="1">
        <v>664</v>
      </c>
      <c r="F96" s="11">
        <v>784</v>
      </c>
      <c r="G96" s="11">
        <v>950</v>
      </c>
      <c r="H96" s="11">
        <v>713</v>
      </c>
      <c r="I96" s="11">
        <v>727</v>
      </c>
      <c r="J96" s="11">
        <v>753</v>
      </c>
      <c r="K96" s="11">
        <v>751</v>
      </c>
      <c r="L96" s="11">
        <v>718</v>
      </c>
      <c r="M96" s="56">
        <v>772</v>
      </c>
      <c r="N96">
        <v>766</v>
      </c>
      <c r="O96" s="11">
        <v>758</v>
      </c>
      <c r="P96" s="11">
        <v>824</v>
      </c>
      <c r="Q96" s="11">
        <v>817</v>
      </c>
      <c r="R96" s="62">
        <v>798</v>
      </c>
      <c r="S96" s="11">
        <v>730</v>
      </c>
      <c r="T96" s="28">
        <f t="shared" si="20"/>
        <v>84.34948452028983</v>
      </c>
      <c r="U96" s="28">
        <f t="shared" si="39"/>
        <v>63.57327777692673</v>
      </c>
      <c r="V96" s="28">
        <f t="shared" si="40"/>
        <v>75.06242436311831</v>
      </c>
      <c r="W96" s="28">
        <f t="shared" si="41"/>
        <v>90.95574380734999</v>
      </c>
      <c r="X96" s="28">
        <f t="shared" si="42"/>
        <v>68.26467929962162</v>
      </c>
      <c r="Y96" s="28">
        <f t="shared" si="43"/>
        <v>69.6050797346773</v>
      </c>
      <c r="Z96" s="28">
        <f t="shared" si="44"/>
        <v>72.09439482835215</v>
      </c>
      <c r="AA96" s="28">
        <f t="shared" si="45"/>
        <v>71.90290905191563</v>
      </c>
      <c r="AB96" s="28">
        <f t="shared" si="46"/>
        <v>68.74339374071295</v>
      </c>
      <c r="AC96" s="28">
        <f t="shared" si="47"/>
        <v>73.91350970449915</v>
      </c>
      <c r="AD96" s="28" t="e">
        <f>+#REF!/$C96*10000*5</f>
        <v>#REF!</v>
      </c>
    </row>
    <row r="97" spans="1:30" ht="12.75">
      <c r="A97" s="2" t="s">
        <v>267</v>
      </c>
      <c r="B97" s="3" t="s">
        <v>268</v>
      </c>
      <c r="C97" s="24">
        <v>202955</v>
      </c>
      <c r="D97" s="11">
        <v>178</v>
      </c>
      <c r="E97" s="1">
        <v>228</v>
      </c>
      <c r="F97" s="11">
        <v>251</v>
      </c>
      <c r="G97" s="11">
        <v>253</v>
      </c>
      <c r="H97" s="11">
        <v>248</v>
      </c>
      <c r="I97" s="11">
        <v>274</v>
      </c>
      <c r="J97" s="11">
        <v>315</v>
      </c>
      <c r="K97" s="11">
        <v>289</v>
      </c>
      <c r="L97" s="11">
        <v>286</v>
      </c>
      <c r="M97" s="56">
        <v>292</v>
      </c>
      <c r="N97">
        <v>333</v>
      </c>
      <c r="O97" s="11">
        <v>318</v>
      </c>
      <c r="P97" s="11">
        <v>310</v>
      </c>
      <c r="Q97" s="11">
        <v>308</v>
      </c>
      <c r="R97" s="62">
        <v>306</v>
      </c>
      <c r="S97" s="11">
        <v>390</v>
      </c>
      <c r="T97" s="28">
        <f t="shared" si="20"/>
        <v>43.852085437658594</v>
      </c>
      <c r="U97" s="28">
        <f t="shared" si="39"/>
        <v>56.17008696509079</v>
      </c>
      <c r="V97" s="28">
        <f t="shared" si="40"/>
        <v>61.83636766770959</v>
      </c>
      <c r="W97" s="28">
        <f t="shared" si="41"/>
        <v>62.329087728806876</v>
      </c>
      <c r="X97" s="28">
        <f t="shared" si="42"/>
        <v>61.097287576063664</v>
      </c>
      <c r="Y97" s="28">
        <f t="shared" si="43"/>
        <v>67.50264837032839</v>
      </c>
      <c r="Z97" s="28">
        <f t="shared" si="44"/>
        <v>77.6034096228228</v>
      </c>
      <c r="AA97" s="28">
        <f t="shared" si="45"/>
        <v>71.19804882855806</v>
      </c>
      <c r="AB97" s="28">
        <f t="shared" si="46"/>
        <v>70.45896873691211</v>
      </c>
      <c r="AC97" s="28">
        <f t="shared" si="47"/>
        <v>71.93712892020399</v>
      </c>
      <c r="AD97" s="28" t="e">
        <f>+#REF!/$C97*10000*5</f>
        <v>#REF!</v>
      </c>
    </row>
    <row r="98" spans="2:30" ht="12.75">
      <c r="B98" s="1"/>
      <c r="C98" s="19"/>
      <c r="D98" s="13"/>
      <c r="E98" s="1"/>
      <c r="F98" s="11"/>
      <c r="G98" s="11"/>
      <c r="H98" s="11"/>
      <c r="I98" s="11"/>
      <c r="J98" s="11"/>
      <c r="K98" s="11"/>
      <c r="L98" s="11"/>
      <c r="M98" s="56"/>
      <c r="O98" s="11"/>
      <c r="P98" s="11"/>
      <c r="Q98" s="11"/>
      <c r="R98" s="11"/>
      <c r="S98" s="11"/>
      <c r="T98" s="13"/>
      <c r="U98" s="13"/>
      <c r="V98" s="13"/>
      <c r="W98" s="13"/>
      <c r="X98" s="13"/>
      <c r="Y98" s="13"/>
      <c r="Z98" s="13"/>
      <c r="AA98" s="13"/>
      <c r="AB98" s="13"/>
      <c r="AC98" s="13"/>
      <c r="AD98" s="13"/>
    </row>
    <row r="99" spans="1:30" ht="12.75">
      <c r="A99" s="5" t="s">
        <v>281</v>
      </c>
      <c r="B99" s="6"/>
      <c r="C99" s="23">
        <f>SUM(C100:C113)</f>
        <v>5606570</v>
      </c>
      <c r="D99" s="10">
        <v>2761</v>
      </c>
      <c r="E99" s="18">
        <v>2962</v>
      </c>
      <c r="F99" s="10">
        <v>3834</v>
      </c>
      <c r="G99" s="10">
        <v>4022</v>
      </c>
      <c r="H99" s="10">
        <v>4261</v>
      </c>
      <c r="I99" s="10">
        <f>SUM(I105:I114)+I100+I101+I102</f>
        <v>4300</v>
      </c>
      <c r="J99" s="10">
        <f>SUM(J100:J114)</f>
        <v>4727</v>
      </c>
      <c r="K99" s="10">
        <f>SUM(K105:K114)+K100+K101+K102</f>
        <v>5139</v>
      </c>
      <c r="L99" s="10">
        <f>SUM(L105:L114)+L100+L101+L102</f>
        <v>4937</v>
      </c>
      <c r="M99" s="55">
        <v>5714</v>
      </c>
      <c r="N99" s="44">
        <v>5151</v>
      </c>
      <c r="O99" s="10">
        <v>5149</v>
      </c>
      <c r="P99" s="10">
        <v>5641</v>
      </c>
      <c r="Q99" s="10">
        <v>5808</v>
      </c>
      <c r="R99" s="64">
        <v>5692</v>
      </c>
      <c r="S99" s="10">
        <v>5570</v>
      </c>
      <c r="T99" s="27">
        <f t="shared" si="20"/>
        <v>24.622897778855876</v>
      </c>
      <c r="U99" s="27">
        <f aca="true" t="shared" si="48" ref="U99:U113">+E99/$C99*10000*5</f>
        <v>26.415437602669726</v>
      </c>
      <c r="V99" s="27">
        <f aca="true" t="shared" si="49" ref="V99:V113">+F99/$C99*10000*5</f>
        <v>34.19202828110592</v>
      </c>
      <c r="W99" s="27">
        <f aca="true" t="shared" si="50" ref="W99:W113">+G99/$C99*10000*5</f>
        <v>35.86863269342932</v>
      </c>
      <c r="X99" s="27">
        <f aca="true" t="shared" si="51" ref="X99:Y102">+H99/$C99*10000*5</f>
        <v>38.00006064313831</v>
      </c>
      <c r="Y99" s="27">
        <f t="shared" si="51"/>
        <v>38.34786687760966</v>
      </c>
      <c r="Z99" s="27">
        <f aca="true" t="shared" si="52" ref="Z99:AC102">+J99/$C99*10000*5</f>
        <v>42.15589923964206</v>
      </c>
      <c r="AA99" s="27">
        <f t="shared" si="52"/>
        <v>45.83015997303164</v>
      </c>
      <c r="AB99" s="27">
        <f t="shared" si="52"/>
        <v>44.028702040641605</v>
      </c>
      <c r="AC99" s="27">
        <f t="shared" si="52"/>
        <v>50.95807240433991</v>
      </c>
      <c r="AD99" s="27" t="e">
        <f>+#REF!/$C99*10000*5</f>
        <v>#REF!</v>
      </c>
    </row>
    <row r="100" spans="1:30" ht="12.75">
      <c r="A100" s="2" t="s">
        <v>50</v>
      </c>
      <c r="B100" s="3" t="s">
        <v>51</v>
      </c>
      <c r="C100" s="24">
        <v>186782</v>
      </c>
      <c r="D100" s="11">
        <v>96</v>
      </c>
      <c r="E100" s="1">
        <v>36</v>
      </c>
      <c r="F100" s="11">
        <v>40</v>
      </c>
      <c r="G100" s="11">
        <v>37</v>
      </c>
      <c r="H100" s="11">
        <v>84</v>
      </c>
      <c r="I100" s="11">
        <v>89</v>
      </c>
      <c r="J100" s="11">
        <v>91</v>
      </c>
      <c r="K100" s="11">
        <v>104</v>
      </c>
      <c r="L100" s="11">
        <v>115</v>
      </c>
      <c r="M100" s="56">
        <v>117</v>
      </c>
      <c r="N100">
        <v>141</v>
      </c>
      <c r="O100" s="11">
        <v>145</v>
      </c>
      <c r="P100" s="11">
        <v>152</v>
      </c>
      <c r="Q100" s="11">
        <v>155</v>
      </c>
      <c r="R100" s="62">
        <v>167</v>
      </c>
      <c r="S100" s="11">
        <v>182</v>
      </c>
      <c r="T100" s="28">
        <f t="shared" si="20"/>
        <v>25.69840776948528</v>
      </c>
      <c r="U100" s="28">
        <f t="shared" si="48"/>
        <v>9.63690291355698</v>
      </c>
      <c r="V100" s="28">
        <f t="shared" si="49"/>
        <v>10.7076699039522</v>
      </c>
      <c r="W100" s="28">
        <f t="shared" si="50"/>
        <v>9.904594661155786</v>
      </c>
      <c r="X100" s="28">
        <f t="shared" si="51"/>
        <v>22.486106798299623</v>
      </c>
      <c r="Y100" s="28">
        <f t="shared" si="51"/>
        <v>23.824565536293644</v>
      </c>
      <c r="Z100" s="28">
        <f t="shared" si="52"/>
        <v>24.359949031491258</v>
      </c>
      <c r="AA100" s="28">
        <f t="shared" si="52"/>
        <v>27.839941750275724</v>
      </c>
      <c r="AB100" s="28">
        <f t="shared" si="52"/>
        <v>30.784550973862576</v>
      </c>
      <c r="AC100" s="28">
        <f t="shared" si="52"/>
        <v>31.319934469060186</v>
      </c>
      <c r="AD100" s="28" t="e">
        <f>+#REF!/$C100*10000*5</f>
        <v>#REF!</v>
      </c>
    </row>
    <row r="101" spans="1:30" ht="12.75">
      <c r="A101" s="2" t="s">
        <v>183</v>
      </c>
      <c r="B101" s="3" t="s">
        <v>184</v>
      </c>
      <c r="C101" s="24">
        <v>329598</v>
      </c>
      <c r="D101" s="11">
        <v>114</v>
      </c>
      <c r="E101" s="1">
        <v>149</v>
      </c>
      <c r="F101" s="11">
        <v>231</v>
      </c>
      <c r="G101" s="11">
        <v>261</v>
      </c>
      <c r="H101" s="11">
        <v>317</v>
      </c>
      <c r="I101" s="11">
        <v>344</v>
      </c>
      <c r="J101" s="11">
        <v>420</v>
      </c>
      <c r="K101" s="11">
        <v>509</v>
      </c>
      <c r="L101" s="11">
        <v>448</v>
      </c>
      <c r="M101" s="56">
        <v>422</v>
      </c>
      <c r="N101">
        <v>490</v>
      </c>
      <c r="O101" s="11">
        <v>514</v>
      </c>
      <c r="P101" s="11">
        <v>548</v>
      </c>
      <c r="Q101" s="11">
        <v>519</v>
      </c>
      <c r="R101" s="62">
        <v>471</v>
      </c>
      <c r="S101" s="11">
        <v>539</v>
      </c>
      <c r="T101" s="28">
        <f t="shared" si="20"/>
        <v>17.293794258460306</v>
      </c>
      <c r="U101" s="28">
        <f t="shared" si="48"/>
        <v>22.60329249570689</v>
      </c>
      <c r="V101" s="28">
        <f t="shared" si="49"/>
        <v>35.042688365827466</v>
      </c>
      <c r="W101" s="28">
        <f t="shared" si="50"/>
        <v>39.593686854895964</v>
      </c>
      <c r="X101" s="28">
        <f t="shared" si="51"/>
        <v>48.0888840344905</v>
      </c>
      <c r="Y101" s="28">
        <f t="shared" si="51"/>
        <v>52.18478267465215</v>
      </c>
      <c r="Z101" s="28">
        <f t="shared" si="52"/>
        <v>63.713978846959016</v>
      </c>
      <c r="AA101" s="28">
        <f t="shared" si="52"/>
        <v>77.21527436452891</v>
      </c>
      <c r="AB101" s="28">
        <f t="shared" si="52"/>
        <v>67.96157743675629</v>
      </c>
      <c r="AC101" s="28">
        <f t="shared" si="52"/>
        <v>64.01737874623025</v>
      </c>
      <c r="AD101" s="28" t="e">
        <f>+#REF!/$C101*10000*5</f>
        <v>#REF!</v>
      </c>
    </row>
    <row r="102" spans="1:30" ht="12.75">
      <c r="A102" s="2" t="s">
        <v>185</v>
      </c>
      <c r="B102" s="3" t="s">
        <v>186</v>
      </c>
      <c r="C102" s="24">
        <v>403907</v>
      </c>
      <c r="D102" s="11">
        <v>226</v>
      </c>
      <c r="E102" s="1">
        <v>198</v>
      </c>
      <c r="F102" s="11">
        <v>141</v>
      </c>
      <c r="G102" s="11">
        <v>126</v>
      </c>
      <c r="H102" s="11">
        <v>133</v>
      </c>
      <c r="I102" s="11">
        <v>152</v>
      </c>
      <c r="J102" s="11">
        <v>155</v>
      </c>
      <c r="K102" s="11">
        <v>167</v>
      </c>
      <c r="L102" s="11">
        <v>196</v>
      </c>
      <c r="M102" s="56">
        <v>219</v>
      </c>
      <c r="N102">
        <v>247</v>
      </c>
      <c r="O102" s="11">
        <v>275</v>
      </c>
      <c r="P102" s="11">
        <v>281</v>
      </c>
      <c r="Q102" s="11">
        <v>273</v>
      </c>
      <c r="R102" s="62">
        <v>369</v>
      </c>
      <c r="S102" s="11">
        <v>446</v>
      </c>
      <c r="T102" s="28">
        <f t="shared" si="20"/>
        <v>27.976737219211355</v>
      </c>
      <c r="U102" s="28">
        <f t="shared" si="48"/>
        <v>24.51059278497278</v>
      </c>
      <c r="V102" s="28">
        <f t="shared" si="49"/>
        <v>17.45451304384425</v>
      </c>
      <c r="W102" s="28">
        <f t="shared" si="50"/>
        <v>15.597649954073587</v>
      </c>
      <c r="X102" s="28">
        <f t="shared" si="51"/>
        <v>16.46418606263323</v>
      </c>
      <c r="Y102" s="28">
        <f t="shared" si="51"/>
        <v>18.816212643009408</v>
      </c>
      <c r="Z102" s="28">
        <f t="shared" si="52"/>
        <v>19.187585260963537</v>
      </c>
      <c r="AA102" s="28">
        <f t="shared" si="52"/>
        <v>20.67307573278007</v>
      </c>
      <c r="AB102" s="28">
        <f t="shared" si="52"/>
        <v>24.263011039670022</v>
      </c>
      <c r="AC102" s="28">
        <f t="shared" si="52"/>
        <v>27.11020111065171</v>
      </c>
      <c r="AD102" s="28" t="e">
        <f>+#REF!/$C102*10000*5</f>
        <v>#REF!</v>
      </c>
    </row>
    <row r="103" spans="1:30" ht="12.75">
      <c r="A103" s="2" t="s">
        <v>187</v>
      </c>
      <c r="B103" s="3" t="s">
        <v>303</v>
      </c>
      <c r="C103" s="24">
        <v>527861</v>
      </c>
      <c r="D103" s="11">
        <v>244</v>
      </c>
      <c r="E103" s="1">
        <v>240</v>
      </c>
      <c r="F103" s="11">
        <v>252</v>
      </c>
      <c r="G103" s="11">
        <v>294</v>
      </c>
      <c r="H103" s="47" t="s">
        <v>325</v>
      </c>
      <c r="I103" s="47" t="s">
        <v>325</v>
      </c>
      <c r="J103" s="47" t="s">
        <v>325</v>
      </c>
      <c r="K103" s="47" t="s">
        <v>325</v>
      </c>
      <c r="L103" s="47" t="s">
        <v>325</v>
      </c>
      <c r="M103" s="57" t="s">
        <v>325</v>
      </c>
      <c r="N103" s="51" t="s">
        <v>325</v>
      </c>
      <c r="O103" s="48" t="s">
        <v>325</v>
      </c>
      <c r="P103" s="47" t="s">
        <v>325</v>
      </c>
      <c r="Q103" s="48" t="s">
        <v>325</v>
      </c>
      <c r="R103" s="66" t="s">
        <v>325</v>
      </c>
      <c r="S103" s="66" t="s">
        <v>325</v>
      </c>
      <c r="T103" s="28">
        <f t="shared" si="20"/>
        <v>23.112145053337905</v>
      </c>
      <c r="U103" s="28">
        <f t="shared" si="48"/>
        <v>22.73325742951269</v>
      </c>
      <c r="V103" s="28">
        <f t="shared" si="49"/>
        <v>23.86992030098833</v>
      </c>
      <c r="W103" s="28">
        <f t="shared" si="50"/>
        <v>27.84824035115305</v>
      </c>
      <c r="X103" s="46" t="s">
        <v>325</v>
      </c>
      <c r="Y103" s="46" t="s">
        <v>325</v>
      </c>
      <c r="Z103" s="46" t="s">
        <v>325</v>
      </c>
      <c r="AA103" s="46" t="s">
        <v>325</v>
      </c>
      <c r="AB103" s="46" t="s">
        <v>325</v>
      </c>
      <c r="AC103" s="46" t="s">
        <v>325</v>
      </c>
      <c r="AD103" s="46" t="s">
        <v>325</v>
      </c>
    </row>
    <row r="104" spans="1:30" ht="12.75">
      <c r="A104" s="2" t="s">
        <v>188</v>
      </c>
      <c r="B104" s="3" t="s">
        <v>189</v>
      </c>
      <c r="C104" s="24">
        <v>530725</v>
      </c>
      <c r="D104" s="11">
        <v>315</v>
      </c>
      <c r="E104" s="1">
        <v>304</v>
      </c>
      <c r="F104" s="11">
        <v>355</v>
      </c>
      <c r="G104" s="11">
        <v>366</v>
      </c>
      <c r="H104" s="48" t="s">
        <v>325</v>
      </c>
      <c r="I104" s="48" t="s">
        <v>325</v>
      </c>
      <c r="J104" s="48" t="s">
        <v>325</v>
      </c>
      <c r="K104" s="48" t="s">
        <v>325</v>
      </c>
      <c r="L104" s="48" t="s">
        <v>325</v>
      </c>
      <c r="M104" s="58" t="s">
        <v>325</v>
      </c>
      <c r="N104" s="52" t="s">
        <v>325</v>
      </c>
      <c r="O104" s="48" t="s">
        <v>325</v>
      </c>
      <c r="P104" s="47" t="s">
        <v>325</v>
      </c>
      <c r="Q104" s="48" t="s">
        <v>325</v>
      </c>
      <c r="R104" s="66" t="s">
        <v>325</v>
      </c>
      <c r="S104" s="66" t="s">
        <v>325</v>
      </c>
      <c r="T104" s="28">
        <f t="shared" si="20"/>
        <v>29.67638607565123</v>
      </c>
      <c r="U104" s="28">
        <f t="shared" si="48"/>
        <v>28.6400678317396</v>
      </c>
      <c r="V104" s="28">
        <f t="shared" si="49"/>
        <v>33.44481605351171</v>
      </c>
      <c r="W104" s="28">
        <f t="shared" si="50"/>
        <v>34.48113429742334</v>
      </c>
      <c r="X104" s="46" t="s">
        <v>325</v>
      </c>
      <c r="Y104" s="46" t="s">
        <v>325</v>
      </c>
      <c r="Z104" s="46" t="s">
        <v>325</v>
      </c>
      <c r="AA104" s="46" t="s">
        <v>325</v>
      </c>
      <c r="AB104" s="46" t="s">
        <v>325</v>
      </c>
      <c r="AC104" s="46" t="s">
        <v>325</v>
      </c>
      <c r="AD104" s="46" t="s">
        <v>325</v>
      </c>
    </row>
    <row r="105" spans="1:30" ht="12.75">
      <c r="A105" s="2" t="s">
        <v>217</v>
      </c>
      <c r="B105" s="3" t="s">
        <v>218</v>
      </c>
      <c r="C105" s="24">
        <v>163265</v>
      </c>
      <c r="D105" s="11">
        <v>124</v>
      </c>
      <c r="E105" s="1">
        <v>147</v>
      </c>
      <c r="F105" s="11">
        <v>174</v>
      </c>
      <c r="G105" s="11">
        <v>152</v>
      </c>
      <c r="H105" s="39">
        <v>151</v>
      </c>
      <c r="I105" s="11">
        <v>198</v>
      </c>
      <c r="J105" s="11">
        <v>255</v>
      </c>
      <c r="K105" s="11">
        <v>319</v>
      </c>
      <c r="L105" s="11">
        <v>301</v>
      </c>
      <c r="M105" s="56">
        <v>409</v>
      </c>
      <c r="N105">
        <v>172</v>
      </c>
      <c r="O105" s="11">
        <v>201</v>
      </c>
      <c r="P105" s="11">
        <v>225</v>
      </c>
      <c r="Q105" s="11">
        <v>229</v>
      </c>
      <c r="R105" s="62">
        <v>250</v>
      </c>
      <c r="S105" s="11">
        <v>263</v>
      </c>
      <c r="T105" s="28">
        <f t="shared" si="20"/>
        <v>37.97507120325851</v>
      </c>
      <c r="U105" s="28">
        <f t="shared" si="48"/>
        <v>45.01883441031452</v>
      </c>
      <c r="V105" s="28">
        <f t="shared" si="49"/>
        <v>53.28759991424984</v>
      </c>
      <c r="W105" s="28">
        <f t="shared" si="50"/>
        <v>46.55008728141365</v>
      </c>
      <c r="X105" s="28">
        <f aca="true" t="shared" si="53" ref="X105:X113">+H105/$C105*10000*5</f>
        <v>46.24383670719382</v>
      </c>
      <c r="Y105" s="28">
        <f aca="true" t="shared" si="54" ref="Y105:Y113">+I105/$C105*10000*5</f>
        <v>60.63761369552567</v>
      </c>
      <c r="Z105" s="28">
        <f aca="true" t="shared" si="55" ref="Z105:Z113">+J105/$C105*10000*5</f>
        <v>78.09389642605579</v>
      </c>
      <c r="AA105" s="28">
        <f aca="true" t="shared" si="56" ref="AA105:AA113">+K105/$C105*10000*5</f>
        <v>97.6939331761247</v>
      </c>
      <c r="AB105" s="28">
        <f aca="true" t="shared" si="57" ref="AB105:AB113">+L105/$C105*10000*5</f>
        <v>92.18142284016784</v>
      </c>
      <c r="AC105" s="28">
        <f aca="true" t="shared" si="58" ref="AC105:AC113">+M105/$C105*10000*5</f>
        <v>125.25648485590912</v>
      </c>
      <c r="AD105" s="28" t="e">
        <f>+#REF!/$C105*10000*5</f>
        <v>#REF!</v>
      </c>
    </row>
    <row r="106" spans="1:30" ht="12.75">
      <c r="A106" s="2" t="s">
        <v>219</v>
      </c>
      <c r="B106" s="3" t="s">
        <v>220</v>
      </c>
      <c r="C106" s="24">
        <v>589605</v>
      </c>
      <c r="D106" s="11">
        <v>401</v>
      </c>
      <c r="E106" s="1">
        <v>597</v>
      </c>
      <c r="F106" s="11">
        <v>763</v>
      </c>
      <c r="G106" s="11">
        <v>839</v>
      </c>
      <c r="H106" s="11">
        <v>768</v>
      </c>
      <c r="I106" s="11">
        <v>430</v>
      </c>
      <c r="J106" s="11">
        <v>392</v>
      </c>
      <c r="K106" s="11">
        <v>408</v>
      </c>
      <c r="L106" s="11">
        <v>434</v>
      </c>
      <c r="M106" s="56">
        <v>459</v>
      </c>
      <c r="N106">
        <v>472</v>
      </c>
      <c r="O106" s="11">
        <v>481</v>
      </c>
      <c r="P106" s="11">
        <v>480</v>
      </c>
      <c r="Q106" s="11">
        <v>507</v>
      </c>
      <c r="R106" s="62">
        <v>520</v>
      </c>
      <c r="S106" s="11">
        <v>516</v>
      </c>
      <c r="T106" s="28">
        <f t="shared" si="20"/>
        <v>34.005817454058224</v>
      </c>
      <c r="U106" s="28">
        <f t="shared" si="48"/>
        <v>50.62711476327372</v>
      </c>
      <c r="V106" s="28">
        <f t="shared" si="49"/>
        <v>64.70433595373174</v>
      </c>
      <c r="W106" s="28">
        <f t="shared" si="50"/>
        <v>71.14932878791733</v>
      </c>
      <c r="X106" s="28">
        <f t="shared" si="53"/>
        <v>65.1283486401913</v>
      </c>
      <c r="Y106" s="28">
        <f t="shared" si="54"/>
        <v>36.465091035523784</v>
      </c>
      <c r="Z106" s="28">
        <f t="shared" si="55"/>
        <v>33.242594618430985</v>
      </c>
      <c r="AA106" s="28">
        <f t="shared" si="56"/>
        <v>34.599435215101636</v>
      </c>
      <c r="AB106" s="28">
        <f t="shared" si="57"/>
        <v>36.804301184691454</v>
      </c>
      <c r="AC106" s="28">
        <f t="shared" si="58"/>
        <v>38.924364616989344</v>
      </c>
      <c r="AD106" s="28" t="e">
        <f>+#REF!/$C106*10000*5</f>
        <v>#REF!</v>
      </c>
    </row>
    <row r="107" spans="1:30" ht="12.75">
      <c r="A107" s="2" t="s">
        <v>221</v>
      </c>
      <c r="B107" s="3" t="s">
        <v>222</v>
      </c>
      <c r="C107" s="24">
        <v>739043</v>
      </c>
      <c r="D107" s="11">
        <v>416</v>
      </c>
      <c r="E107" s="1">
        <v>422</v>
      </c>
      <c r="F107" s="11">
        <v>438</v>
      </c>
      <c r="G107" s="11">
        <v>498</v>
      </c>
      <c r="H107" s="11">
        <v>458</v>
      </c>
      <c r="I107" s="11">
        <v>578</v>
      </c>
      <c r="J107" s="11">
        <v>658</v>
      </c>
      <c r="K107" s="11">
        <v>790</v>
      </c>
      <c r="L107" s="11">
        <v>839</v>
      </c>
      <c r="M107" s="56">
        <v>1316</v>
      </c>
      <c r="N107">
        <v>882</v>
      </c>
      <c r="O107" s="11">
        <v>903</v>
      </c>
      <c r="P107" s="11">
        <v>905</v>
      </c>
      <c r="Q107" s="11">
        <v>909</v>
      </c>
      <c r="R107" s="62">
        <v>910</v>
      </c>
      <c r="S107" s="11">
        <v>769</v>
      </c>
      <c r="T107" s="28">
        <f t="shared" si="20"/>
        <v>28.14450580006847</v>
      </c>
      <c r="U107" s="28">
        <f t="shared" si="48"/>
        <v>28.550436172184842</v>
      </c>
      <c r="V107" s="28">
        <f t="shared" si="49"/>
        <v>29.632917164495165</v>
      </c>
      <c r="W107" s="28">
        <f t="shared" si="50"/>
        <v>33.692220885658884</v>
      </c>
      <c r="X107" s="28">
        <f t="shared" si="53"/>
        <v>30.986018404883072</v>
      </c>
      <c r="Y107" s="28">
        <f t="shared" si="54"/>
        <v>39.104625847210514</v>
      </c>
      <c r="Z107" s="28">
        <f t="shared" si="55"/>
        <v>44.517030808762144</v>
      </c>
      <c r="AA107" s="28">
        <f t="shared" si="56"/>
        <v>53.44749899532233</v>
      </c>
      <c r="AB107" s="28">
        <f t="shared" si="57"/>
        <v>56.7625970342727</v>
      </c>
      <c r="AC107" s="28">
        <f t="shared" si="58"/>
        <v>89.03406161752429</v>
      </c>
      <c r="AD107" s="28" t="e">
        <f>+#REF!/$C107*10000*5</f>
        <v>#REF!</v>
      </c>
    </row>
    <row r="108" spans="1:30" ht="12.75">
      <c r="A108" s="2" t="s">
        <v>223</v>
      </c>
      <c r="B108" s="3" t="s">
        <v>304</v>
      </c>
      <c r="C108" s="24">
        <v>210156</v>
      </c>
      <c r="D108" s="11">
        <v>103</v>
      </c>
      <c r="E108" s="1">
        <v>110</v>
      </c>
      <c r="F108" s="11">
        <v>126</v>
      </c>
      <c r="G108" s="11">
        <v>154</v>
      </c>
      <c r="H108" s="11">
        <v>148</v>
      </c>
      <c r="I108" s="11">
        <v>247</v>
      </c>
      <c r="J108" s="11">
        <v>311</v>
      </c>
      <c r="K108" s="11">
        <v>263</v>
      </c>
      <c r="L108" s="11">
        <v>259</v>
      </c>
      <c r="M108" s="56">
        <v>347</v>
      </c>
      <c r="N108">
        <v>351</v>
      </c>
      <c r="O108" s="11">
        <v>354</v>
      </c>
      <c r="P108" s="11">
        <v>360</v>
      </c>
      <c r="Q108" s="11">
        <v>356</v>
      </c>
      <c r="R108" s="62">
        <v>350</v>
      </c>
      <c r="S108" s="11">
        <v>359</v>
      </c>
      <c r="T108" s="28">
        <f t="shared" si="20"/>
        <v>24.505605359827936</v>
      </c>
      <c r="U108" s="28">
        <f t="shared" si="48"/>
        <v>26.17103485030168</v>
      </c>
      <c r="V108" s="28">
        <f t="shared" si="49"/>
        <v>29.97773082852738</v>
      </c>
      <c r="W108" s="28">
        <f t="shared" si="50"/>
        <v>36.63944879042235</v>
      </c>
      <c r="X108" s="28">
        <f t="shared" si="53"/>
        <v>35.21193779858771</v>
      </c>
      <c r="Y108" s="28">
        <f t="shared" si="54"/>
        <v>58.765869163859236</v>
      </c>
      <c r="Z108" s="28">
        <f t="shared" si="55"/>
        <v>73.99265307676201</v>
      </c>
      <c r="AA108" s="28">
        <f t="shared" si="56"/>
        <v>62.572565142084926</v>
      </c>
      <c r="AB108" s="28">
        <f t="shared" si="57"/>
        <v>61.62089114752851</v>
      </c>
      <c r="AC108" s="28">
        <f t="shared" si="58"/>
        <v>82.55771902776985</v>
      </c>
      <c r="AD108" s="28" t="e">
        <f>+#REF!/$C108*10000*5</f>
        <v>#REF!</v>
      </c>
    </row>
    <row r="109" spans="1:30" ht="12.75">
      <c r="A109" s="2" t="s">
        <v>224</v>
      </c>
      <c r="B109" s="3" t="s">
        <v>225</v>
      </c>
      <c r="C109" s="24">
        <v>585281</v>
      </c>
      <c r="D109" s="11">
        <v>299</v>
      </c>
      <c r="E109" s="1">
        <v>375</v>
      </c>
      <c r="F109" s="11">
        <v>454</v>
      </c>
      <c r="G109" s="11">
        <v>521</v>
      </c>
      <c r="H109" s="11">
        <v>595</v>
      </c>
      <c r="I109" s="11">
        <v>683</v>
      </c>
      <c r="J109" s="11">
        <v>737</v>
      </c>
      <c r="K109" s="11">
        <v>747</v>
      </c>
      <c r="L109" s="11">
        <v>452</v>
      </c>
      <c r="M109" s="56">
        <v>349</v>
      </c>
      <c r="N109">
        <v>308</v>
      </c>
      <c r="O109" s="11">
        <v>338</v>
      </c>
      <c r="P109" s="11">
        <v>349</v>
      </c>
      <c r="Q109" s="11">
        <v>430</v>
      </c>
      <c r="R109" s="62">
        <v>436</v>
      </c>
      <c r="S109" s="11">
        <v>511</v>
      </c>
      <c r="T109" s="28">
        <f t="shared" si="20"/>
        <v>25.54328604550635</v>
      </c>
      <c r="U109" s="28">
        <f t="shared" si="48"/>
        <v>32.03589386978221</v>
      </c>
      <c r="V109" s="28">
        <f t="shared" si="49"/>
        <v>38.78478884501632</v>
      </c>
      <c r="W109" s="28">
        <f t="shared" si="50"/>
        <v>44.508535216417414</v>
      </c>
      <c r="X109" s="28">
        <f t="shared" si="53"/>
        <v>50.83028494005443</v>
      </c>
      <c r="Y109" s="28">
        <f t="shared" si="54"/>
        <v>58.34804136816332</v>
      </c>
      <c r="Z109" s="28">
        <f t="shared" si="55"/>
        <v>62.96121008541196</v>
      </c>
      <c r="AA109" s="28">
        <f t="shared" si="56"/>
        <v>63.815500588606156</v>
      </c>
      <c r="AB109" s="28">
        <f t="shared" si="57"/>
        <v>38.61393074437749</v>
      </c>
      <c r="AC109" s="28">
        <f t="shared" si="58"/>
        <v>29.814738561477306</v>
      </c>
      <c r="AD109" s="28" t="e">
        <f>+#REF!/$C109*10000*5</f>
        <v>#REF!</v>
      </c>
    </row>
    <row r="110" spans="1:30" ht="12.75">
      <c r="A110" s="2" t="s">
        <v>226</v>
      </c>
      <c r="B110" s="3" t="s">
        <v>227</v>
      </c>
      <c r="C110" s="24">
        <v>274891</v>
      </c>
      <c r="D110" s="11">
        <v>113</v>
      </c>
      <c r="E110" s="1">
        <v>126</v>
      </c>
      <c r="F110" s="11">
        <v>212</v>
      </c>
      <c r="G110" s="11">
        <v>162</v>
      </c>
      <c r="H110" s="11">
        <v>213</v>
      </c>
      <c r="I110" s="11">
        <v>241</v>
      </c>
      <c r="J110" s="11">
        <v>258</v>
      </c>
      <c r="K110" s="11">
        <v>217</v>
      </c>
      <c r="L110" s="11">
        <v>211</v>
      </c>
      <c r="M110" s="56">
        <v>199</v>
      </c>
      <c r="N110">
        <v>206</v>
      </c>
      <c r="O110" s="11">
        <v>228</v>
      </c>
      <c r="P110" s="11">
        <v>257</v>
      </c>
      <c r="Q110" s="11">
        <v>296</v>
      </c>
      <c r="R110" s="62">
        <v>279</v>
      </c>
      <c r="S110" s="11">
        <v>298</v>
      </c>
      <c r="T110" s="28">
        <f t="shared" si="20"/>
        <v>20.553601245584616</v>
      </c>
      <c r="U110" s="28">
        <f t="shared" si="48"/>
        <v>22.918174840209392</v>
      </c>
      <c r="V110" s="28">
        <f t="shared" si="49"/>
        <v>38.56073862003485</v>
      </c>
      <c r="W110" s="28">
        <f t="shared" si="50"/>
        <v>29.466224794554936</v>
      </c>
      <c r="X110" s="28">
        <f t="shared" si="53"/>
        <v>38.742628896544446</v>
      </c>
      <c r="Y110" s="28">
        <f t="shared" si="54"/>
        <v>43.8355566388132</v>
      </c>
      <c r="Z110" s="28">
        <f t="shared" si="55"/>
        <v>46.92769133947638</v>
      </c>
      <c r="AA110" s="28">
        <f t="shared" si="56"/>
        <v>39.47019000258284</v>
      </c>
      <c r="AB110" s="28">
        <f t="shared" si="57"/>
        <v>38.37884834352525</v>
      </c>
      <c r="AC110" s="28">
        <f t="shared" si="58"/>
        <v>36.196165025410075</v>
      </c>
      <c r="AD110" s="28" t="e">
        <f>+#REF!/$C110*10000*5</f>
        <v>#REF!</v>
      </c>
    </row>
    <row r="111" spans="1:30" ht="12.75">
      <c r="A111" s="2" t="s">
        <v>228</v>
      </c>
      <c r="B111" s="3" t="s">
        <v>229</v>
      </c>
      <c r="C111" s="24">
        <v>315461</v>
      </c>
      <c r="D111" s="11">
        <v>83</v>
      </c>
      <c r="E111" s="1">
        <v>118</v>
      </c>
      <c r="F111" s="11">
        <v>175</v>
      </c>
      <c r="G111" s="11">
        <v>113</v>
      </c>
      <c r="H111" s="11">
        <v>159</v>
      </c>
      <c r="I111" s="11">
        <v>122</v>
      </c>
      <c r="J111" s="11">
        <v>145</v>
      </c>
      <c r="K111" s="11">
        <v>245</v>
      </c>
      <c r="L111" s="11">
        <v>312</v>
      </c>
      <c r="M111" s="56">
        <v>392</v>
      </c>
      <c r="N111">
        <v>338</v>
      </c>
      <c r="O111" s="11">
        <v>418</v>
      </c>
      <c r="P111" s="11">
        <v>432</v>
      </c>
      <c r="Q111" s="11">
        <v>441</v>
      </c>
      <c r="R111" s="62">
        <v>386</v>
      </c>
      <c r="S111" s="11">
        <v>214</v>
      </c>
      <c r="T111" s="28">
        <f t="shared" si="20"/>
        <v>13.155350423665684</v>
      </c>
      <c r="U111" s="28">
        <f t="shared" si="48"/>
        <v>18.70278734930784</v>
      </c>
      <c r="V111" s="28">
        <f t="shared" si="49"/>
        <v>27.737184628210777</v>
      </c>
      <c r="W111" s="28">
        <f t="shared" si="50"/>
        <v>17.91029635993039</v>
      </c>
      <c r="X111" s="28">
        <f t="shared" si="53"/>
        <v>25.201213462202936</v>
      </c>
      <c r="Y111" s="28">
        <f t="shared" si="54"/>
        <v>19.3367801408098</v>
      </c>
      <c r="Z111" s="28">
        <f t="shared" si="55"/>
        <v>22.982238691946073</v>
      </c>
      <c r="AA111" s="28">
        <f t="shared" si="56"/>
        <v>38.83205847949509</v>
      </c>
      <c r="AB111" s="28">
        <f t="shared" si="57"/>
        <v>49.45143773715293</v>
      </c>
      <c r="AC111" s="28">
        <f t="shared" si="58"/>
        <v>62.13129356719214</v>
      </c>
      <c r="AD111" s="28" t="e">
        <f>+#REF!/$C111*10000*5</f>
        <v>#REF!</v>
      </c>
    </row>
    <row r="112" spans="1:30" ht="12.75">
      <c r="A112" s="2" t="s">
        <v>230</v>
      </c>
      <c r="B112" s="3" t="s">
        <v>231</v>
      </c>
      <c r="C112" s="24">
        <v>361655</v>
      </c>
      <c r="D112" s="11">
        <v>184</v>
      </c>
      <c r="E112" s="1">
        <v>89</v>
      </c>
      <c r="F112" s="11">
        <v>83</v>
      </c>
      <c r="G112" s="11">
        <v>80</v>
      </c>
      <c r="H112" s="11">
        <v>92</v>
      </c>
      <c r="I112" s="11">
        <v>101</v>
      </c>
      <c r="J112" s="11">
        <v>110</v>
      </c>
      <c r="K112" s="11">
        <v>129</v>
      </c>
      <c r="L112" s="11">
        <v>157</v>
      </c>
      <c r="M112" s="56">
        <v>207</v>
      </c>
      <c r="N112">
        <v>195</v>
      </c>
      <c r="O112" s="11">
        <v>232</v>
      </c>
      <c r="P112" s="11">
        <v>246</v>
      </c>
      <c r="Q112" s="11">
        <v>252</v>
      </c>
      <c r="R112" s="62">
        <v>273</v>
      </c>
      <c r="S112" s="11">
        <v>274</v>
      </c>
      <c r="T112" s="28">
        <f t="shared" si="20"/>
        <v>25.438608618711203</v>
      </c>
      <c r="U112" s="28">
        <f t="shared" si="48"/>
        <v>12.30454438622444</v>
      </c>
      <c r="V112" s="28">
        <f t="shared" si="49"/>
        <v>11.475024539962117</v>
      </c>
      <c r="W112" s="28">
        <f t="shared" si="50"/>
        <v>11.06026461683096</v>
      </c>
      <c r="X112" s="28">
        <f t="shared" si="53"/>
        <v>12.719304309355602</v>
      </c>
      <c r="Y112" s="28">
        <f t="shared" si="54"/>
        <v>13.963584078749083</v>
      </c>
      <c r="Z112" s="28">
        <f t="shared" si="55"/>
        <v>15.20786384814257</v>
      </c>
      <c r="AA112" s="28">
        <f t="shared" si="56"/>
        <v>17.83467669463992</v>
      </c>
      <c r="AB112" s="28">
        <f t="shared" si="57"/>
        <v>21.705769310530755</v>
      </c>
      <c r="AC112" s="28">
        <f t="shared" si="58"/>
        <v>28.6184346960501</v>
      </c>
      <c r="AD112" s="28" t="e">
        <f>+#REF!/$C112*10000*5</f>
        <v>#REF!</v>
      </c>
    </row>
    <row r="113" spans="1:30" ht="12.75">
      <c r="A113" s="2" t="s">
        <v>232</v>
      </c>
      <c r="B113" s="3" t="s">
        <v>233</v>
      </c>
      <c r="C113" s="24">
        <v>388340</v>
      </c>
      <c r="D113" s="11">
        <v>43</v>
      </c>
      <c r="E113" s="1">
        <v>51</v>
      </c>
      <c r="F113" s="11">
        <v>390</v>
      </c>
      <c r="G113" s="11">
        <v>419</v>
      </c>
      <c r="H113" s="11">
        <v>448</v>
      </c>
      <c r="I113" s="11">
        <v>444</v>
      </c>
      <c r="J113" s="11">
        <v>452</v>
      </c>
      <c r="K113" s="11">
        <v>462</v>
      </c>
      <c r="L113" s="11">
        <v>469</v>
      </c>
      <c r="M113" s="56">
        <v>488</v>
      </c>
      <c r="N113">
        <v>510</v>
      </c>
      <c r="O113" s="11">
        <v>229</v>
      </c>
      <c r="P113" s="11">
        <v>363</v>
      </c>
      <c r="Q113" s="11">
        <v>354</v>
      </c>
      <c r="R113" s="62">
        <v>317</v>
      </c>
      <c r="S113" s="11">
        <v>412</v>
      </c>
      <c r="T113" s="28">
        <f t="shared" si="20"/>
        <v>5.536385641448216</v>
      </c>
      <c r="U113" s="28">
        <f t="shared" si="48"/>
        <v>6.566410877066487</v>
      </c>
      <c r="V113" s="28">
        <f t="shared" si="49"/>
        <v>50.213730236390795</v>
      </c>
      <c r="W113" s="28">
        <f t="shared" si="50"/>
        <v>53.94757171550704</v>
      </c>
      <c r="X113" s="28">
        <f t="shared" si="53"/>
        <v>57.681413194623275</v>
      </c>
      <c r="Y113" s="28">
        <f t="shared" si="54"/>
        <v>57.166400576814134</v>
      </c>
      <c r="Z113" s="28">
        <f t="shared" si="55"/>
        <v>58.1964258124324</v>
      </c>
      <c r="AA113" s="28">
        <f t="shared" si="56"/>
        <v>59.483957356955244</v>
      </c>
      <c r="AB113" s="28">
        <f t="shared" si="57"/>
        <v>60.38522943812123</v>
      </c>
      <c r="AC113" s="28">
        <f t="shared" si="58"/>
        <v>62.83153937271464</v>
      </c>
      <c r="AD113" s="28" t="e">
        <f>+#REF!/$C113*10000*5</f>
        <v>#REF!</v>
      </c>
    </row>
    <row r="114" spans="1:30" ht="12.75">
      <c r="A114" s="2" t="s">
        <v>327</v>
      </c>
      <c r="B114" s="3" t="s">
        <v>326</v>
      </c>
      <c r="C114" s="24"/>
      <c r="D114" s="11"/>
      <c r="E114" s="1"/>
      <c r="F114" s="11"/>
      <c r="G114" s="11"/>
      <c r="H114" s="40">
        <v>695</v>
      </c>
      <c r="I114" s="11">
        <v>671</v>
      </c>
      <c r="J114" s="11">
        <v>743</v>
      </c>
      <c r="K114" s="11">
        <v>779</v>
      </c>
      <c r="L114" s="11">
        <v>744</v>
      </c>
      <c r="M114" s="56">
        <v>790</v>
      </c>
      <c r="N114">
        <v>839</v>
      </c>
      <c r="O114" s="13">
        <v>831</v>
      </c>
      <c r="P114" s="11">
        <v>1043</v>
      </c>
      <c r="Q114" s="12">
        <v>1087</v>
      </c>
      <c r="R114" s="62">
        <v>964</v>
      </c>
      <c r="S114" s="11">
        <v>787</v>
      </c>
      <c r="T114" s="28"/>
      <c r="U114" s="28"/>
      <c r="V114" s="28"/>
      <c r="W114" s="28"/>
      <c r="X114" s="28">
        <f>+H114/(C103+C104)*10000*5</f>
        <v>32.82680859183855</v>
      </c>
      <c r="Y114" s="28">
        <f>+I114/(C103+C104)*10000*5</f>
        <v>31.693220957012468</v>
      </c>
      <c r="Z114" s="28">
        <f>+J114/(C103+C104)*10000*5</f>
        <v>35.093983861490706</v>
      </c>
      <c r="AA114" s="28">
        <f>+K114/(C103+C104)*10000*5</f>
        <v>36.79436531372983</v>
      </c>
      <c r="AB114" s="28">
        <f>+L114/(C103+C104)*10000*5</f>
        <v>35.14121667960846</v>
      </c>
      <c r="AC114" s="28">
        <f>+M114/(C103+C104)*10000*5</f>
        <v>37.313926313025114</v>
      </c>
      <c r="AD114" s="28" t="e">
        <f>+#REF!/(C103+C104)*10000*5</f>
        <v>#REF!</v>
      </c>
    </row>
    <row r="115" spans="2:30" ht="12.75">
      <c r="B115" s="1"/>
      <c r="C115" s="19"/>
      <c r="D115" s="13"/>
      <c r="E115" s="1"/>
      <c r="F115" s="11"/>
      <c r="G115" s="11"/>
      <c r="O115" s="13"/>
      <c r="T115" s="13"/>
      <c r="U115" s="13"/>
      <c r="V115" s="13"/>
      <c r="W115" s="13"/>
      <c r="X115" s="13"/>
      <c r="Y115" s="13"/>
      <c r="Z115" s="13"/>
      <c r="AA115" s="13"/>
      <c r="AB115" s="13"/>
      <c r="AC115" s="13"/>
      <c r="AD115" s="13"/>
    </row>
    <row r="116" spans="1:30" ht="12.75">
      <c r="A116" s="5" t="s">
        <v>272</v>
      </c>
      <c r="B116" s="6"/>
      <c r="C116" s="23">
        <f>SUM(C117:C147)</f>
        <v>7512372</v>
      </c>
      <c r="D116" s="10">
        <v>6209</v>
      </c>
      <c r="E116" s="18">
        <v>6375</v>
      </c>
      <c r="F116" s="10">
        <v>6611</v>
      </c>
      <c r="G116" s="10">
        <v>7072</v>
      </c>
      <c r="H116" s="10">
        <v>6761</v>
      </c>
      <c r="I116" s="10">
        <v>6860</v>
      </c>
      <c r="J116" s="10">
        <v>7192</v>
      </c>
      <c r="K116" s="10">
        <f>SUM(K117:K147)</f>
        <v>7448</v>
      </c>
      <c r="L116" s="10">
        <f>SUM(L117:L147)</f>
        <v>7771</v>
      </c>
      <c r="M116" s="55">
        <v>8154</v>
      </c>
      <c r="N116" s="44">
        <v>8593</v>
      </c>
      <c r="O116" s="10">
        <v>8738</v>
      </c>
      <c r="P116" s="10">
        <v>8328</v>
      </c>
      <c r="Q116" s="10">
        <v>8636</v>
      </c>
      <c r="R116" s="64">
        <v>8808</v>
      </c>
      <c r="S116" s="10">
        <v>8694</v>
      </c>
      <c r="T116" s="27">
        <f t="shared" si="20"/>
        <v>41.32516334388127</v>
      </c>
      <c r="U116" s="27">
        <f aca="true" t="shared" si="59" ref="U116:U147">+E116/$C116*10000*5</f>
        <v>42.430007459694494</v>
      </c>
      <c r="V116" s="27">
        <f aca="true" t="shared" si="60" ref="V116:V147">+F116/$C116*10000*5</f>
        <v>44.00074969663376</v>
      </c>
      <c r="W116" s="27">
        <f aca="true" t="shared" si="61" ref="W116:W147">+G116/$C116*10000*5</f>
        <v>47.06902160862108</v>
      </c>
      <c r="X116" s="27">
        <f aca="true" t="shared" si="62" ref="X116:X147">+H116/$C116*10000*5</f>
        <v>44.99910281333246</v>
      </c>
      <c r="Y116" s="27">
        <f aca="true" t="shared" si="63" ref="Y116:Y147">+I116/$C116*10000*5</f>
        <v>45.658015870353594</v>
      </c>
      <c r="Z116" s="27">
        <f aca="true" t="shared" si="64" ref="Z116:Z147">+J116/$C116*10000*5</f>
        <v>47.86770410198004</v>
      </c>
      <c r="AA116" s="27">
        <f aca="true" t="shared" si="65" ref="AA116:AA147">+K116/$C116*10000*5</f>
        <v>49.57156008781248</v>
      </c>
      <c r="AB116" s="27">
        <f aca="true" t="shared" si="66" ref="AB116:AB147">+L116/$C116*10000*5</f>
        <v>51.721347132437</v>
      </c>
      <c r="AC116" s="27">
        <f aca="true" t="shared" si="67" ref="AC116:AC147">+M116/$C116*10000*5</f>
        <v>54.270475423741004</v>
      </c>
      <c r="AD116" s="27" t="e">
        <f>+#REF!/$C116*10000*5</f>
        <v>#REF!</v>
      </c>
    </row>
    <row r="117" spans="1:30" ht="12.75">
      <c r="A117" s="2" t="s">
        <v>2</v>
      </c>
      <c r="B117" s="3" t="s">
        <v>3</v>
      </c>
      <c r="C117" s="24">
        <v>227340</v>
      </c>
      <c r="D117" s="11">
        <v>262</v>
      </c>
      <c r="E117" s="1">
        <v>247</v>
      </c>
      <c r="F117" s="11">
        <v>232</v>
      </c>
      <c r="G117" s="11">
        <v>216</v>
      </c>
      <c r="H117" s="11">
        <v>225</v>
      </c>
      <c r="I117" s="11">
        <v>221</v>
      </c>
      <c r="J117" s="11">
        <v>219</v>
      </c>
      <c r="K117" s="11">
        <v>226</v>
      </c>
      <c r="L117" s="11">
        <v>271</v>
      </c>
      <c r="M117" s="56">
        <v>319</v>
      </c>
      <c r="N117">
        <v>371</v>
      </c>
      <c r="O117" s="11">
        <v>423</v>
      </c>
      <c r="P117" s="11">
        <v>473</v>
      </c>
      <c r="Q117" s="11">
        <v>504</v>
      </c>
      <c r="R117" s="62">
        <v>532</v>
      </c>
      <c r="S117" s="11">
        <v>526</v>
      </c>
      <c r="T117" s="28">
        <f t="shared" si="20"/>
        <v>57.62294360869183</v>
      </c>
      <c r="U117" s="28">
        <f t="shared" si="59"/>
        <v>54.32392011964458</v>
      </c>
      <c r="V117" s="28">
        <f t="shared" si="60"/>
        <v>51.02489663059735</v>
      </c>
      <c r="W117" s="28">
        <f t="shared" si="61"/>
        <v>47.50593824228028</v>
      </c>
      <c r="X117" s="28">
        <f t="shared" si="62"/>
        <v>49.485352335708626</v>
      </c>
      <c r="Y117" s="28">
        <f t="shared" si="63"/>
        <v>48.60561273862936</v>
      </c>
      <c r="Z117" s="28">
        <f t="shared" si="64"/>
        <v>48.165742940089736</v>
      </c>
      <c r="AA117" s="28">
        <f t="shared" si="65"/>
        <v>49.70528723497844</v>
      </c>
      <c r="AB117" s="28">
        <f t="shared" si="66"/>
        <v>59.60235770212017</v>
      </c>
      <c r="AC117" s="28">
        <f t="shared" si="67"/>
        <v>70.15923286707135</v>
      </c>
      <c r="AD117" s="28" t="e">
        <f>+#REF!/$C117*10000*5</f>
        <v>#REF!</v>
      </c>
    </row>
    <row r="118" spans="1:30" ht="12.75">
      <c r="A118" s="2" t="s">
        <v>4</v>
      </c>
      <c r="B118" s="3" t="s">
        <v>5</v>
      </c>
      <c r="C118" s="24">
        <v>155917</v>
      </c>
      <c r="D118" s="11">
        <v>111</v>
      </c>
      <c r="E118" s="1">
        <v>150</v>
      </c>
      <c r="F118" s="11">
        <v>156</v>
      </c>
      <c r="G118" s="11">
        <v>166</v>
      </c>
      <c r="H118" s="11">
        <v>158</v>
      </c>
      <c r="I118" s="11">
        <v>176</v>
      </c>
      <c r="J118" s="11">
        <v>175</v>
      </c>
      <c r="K118" s="11">
        <v>214</v>
      </c>
      <c r="L118" s="11">
        <v>191</v>
      </c>
      <c r="M118" s="56">
        <v>175</v>
      </c>
      <c r="N118">
        <v>186</v>
      </c>
      <c r="O118" s="11">
        <v>182</v>
      </c>
      <c r="P118" s="11">
        <v>199</v>
      </c>
      <c r="Q118" s="11">
        <v>198</v>
      </c>
      <c r="R118" s="62">
        <v>191</v>
      </c>
      <c r="S118" s="11">
        <v>217</v>
      </c>
      <c r="T118" s="28">
        <f aca="true" t="shared" si="68" ref="T118:T147">+D118/$C118*10000*5</f>
        <v>35.595861900883165</v>
      </c>
      <c r="U118" s="28">
        <f t="shared" si="59"/>
        <v>48.10251608227454</v>
      </c>
      <c r="V118" s="28">
        <f t="shared" si="60"/>
        <v>50.026616725565525</v>
      </c>
      <c r="W118" s="28">
        <f t="shared" si="61"/>
        <v>53.233451131050494</v>
      </c>
      <c r="X118" s="28">
        <f t="shared" si="62"/>
        <v>50.66798360666252</v>
      </c>
      <c r="Y118" s="28">
        <f t="shared" si="63"/>
        <v>56.440285536535455</v>
      </c>
      <c r="Z118" s="28">
        <f t="shared" si="64"/>
        <v>56.11960209598698</v>
      </c>
      <c r="AA118" s="28">
        <f t="shared" si="65"/>
        <v>68.62625627737836</v>
      </c>
      <c r="AB118" s="28">
        <f t="shared" si="66"/>
        <v>61.25053714476293</v>
      </c>
      <c r="AC118" s="28">
        <f t="shared" si="67"/>
        <v>56.11960209598698</v>
      </c>
      <c r="AD118" s="28" t="e">
        <f>+#REF!/$C118*10000*5</f>
        <v>#REF!</v>
      </c>
    </row>
    <row r="119" spans="1:30" ht="12.75">
      <c r="A119" s="2" t="s">
        <v>6</v>
      </c>
      <c r="B119" s="3" t="s">
        <v>7</v>
      </c>
      <c r="C119" s="24">
        <v>299135</v>
      </c>
      <c r="D119" s="11">
        <v>219</v>
      </c>
      <c r="E119" s="1">
        <v>234</v>
      </c>
      <c r="F119" s="11">
        <v>244</v>
      </c>
      <c r="G119" s="11">
        <v>316</v>
      </c>
      <c r="H119" s="11">
        <v>267</v>
      </c>
      <c r="I119" s="11">
        <v>284</v>
      </c>
      <c r="J119" s="11">
        <v>335</v>
      </c>
      <c r="K119" s="11">
        <v>339</v>
      </c>
      <c r="L119" s="11">
        <v>355</v>
      </c>
      <c r="M119" s="56">
        <v>388</v>
      </c>
      <c r="N119">
        <v>416</v>
      </c>
      <c r="O119" s="11">
        <v>436</v>
      </c>
      <c r="P119" s="11">
        <v>444</v>
      </c>
      <c r="Q119" s="11">
        <v>448</v>
      </c>
      <c r="R119" s="62">
        <v>451</v>
      </c>
      <c r="S119" s="11">
        <v>467</v>
      </c>
      <c r="T119" s="28">
        <f t="shared" si="68"/>
        <v>36.60554599094054</v>
      </c>
      <c r="U119" s="28">
        <f t="shared" si="59"/>
        <v>39.11277516840223</v>
      </c>
      <c r="V119" s="28">
        <f t="shared" si="60"/>
        <v>40.78426128671001</v>
      </c>
      <c r="W119" s="28">
        <f t="shared" si="61"/>
        <v>52.81896133852609</v>
      </c>
      <c r="X119" s="28">
        <f t="shared" si="62"/>
        <v>44.62867935881793</v>
      </c>
      <c r="Y119" s="28">
        <f t="shared" si="63"/>
        <v>47.470205759941166</v>
      </c>
      <c r="Z119" s="28">
        <f t="shared" si="64"/>
        <v>55.99478496331088</v>
      </c>
      <c r="AA119" s="28">
        <f t="shared" si="65"/>
        <v>56.66337941063399</v>
      </c>
      <c r="AB119" s="28">
        <f t="shared" si="66"/>
        <v>59.33775719992646</v>
      </c>
      <c r="AC119" s="28">
        <f t="shared" si="67"/>
        <v>64.85366139034215</v>
      </c>
      <c r="AD119" s="28" t="e">
        <f>+#REF!/$C119*10000*5</f>
        <v>#REF!</v>
      </c>
    </row>
    <row r="120" spans="1:30" ht="12.75">
      <c r="A120" s="2" t="s">
        <v>8</v>
      </c>
      <c r="B120" s="3" t="s">
        <v>9</v>
      </c>
      <c r="C120" s="24">
        <v>222626</v>
      </c>
      <c r="D120" s="11">
        <v>155</v>
      </c>
      <c r="E120" s="1">
        <v>157</v>
      </c>
      <c r="F120" s="11">
        <v>222</v>
      </c>
      <c r="G120" s="11">
        <v>209</v>
      </c>
      <c r="H120" s="11">
        <v>161</v>
      </c>
      <c r="I120" s="11">
        <v>162</v>
      </c>
      <c r="J120" s="11">
        <v>173</v>
      </c>
      <c r="K120" s="11">
        <v>177</v>
      </c>
      <c r="L120" s="11">
        <v>184</v>
      </c>
      <c r="M120" s="56">
        <v>173</v>
      </c>
      <c r="N120">
        <v>186</v>
      </c>
      <c r="O120" s="11">
        <v>199</v>
      </c>
      <c r="P120" s="11">
        <v>204</v>
      </c>
      <c r="Q120" s="11">
        <v>195</v>
      </c>
      <c r="R120" s="62">
        <v>183</v>
      </c>
      <c r="S120" s="11">
        <v>189</v>
      </c>
      <c r="T120" s="28">
        <f t="shared" si="68"/>
        <v>34.81174705559998</v>
      </c>
      <c r="U120" s="28">
        <f t="shared" si="59"/>
        <v>35.26093088857546</v>
      </c>
      <c r="V120" s="28">
        <f t="shared" si="60"/>
        <v>49.859405460278666</v>
      </c>
      <c r="W120" s="28">
        <f t="shared" si="61"/>
        <v>46.93971054593803</v>
      </c>
      <c r="X120" s="28">
        <f t="shared" si="62"/>
        <v>36.15929855452642</v>
      </c>
      <c r="Y120" s="28">
        <f t="shared" si="63"/>
        <v>36.38389047101417</v>
      </c>
      <c r="Z120" s="28">
        <f t="shared" si="64"/>
        <v>38.85440155237932</v>
      </c>
      <c r="AA120" s="28">
        <f t="shared" si="65"/>
        <v>39.75276921833029</v>
      </c>
      <c r="AB120" s="28">
        <f t="shared" si="66"/>
        <v>41.32491263374448</v>
      </c>
      <c r="AC120" s="28">
        <f t="shared" si="67"/>
        <v>38.85440155237932</v>
      </c>
      <c r="AD120" s="28" t="e">
        <f>+#REF!/$C120*10000*5</f>
        <v>#REF!</v>
      </c>
    </row>
    <row r="121" spans="1:30" ht="12.75">
      <c r="A121" s="2" t="s">
        <v>10</v>
      </c>
      <c r="B121" s="3" t="s">
        <v>11</v>
      </c>
      <c r="C121" s="24">
        <v>328562</v>
      </c>
      <c r="D121" s="11">
        <v>431</v>
      </c>
      <c r="E121" s="1">
        <v>365</v>
      </c>
      <c r="F121" s="11">
        <v>372</v>
      </c>
      <c r="G121" s="11">
        <v>353</v>
      </c>
      <c r="H121" s="11">
        <v>356</v>
      </c>
      <c r="I121" s="11">
        <v>345</v>
      </c>
      <c r="J121" s="11">
        <v>332</v>
      </c>
      <c r="K121" s="11">
        <v>351</v>
      </c>
      <c r="L121" s="11">
        <v>443</v>
      </c>
      <c r="M121" s="56">
        <v>465</v>
      </c>
      <c r="N121">
        <v>306</v>
      </c>
      <c r="O121" s="11">
        <v>357</v>
      </c>
      <c r="P121" s="11">
        <v>352</v>
      </c>
      <c r="Q121" s="11">
        <v>348</v>
      </c>
      <c r="R121" s="62">
        <v>364</v>
      </c>
      <c r="S121" s="11">
        <v>373</v>
      </c>
      <c r="T121" s="28">
        <f t="shared" si="68"/>
        <v>65.58883863623913</v>
      </c>
      <c r="U121" s="28">
        <f t="shared" si="59"/>
        <v>55.54507216294033</v>
      </c>
      <c r="V121" s="28">
        <f t="shared" si="60"/>
        <v>56.6103201222296</v>
      </c>
      <c r="W121" s="28">
        <f t="shared" si="61"/>
        <v>53.718932804158726</v>
      </c>
      <c r="X121" s="28">
        <f t="shared" si="62"/>
        <v>54.175467643854134</v>
      </c>
      <c r="Y121" s="28">
        <f t="shared" si="63"/>
        <v>52.50150656497099</v>
      </c>
      <c r="Z121" s="28">
        <f t="shared" si="64"/>
        <v>50.52318892629093</v>
      </c>
      <c r="AA121" s="28">
        <f t="shared" si="65"/>
        <v>53.414576244361804</v>
      </c>
      <c r="AB121" s="28">
        <f t="shared" si="66"/>
        <v>67.41497799502072</v>
      </c>
      <c r="AC121" s="28">
        <f t="shared" si="67"/>
        <v>70.762900152787</v>
      </c>
      <c r="AD121" s="28" t="e">
        <f>+#REF!/$C121*10000*5</f>
        <v>#REF!</v>
      </c>
    </row>
    <row r="122" spans="1:30" ht="12.75">
      <c r="A122" s="2" t="s">
        <v>12</v>
      </c>
      <c r="B122" s="3" t="s">
        <v>13</v>
      </c>
      <c r="C122" s="24">
        <v>249980</v>
      </c>
      <c r="D122" s="11">
        <v>281</v>
      </c>
      <c r="E122" s="1">
        <v>240</v>
      </c>
      <c r="F122" s="11">
        <v>228</v>
      </c>
      <c r="G122" s="11">
        <v>217</v>
      </c>
      <c r="H122" s="11">
        <v>239</v>
      </c>
      <c r="I122" s="11">
        <v>216</v>
      </c>
      <c r="J122" s="11">
        <v>234</v>
      </c>
      <c r="K122" s="11">
        <v>198</v>
      </c>
      <c r="L122" s="11">
        <v>179</v>
      </c>
      <c r="M122" s="56">
        <v>175</v>
      </c>
      <c r="N122">
        <v>157</v>
      </c>
      <c r="O122" s="11">
        <v>154</v>
      </c>
      <c r="P122" s="11">
        <v>145</v>
      </c>
      <c r="Q122" s="11">
        <v>143</v>
      </c>
      <c r="R122" s="62">
        <v>144</v>
      </c>
      <c r="S122" s="11">
        <v>131</v>
      </c>
      <c r="T122" s="28">
        <f t="shared" si="68"/>
        <v>56.20449635970878</v>
      </c>
      <c r="U122" s="28">
        <f t="shared" si="59"/>
        <v>48.00384030722458</v>
      </c>
      <c r="V122" s="28">
        <f t="shared" si="60"/>
        <v>45.60364829186335</v>
      </c>
      <c r="W122" s="28">
        <f t="shared" si="61"/>
        <v>43.40347227778223</v>
      </c>
      <c r="X122" s="28">
        <f t="shared" si="62"/>
        <v>47.803824305944474</v>
      </c>
      <c r="Y122" s="28">
        <f t="shared" si="63"/>
        <v>43.20345627650212</v>
      </c>
      <c r="Z122" s="28">
        <f t="shared" si="64"/>
        <v>46.803744299543965</v>
      </c>
      <c r="AA122" s="28">
        <f t="shared" si="65"/>
        <v>39.603168253460275</v>
      </c>
      <c r="AB122" s="28">
        <f t="shared" si="66"/>
        <v>35.80286422913833</v>
      </c>
      <c r="AC122" s="28">
        <f t="shared" si="67"/>
        <v>35.002800224017925</v>
      </c>
      <c r="AD122" s="28" t="e">
        <f>+#REF!/$C122*10000*5</f>
        <v>#REF!</v>
      </c>
    </row>
    <row r="123" spans="1:30" ht="12.75">
      <c r="A123" s="2" t="s">
        <v>14</v>
      </c>
      <c r="B123" s="3" t="s">
        <v>15</v>
      </c>
      <c r="C123" s="24">
        <v>285303</v>
      </c>
      <c r="D123" s="11">
        <v>223</v>
      </c>
      <c r="E123" s="1">
        <v>266</v>
      </c>
      <c r="F123" s="11">
        <v>238</v>
      </c>
      <c r="G123" s="11">
        <v>293</v>
      </c>
      <c r="H123" s="11">
        <v>321</v>
      </c>
      <c r="I123" s="11">
        <v>245</v>
      </c>
      <c r="J123" s="11">
        <v>267</v>
      </c>
      <c r="K123" s="11">
        <v>261</v>
      </c>
      <c r="L123" s="11">
        <v>266</v>
      </c>
      <c r="M123" s="56">
        <v>244</v>
      </c>
      <c r="N123">
        <v>204</v>
      </c>
      <c r="O123" s="11">
        <v>194</v>
      </c>
      <c r="P123" s="11">
        <v>257</v>
      </c>
      <c r="Q123" s="11">
        <v>201</v>
      </c>
      <c r="R123" s="62">
        <v>184</v>
      </c>
      <c r="S123" s="11">
        <v>180</v>
      </c>
      <c r="T123" s="28">
        <f t="shared" si="68"/>
        <v>39.08125747012825</v>
      </c>
      <c r="U123" s="28">
        <f t="shared" si="59"/>
        <v>46.61710532311262</v>
      </c>
      <c r="V123" s="28">
        <f t="shared" si="60"/>
        <v>41.710041604890236</v>
      </c>
      <c r="W123" s="28">
        <f t="shared" si="61"/>
        <v>51.348916765684194</v>
      </c>
      <c r="X123" s="28">
        <f t="shared" si="62"/>
        <v>56.25598048390658</v>
      </c>
      <c r="Y123" s="28">
        <f t="shared" si="63"/>
        <v>42.93680753444583</v>
      </c>
      <c r="Z123" s="28">
        <f t="shared" si="64"/>
        <v>46.79235759876342</v>
      </c>
      <c r="AA123" s="28">
        <f t="shared" si="65"/>
        <v>45.740843944858625</v>
      </c>
      <c r="AB123" s="28">
        <f t="shared" si="66"/>
        <v>46.61710532311262</v>
      </c>
      <c r="AC123" s="28">
        <f t="shared" si="67"/>
        <v>42.761555258795035</v>
      </c>
      <c r="AD123" s="28" t="e">
        <f>+#REF!/$C123*10000*5</f>
        <v>#REF!</v>
      </c>
    </row>
    <row r="124" spans="1:30" ht="12.75">
      <c r="A124" s="2" t="s">
        <v>16</v>
      </c>
      <c r="B124" s="3" t="s">
        <v>305</v>
      </c>
      <c r="C124" s="24">
        <v>165681</v>
      </c>
      <c r="D124" s="11">
        <v>309</v>
      </c>
      <c r="E124" s="1">
        <v>395</v>
      </c>
      <c r="F124" s="11">
        <v>428</v>
      </c>
      <c r="G124" s="11">
        <v>440</v>
      </c>
      <c r="H124" s="11">
        <v>235</v>
      </c>
      <c r="I124" s="11">
        <v>275</v>
      </c>
      <c r="J124" s="11">
        <v>370</v>
      </c>
      <c r="K124" s="11">
        <v>439</v>
      </c>
      <c r="L124" s="11">
        <v>485</v>
      </c>
      <c r="M124" s="56">
        <v>525</v>
      </c>
      <c r="N124">
        <v>567</v>
      </c>
      <c r="O124" s="11">
        <v>574</v>
      </c>
      <c r="P124" s="11">
        <v>651</v>
      </c>
      <c r="Q124" s="11">
        <v>708</v>
      </c>
      <c r="R124" s="62">
        <v>683</v>
      </c>
      <c r="S124" s="11">
        <v>615</v>
      </c>
      <c r="T124" s="28">
        <f t="shared" si="68"/>
        <v>93.25148930776612</v>
      </c>
      <c r="U124" s="28">
        <f t="shared" si="59"/>
        <v>119.20497824131917</v>
      </c>
      <c r="V124" s="28">
        <f t="shared" si="60"/>
        <v>129.16387515768253</v>
      </c>
      <c r="W124" s="28">
        <f t="shared" si="61"/>
        <v>132.7852922181783</v>
      </c>
      <c r="X124" s="28">
        <f t="shared" si="62"/>
        <v>70.91941743470886</v>
      </c>
      <c r="Y124" s="28">
        <f t="shared" si="63"/>
        <v>82.99080763636144</v>
      </c>
      <c r="Z124" s="28">
        <f t="shared" si="64"/>
        <v>111.66035936528631</v>
      </c>
      <c r="AA124" s="28">
        <f t="shared" si="65"/>
        <v>132.483507463137</v>
      </c>
      <c r="AB124" s="28">
        <f t="shared" si="66"/>
        <v>146.36560619503746</v>
      </c>
      <c r="AC124" s="28">
        <f t="shared" si="67"/>
        <v>158.43699639669</v>
      </c>
      <c r="AD124" s="28" t="e">
        <f>+#REF!/$C124*10000*5</f>
        <v>#REF!</v>
      </c>
    </row>
    <row r="125" spans="1:30" ht="12.75">
      <c r="A125" s="2" t="s">
        <v>17</v>
      </c>
      <c r="B125" s="3" t="s">
        <v>306</v>
      </c>
      <c r="C125" s="24">
        <v>216110</v>
      </c>
      <c r="D125" s="11">
        <v>143</v>
      </c>
      <c r="E125" s="1">
        <v>130</v>
      </c>
      <c r="F125" s="11">
        <v>136</v>
      </c>
      <c r="G125" s="11">
        <v>151</v>
      </c>
      <c r="H125" s="11">
        <v>172</v>
      </c>
      <c r="I125" s="11">
        <v>177</v>
      </c>
      <c r="J125" s="11">
        <v>150</v>
      </c>
      <c r="K125" s="11">
        <v>176</v>
      </c>
      <c r="L125" s="11">
        <v>170</v>
      </c>
      <c r="M125" s="56">
        <v>160</v>
      </c>
      <c r="N125">
        <v>181</v>
      </c>
      <c r="O125" s="11">
        <v>162</v>
      </c>
      <c r="P125" s="11">
        <v>175</v>
      </c>
      <c r="Q125" s="11">
        <v>196</v>
      </c>
      <c r="R125" s="62">
        <v>214</v>
      </c>
      <c r="S125" s="11">
        <v>207</v>
      </c>
      <c r="T125" s="28">
        <f t="shared" si="68"/>
        <v>33.08500300772755</v>
      </c>
      <c r="U125" s="28">
        <f t="shared" si="59"/>
        <v>30.077275461570498</v>
      </c>
      <c r="V125" s="28">
        <f t="shared" si="60"/>
        <v>31.465457405950673</v>
      </c>
      <c r="W125" s="28">
        <f t="shared" si="61"/>
        <v>34.93591226690111</v>
      </c>
      <c r="X125" s="28">
        <f t="shared" si="62"/>
        <v>39.79454907223173</v>
      </c>
      <c r="Y125" s="28">
        <f t="shared" si="63"/>
        <v>40.95136735921521</v>
      </c>
      <c r="Z125" s="28">
        <f t="shared" si="64"/>
        <v>34.704548609504414</v>
      </c>
      <c r="AA125" s="28">
        <f t="shared" si="65"/>
        <v>40.72000370181853</v>
      </c>
      <c r="AB125" s="28">
        <f t="shared" si="66"/>
        <v>39.33182175743834</v>
      </c>
      <c r="AC125" s="28">
        <f t="shared" si="67"/>
        <v>37.01818518347138</v>
      </c>
      <c r="AD125" s="28" t="e">
        <f>+#REF!/$C125*10000*5</f>
        <v>#REF!</v>
      </c>
    </row>
    <row r="126" spans="1:30" ht="12.75">
      <c r="A126" s="2" t="s">
        <v>18</v>
      </c>
      <c r="B126" s="3" t="s">
        <v>19</v>
      </c>
      <c r="C126" s="24">
        <v>212804</v>
      </c>
      <c r="D126" s="11">
        <v>114</v>
      </c>
      <c r="E126" s="1">
        <v>124</v>
      </c>
      <c r="F126" s="11">
        <v>102</v>
      </c>
      <c r="G126" s="11">
        <v>121</v>
      </c>
      <c r="H126" s="11">
        <v>142</v>
      </c>
      <c r="I126" s="11">
        <v>146</v>
      </c>
      <c r="J126" s="11">
        <v>212</v>
      </c>
      <c r="K126" s="11">
        <v>226</v>
      </c>
      <c r="L126" s="11">
        <v>235</v>
      </c>
      <c r="M126" s="56">
        <v>347</v>
      </c>
      <c r="N126">
        <v>355</v>
      </c>
      <c r="O126" s="11">
        <v>390</v>
      </c>
      <c r="P126" s="11">
        <v>183</v>
      </c>
      <c r="Q126" s="11">
        <v>182</v>
      </c>
      <c r="R126" s="62">
        <v>185</v>
      </c>
      <c r="S126" s="11">
        <v>105</v>
      </c>
      <c r="T126" s="28">
        <f t="shared" si="68"/>
        <v>26.785210804308193</v>
      </c>
      <c r="U126" s="28">
        <f t="shared" si="59"/>
        <v>29.13479069942294</v>
      </c>
      <c r="V126" s="28">
        <f t="shared" si="60"/>
        <v>23.965714930170485</v>
      </c>
      <c r="W126" s="28">
        <f t="shared" si="61"/>
        <v>28.429916730888518</v>
      </c>
      <c r="X126" s="28">
        <f t="shared" si="62"/>
        <v>33.3640345106295</v>
      </c>
      <c r="Y126" s="28">
        <f t="shared" si="63"/>
        <v>34.3038664686754</v>
      </c>
      <c r="Z126" s="28">
        <f t="shared" si="64"/>
        <v>49.81109377643278</v>
      </c>
      <c r="AA126" s="28">
        <f t="shared" si="65"/>
        <v>53.10050562959343</v>
      </c>
      <c r="AB126" s="28">
        <f t="shared" si="66"/>
        <v>55.215127535196714</v>
      </c>
      <c r="AC126" s="28">
        <f t="shared" si="67"/>
        <v>81.53042236048194</v>
      </c>
      <c r="AD126" s="28" t="e">
        <f>+#REF!/$C126*10000*5</f>
        <v>#REF!</v>
      </c>
    </row>
    <row r="127" spans="1:30" ht="12.75">
      <c r="A127" s="2" t="s">
        <v>20</v>
      </c>
      <c r="B127" s="3" t="s">
        <v>21</v>
      </c>
      <c r="C127" s="24">
        <v>248383</v>
      </c>
      <c r="D127" s="11">
        <v>149</v>
      </c>
      <c r="E127" s="1">
        <v>227</v>
      </c>
      <c r="F127" s="11">
        <v>233</v>
      </c>
      <c r="G127" s="11">
        <v>265</v>
      </c>
      <c r="H127" s="11">
        <v>257</v>
      </c>
      <c r="I127" s="11">
        <v>273</v>
      </c>
      <c r="J127" s="11">
        <v>290</v>
      </c>
      <c r="K127" s="11">
        <v>325</v>
      </c>
      <c r="L127" s="11">
        <v>275</v>
      </c>
      <c r="M127" s="56">
        <v>365</v>
      </c>
      <c r="N127">
        <v>415</v>
      </c>
      <c r="O127" s="11">
        <v>438</v>
      </c>
      <c r="P127" s="11">
        <v>140</v>
      </c>
      <c r="Q127" s="11">
        <v>223</v>
      </c>
      <c r="R127" s="62">
        <v>205</v>
      </c>
      <c r="S127" s="11">
        <v>205</v>
      </c>
      <c r="T127" s="28">
        <f t="shared" si="68"/>
        <v>29.99400119976005</v>
      </c>
      <c r="U127" s="28">
        <f t="shared" si="59"/>
        <v>45.69555887480222</v>
      </c>
      <c r="V127" s="28">
        <f t="shared" si="60"/>
        <v>46.90337100365162</v>
      </c>
      <c r="W127" s="28">
        <f t="shared" si="61"/>
        <v>53.34503569084841</v>
      </c>
      <c r="X127" s="28">
        <f t="shared" si="62"/>
        <v>51.73461951904922</v>
      </c>
      <c r="Y127" s="28">
        <f t="shared" si="63"/>
        <v>54.9554518626476</v>
      </c>
      <c r="Z127" s="28">
        <f t="shared" si="64"/>
        <v>58.3775862277209</v>
      </c>
      <c r="AA127" s="28">
        <f t="shared" si="65"/>
        <v>65.4231569793424</v>
      </c>
      <c r="AB127" s="28">
        <f t="shared" si="66"/>
        <v>55.3580559055974</v>
      </c>
      <c r="AC127" s="28">
        <f t="shared" si="67"/>
        <v>73.47523783833837</v>
      </c>
      <c r="AD127" s="28" t="e">
        <f>+#REF!/$C127*10000*5</f>
        <v>#REF!</v>
      </c>
    </row>
    <row r="128" spans="1:30" ht="12.75">
      <c r="A128" s="2" t="s">
        <v>22</v>
      </c>
      <c r="B128" s="3" t="s">
        <v>23</v>
      </c>
      <c r="C128" s="24">
        <v>225657</v>
      </c>
      <c r="D128" s="11">
        <v>285</v>
      </c>
      <c r="E128" s="1">
        <v>218</v>
      </c>
      <c r="F128" s="11">
        <v>258</v>
      </c>
      <c r="G128" s="11">
        <v>259</v>
      </c>
      <c r="H128" s="11">
        <v>361</v>
      </c>
      <c r="I128" s="11">
        <v>338</v>
      </c>
      <c r="J128" s="11">
        <v>353</v>
      </c>
      <c r="K128" s="11">
        <v>375</v>
      </c>
      <c r="L128" s="11">
        <v>372</v>
      </c>
      <c r="M128" s="56">
        <v>385</v>
      </c>
      <c r="N128">
        <v>373</v>
      </c>
      <c r="O128" s="11">
        <v>349</v>
      </c>
      <c r="P128" s="11">
        <v>280</v>
      </c>
      <c r="Q128" s="11">
        <v>276</v>
      </c>
      <c r="R128" s="62">
        <v>227</v>
      </c>
      <c r="S128" s="11">
        <v>229</v>
      </c>
      <c r="T128" s="28">
        <f t="shared" si="68"/>
        <v>63.148938433108654</v>
      </c>
      <c r="U128" s="28">
        <f t="shared" si="59"/>
        <v>48.303398520763814</v>
      </c>
      <c r="V128" s="28">
        <f t="shared" si="60"/>
        <v>57.16640742365626</v>
      </c>
      <c r="W128" s="28">
        <f t="shared" si="61"/>
        <v>57.38798264622857</v>
      </c>
      <c r="X128" s="28">
        <f t="shared" si="62"/>
        <v>79.9886553486043</v>
      </c>
      <c r="Y128" s="28">
        <f t="shared" si="63"/>
        <v>74.89242522944114</v>
      </c>
      <c r="Z128" s="28">
        <f t="shared" si="64"/>
        <v>78.21605356802581</v>
      </c>
      <c r="AA128" s="28">
        <f t="shared" si="65"/>
        <v>83.09070846461665</v>
      </c>
      <c r="AB128" s="28">
        <f t="shared" si="66"/>
        <v>82.42598279689972</v>
      </c>
      <c r="AC128" s="28">
        <f t="shared" si="67"/>
        <v>85.30646069033976</v>
      </c>
      <c r="AD128" s="28" t="e">
        <f>+#REF!/$C128*10000*5</f>
        <v>#REF!</v>
      </c>
    </row>
    <row r="129" spans="1:30" ht="12.75">
      <c r="A129" s="2" t="s">
        <v>52</v>
      </c>
      <c r="B129" s="3" t="s">
        <v>307</v>
      </c>
      <c r="C129" s="24">
        <v>171410</v>
      </c>
      <c r="D129" s="11">
        <v>135</v>
      </c>
      <c r="E129" s="1">
        <v>104</v>
      </c>
      <c r="F129" s="11">
        <v>114</v>
      </c>
      <c r="G129" s="11">
        <v>122</v>
      </c>
      <c r="H129" s="11">
        <v>123</v>
      </c>
      <c r="I129" s="11">
        <v>118</v>
      </c>
      <c r="J129" s="11">
        <v>125</v>
      </c>
      <c r="K129" s="11">
        <v>117</v>
      </c>
      <c r="L129" s="11">
        <v>117</v>
      </c>
      <c r="M129" s="56">
        <v>85</v>
      </c>
      <c r="N129">
        <v>149</v>
      </c>
      <c r="O129" s="11">
        <v>129</v>
      </c>
      <c r="P129" s="11">
        <v>139</v>
      </c>
      <c r="Q129" s="11">
        <v>153</v>
      </c>
      <c r="R129" s="62">
        <v>145</v>
      </c>
      <c r="S129" s="11">
        <v>153</v>
      </c>
      <c r="T129" s="28">
        <f t="shared" si="68"/>
        <v>39.37926608715944</v>
      </c>
      <c r="U129" s="28">
        <f t="shared" si="59"/>
        <v>30.336619800478385</v>
      </c>
      <c r="V129" s="28">
        <f t="shared" si="60"/>
        <v>33.25360247360131</v>
      </c>
      <c r="W129" s="28">
        <f t="shared" si="61"/>
        <v>35.587188612099645</v>
      </c>
      <c r="X129" s="28">
        <f t="shared" si="62"/>
        <v>35.87888687941194</v>
      </c>
      <c r="Y129" s="28">
        <f t="shared" si="63"/>
        <v>34.42039554285047</v>
      </c>
      <c r="Z129" s="28">
        <f t="shared" si="64"/>
        <v>36.46228341403652</v>
      </c>
      <c r="AA129" s="28">
        <f t="shared" si="65"/>
        <v>34.12869727553818</v>
      </c>
      <c r="AB129" s="28">
        <f t="shared" si="66"/>
        <v>34.12869727553818</v>
      </c>
      <c r="AC129" s="28">
        <f t="shared" si="67"/>
        <v>24.794352721544833</v>
      </c>
      <c r="AD129" s="28" t="e">
        <f>+#REF!/$C129*10000*5</f>
        <v>#REF!</v>
      </c>
    </row>
    <row r="130" spans="1:30" ht="12.75">
      <c r="A130" s="2" t="s">
        <v>60</v>
      </c>
      <c r="B130" s="3" t="s">
        <v>61</v>
      </c>
      <c r="C130" s="24">
        <v>306376</v>
      </c>
      <c r="D130" s="11">
        <v>208</v>
      </c>
      <c r="E130" s="1">
        <v>283</v>
      </c>
      <c r="F130" s="11">
        <v>313</v>
      </c>
      <c r="G130" s="11">
        <v>313</v>
      </c>
      <c r="H130" s="11">
        <v>286</v>
      </c>
      <c r="I130" s="11">
        <v>292</v>
      </c>
      <c r="J130" s="11">
        <v>320</v>
      </c>
      <c r="K130" s="11">
        <v>374</v>
      </c>
      <c r="L130" s="11">
        <v>301</v>
      </c>
      <c r="M130" s="56">
        <v>315</v>
      </c>
      <c r="N130">
        <v>313</v>
      </c>
      <c r="O130" s="11">
        <v>325</v>
      </c>
      <c r="P130" s="11">
        <v>281</v>
      </c>
      <c r="Q130" s="11">
        <v>294</v>
      </c>
      <c r="R130" s="62">
        <v>293</v>
      </c>
      <c r="S130" s="11">
        <v>296</v>
      </c>
      <c r="T130" s="28">
        <f t="shared" si="68"/>
        <v>33.94521764106849</v>
      </c>
      <c r="U130" s="28">
        <f t="shared" si="59"/>
        <v>46.18507977126146</v>
      </c>
      <c r="V130" s="28">
        <f t="shared" si="60"/>
        <v>51.08102462333864</v>
      </c>
      <c r="W130" s="28">
        <f t="shared" si="61"/>
        <v>51.08102462333864</v>
      </c>
      <c r="X130" s="28">
        <f t="shared" si="62"/>
        <v>46.674674256469174</v>
      </c>
      <c r="Y130" s="28">
        <f t="shared" si="63"/>
        <v>47.65386322688461</v>
      </c>
      <c r="Z130" s="28">
        <f t="shared" si="64"/>
        <v>52.223411755489984</v>
      </c>
      <c r="AA130" s="28">
        <f t="shared" si="65"/>
        <v>61.03611248922892</v>
      </c>
      <c r="AB130" s="28">
        <f t="shared" si="66"/>
        <v>49.12264668250777</v>
      </c>
      <c r="AC130" s="28">
        <f t="shared" si="67"/>
        <v>51.407420946810454</v>
      </c>
      <c r="AD130" s="28" t="e">
        <f>+#REF!/$C130*10000*5</f>
        <v>#REF!</v>
      </c>
    </row>
    <row r="131" spans="1:30" ht="12.75">
      <c r="A131" s="2" t="s">
        <v>62</v>
      </c>
      <c r="B131" s="3" t="s">
        <v>63</v>
      </c>
      <c r="C131" s="24">
        <v>218597</v>
      </c>
      <c r="D131" s="11">
        <v>181</v>
      </c>
      <c r="E131" s="1">
        <v>175</v>
      </c>
      <c r="F131" s="11">
        <v>179</v>
      </c>
      <c r="G131" s="11">
        <v>180</v>
      </c>
      <c r="H131" s="11">
        <v>195</v>
      </c>
      <c r="I131" s="11">
        <v>216</v>
      </c>
      <c r="J131" s="11">
        <v>204</v>
      </c>
      <c r="K131" s="11">
        <v>186</v>
      </c>
      <c r="L131" s="11">
        <v>259</v>
      </c>
      <c r="M131" s="56">
        <v>291</v>
      </c>
      <c r="N131">
        <v>303</v>
      </c>
      <c r="O131" s="11">
        <v>298</v>
      </c>
      <c r="P131" s="11">
        <v>336</v>
      </c>
      <c r="Q131" s="11">
        <v>359</v>
      </c>
      <c r="R131" s="62">
        <v>385</v>
      </c>
      <c r="S131" s="11">
        <v>419</v>
      </c>
      <c r="T131" s="28">
        <f t="shared" si="68"/>
        <v>41.40038518369419</v>
      </c>
      <c r="U131" s="28">
        <f t="shared" si="59"/>
        <v>40.027996724566215</v>
      </c>
      <c r="V131" s="28">
        <f t="shared" si="60"/>
        <v>40.94292236398487</v>
      </c>
      <c r="W131" s="28">
        <f t="shared" si="61"/>
        <v>41.17165377383954</v>
      </c>
      <c r="X131" s="28">
        <f t="shared" si="62"/>
        <v>44.60262492165949</v>
      </c>
      <c r="Y131" s="28">
        <f t="shared" si="63"/>
        <v>49.40598452860743</v>
      </c>
      <c r="Z131" s="28">
        <f t="shared" si="64"/>
        <v>46.66120761035147</v>
      </c>
      <c r="AA131" s="28">
        <f t="shared" si="65"/>
        <v>42.54404223296752</v>
      </c>
      <c r="AB131" s="28">
        <f t="shared" si="66"/>
        <v>59.24143515235799</v>
      </c>
      <c r="AC131" s="28">
        <f t="shared" si="67"/>
        <v>66.56084026770725</v>
      </c>
      <c r="AD131" s="28" t="e">
        <f>+#REF!/$C131*10000*5</f>
        <v>#REF!</v>
      </c>
    </row>
    <row r="132" spans="1:30" ht="12.75">
      <c r="A132" s="2" t="s">
        <v>80</v>
      </c>
      <c r="B132" s="3" t="s">
        <v>81</v>
      </c>
      <c r="C132" s="24">
        <v>271425</v>
      </c>
      <c r="D132" s="11">
        <v>510</v>
      </c>
      <c r="E132" s="1">
        <v>254</v>
      </c>
      <c r="F132" s="11">
        <v>258</v>
      </c>
      <c r="G132" s="11">
        <v>257</v>
      </c>
      <c r="H132" s="11">
        <v>240</v>
      </c>
      <c r="I132" s="11">
        <v>236</v>
      </c>
      <c r="J132" s="11">
        <v>242</v>
      </c>
      <c r="K132" s="11">
        <v>218</v>
      </c>
      <c r="L132" s="11">
        <v>129</v>
      </c>
      <c r="M132" s="56">
        <v>126</v>
      </c>
      <c r="N132">
        <v>129</v>
      </c>
      <c r="O132" s="11">
        <v>152</v>
      </c>
      <c r="P132" s="11">
        <v>149</v>
      </c>
      <c r="Q132" s="11">
        <v>154</v>
      </c>
      <c r="R132" s="62">
        <v>147</v>
      </c>
      <c r="S132" s="11">
        <v>151</v>
      </c>
      <c r="T132" s="28">
        <f t="shared" si="68"/>
        <v>93.94860458690246</v>
      </c>
      <c r="U132" s="28">
        <f t="shared" si="59"/>
        <v>46.790089343280826</v>
      </c>
      <c r="V132" s="28">
        <f t="shared" si="60"/>
        <v>47.52694114396242</v>
      </c>
      <c r="W132" s="28">
        <f t="shared" si="61"/>
        <v>47.34272819379203</v>
      </c>
      <c r="X132" s="28">
        <f t="shared" si="62"/>
        <v>44.21110804089527</v>
      </c>
      <c r="Y132" s="28">
        <f t="shared" si="63"/>
        <v>43.474256240213684</v>
      </c>
      <c r="Z132" s="28">
        <f t="shared" si="64"/>
        <v>44.57953394123607</v>
      </c>
      <c r="AA132" s="28">
        <f t="shared" si="65"/>
        <v>40.15842313714654</v>
      </c>
      <c r="AB132" s="28">
        <f t="shared" si="66"/>
        <v>23.76347057198121</v>
      </c>
      <c r="AC132" s="28">
        <f t="shared" si="67"/>
        <v>23.21083172147002</v>
      </c>
      <c r="AD132" s="28" t="e">
        <f>+#REF!/$C132*10000*5</f>
        <v>#REF!</v>
      </c>
    </row>
    <row r="133" spans="1:30" ht="12.75">
      <c r="A133" s="2" t="s">
        <v>82</v>
      </c>
      <c r="B133" s="3" t="s">
        <v>83</v>
      </c>
      <c r="C133" s="24">
        <v>214573</v>
      </c>
      <c r="D133" s="11">
        <v>246</v>
      </c>
      <c r="E133" s="1">
        <v>205</v>
      </c>
      <c r="F133" s="11">
        <v>213</v>
      </c>
      <c r="G133" s="11">
        <v>207</v>
      </c>
      <c r="H133" s="11">
        <v>205</v>
      </c>
      <c r="I133" s="11">
        <v>198</v>
      </c>
      <c r="J133" s="11">
        <v>196</v>
      </c>
      <c r="K133" s="11">
        <v>195</v>
      </c>
      <c r="L133" s="11">
        <v>188</v>
      </c>
      <c r="M133" s="56">
        <v>189</v>
      </c>
      <c r="N133">
        <v>188</v>
      </c>
      <c r="O133" s="11">
        <v>197</v>
      </c>
      <c r="P133" s="11">
        <v>191</v>
      </c>
      <c r="Q133" s="11">
        <v>192</v>
      </c>
      <c r="R133" s="62">
        <v>191</v>
      </c>
      <c r="S133" s="11">
        <v>195</v>
      </c>
      <c r="T133" s="28">
        <f t="shared" si="68"/>
        <v>57.32314876522209</v>
      </c>
      <c r="U133" s="28">
        <f t="shared" si="59"/>
        <v>47.769290637685074</v>
      </c>
      <c r="V133" s="28">
        <f t="shared" si="60"/>
        <v>49.633458077204494</v>
      </c>
      <c r="W133" s="28">
        <f t="shared" si="61"/>
        <v>48.23533249756493</v>
      </c>
      <c r="X133" s="28">
        <f t="shared" si="62"/>
        <v>47.769290637685074</v>
      </c>
      <c r="Y133" s="28">
        <f t="shared" si="63"/>
        <v>46.13814412810559</v>
      </c>
      <c r="Z133" s="28">
        <f t="shared" si="64"/>
        <v>45.672102268225736</v>
      </c>
      <c r="AA133" s="28">
        <f t="shared" si="65"/>
        <v>45.43908133828581</v>
      </c>
      <c r="AB133" s="28">
        <f t="shared" si="66"/>
        <v>43.80793482870631</v>
      </c>
      <c r="AC133" s="28">
        <f t="shared" si="67"/>
        <v>44.04095575864624</v>
      </c>
      <c r="AD133" s="28" t="e">
        <f>+#REF!/$C133*10000*5</f>
        <v>#REF!</v>
      </c>
    </row>
    <row r="134" spans="1:30" ht="12.75">
      <c r="A134" s="2" t="s">
        <v>84</v>
      </c>
      <c r="B134" s="3" t="s">
        <v>85</v>
      </c>
      <c r="C134" s="24">
        <v>227453</v>
      </c>
      <c r="D134" s="11">
        <v>181</v>
      </c>
      <c r="E134" s="1">
        <v>210</v>
      </c>
      <c r="F134" s="11">
        <v>210</v>
      </c>
      <c r="G134" s="11">
        <v>293</v>
      </c>
      <c r="H134" s="11">
        <v>216</v>
      </c>
      <c r="I134" s="11">
        <v>226</v>
      </c>
      <c r="J134" s="11">
        <v>238</v>
      </c>
      <c r="K134" s="11">
        <v>215</v>
      </c>
      <c r="L134" s="11">
        <v>269</v>
      </c>
      <c r="M134" s="56">
        <v>256</v>
      </c>
      <c r="N134">
        <v>289</v>
      </c>
      <c r="O134" s="11">
        <v>310</v>
      </c>
      <c r="P134" s="11">
        <v>231</v>
      </c>
      <c r="Q134" s="11">
        <v>234</v>
      </c>
      <c r="R134" s="62">
        <v>241</v>
      </c>
      <c r="S134" s="11">
        <v>245</v>
      </c>
      <c r="T134" s="28">
        <f t="shared" si="68"/>
        <v>39.78843980954307</v>
      </c>
      <c r="U134" s="28">
        <f t="shared" si="59"/>
        <v>46.16338320444224</v>
      </c>
      <c r="V134" s="28">
        <f t="shared" si="60"/>
        <v>46.16338320444224</v>
      </c>
      <c r="W134" s="28">
        <f t="shared" si="61"/>
        <v>64.40891085191227</v>
      </c>
      <c r="X134" s="28">
        <f t="shared" si="62"/>
        <v>47.482337010283445</v>
      </c>
      <c r="Y134" s="28">
        <f t="shared" si="63"/>
        <v>49.68059335335212</v>
      </c>
      <c r="Z134" s="28">
        <f t="shared" si="64"/>
        <v>52.31850096503453</v>
      </c>
      <c r="AA134" s="28">
        <f t="shared" si="65"/>
        <v>47.26251137597658</v>
      </c>
      <c r="AB134" s="28">
        <f t="shared" si="66"/>
        <v>59.13309562854743</v>
      </c>
      <c r="AC134" s="28">
        <f t="shared" si="67"/>
        <v>56.27536238255815</v>
      </c>
      <c r="AD134" s="28" t="e">
        <f>+#REF!/$C134*10000*5</f>
        <v>#REF!</v>
      </c>
    </row>
    <row r="135" spans="1:30" ht="12.75">
      <c r="A135" s="2" t="s">
        <v>86</v>
      </c>
      <c r="B135" s="3" t="s">
        <v>87</v>
      </c>
      <c r="C135" s="24">
        <v>185488</v>
      </c>
      <c r="D135" s="11">
        <v>103</v>
      </c>
      <c r="E135" s="1">
        <v>112</v>
      </c>
      <c r="F135" s="11">
        <v>117</v>
      </c>
      <c r="G135" s="11">
        <v>137</v>
      </c>
      <c r="H135" s="11">
        <v>146</v>
      </c>
      <c r="I135" s="11">
        <v>150</v>
      </c>
      <c r="J135" s="11">
        <v>125</v>
      </c>
      <c r="K135" s="11">
        <v>133</v>
      </c>
      <c r="L135" s="11">
        <v>119</v>
      </c>
      <c r="M135" s="56">
        <v>144</v>
      </c>
      <c r="N135">
        <v>130</v>
      </c>
      <c r="O135" s="11">
        <v>110</v>
      </c>
      <c r="P135" s="11">
        <v>140</v>
      </c>
      <c r="Q135" s="11">
        <v>117</v>
      </c>
      <c r="R135" s="62">
        <v>117</v>
      </c>
      <c r="S135" s="11">
        <v>123</v>
      </c>
      <c r="T135" s="28">
        <f t="shared" si="68"/>
        <v>27.764599327180196</v>
      </c>
      <c r="U135" s="28">
        <f t="shared" si="59"/>
        <v>30.190632278098853</v>
      </c>
      <c r="V135" s="28">
        <f t="shared" si="60"/>
        <v>31.53842836194255</v>
      </c>
      <c r="W135" s="28">
        <f t="shared" si="61"/>
        <v>36.929612697317346</v>
      </c>
      <c r="X135" s="28">
        <f t="shared" si="62"/>
        <v>39.355645648236</v>
      </c>
      <c r="Y135" s="28">
        <f t="shared" si="63"/>
        <v>40.43388251531097</v>
      </c>
      <c r="Z135" s="28">
        <f t="shared" si="64"/>
        <v>33.69490209609247</v>
      </c>
      <c r="AA135" s="28">
        <f t="shared" si="65"/>
        <v>35.85137583024239</v>
      </c>
      <c r="AB135" s="28">
        <f t="shared" si="66"/>
        <v>32.07754679548003</v>
      </c>
      <c r="AC135" s="28">
        <f t="shared" si="67"/>
        <v>38.816527214698525</v>
      </c>
      <c r="AD135" s="28" t="e">
        <f>+#REF!/$C135*10000*5</f>
        <v>#REF!</v>
      </c>
    </row>
    <row r="136" spans="1:30" ht="12.75">
      <c r="A136" s="2" t="s">
        <v>88</v>
      </c>
      <c r="B136" s="3" t="s">
        <v>89</v>
      </c>
      <c r="C136" s="24">
        <v>336966</v>
      </c>
      <c r="D136" s="11">
        <v>325</v>
      </c>
      <c r="E136" s="1">
        <v>332</v>
      </c>
      <c r="F136" s="11">
        <v>325</v>
      </c>
      <c r="G136" s="11">
        <v>339</v>
      </c>
      <c r="H136" s="11">
        <v>409</v>
      </c>
      <c r="I136" s="11">
        <v>389</v>
      </c>
      <c r="J136" s="11">
        <v>372</v>
      </c>
      <c r="K136" s="11">
        <v>375</v>
      </c>
      <c r="L136" s="11">
        <v>321</v>
      </c>
      <c r="M136" s="56">
        <v>303</v>
      </c>
      <c r="N136">
        <v>321</v>
      </c>
      <c r="O136" s="11">
        <v>299</v>
      </c>
      <c r="P136" s="11">
        <v>295</v>
      </c>
      <c r="Q136" s="11">
        <v>306</v>
      </c>
      <c r="R136" s="62">
        <v>302</v>
      </c>
      <c r="S136" s="11">
        <v>358</v>
      </c>
      <c r="T136" s="28">
        <f t="shared" si="68"/>
        <v>48.224449944504784</v>
      </c>
      <c r="U136" s="28">
        <f t="shared" si="59"/>
        <v>49.26313040484796</v>
      </c>
      <c r="V136" s="28">
        <f t="shared" si="60"/>
        <v>48.224449944504784</v>
      </c>
      <c r="W136" s="28">
        <f t="shared" si="61"/>
        <v>50.30181086519115</v>
      </c>
      <c r="X136" s="28">
        <f t="shared" si="62"/>
        <v>60.68861546862295</v>
      </c>
      <c r="Y136" s="28">
        <f t="shared" si="63"/>
        <v>57.72095701049957</v>
      </c>
      <c r="Z136" s="28">
        <f t="shared" si="64"/>
        <v>55.19844732109472</v>
      </c>
      <c r="AA136" s="28">
        <f t="shared" si="65"/>
        <v>55.643596089813215</v>
      </c>
      <c r="AB136" s="28">
        <f t="shared" si="66"/>
        <v>47.630918252880114</v>
      </c>
      <c r="AC136" s="28">
        <f t="shared" si="67"/>
        <v>44.96002564056908</v>
      </c>
      <c r="AD136" s="28" t="e">
        <f>+#REF!/$C136*10000*5</f>
        <v>#REF!</v>
      </c>
    </row>
    <row r="137" spans="1:30" ht="12.75">
      <c r="A137" s="2" t="s">
        <v>102</v>
      </c>
      <c r="B137" s="3" t="s">
        <v>308</v>
      </c>
      <c r="C137" s="24">
        <v>178021</v>
      </c>
      <c r="D137" s="11">
        <v>200</v>
      </c>
      <c r="E137" s="1">
        <v>202</v>
      </c>
      <c r="F137" s="11">
        <v>207</v>
      </c>
      <c r="G137" s="11">
        <v>208</v>
      </c>
      <c r="H137" s="11">
        <v>205</v>
      </c>
      <c r="I137" s="11">
        <v>210</v>
      </c>
      <c r="J137" s="11">
        <v>215</v>
      </c>
      <c r="K137" s="11">
        <v>219</v>
      </c>
      <c r="L137" s="11">
        <v>237</v>
      </c>
      <c r="M137" s="56">
        <v>292</v>
      </c>
      <c r="N137">
        <v>222</v>
      </c>
      <c r="O137" s="11">
        <v>231</v>
      </c>
      <c r="P137" s="11">
        <v>225</v>
      </c>
      <c r="Q137" s="11">
        <v>231</v>
      </c>
      <c r="R137" s="62">
        <v>250</v>
      </c>
      <c r="S137" s="11">
        <v>249</v>
      </c>
      <c r="T137" s="28">
        <f t="shared" si="68"/>
        <v>56.17314811173962</v>
      </c>
      <c r="U137" s="28">
        <f t="shared" si="59"/>
        <v>56.73487959285702</v>
      </c>
      <c r="V137" s="28">
        <f t="shared" si="60"/>
        <v>58.13920829565052</v>
      </c>
      <c r="W137" s="28">
        <f t="shared" si="61"/>
        <v>58.420074036209215</v>
      </c>
      <c r="X137" s="28">
        <f t="shared" si="62"/>
        <v>57.57747681453311</v>
      </c>
      <c r="Y137" s="28">
        <f t="shared" si="63"/>
        <v>58.98180551732661</v>
      </c>
      <c r="Z137" s="28">
        <f t="shared" si="64"/>
        <v>60.3861342201201</v>
      </c>
      <c r="AA137" s="28">
        <f t="shared" si="65"/>
        <v>61.509597182354895</v>
      </c>
      <c r="AB137" s="28">
        <f t="shared" si="66"/>
        <v>66.56518051241146</v>
      </c>
      <c r="AC137" s="28">
        <f t="shared" si="67"/>
        <v>82.01279624313985</v>
      </c>
      <c r="AD137" s="28" t="e">
        <f>+#REF!/$C137*10000*5</f>
        <v>#REF!</v>
      </c>
    </row>
    <row r="138" spans="1:30" ht="12.75">
      <c r="A138" s="2" t="s">
        <v>103</v>
      </c>
      <c r="B138" s="3" t="s">
        <v>104</v>
      </c>
      <c r="C138" s="24">
        <v>231874</v>
      </c>
      <c r="D138" s="11">
        <v>5</v>
      </c>
      <c r="E138" s="1">
        <v>140</v>
      </c>
      <c r="F138" s="11">
        <v>150</v>
      </c>
      <c r="G138" s="11">
        <v>162</v>
      </c>
      <c r="H138" s="11">
        <v>150</v>
      </c>
      <c r="I138" s="11">
        <v>168</v>
      </c>
      <c r="J138" s="11">
        <v>169</v>
      </c>
      <c r="K138" s="11">
        <v>197</v>
      </c>
      <c r="L138" s="11">
        <v>183</v>
      </c>
      <c r="M138" s="56">
        <v>192</v>
      </c>
      <c r="N138">
        <v>217</v>
      </c>
      <c r="O138" s="11">
        <v>216</v>
      </c>
      <c r="P138" s="11">
        <v>223</v>
      </c>
      <c r="Q138" s="11">
        <v>205</v>
      </c>
      <c r="R138" s="62">
        <v>202</v>
      </c>
      <c r="S138" s="11">
        <v>208</v>
      </c>
      <c r="T138" s="28">
        <f t="shared" si="68"/>
        <v>1.0781717657003373</v>
      </c>
      <c r="U138" s="28">
        <f t="shared" si="59"/>
        <v>30.188809439609443</v>
      </c>
      <c r="V138" s="28">
        <f t="shared" si="60"/>
        <v>32.345152971010116</v>
      </c>
      <c r="W138" s="28">
        <f t="shared" si="61"/>
        <v>34.93276520869093</v>
      </c>
      <c r="X138" s="28">
        <f t="shared" si="62"/>
        <v>32.345152971010116</v>
      </c>
      <c r="Y138" s="28">
        <f t="shared" si="63"/>
        <v>36.22657132753134</v>
      </c>
      <c r="Z138" s="28">
        <f t="shared" si="64"/>
        <v>36.4422056806714</v>
      </c>
      <c r="AA138" s="28">
        <f t="shared" si="65"/>
        <v>42.47996756859329</v>
      </c>
      <c r="AB138" s="28">
        <f t="shared" si="66"/>
        <v>39.461086624632344</v>
      </c>
      <c r="AC138" s="28">
        <f t="shared" si="67"/>
        <v>41.40179580289295</v>
      </c>
      <c r="AD138" s="28" t="e">
        <f>+#REF!/$C138*10000*5</f>
        <v>#REF!</v>
      </c>
    </row>
    <row r="139" spans="1:30" ht="12.75">
      <c r="A139" s="2" t="s">
        <v>105</v>
      </c>
      <c r="B139" s="3" t="s">
        <v>106</v>
      </c>
      <c r="C139" s="24">
        <v>271950</v>
      </c>
      <c r="D139" s="11">
        <v>174</v>
      </c>
      <c r="E139" s="1">
        <v>184</v>
      </c>
      <c r="F139" s="11">
        <v>196</v>
      </c>
      <c r="G139" s="11">
        <v>242</v>
      </c>
      <c r="H139" s="11">
        <v>227</v>
      </c>
      <c r="I139" s="11">
        <v>223</v>
      </c>
      <c r="J139" s="11">
        <v>227</v>
      </c>
      <c r="K139" s="11">
        <v>258</v>
      </c>
      <c r="L139" s="11">
        <v>294</v>
      </c>
      <c r="M139" s="56">
        <v>323</v>
      </c>
      <c r="N139">
        <v>368</v>
      </c>
      <c r="O139" s="11">
        <v>393</v>
      </c>
      <c r="P139" s="11">
        <v>416</v>
      </c>
      <c r="Q139" s="11">
        <v>399</v>
      </c>
      <c r="R139" s="62">
        <v>401</v>
      </c>
      <c r="S139" s="11">
        <v>402</v>
      </c>
      <c r="T139" s="28">
        <f t="shared" si="68"/>
        <v>31.991174848317705</v>
      </c>
      <c r="U139" s="28">
        <f t="shared" si="59"/>
        <v>33.8297481154624</v>
      </c>
      <c r="V139" s="28">
        <f t="shared" si="60"/>
        <v>36.03603603603604</v>
      </c>
      <c r="W139" s="28">
        <f t="shared" si="61"/>
        <v>44.493473064901636</v>
      </c>
      <c r="X139" s="28">
        <f t="shared" si="62"/>
        <v>41.7356131641846</v>
      </c>
      <c r="Y139" s="28">
        <f t="shared" si="63"/>
        <v>41.00018385732671</v>
      </c>
      <c r="Z139" s="28">
        <f t="shared" si="64"/>
        <v>41.7356131641846</v>
      </c>
      <c r="AA139" s="28">
        <f t="shared" si="65"/>
        <v>47.435190292333154</v>
      </c>
      <c r="AB139" s="28">
        <f t="shared" si="66"/>
        <v>54.05405405405405</v>
      </c>
      <c r="AC139" s="28">
        <f t="shared" si="67"/>
        <v>59.38591652877367</v>
      </c>
      <c r="AD139" s="28" t="e">
        <f>+#REF!/$C139*10000*5</f>
        <v>#REF!</v>
      </c>
    </row>
    <row r="140" spans="1:30" ht="12.75">
      <c r="A140" s="2" t="s">
        <v>107</v>
      </c>
      <c r="B140" s="3" t="s">
        <v>108</v>
      </c>
      <c r="C140" s="24">
        <v>269184</v>
      </c>
      <c r="D140" s="11">
        <v>128</v>
      </c>
      <c r="E140" s="1">
        <v>143</v>
      </c>
      <c r="F140" s="11">
        <v>124</v>
      </c>
      <c r="G140" s="11">
        <v>153</v>
      </c>
      <c r="H140" s="11">
        <v>116</v>
      </c>
      <c r="I140" s="11">
        <v>156</v>
      </c>
      <c r="J140" s="11">
        <v>156</v>
      </c>
      <c r="K140" s="11">
        <v>171</v>
      </c>
      <c r="L140" s="11">
        <v>195</v>
      </c>
      <c r="M140" s="56">
        <v>193</v>
      </c>
      <c r="N140">
        <v>156</v>
      </c>
      <c r="O140" s="11">
        <v>187</v>
      </c>
      <c r="P140" s="11">
        <v>102</v>
      </c>
      <c r="Q140" s="11">
        <v>172</v>
      </c>
      <c r="R140" s="62">
        <v>232</v>
      </c>
      <c r="S140" s="11">
        <v>309</v>
      </c>
      <c r="T140" s="28">
        <f t="shared" si="68"/>
        <v>23.775558725630056</v>
      </c>
      <c r="U140" s="28">
        <f t="shared" si="59"/>
        <v>26.561757013789826</v>
      </c>
      <c r="V140" s="28">
        <f t="shared" si="60"/>
        <v>23.03257251545411</v>
      </c>
      <c r="W140" s="28">
        <f t="shared" si="61"/>
        <v>28.419222539229672</v>
      </c>
      <c r="X140" s="28">
        <f t="shared" si="62"/>
        <v>21.546600095102235</v>
      </c>
      <c r="Y140" s="28">
        <f t="shared" si="63"/>
        <v>28.97646219686163</v>
      </c>
      <c r="Z140" s="28">
        <f t="shared" si="64"/>
        <v>28.97646219686163</v>
      </c>
      <c r="AA140" s="28">
        <f t="shared" si="65"/>
        <v>31.762660485021396</v>
      </c>
      <c r="AB140" s="28">
        <f t="shared" si="66"/>
        <v>36.22057774607703</v>
      </c>
      <c r="AC140" s="28">
        <f t="shared" si="67"/>
        <v>35.84908464098906</v>
      </c>
      <c r="AD140" s="28" t="e">
        <f>+#REF!/$C140*10000*5</f>
        <v>#REF!</v>
      </c>
    </row>
    <row r="141" spans="1:30" ht="12.75">
      <c r="A141" s="2" t="s">
        <v>109</v>
      </c>
      <c r="B141" s="3" t="s">
        <v>110</v>
      </c>
      <c r="C141" s="24">
        <v>255652</v>
      </c>
      <c r="D141" s="11">
        <v>206</v>
      </c>
      <c r="E141" s="1">
        <v>205</v>
      </c>
      <c r="F141" s="11">
        <v>221</v>
      </c>
      <c r="G141" s="11">
        <v>192</v>
      </c>
      <c r="H141" s="11">
        <v>128</v>
      </c>
      <c r="I141" s="11">
        <v>148</v>
      </c>
      <c r="J141" s="11">
        <v>133</v>
      </c>
      <c r="K141" s="11">
        <v>148</v>
      </c>
      <c r="L141" s="11">
        <v>177</v>
      </c>
      <c r="M141" s="56">
        <v>171</v>
      </c>
      <c r="N141">
        <v>184</v>
      </c>
      <c r="O141" s="11">
        <v>170</v>
      </c>
      <c r="P141" s="11">
        <v>185</v>
      </c>
      <c r="Q141" s="11">
        <v>182</v>
      </c>
      <c r="R141" s="62">
        <v>181</v>
      </c>
      <c r="S141" s="11">
        <v>186</v>
      </c>
      <c r="T141" s="28">
        <f t="shared" si="68"/>
        <v>40.289143053838814</v>
      </c>
      <c r="U141" s="28">
        <f t="shared" si="59"/>
        <v>40.093564689499786</v>
      </c>
      <c r="V141" s="28">
        <f t="shared" si="60"/>
        <v>43.222818518924164</v>
      </c>
      <c r="W141" s="28">
        <f t="shared" si="61"/>
        <v>37.55104595309248</v>
      </c>
      <c r="X141" s="28">
        <f t="shared" si="62"/>
        <v>25.03403063539499</v>
      </c>
      <c r="Y141" s="28">
        <f t="shared" si="63"/>
        <v>28.945597922175455</v>
      </c>
      <c r="Z141" s="28">
        <f t="shared" si="64"/>
        <v>26.011922457090108</v>
      </c>
      <c r="AA141" s="28">
        <f t="shared" si="65"/>
        <v>28.945597922175455</v>
      </c>
      <c r="AB141" s="28">
        <f t="shared" si="66"/>
        <v>34.61737048800713</v>
      </c>
      <c r="AC141" s="28">
        <f t="shared" si="67"/>
        <v>33.443900301972995</v>
      </c>
      <c r="AD141" s="28" t="e">
        <f>+#REF!/$C141*10000*5</f>
        <v>#REF!</v>
      </c>
    </row>
    <row r="142" spans="1:30" ht="12.75">
      <c r="A142" s="2" t="s">
        <v>111</v>
      </c>
      <c r="B142" s="3" t="s">
        <v>112</v>
      </c>
      <c r="C142" s="24">
        <v>278951</v>
      </c>
      <c r="D142" s="11">
        <v>111</v>
      </c>
      <c r="E142" s="1">
        <v>100</v>
      </c>
      <c r="F142" s="11">
        <v>102</v>
      </c>
      <c r="G142" s="11">
        <v>110</v>
      </c>
      <c r="H142" s="11">
        <v>107</v>
      </c>
      <c r="I142" s="11">
        <v>116</v>
      </c>
      <c r="J142" s="11">
        <v>148</v>
      </c>
      <c r="K142" s="11">
        <v>130</v>
      </c>
      <c r="L142" s="11">
        <v>135</v>
      </c>
      <c r="M142" s="56">
        <v>135</v>
      </c>
      <c r="N142">
        <v>320</v>
      </c>
      <c r="O142" s="11">
        <v>244</v>
      </c>
      <c r="P142" s="11">
        <v>199</v>
      </c>
      <c r="Q142" s="11">
        <v>213</v>
      </c>
      <c r="R142" s="62">
        <v>223</v>
      </c>
      <c r="S142" s="11">
        <v>225</v>
      </c>
      <c r="T142" s="28">
        <f t="shared" si="68"/>
        <v>19.89596739212263</v>
      </c>
      <c r="U142" s="28">
        <f t="shared" si="59"/>
        <v>17.924294947858225</v>
      </c>
      <c r="V142" s="28">
        <f t="shared" si="60"/>
        <v>18.28278084681539</v>
      </c>
      <c r="W142" s="28">
        <f t="shared" si="61"/>
        <v>19.716724442644047</v>
      </c>
      <c r="X142" s="28">
        <f t="shared" si="62"/>
        <v>19.178995594208303</v>
      </c>
      <c r="Y142" s="28">
        <f t="shared" si="63"/>
        <v>20.792182139515543</v>
      </c>
      <c r="Z142" s="28">
        <f t="shared" si="64"/>
        <v>26.527956522830177</v>
      </c>
      <c r="AA142" s="28">
        <f t="shared" si="65"/>
        <v>23.301583432215693</v>
      </c>
      <c r="AB142" s="28">
        <f t="shared" si="66"/>
        <v>24.197798179608604</v>
      </c>
      <c r="AC142" s="28">
        <f t="shared" si="67"/>
        <v>24.197798179608604</v>
      </c>
      <c r="AD142" s="28" t="e">
        <f>+#REF!/$C142*10000*5</f>
        <v>#REF!</v>
      </c>
    </row>
    <row r="143" spans="1:30" ht="12.75">
      <c r="A143" s="2" t="s">
        <v>121</v>
      </c>
      <c r="B143" s="3" t="s">
        <v>309</v>
      </c>
      <c r="C143" s="24">
        <v>179509</v>
      </c>
      <c r="D143" s="11">
        <v>95</v>
      </c>
      <c r="E143" s="1">
        <v>238</v>
      </c>
      <c r="F143" s="11">
        <v>257</v>
      </c>
      <c r="G143" s="11">
        <v>216</v>
      </c>
      <c r="H143" s="11">
        <v>100</v>
      </c>
      <c r="I143" s="11">
        <v>115</v>
      </c>
      <c r="J143" s="11">
        <v>95</v>
      </c>
      <c r="K143" s="11">
        <v>100</v>
      </c>
      <c r="L143" s="11">
        <v>100</v>
      </c>
      <c r="M143" s="56">
        <v>173</v>
      </c>
      <c r="N143">
        <v>231</v>
      </c>
      <c r="O143" s="11">
        <v>148</v>
      </c>
      <c r="P143" s="11">
        <v>101</v>
      </c>
      <c r="Q143" s="11">
        <v>117</v>
      </c>
      <c r="R143" s="62">
        <v>135</v>
      </c>
      <c r="S143" s="11">
        <v>148</v>
      </c>
      <c r="T143" s="28">
        <f t="shared" si="68"/>
        <v>26.461068804349644</v>
      </c>
      <c r="U143" s="28">
        <f t="shared" si="59"/>
        <v>66.2919407940549</v>
      </c>
      <c r="V143" s="28">
        <f t="shared" si="60"/>
        <v>71.58415455492482</v>
      </c>
      <c r="W143" s="28">
        <f t="shared" si="61"/>
        <v>60.16411433410023</v>
      </c>
      <c r="X143" s="28">
        <f t="shared" si="62"/>
        <v>27.85375663615752</v>
      </c>
      <c r="Y143" s="28">
        <f t="shared" si="63"/>
        <v>32.03182013158114</v>
      </c>
      <c r="Z143" s="28">
        <f t="shared" si="64"/>
        <v>26.461068804349644</v>
      </c>
      <c r="AA143" s="28">
        <f t="shared" si="65"/>
        <v>27.85375663615752</v>
      </c>
      <c r="AB143" s="28">
        <f t="shared" si="66"/>
        <v>27.85375663615752</v>
      </c>
      <c r="AC143" s="28">
        <f t="shared" si="67"/>
        <v>48.18699898055251</v>
      </c>
      <c r="AD143" s="28" t="e">
        <f>+#REF!/$C143*10000*5</f>
        <v>#REF!</v>
      </c>
    </row>
    <row r="144" spans="1:30" ht="12.75">
      <c r="A144" s="2" t="s">
        <v>122</v>
      </c>
      <c r="B144" s="3" t="s">
        <v>310</v>
      </c>
      <c r="C144" s="24">
        <v>382162</v>
      </c>
      <c r="D144" s="11">
        <v>251</v>
      </c>
      <c r="E144" s="1">
        <v>258</v>
      </c>
      <c r="F144" s="11">
        <v>228</v>
      </c>
      <c r="G144" s="11">
        <v>287</v>
      </c>
      <c r="H144" s="11">
        <v>283</v>
      </c>
      <c r="I144" s="11">
        <v>302</v>
      </c>
      <c r="J144" s="11">
        <v>333</v>
      </c>
      <c r="K144" s="11">
        <v>351</v>
      </c>
      <c r="L144" s="11">
        <v>303</v>
      </c>
      <c r="M144" s="56">
        <v>308</v>
      </c>
      <c r="N144">
        <v>312</v>
      </c>
      <c r="O144" s="11">
        <v>307</v>
      </c>
      <c r="P144" s="11">
        <v>347</v>
      </c>
      <c r="Q144" s="11">
        <v>366</v>
      </c>
      <c r="R144" s="62">
        <v>419</v>
      </c>
      <c r="S144" s="11">
        <v>278</v>
      </c>
      <c r="T144" s="28">
        <f t="shared" si="68"/>
        <v>32.839476452394535</v>
      </c>
      <c r="U144" s="28">
        <f t="shared" si="59"/>
        <v>33.75531842517048</v>
      </c>
      <c r="V144" s="28">
        <f t="shared" si="60"/>
        <v>29.830281398987857</v>
      </c>
      <c r="W144" s="28">
        <f t="shared" si="61"/>
        <v>37.54952088381367</v>
      </c>
      <c r="X144" s="28">
        <f t="shared" si="62"/>
        <v>37.02618261365599</v>
      </c>
      <c r="Y144" s="28">
        <f t="shared" si="63"/>
        <v>39.512039396904974</v>
      </c>
      <c r="Z144" s="28">
        <f t="shared" si="64"/>
        <v>43.56791099062701</v>
      </c>
      <c r="AA144" s="28">
        <f t="shared" si="65"/>
        <v>45.92293320633658</v>
      </c>
      <c r="AB144" s="28">
        <f t="shared" si="66"/>
        <v>39.6428739644444</v>
      </c>
      <c r="AC144" s="28">
        <f t="shared" si="67"/>
        <v>40.29704680214151</v>
      </c>
      <c r="AD144" s="28" t="e">
        <f>+#REF!/$C144*10000*5</f>
        <v>#REF!</v>
      </c>
    </row>
    <row r="145" spans="1:30" ht="12.75">
      <c r="A145" s="2" t="s">
        <v>149</v>
      </c>
      <c r="B145" s="3" t="s">
        <v>150</v>
      </c>
      <c r="C145" s="24">
        <v>251942</v>
      </c>
      <c r="D145" s="11">
        <v>161</v>
      </c>
      <c r="E145" s="1">
        <v>126</v>
      </c>
      <c r="F145" s="11">
        <v>154</v>
      </c>
      <c r="G145" s="11">
        <v>233</v>
      </c>
      <c r="H145" s="11">
        <v>280</v>
      </c>
      <c r="I145" s="11">
        <v>284</v>
      </c>
      <c r="J145" s="11">
        <v>308</v>
      </c>
      <c r="K145" s="11">
        <v>263</v>
      </c>
      <c r="L145" s="11">
        <v>435</v>
      </c>
      <c r="M145" s="56">
        <v>452</v>
      </c>
      <c r="N145">
        <v>519</v>
      </c>
      <c r="O145" s="11">
        <v>570</v>
      </c>
      <c r="P145" s="11">
        <v>599</v>
      </c>
      <c r="Q145" s="11">
        <v>661</v>
      </c>
      <c r="R145" s="62">
        <v>683</v>
      </c>
      <c r="S145" s="11">
        <v>658</v>
      </c>
      <c r="T145" s="28">
        <f t="shared" si="68"/>
        <v>31.951798429797332</v>
      </c>
      <c r="U145" s="28">
        <f t="shared" si="59"/>
        <v>25.005755292884867</v>
      </c>
      <c r="V145" s="28">
        <f t="shared" si="60"/>
        <v>30.562589802414845</v>
      </c>
      <c r="W145" s="28">
        <f t="shared" si="61"/>
        <v>46.240801454302975</v>
      </c>
      <c r="X145" s="28">
        <f t="shared" si="62"/>
        <v>55.56834509529971</v>
      </c>
      <c r="Y145" s="28">
        <f t="shared" si="63"/>
        <v>56.36217859666114</v>
      </c>
      <c r="Z145" s="28">
        <f t="shared" si="64"/>
        <v>61.12517960482969</v>
      </c>
      <c r="AA145" s="28">
        <f t="shared" si="65"/>
        <v>52.194552714513655</v>
      </c>
      <c r="AB145" s="28">
        <f t="shared" si="66"/>
        <v>86.3293932730549</v>
      </c>
      <c r="AC145" s="28">
        <f t="shared" si="67"/>
        <v>89.70318565384096</v>
      </c>
      <c r="AD145" s="28" t="e">
        <f>+#REF!/$C145*10000*5</f>
        <v>#REF!</v>
      </c>
    </row>
    <row r="146" spans="1:30" ht="12.75">
      <c r="A146" s="2" t="s">
        <v>151</v>
      </c>
      <c r="B146" s="3" t="s">
        <v>152</v>
      </c>
      <c r="C146" s="24">
        <v>221747</v>
      </c>
      <c r="D146" s="11">
        <v>183</v>
      </c>
      <c r="E146" s="1">
        <v>206</v>
      </c>
      <c r="F146" s="11">
        <v>241</v>
      </c>
      <c r="G146" s="11">
        <v>238</v>
      </c>
      <c r="H146" s="11">
        <v>283</v>
      </c>
      <c r="I146" s="11">
        <v>285</v>
      </c>
      <c r="J146" s="11">
        <v>307</v>
      </c>
      <c r="K146" s="11">
        <v>325</v>
      </c>
      <c r="L146" s="11">
        <v>407</v>
      </c>
      <c r="M146" s="56">
        <v>304</v>
      </c>
      <c r="N146">
        <v>347</v>
      </c>
      <c r="O146" s="11">
        <v>398</v>
      </c>
      <c r="P146" s="11">
        <v>467</v>
      </c>
      <c r="Q146" s="11">
        <v>464</v>
      </c>
      <c r="R146" s="62">
        <v>484</v>
      </c>
      <c r="S146" s="11">
        <v>456</v>
      </c>
      <c r="T146" s="28">
        <f t="shared" si="68"/>
        <v>41.26324144182334</v>
      </c>
      <c r="U146" s="28">
        <f t="shared" si="59"/>
        <v>46.449331896260155</v>
      </c>
      <c r="V146" s="28">
        <f t="shared" si="60"/>
        <v>54.34120867475095</v>
      </c>
      <c r="W146" s="28">
        <f t="shared" si="61"/>
        <v>53.66476209373745</v>
      </c>
      <c r="X146" s="28">
        <f t="shared" si="62"/>
        <v>63.81146080893992</v>
      </c>
      <c r="Y146" s="28">
        <f t="shared" si="63"/>
        <v>64.26242519628225</v>
      </c>
      <c r="Z146" s="28">
        <f t="shared" si="64"/>
        <v>69.2230334570479</v>
      </c>
      <c r="AA146" s="28">
        <f t="shared" si="65"/>
        <v>73.28171294312888</v>
      </c>
      <c r="AB146" s="28">
        <f t="shared" si="66"/>
        <v>91.77125282416448</v>
      </c>
      <c r="AC146" s="28">
        <f t="shared" si="67"/>
        <v>68.5465868760344</v>
      </c>
      <c r="AD146" s="28" t="e">
        <f>+#REF!/$C146*10000*5</f>
        <v>#REF!</v>
      </c>
    </row>
    <row r="147" spans="1:30" ht="12.75">
      <c r="A147" s="2" t="s">
        <v>263</v>
      </c>
      <c r="B147" s="3" t="s">
        <v>264</v>
      </c>
      <c r="C147" s="24">
        <v>221594</v>
      </c>
      <c r="D147" s="11">
        <v>122</v>
      </c>
      <c r="E147" s="1">
        <v>145</v>
      </c>
      <c r="F147" s="11">
        <v>153</v>
      </c>
      <c r="G147" s="11">
        <v>177</v>
      </c>
      <c r="H147" s="11">
        <v>168</v>
      </c>
      <c r="I147" s="11">
        <v>170</v>
      </c>
      <c r="J147" s="11">
        <v>169</v>
      </c>
      <c r="K147" s="11">
        <v>166</v>
      </c>
      <c r="L147" s="11">
        <v>176</v>
      </c>
      <c r="M147" s="56">
        <v>181</v>
      </c>
      <c r="N147">
        <v>178</v>
      </c>
      <c r="O147" s="11">
        <v>196</v>
      </c>
      <c r="P147" s="11">
        <v>199</v>
      </c>
      <c r="Q147" s="11">
        <v>195</v>
      </c>
      <c r="R147" s="62">
        <v>214</v>
      </c>
      <c r="S147" s="11">
        <v>191</v>
      </c>
      <c r="T147" s="28">
        <f t="shared" si="68"/>
        <v>27.527821150392157</v>
      </c>
      <c r="U147" s="28">
        <f t="shared" si="59"/>
        <v>32.71749235087593</v>
      </c>
      <c r="V147" s="28">
        <f t="shared" si="60"/>
        <v>34.522595377131154</v>
      </c>
      <c r="W147" s="28">
        <f t="shared" si="61"/>
        <v>39.93790445589682</v>
      </c>
      <c r="X147" s="28">
        <f t="shared" si="62"/>
        <v>37.907163551359695</v>
      </c>
      <c r="Y147" s="28">
        <f t="shared" si="63"/>
        <v>38.3584393079235</v>
      </c>
      <c r="Z147" s="28">
        <f t="shared" si="64"/>
        <v>38.132801429641596</v>
      </c>
      <c r="AA147" s="28">
        <f t="shared" si="65"/>
        <v>37.45588779479589</v>
      </c>
      <c r="AB147" s="28">
        <f t="shared" si="66"/>
        <v>39.71226657761492</v>
      </c>
      <c r="AC147" s="28">
        <f t="shared" si="67"/>
        <v>40.840455969024426</v>
      </c>
      <c r="AD147" s="28" t="e">
        <f>+#REF!/$C147*10000*5</f>
        <v>#REF!</v>
      </c>
    </row>
    <row r="148" spans="2:30" ht="12.75">
      <c r="B148" s="1"/>
      <c r="C148" s="19"/>
      <c r="D148" s="13"/>
      <c r="E148" s="1"/>
      <c r="F148" s="11"/>
      <c r="G148" s="11"/>
      <c r="H148" s="11"/>
      <c r="I148" s="11"/>
      <c r="J148" s="11"/>
      <c r="K148" s="11"/>
      <c r="L148" s="11"/>
      <c r="M148" s="56"/>
      <c r="O148" s="11"/>
      <c r="P148" s="11"/>
      <c r="Q148" s="11"/>
      <c r="R148" s="11"/>
      <c r="S148" s="11"/>
      <c r="T148" s="13"/>
      <c r="U148" s="13"/>
      <c r="V148" s="13"/>
      <c r="W148" s="13"/>
      <c r="X148" s="13"/>
      <c r="Y148" s="13"/>
      <c r="Z148" s="13"/>
      <c r="AA148" s="13"/>
      <c r="AB148" s="13"/>
      <c r="AC148" s="13"/>
      <c r="AD148" s="13"/>
    </row>
    <row r="149" spans="1:30" ht="12.75">
      <c r="A149" s="5" t="s">
        <v>276</v>
      </c>
      <c r="B149" s="6"/>
      <c r="C149" s="23">
        <f>SUM(C150:C157)</f>
        <v>4236509</v>
      </c>
      <c r="D149" s="10">
        <v>2280</v>
      </c>
      <c r="E149" s="18">
        <v>2819</v>
      </c>
      <c r="F149" s="10">
        <v>3347</v>
      </c>
      <c r="G149" s="10">
        <v>3745</v>
      </c>
      <c r="H149" s="10">
        <v>3961</v>
      </c>
      <c r="I149" s="10">
        <v>3679</v>
      </c>
      <c r="J149" s="10">
        <v>3878</v>
      </c>
      <c r="K149" s="10">
        <f>SUM(K150:K157)</f>
        <v>4100</v>
      </c>
      <c r="L149" s="10">
        <f>SUM(L150:L157)</f>
        <v>3982</v>
      </c>
      <c r="M149" s="55">
        <v>4013</v>
      </c>
      <c r="N149" s="44">
        <v>4174</v>
      </c>
      <c r="O149" s="10">
        <v>4459</v>
      </c>
      <c r="P149" s="10">
        <v>4418</v>
      </c>
      <c r="Q149" s="10">
        <v>4564</v>
      </c>
      <c r="R149" s="64">
        <v>4800</v>
      </c>
      <c r="S149" s="10">
        <v>4878</v>
      </c>
      <c r="T149" s="27">
        <f aca="true" t="shared" si="69" ref="T149:T157">+D149/$C149*10000*5</f>
        <v>26.908947909705844</v>
      </c>
      <c r="U149" s="27">
        <f aca="true" t="shared" si="70" ref="U149:U157">+E149/$C149*10000*5</f>
        <v>33.270317612921396</v>
      </c>
      <c r="V149" s="27">
        <f aca="true" t="shared" si="71" ref="V149:V157">+F149/$C149*10000*5</f>
        <v>39.50186344464275</v>
      </c>
      <c r="W149" s="27">
        <f aca="true" t="shared" si="72" ref="W149:W157">+G149/$C149*10000*5</f>
        <v>44.19912715870544</v>
      </c>
      <c r="X149" s="27">
        <f aca="true" t="shared" si="73" ref="X149:X157">+H149/$C149*10000*5</f>
        <v>46.748395908045985</v>
      </c>
      <c r="Y149" s="27">
        <f aca="true" t="shared" si="74" ref="Y149:Y157">+I149/$C149*10000*5</f>
        <v>43.42018392974026</v>
      </c>
      <c r="Z149" s="27">
        <f aca="true" t="shared" si="75" ref="Z149:Z157">+J149/$C149*10000*5</f>
        <v>45.768815786771604</v>
      </c>
      <c r="AA149" s="27">
        <f aca="true" t="shared" si="76" ref="AA149:AA157">+K149/$C149*10000*5</f>
        <v>48.388897556927176</v>
      </c>
      <c r="AB149" s="27">
        <f aca="true" t="shared" si="77" ref="AB149:AB157">+L149/$C149*10000*5</f>
        <v>46.99624148089854</v>
      </c>
      <c r="AC149" s="27">
        <f aca="true" t="shared" si="78" ref="AC149:AC157">+M149/$C149*10000*5</f>
        <v>47.36210875510945</v>
      </c>
      <c r="AD149" s="27" t="e">
        <f>+#REF!/$C149*10000*5</f>
        <v>#REF!</v>
      </c>
    </row>
    <row r="150" spans="1:30" ht="12.75">
      <c r="A150" s="2" t="s">
        <v>100</v>
      </c>
      <c r="B150" s="3" t="s">
        <v>101</v>
      </c>
      <c r="C150" s="24">
        <v>251678</v>
      </c>
      <c r="D150" s="11">
        <v>139</v>
      </c>
      <c r="E150" s="1">
        <v>127</v>
      </c>
      <c r="F150" s="11">
        <v>129</v>
      </c>
      <c r="G150" s="11">
        <v>141</v>
      </c>
      <c r="H150" s="11">
        <v>150</v>
      </c>
      <c r="I150" s="11">
        <v>173</v>
      </c>
      <c r="J150" s="11">
        <v>133</v>
      </c>
      <c r="K150" s="11">
        <v>148</v>
      </c>
      <c r="L150" s="11">
        <v>160</v>
      </c>
      <c r="M150" s="56">
        <v>166</v>
      </c>
      <c r="N150">
        <v>149</v>
      </c>
      <c r="O150" s="11">
        <v>167</v>
      </c>
      <c r="P150" s="11">
        <v>169</v>
      </c>
      <c r="Q150" s="11">
        <v>189</v>
      </c>
      <c r="R150" s="62">
        <v>206</v>
      </c>
      <c r="S150" s="11">
        <v>245</v>
      </c>
      <c r="T150" s="28">
        <f t="shared" si="69"/>
        <v>27.614650466071726</v>
      </c>
      <c r="U150" s="28">
        <f t="shared" si="70"/>
        <v>25.230651864684237</v>
      </c>
      <c r="V150" s="28">
        <f t="shared" si="71"/>
        <v>25.62798496491549</v>
      </c>
      <c r="W150" s="28">
        <f t="shared" si="72"/>
        <v>28.011983566302973</v>
      </c>
      <c r="X150" s="28">
        <f t="shared" si="73"/>
        <v>29.799982517343587</v>
      </c>
      <c r="Y150" s="28">
        <f t="shared" si="74"/>
        <v>34.36931317000294</v>
      </c>
      <c r="Z150" s="28">
        <f t="shared" si="75"/>
        <v>26.42265116537798</v>
      </c>
      <c r="AA150" s="28">
        <f t="shared" si="76"/>
        <v>29.402649417112343</v>
      </c>
      <c r="AB150" s="28">
        <f t="shared" si="77"/>
        <v>31.78664801849983</v>
      </c>
      <c r="AC150" s="28">
        <f t="shared" si="78"/>
        <v>32.97864731919357</v>
      </c>
      <c r="AD150" s="28" t="e">
        <f>+#REF!/$C150*10000*5</f>
        <v>#REF!</v>
      </c>
    </row>
    <row r="151" spans="1:30" ht="12.75">
      <c r="A151" s="2" t="s">
        <v>114</v>
      </c>
      <c r="B151" s="3" t="s">
        <v>311</v>
      </c>
      <c r="C151" s="24">
        <v>251428</v>
      </c>
      <c r="D151" s="11">
        <v>176</v>
      </c>
      <c r="E151" s="1">
        <v>182</v>
      </c>
      <c r="F151" s="11">
        <v>151</v>
      </c>
      <c r="G151" s="11">
        <v>164</v>
      </c>
      <c r="H151" s="11">
        <v>126</v>
      </c>
      <c r="I151" s="11">
        <v>125</v>
      </c>
      <c r="J151" s="11">
        <v>129</v>
      </c>
      <c r="K151" s="11">
        <v>134</v>
      </c>
      <c r="L151" s="11">
        <v>105</v>
      </c>
      <c r="M151" s="56">
        <v>102</v>
      </c>
      <c r="N151">
        <v>239</v>
      </c>
      <c r="O151" s="11">
        <v>298</v>
      </c>
      <c r="P151" s="11">
        <v>300</v>
      </c>
      <c r="Q151" s="11">
        <v>358</v>
      </c>
      <c r="R151" s="62">
        <v>388</v>
      </c>
      <c r="S151" s="11">
        <v>435</v>
      </c>
      <c r="T151" s="28">
        <f t="shared" si="69"/>
        <v>35.00007954563533</v>
      </c>
      <c r="U151" s="28">
        <f t="shared" si="70"/>
        <v>36.193264075600176</v>
      </c>
      <c r="V151" s="28">
        <f t="shared" si="71"/>
        <v>30.028477337448493</v>
      </c>
      <c r="W151" s="28">
        <f t="shared" si="72"/>
        <v>32.613710485705646</v>
      </c>
      <c r="X151" s="28">
        <f t="shared" si="73"/>
        <v>25.056875129261655</v>
      </c>
      <c r="Y151" s="28">
        <f t="shared" si="74"/>
        <v>24.858011040934187</v>
      </c>
      <c r="Z151" s="28">
        <f t="shared" si="75"/>
        <v>25.65346739424408</v>
      </c>
      <c r="AA151" s="28">
        <f t="shared" si="76"/>
        <v>26.64778783588144</v>
      </c>
      <c r="AB151" s="28">
        <f t="shared" si="77"/>
        <v>20.880729274384716</v>
      </c>
      <c r="AC151" s="28">
        <f t="shared" si="78"/>
        <v>20.284137009402293</v>
      </c>
      <c r="AD151" s="28" t="e">
        <f>+#REF!/$C151*10000*5</f>
        <v>#REF!</v>
      </c>
    </row>
    <row r="152" spans="1:30" ht="12.75">
      <c r="A152" s="2" t="s">
        <v>190</v>
      </c>
      <c r="B152" s="3" t="s">
        <v>191</v>
      </c>
      <c r="C152" s="24">
        <v>1073478</v>
      </c>
      <c r="D152" s="11">
        <v>739</v>
      </c>
      <c r="E152" s="1">
        <v>678</v>
      </c>
      <c r="F152" s="11">
        <v>688</v>
      </c>
      <c r="G152" s="11">
        <v>787</v>
      </c>
      <c r="H152" s="11">
        <v>828</v>
      </c>
      <c r="I152" s="11">
        <v>887</v>
      </c>
      <c r="J152" s="11">
        <v>935</v>
      </c>
      <c r="K152" s="11">
        <v>1016</v>
      </c>
      <c r="L152" s="11">
        <v>1089</v>
      </c>
      <c r="M152" s="56">
        <v>1130</v>
      </c>
      <c r="N152" s="12">
        <v>1198</v>
      </c>
      <c r="O152" s="11">
        <v>1464</v>
      </c>
      <c r="P152" s="11">
        <v>1127</v>
      </c>
      <c r="Q152" s="11">
        <v>1096</v>
      </c>
      <c r="R152" s="62">
        <v>1086</v>
      </c>
      <c r="S152" s="11">
        <v>1081</v>
      </c>
      <c r="T152" s="28">
        <f t="shared" si="69"/>
        <v>34.42082650971888</v>
      </c>
      <c r="U152" s="28">
        <f t="shared" si="70"/>
        <v>31.57959455154181</v>
      </c>
      <c r="V152" s="28">
        <f t="shared" si="71"/>
        <v>32.04537028239051</v>
      </c>
      <c r="W152" s="28">
        <f t="shared" si="72"/>
        <v>36.65655001779263</v>
      </c>
      <c r="X152" s="28">
        <f t="shared" si="73"/>
        <v>38.5662305142723</v>
      </c>
      <c r="Y152" s="28">
        <f t="shared" si="74"/>
        <v>41.314307326279625</v>
      </c>
      <c r="Z152" s="28">
        <f t="shared" si="75"/>
        <v>43.550030834353386</v>
      </c>
      <c r="AA152" s="28">
        <f t="shared" si="76"/>
        <v>47.32281425422784</v>
      </c>
      <c r="AB152" s="28">
        <f t="shared" si="77"/>
        <v>50.72297708942335</v>
      </c>
      <c r="AC152" s="28">
        <f t="shared" si="78"/>
        <v>52.63265758590302</v>
      </c>
      <c r="AD152" s="28" t="e">
        <f>+#REF!/$C152*10000*5</f>
        <v>#REF!</v>
      </c>
    </row>
    <row r="153" spans="1:30" ht="12.75">
      <c r="A153" s="2" t="s">
        <v>192</v>
      </c>
      <c r="B153" s="3" t="s">
        <v>193</v>
      </c>
      <c r="C153" s="24">
        <v>770784</v>
      </c>
      <c r="D153" s="11">
        <v>207</v>
      </c>
      <c r="E153" s="1">
        <v>827</v>
      </c>
      <c r="F153" s="11">
        <v>966</v>
      </c>
      <c r="G153" s="11">
        <v>1145</v>
      </c>
      <c r="H153" s="11">
        <v>1178</v>
      </c>
      <c r="I153" s="11">
        <v>644</v>
      </c>
      <c r="J153" s="11">
        <v>626</v>
      </c>
      <c r="K153" s="11">
        <v>701</v>
      </c>
      <c r="L153" s="11">
        <v>804</v>
      </c>
      <c r="M153" s="56">
        <v>827</v>
      </c>
      <c r="N153">
        <v>803</v>
      </c>
      <c r="O153" s="11">
        <v>787</v>
      </c>
      <c r="P153" s="11">
        <v>1036</v>
      </c>
      <c r="Q153" s="11">
        <v>1148</v>
      </c>
      <c r="R153" s="62">
        <v>1353</v>
      </c>
      <c r="S153" s="11">
        <v>1422</v>
      </c>
      <c r="T153" s="28">
        <f t="shared" si="69"/>
        <v>13.42788641175738</v>
      </c>
      <c r="U153" s="28">
        <f t="shared" si="70"/>
        <v>53.646676630547596</v>
      </c>
      <c r="V153" s="28">
        <f t="shared" si="71"/>
        <v>62.66346992153444</v>
      </c>
      <c r="W153" s="28">
        <f t="shared" si="72"/>
        <v>74.27502387179806</v>
      </c>
      <c r="X153" s="28">
        <f t="shared" si="73"/>
        <v>76.4157014157014</v>
      </c>
      <c r="Y153" s="28">
        <f t="shared" si="74"/>
        <v>41.77564661435629</v>
      </c>
      <c r="Z153" s="28">
        <f t="shared" si="75"/>
        <v>40.60800431768173</v>
      </c>
      <c r="AA153" s="28">
        <f t="shared" si="76"/>
        <v>45.47318055382571</v>
      </c>
      <c r="AB153" s="28">
        <f t="shared" si="77"/>
        <v>52.15468925146345</v>
      </c>
      <c r="AC153" s="28">
        <f t="shared" si="78"/>
        <v>53.646676630547596</v>
      </c>
      <c r="AD153" s="28" t="e">
        <f>+#REF!/$C153*10000*5</f>
        <v>#REF!</v>
      </c>
    </row>
    <row r="154" spans="1:30" ht="12.75">
      <c r="A154" s="2" t="s">
        <v>194</v>
      </c>
      <c r="B154" s="3" t="s">
        <v>312</v>
      </c>
      <c r="C154" s="24">
        <v>330148</v>
      </c>
      <c r="D154" s="11">
        <v>254</v>
      </c>
      <c r="E154" s="1">
        <v>249</v>
      </c>
      <c r="F154" s="11">
        <v>260</v>
      </c>
      <c r="G154" s="11">
        <v>287</v>
      </c>
      <c r="H154" s="11">
        <v>332</v>
      </c>
      <c r="I154" s="11">
        <v>374</v>
      </c>
      <c r="J154" s="11">
        <v>420</v>
      </c>
      <c r="K154" s="11">
        <v>326</v>
      </c>
      <c r="L154" s="11">
        <v>477</v>
      </c>
      <c r="M154" s="56">
        <v>468</v>
      </c>
      <c r="N154">
        <v>455</v>
      </c>
      <c r="O154" s="11">
        <v>391</v>
      </c>
      <c r="P154" s="11">
        <v>401</v>
      </c>
      <c r="Q154" s="11">
        <v>387</v>
      </c>
      <c r="R154" s="62">
        <v>301</v>
      </c>
      <c r="S154" s="11">
        <v>299</v>
      </c>
      <c r="T154" s="28">
        <f t="shared" si="69"/>
        <v>38.467596350727554</v>
      </c>
      <c r="U154" s="28">
        <f t="shared" si="70"/>
        <v>37.71036020209118</v>
      </c>
      <c r="V154" s="28">
        <f t="shared" si="71"/>
        <v>39.3762797290912</v>
      </c>
      <c r="W154" s="28">
        <f t="shared" si="72"/>
        <v>43.46535493172759</v>
      </c>
      <c r="X154" s="28">
        <f t="shared" si="73"/>
        <v>50.28048026945491</v>
      </c>
      <c r="Y154" s="28">
        <f t="shared" si="74"/>
        <v>56.64126391800042</v>
      </c>
      <c r="Z154" s="28">
        <f t="shared" si="75"/>
        <v>63.60783648545501</v>
      </c>
      <c r="AA154" s="28">
        <f t="shared" si="76"/>
        <v>49.37179689109128</v>
      </c>
      <c r="AB154" s="28">
        <f t="shared" si="77"/>
        <v>72.24032857990962</v>
      </c>
      <c r="AC154" s="28">
        <f t="shared" si="78"/>
        <v>70.87730351236415</v>
      </c>
      <c r="AD154" s="28" t="e">
        <f>+#REF!/$C154*10000*5</f>
        <v>#REF!</v>
      </c>
    </row>
    <row r="155" spans="1:30" ht="12.75">
      <c r="A155" s="2" t="s">
        <v>195</v>
      </c>
      <c r="B155" s="3" t="s">
        <v>313</v>
      </c>
      <c r="C155" s="24">
        <v>176075</v>
      </c>
      <c r="D155" s="11">
        <v>89</v>
      </c>
      <c r="E155" s="1">
        <v>69</v>
      </c>
      <c r="F155" s="11">
        <v>72</v>
      </c>
      <c r="G155" s="11">
        <v>75</v>
      </c>
      <c r="H155" s="11">
        <v>86</v>
      </c>
      <c r="I155" s="11">
        <v>94</v>
      </c>
      <c r="J155" s="11">
        <v>101</v>
      </c>
      <c r="K155" s="11">
        <v>86</v>
      </c>
      <c r="L155" s="11">
        <v>144</v>
      </c>
      <c r="M155" s="56">
        <v>160</v>
      </c>
      <c r="N155">
        <v>170</v>
      </c>
      <c r="O155" s="11">
        <v>194</v>
      </c>
      <c r="P155" s="11">
        <v>195</v>
      </c>
      <c r="Q155" s="11">
        <v>182</v>
      </c>
      <c r="R155" s="62">
        <v>169</v>
      </c>
      <c r="S155" s="11">
        <v>151</v>
      </c>
      <c r="T155" s="28">
        <f t="shared" si="69"/>
        <v>25.273321027971036</v>
      </c>
      <c r="U155" s="28">
        <f t="shared" si="70"/>
        <v>19.59392304415732</v>
      </c>
      <c r="V155" s="28">
        <f t="shared" si="71"/>
        <v>20.445832741729376</v>
      </c>
      <c r="W155" s="28">
        <f t="shared" si="72"/>
        <v>21.297742439301434</v>
      </c>
      <c r="X155" s="28">
        <f t="shared" si="73"/>
        <v>24.421411330398975</v>
      </c>
      <c r="Y155" s="28">
        <f t="shared" si="74"/>
        <v>26.693170523924465</v>
      </c>
      <c r="Z155" s="28">
        <f t="shared" si="75"/>
        <v>28.680959818259268</v>
      </c>
      <c r="AA155" s="28">
        <f t="shared" si="76"/>
        <v>24.421411330398975</v>
      </c>
      <c r="AB155" s="28">
        <f t="shared" si="77"/>
        <v>40.89166548345875</v>
      </c>
      <c r="AC155" s="28">
        <f t="shared" si="78"/>
        <v>45.435183870509725</v>
      </c>
      <c r="AD155" s="28" t="e">
        <f>+#REF!/$C155*10000*5</f>
        <v>#REF!</v>
      </c>
    </row>
    <row r="156" spans="1:30" ht="12.75">
      <c r="A156" s="2" t="s">
        <v>196</v>
      </c>
      <c r="B156" s="3" t="s">
        <v>197</v>
      </c>
      <c r="C156" s="24">
        <v>662435</v>
      </c>
      <c r="D156" s="11">
        <v>372</v>
      </c>
      <c r="E156" s="1">
        <v>359</v>
      </c>
      <c r="F156" s="11">
        <v>626</v>
      </c>
      <c r="G156" s="11">
        <v>553</v>
      </c>
      <c r="H156" s="11">
        <v>497</v>
      </c>
      <c r="I156" s="11">
        <v>503</v>
      </c>
      <c r="J156" s="11">
        <v>539</v>
      </c>
      <c r="K156" s="11">
        <v>548</v>
      </c>
      <c r="L156" s="11">
        <v>568</v>
      </c>
      <c r="M156" s="56">
        <v>578</v>
      </c>
      <c r="N156">
        <v>595</v>
      </c>
      <c r="O156" s="11">
        <v>604</v>
      </c>
      <c r="P156" s="11">
        <v>566</v>
      </c>
      <c r="Q156" s="11">
        <v>588</v>
      </c>
      <c r="R156" s="62">
        <v>631</v>
      </c>
      <c r="S156" s="11">
        <v>642</v>
      </c>
      <c r="T156" s="28">
        <f t="shared" si="69"/>
        <v>28.078226542981575</v>
      </c>
      <c r="U156" s="28">
        <f t="shared" si="70"/>
        <v>27.096998196049423</v>
      </c>
      <c r="V156" s="28">
        <f t="shared" si="71"/>
        <v>47.249918859963614</v>
      </c>
      <c r="W156" s="28">
        <f t="shared" si="72"/>
        <v>41.739944296421534</v>
      </c>
      <c r="X156" s="28">
        <f t="shared" si="73"/>
        <v>37.513114494252264</v>
      </c>
      <c r="Y156" s="28">
        <f t="shared" si="74"/>
        <v>37.96598911591326</v>
      </c>
      <c r="Z156" s="28">
        <f t="shared" si="75"/>
        <v>40.68323684587922</v>
      </c>
      <c r="AA156" s="28">
        <f t="shared" si="76"/>
        <v>41.36254877837071</v>
      </c>
      <c r="AB156" s="28">
        <f t="shared" si="77"/>
        <v>42.87213085057402</v>
      </c>
      <c r="AC156" s="28">
        <f t="shared" si="78"/>
        <v>43.62692188667567</v>
      </c>
      <c r="AD156" s="28" t="e">
        <f>+#REF!/$C156*10000*5</f>
        <v>#REF!</v>
      </c>
    </row>
    <row r="157" spans="1:30" ht="12.75">
      <c r="A157" s="2" t="s">
        <v>234</v>
      </c>
      <c r="B157" s="3" t="s">
        <v>314</v>
      </c>
      <c r="C157" s="24">
        <v>720483</v>
      </c>
      <c r="D157" s="11">
        <v>304</v>
      </c>
      <c r="E157" s="1">
        <v>328</v>
      </c>
      <c r="F157" s="11">
        <v>455</v>
      </c>
      <c r="G157" s="11">
        <v>593</v>
      </c>
      <c r="H157" s="11">
        <v>764</v>
      </c>
      <c r="I157" s="11">
        <v>879</v>
      </c>
      <c r="J157" s="11">
        <v>995</v>
      </c>
      <c r="K157" s="11">
        <v>1141</v>
      </c>
      <c r="L157" s="11">
        <v>635</v>
      </c>
      <c r="M157" s="56">
        <v>582</v>
      </c>
      <c r="N157">
        <v>565</v>
      </c>
      <c r="O157" s="11">
        <v>554</v>
      </c>
      <c r="P157" s="11">
        <v>624</v>
      </c>
      <c r="Q157" s="11">
        <v>616</v>
      </c>
      <c r="R157" s="62">
        <v>666</v>
      </c>
      <c r="S157" s="11">
        <v>603</v>
      </c>
      <c r="T157" s="28">
        <f t="shared" si="69"/>
        <v>21.096958568071695</v>
      </c>
      <c r="U157" s="28">
        <f t="shared" si="70"/>
        <v>22.762507928708935</v>
      </c>
      <c r="V157" s="28">
        <f t="shared" si="71"/>
        <v>31.57603996208099</v>
      </c>
      <c r="W157" s="28">
        <f t="shared" si="72"/>
        <v>41.15294878574511</v>
      </c>
      <c r="X157" s="28">
        <f t="shared" si="73"/>
        <v>53.01998798028545</v>
      </c>
      <c r="Y157" s="28">
        <f t="shared" si="74"/>
        <v>61.000745333338884</v>
      </c>
      <c r="Z157" s="28">
        <f t="shared" si="75"/>
        <v>69.05090057641888</v>
      </c>
      <c r="AA157" s="28">
        <f t="shared" si="76"/>
        <v>79.18299252029541</v>
      </c>
      <c r="AB157" s="28">
        <f t="shared" si="77"/>
        <v>44.067660166860286</v>
      </c>
      <c r="AC157" s="28">
        <f t="shared" si="78"/>
        <v>40.389571995453046</v>
      </c>
      <c r="AD157" s="28" t="e">
        <f>+#REF!/$C157*10000*5</f>
        <v>#REF!</v>
      </c>
    </row>
    <row r="158" spans="2:30" ht="12.75">
      <c r="B158" s="1"/>
      <c r="C158" s="19"/>
      <c r="D158" s="13"/>
      <c r="E158" s="1"/>
      <c r="F158" s="11"/>
      <c r="G158" s="11"/>
      <c r="H158" s="11"/>
      <c r="I158" s="11"/>
      <c r="J158" s="11"/>
      <c r="K158" s="11"/>
      <c r="L158" s="11"/>
      <c r="M158" s="56"/>
      <c r="O158" s="11"/>
      <c r="P158" s="11"/>
      <c r="Q158" s="11"/>
      <c r="R158" s="11"/>
      <c r="S158" s="11"/>
      <c r="T158" s="13"/>
      <c r="U158" s="13"/>
      <c r="V158" s="13"/>
      <c r="W158" s="13"/>
      <c r="X158" s="13"/>
      <c r="Y158" s="13"/>
      <c r="Z158" s="13"/>
      <c r="AA158" s="13"/>
      <c r="AB158" s="13"/>
      <c r="AC158" s="13"/>
      <c r="AD158" s="13"/>
    </row>
    <row r="159" spans="1:30" ht="12.75">
      <c r="A159" s="5" t="s">
        <v>275</v>
      </c>
      <c r="B159" s="6"/>
      <c r="C159" s="23">
        <f>SUM(C160:C168)</f>
        <v>3995357</v>
      </c>
      <c r="D159" s="10">
        <v>3999</v>
      </c>
      <c r="E159" s="18">
        <v>3586</v>
      </c>
      <c r="F159" s="10">
        <v>3797</v>
      </c>
      <c r="G159" s="10">
        <v>3631</v>
      </c>
      <c r="H159" s="10">
        <v>3659</v>
      </c>
      <c r="I159" s="10">
        <v>3441</v>
      </c>
      <c r="J159" s="10">
        <v>3010</v>
      </c>
      <c r="K159" s="10">
        <f>SUM(K160:K168)</f>
        <v>2996</v>
      </c>
      <c r="L159" s="10">
        <f>SUM(L160:L168)</f>
        <v>2930</v>
      </c>
      <c r="M159" s="55">
        <v>2922</v>
      </c>
      <c r="N159" s="44">
        <v>2649</v>
      </c>
      <c r="O159" s="10">
        <v>2411</v>
      </c>
      <c r="P159" s="10">
        <v>2750</v>
      </c>
      <c r="Q159" s="10">
        <v>2680</v>
      </c>
      <c r="R159" s="64">
        <v>2675</v>
      </c>
      <c r="S159" s="10">
        <v>2429</v>
      </c>
      <c r="T159" s="27">
        <f aca="true" t="shared" si="79" ref="T159:T168">+D159/$C159*10000*5</f>
        <v>50.04559041907895</v>
      </c>
      <c r="U159" s="27">
        <f aca="true" t="shared" si="80" ref="U159:U168">+E159/$C159*10000*5</f>
        <v>44.87709108347515</v>
      </c>
      <c r="V159" s="27">
        <f aca="true" t="shared" si="81" ref="V159:V168">+F159/$C159*10000*5</f>
        <v>47.51765611934053</v>
      </c>
      <c r="W159" s="27">
        <f aca="true" t="shared" si="82" ref="W159:W168">+G159/$C159*10000*5</f>
        <v>45.440244764109934</v>
      </c>
      <c r="X159" s="27">
        <f aca="true" t="shared" si="83" ref="X159:X168">+H159/$C159*10000*5</f>
        <v>45.79065149872715</v>
      </c>
      <c r="Y159" s="27">
        <f aca="true" t="shared" si="84" ref="Y159:Y168">+I159/$C159*10000*5</f>
        <v>43.062484779207466</v>
      </c>
      <c r="Z159" s="27">
        <f aca="true" t="shared" si="85" ref="Z159:Z168">+J159/$C159*10000*5</f>
        <v>37.66872397134974</v>
      </c>
      <c r="AA159" s="27">
        <f aca="true" t="shared" si="86" ref="AA159:AA168">+K159/$C159*10000*5</f>
        <v>37.493520604041144</v>
      </c>
      <c r="AB159" s="27">
        <f aca="true" t="shared" si="87" ref="AB159:AB168">+L159/$C159*10000*5</f>
        <v>36.66756187244344</v>
      </c>
      <c r="AC159" s="27">
        <f aca="true" t="shared" si="88" ref="AC159:AC168">+M159/$C159*10000*5</f>
        <v>36.567445662552814</v>
      </c>
      <c r="AD159" s="27" t="e">
        <f>+#REF!/$C159*10000*5</f>
        <v>#REF!</v>
      </c>
    </row>
    <row r="160" spans="1:30" ht="12.75">
      <c r="A160" s="2" t="s">
        <v>26</v>
      </c>
      <c r="B160" s="3" t="s">
        <v>27</v>
      </c>
      <c r="C160" s="24">
        <v>230294</v>
      </c>
      <c r="D160" s="11">
        <v>81</v>
      </c>
      <c r="E160" s="1">
        <v>95</v>
      </c>
      <c r="F160" s="11">
        <v>104</v>
      </c>
      <c r="G160" s="11">
        <v>112</v>
      </c>
      <c r="H160" s="11">
        <v>120</v>
      </c>
      <c r="I160" s="11">
        <v>124</v>
      </c>
      <c r="J160" s="11">
        <v>121</v>
      </c>
      <c r="K160" s="11">
        <v>121</v>
      </c>
      <c r="L160" s="11">
        <v>128</v>
      </c>
      <c r="M160" s="56">
        <v>128</v>
      </c>
      <c r="N160">
        <v>136</v>
      </c>
      <c r="O160" s="11">
        <v>135</v>
      </c>
      <c r="P160" s="11">
        <v>160</v>
      </c>
      <c r="Q160" s="11">
        <v>144</v>
      </c>
      <c r="R160" s="62">
        <v>158</v>
      </c>
      <c r="S160" s="11">
        <v>152</v>
      </c>
      <c r="T160" s="28">
        <f t="shared" si="79"/>
        <v>17.586215880570055</v>
      </c>
      <c r="U160" s="28">
        <f t="shared" si="80"/>
        <v>20.62580874881673</v>
      </c>
      <c r="V160" s="28">
        <f t="shared" si="81"/>
        <v>22.579832735546738</v>
      </c>
      <c r="W160" s="28">
        <f t="shared" si="82"/>
        <v>24.31674294597341</v>
      </c>
      <c r="X160" s="28">
        <f t="shared" si="83"/>
        <v>26.053653156400078</v>
      </c>
      <c r="Y160" s="28">
        <f t="shared" si="84"/>
        <v>26.922108261613413</v>
      </c>
      <c r="Z160" s="28">
        <f t="shared" si="85"/>
        <v>26.270766932703417</v>
      </c>
      <c r="AA160" s="28">
        <f t="shared" si="86"/>
        <v>26.270766932703417</v>
      </c>
      <c r="AB160" s="28">
        <f t="shared" si="87"/>
        <v>27.79056336682675</v>
      </c>
      <c r="AC160" s="28">
        <f t="shared" si="88"/>
        <v>27.79056336682675</v>
      </c>
      <c r="AD160" s="28" t="e">
        <f>+#REF!/$C160*10000*5</f>
        <v>#REF!</v>
      </c>
    </row>
    <row r="161" spans="1:30" ht="12.75">
      <c r="A161" s="2" t="s">
        <v>47</v>
      </c>
      <c r="B161" s="3" t="s">
        <v>48</v>
      </c>
      <c r="C161" s="24">
        <v>196379</v>
      </c>
      <c r="D161" s="11">
        <v>341</v>
      </c>
      <c r="E161" s="1">
        <v>317</v>
      </c>
      <c r="F161" s="11">
        <v>250</v>
      </c>
      <c r="G161" s="11">
        <v>246</v>
      </c>
      <c r="H161" s="11">
        <v>240</v>
      </c>
      <c r="I161" s="11">
        <v>269</v>
      </c>
      <c r="J161" s="11">
        <v>270</v>
      </c>
      <c r="K161" s="11">
        <v>253</v>
      </c>
      <c r="L161" s="11">
        <v>237</v>
      </c>
      <c r="M161" s="56">
        <v>235</v>
      </c>
      <c r="N161">
        <v>236</v>
      </c>
      <c r="O161" s="11">
        <v>225</v>
      </c>
      <c r="P161" s="11">
        <v>309</v>
      </c>
      <c r="Q161" s="11">
        <v>230</v>
      </c>
      <c r="R161" s="62">
        <v>239</v>
      </c>
      <c r="S161" s="11">
        <v>208</v>
      </c>
      <c r="T161" s="28">
        <f t="shared" si="79"/>
        <v>86.82191069309854</v>
      </c>
      <c r="U161" s="28">
        <f t="shared" si="80"/>
        <v>80.71127768244057</v>
      </c>
      <c r="V161" s="28">
        <f t="shared" si="81"/>
        <v>63.65242719435378</v>
      </c>
      <c r="W161" s="28">
        <f t="shared" si="82"/>
        <v>62.633988359244114</v>
      </c>
      <c r="X161" s="28">
        <f t="shared" si="83"/>
        <v>61.10633010657963</v>
      </c>
      <c r="Y161" s="28">
        <f t="shared" si="84"/>
        <v>68.49001166112467</v>
      </c>
      <c r="Z161" s="28">
        <f t="shared" si="85"/>
        <v>68.74462136990208</v>
      </c>
      <c r="AA161" s="28">
        <f t="shared" si="86"/>
        <v>64.41625632068602</v>
      </c>
      <c r="AB161" s="28">
        <f t="shared" si="87"/>
        <v>60.34250098024738</v>
      </c>
      <c r="AC161" s="28">
        <f t="shared" si="88"/>
        <v>59.833281562692555</v>
      </c>
      <c r="AD161" s="28" t="e">
        <f>+#REF!/$C161*10000*5</f>
        <v>#REF!</v>
      </c>
    </row>
    <row r="162" spans="1:30" ht="12.75">
      <c r="A162" s="2" t="s">
        <v>98</v>
      </c>
      <c r="B162" s="3" t="s">
        <v>99</v>
      </c>
      <c r="C162" s="24">
        <v>228635</v>
      </c>
      <c r="D162" s="11">
        <v>236</v>
      </c>
      <c r="E162" s="1">
        <v>247</v>
      </c>
      <c r="F162" s="11">
        <v>257</v>
      </c>
      <c r="G162" s="11">
        <v>217</v>
      </c>
      <c r="H162" s="11">
        <v>199</v>
      </c>
      <c r="I162" s="11">
        <v>205</v>
      </c>
      <c r="J162" s="11">
        <v>201</v>
      </c>
      <c r="K162" s="11">
        <v>193</v>
      </c>
      <c r="L162" s="11">
        <v>198</v>
      </c>
      <c r="M162" s="56">
        <v>188</v>
      </c>
      <c r="N162">
        <v>182</v>
      </c>
      <c r="O162" s="11">
        <v>172</v>
      </c>
      <c r="P162" s="11">
        <v>155</v>
      </c>
      <c r="Q162" s="11">
        <v>153</v>
      </c>
      <c r="R162" s="62">
        <v>160</v>
      </c>
      <c r="S162" s="11">
        <v>155</v>
      </c>
      <c r="T162" s="28">
        <f t="shared" si="79"/>
        <v>51.610645789139895</v>
      </c>
      <c r="U162" s="28">
        <f t="shared" si="80"/>
        <v>54.01622673693879</v>
      </c>
      <c r="V162" s="28">
        <f t="shared" si="81"/>
        <v>56.20311850766505</v>
      </c>
      <c r="W162" s="28">
        <f t="shared" si="82"/>
        <v>47.45555142475999</v>
      </c>
      <c r="X162" s="28">
        <f t="shared" si="83"/>
        <v>43.519146237452716</v>
      </c>
      <c r="Y162" s="28">
        <f t="shared" si="84"/>
        <v>44.831281299888474</v>
      </c>
      <c r="Z162" s="28">
        <f t="shared" si="85"/>
        <v>43.95652459159797</v>
      </c>
      <c r="AA162" s="28">
        <f t="shared" si="86"/>
        <v>42.207011175016945</v>
      </c>
      <c r="AB162" s="28">
        <f t="shared" si="87"/>
        <v>43.30045706038008</v>
      </c>
      <c r="AC162" s="28">
        <f t="shared" si="88"/>
        <v>41.11356528965381</v>
      </c>
      <c r="AD162" s="28" t="e">
        <f>+#REF!/$C162*10000*5</f>
        <v>#REF!</v>
      </c>
    </row>
    <row r="163" spans="1:30" ht="12.75">
      <c r="A163" s="2" t="s">
        <v>235</v>
      </c>
      <c r="B163" s="3" t="s">
        <v>236</v>
      </c>
      <c r="C163" s="24">
        <v>1265916</v>
      </c>
      <c r="D163" s="11">
        <v>1685</v>
      </c>
      <c r="E163" s="19">
        <v>1271</v>
      </c>
      <c r="F163" s="11">
        <v>1497</v>
      </c>
      <c r="G163" s="11">
        <v>1460</v>
      </c>
      <c r="H163" s="11">
        <v>1489</v>
      </c>
      <c r="I163" s="11">
        <v>1132</v>
      </c>
      <c r="J163" s="11">
        <v>857</v>
      </c>
      <c r="K163" s="11">
        <v>869</v>
      </c>
      <c r="L163" s="11">
        <v>898</v>
      </c>
      <c r="M163" s="56">
        <v>956</v>
      </c>
      <c r="N163">
        <v>801</v>
      </c>
      <c r="O163" s="11">
        <v>607</v>
      </c>
      <c r="P163" s="11">
        <v>881</v>
      </c>
      <c r="Q163" s="11">
        <v>897</v>
      </c>
      <c r="R163" s="62">
        <v>925</v>
      </c>
      <c r="S163" s="11">
        <v>757</v>
      </c>
      <c r="T163" s="28">
        <f t="shared" si="79"/>
        <v>66.55259906660474</v>
      </c>
      <c r="U163" s="28">
        <f t="shared" si="80"/>
        <v>50.2008032128514</v>
      </c>
      <c r="V163" s="28">
        <f t="shared" si="81"/>
        <v>59.12714587697762</v>
      </c>
      <c r="W163" s="28">
        <f t="shared" si="82"/>
        <v>57.66575349391271</v>
      </c>
      <c r="X163" s="28">
        <f t="shared" si="83"/>
        <v>58.81116914550412</v>
      </c>
      <c r="Y163" s="28">
        <f t="shared" si="84"/>
        <v>44.71070750349944</v>
      </c>
      <c r="Z163" s="28">
        <f t="shared" si="85"/>
        <v>33.849007359098074</v>
      </c>
      <c r="AA163" s="28">
        <f t="shared" si="86"/>
        <v>34.322972456308314</v>
      </c>
      <c r="AB163" s="28">
        <f t="shared" si="87"/>
        <v>35.468388107899735</v>
      </c>
      <c r="AC163" s="28">
        <f t="shared" si="88"/>
        <v>37.75921941108257</v>
      </c>
      <c r="AD163" s="28" t="e">
        <f>+#REF!/$C163*10000*5</f>
        <v>#REF!</v>
      </c>
    </row>
    <row r="164" spans="1:30" ht="12.75">
      <c r="A164" s="2" t="s">
        <v>237</v>
      </c>
      <c r="B164" s="3" t="s">
        <v>238</v>
      </c>
      <c r="C164" s="24">
        <v>500703</v>
      </c>
      <c r="D164" s="11">
        <v>421</v>
      </c>
      <c r="E164" s="1">
        <v>476</v>
      </c>
      <c r="F164" s="11">
        <v>538</v>
      </c>
      <c r="G164" s="11">
        <v>478</v>
      </c>
      <c r="H164" s="11">
        <v>498</v>
      </c>
      <c r="I164" s="11">
        <v>632</v>
      </c>
      <c r="J164" s="11">
        <v>552</v>
      </c>
      <c r="K164" s="11">
        <v>598</v>
      </c>
      <c r="L164" s="11">
        <v>520</v>
      </c>
      <c r="M164" s="56">
        <v>508</v>
      </c>
      <c r="N164">
        <v>439</v>
      </c>
      <c r="O164" s="11">
        <v>431</v>
      </c>
      <c r="P164" s="11">
        <v>409</v>
      </c>
      <c r="Q164" s="11">
        <v>384</v>
      </c>
      <c r="R164" s="62">
        <v>368</v>
      </c>
      <c r="S164" s="11">
        <v>356</v>
      </c>
      <c r="T164" s="28">
        <f t="shared" si="79"/>
        <v>42.040890507945825</v>
      </c>
      <c r="U164" s="28">
        <f t="shared" si="80"/>
        <v>47.533168365278414</v>
      </c>
      <c r="V164" s="28">
        <f t="shared" si="81"/>
        <v>53.724463404453346</v>
      </c>
      <c r="W164" s="28">
        <f t="shared" si="82"/>
        <v>47.73288756009051</v>
      </c>
      <c r="X164" s="28">
        <f t="shared" si="83"/>
        <v>49.73007950821145</v>
      </c>
      <c r="Y164" s="28">
        <f t="shared" si="84"/>
        <v>63.11126556062177</v>
      </c>
      <c r="Z164" s="28">
        <f t="shared" si="85"/>
        <v>55.122497768138</v>
      </c>
      <c r="AA164" s="28">
        <f t="shared" si="86"/>
        <v>59.716039248816166</v>
      </c>
      <c r="AB164" s="28">
        <f t="shared" si="87"/>
        <v>51.92699065114449</v>
      </c>
      <c r="AC164" s="28">
        <f t="shared" si="88"/>
        <v>50.728675482271925</v>
      </c>
      <c r="AD164" s="28" t="e">
        <f>+#REF!/$C164*10000*5</f>
        <v>#REF!</v>
      </c>
    </row>
    <row r="165" spans="1:30" ht="12.75">
      <c r="A165" s="2" t="s">
        <v>239</v>
      </c>
      <c r="B165" s="3" t="s">
        <v>240</v>
      </c>
      <c r="C165" s="24">
        <v>607248</v>
      </c>
      <c r="D165" s="11">
        <v>563</v>
      </c>
      <c r="E165" s="1">
        <v>514</v>
      </c>
      <c r="F165" s="11">
        <v>421</v>
      </c>
      <c r="G165" s="11">
        <v>360</v>
      </c>
      <c r="H165" s="11">
        <v>344</v>
      </c>
      <c r="I165" s="11">
        <v>306</v>
      </c>
      <c r="J165" s="11">
        <v>290</v>
      </c>
      <c r="K165" s="11">
        <v>262</v>
      </c>
      <c r="L165" s="11">
        <v>256</v>
      </c>
      <c r="M165" s="56">
        <v>236</v>
      </c>
      <c r="N165">
        <v>230</v>
      </c>
      <c r="O165" s="11">
        <v>249</v>
      </c>
      <c r="P165" s="11">
        <v>261</v>
      </c>
      <c r="Q165" s="11">
        <v>272</v>
      </c>
      <c r="R165" s="62">
        <v>234</v>
      </c>
      <c r="S165" s="11">
        <v>249</v>
      </c>
      <c r="T165" s="28">
        <f t="shared" si="79"/>
        <v>46.356677996469315</v>
      </c>
      <c r="U165" s="28">
        <f t="shared" si="80"/>
        <v>42.32208257581746</v>
      </c>
      <c r="V165" s="28">
        <f t="shared" si="81"/>
        <v>34.66458514478434</v>
      </c>
      <c r="W165" s="28">
        <f t="shared" si="82"/>
        <v>29.641925539483047</v>
      </c>
      <c r="X165" s="28">
        <f t="shared" si="83"/>
        <v>28.324506626617133</v>
      </c>
      <c r="Y165" s="28">
        <f t="shared" si="84"/>
        <v>25.19563670856059</v>
      </c>
      <c r="Z165" s="28">
        <f t="shared" si="85"/>
        <v>23.878217795694674</v>
      </c>
      <c r="AA165" s="28">
        <f t="shared" si="86"/>
        <v>21.572734698179325</v>
      </c>
      <c r="AB165" s="28">
        <f t="shared" si="87"/>
        <v>21.07870260585461</v>
      </c>
      <c r="AC165" s="28">
        <f t="shared" si="88"/>
        <v>19.43192896477222</v>
      </c>
      <c r="AD165" s="28" t="e">
        <f>+#REF!/$C165*10000*5</f>
        <v>#REF!</v>
      </c>
    </row>
    <row r="166" spans="1:30" ht="12.75">
      <c r="A166" s="2" t="s">
        <v>241</v>
      </c>
      <c r="B166" s="3" t="s">
        <v>242</v>
      </c>
      <c r="C166" s="24">
        <v>445351</v>
      </c>
      <c r="D166" s="11">
        <v>193</v>
      </c>
      <c r="E166" s="1">
        <v>197</v>
      </c>
      <c r="F166" s="11">
        <v>206</v>
      </c>
      <c r="G166" s="11">
        <v>190</v>
      </c>
      <c r="H166" s="11">
        <v>181</v>
      </c>
      <c r="I166" s="11">
        <v>178</v>
      </c>
      <c r="J166" s="11">
        <v>164</v>
      </c>
      <c r="K166" s="11">
        <v>157</v>
      </c>
      <c r="L166" s="11">
        <v>149</v>
      </c>
      <c r="M166" s="56">
        <v>146</v>
      </c>
      <c r="N166">
        <v>147</v>
      </c>
      <c r="O166" s="11">
        <v>150</v>
      </c>
      <c r="P166" s="11">
        <v>152</v>
      </c>
      <c r="Q166" s="11">
        <v>161</v>
      </c>
      <c r="R166" s="62">
        <v>145</v>
      </c>
      <c r="S166" s="11">
        <v>139</v>
      </c>
      <c r="T166" s="28">
        <f t="shared" si="79"/>
        <v>21.668302080830628</v>
      </c>
      <c r="U166" s="28">
        <f t="shared" si="80"/>
        <v>22.117386061780483</v>
      </c>
      <c r="V166" s="28">
        <f t="shared" si="81"/>
        <v>23.12782501891766</v>
      </c>
      <c r="W166" s="28">
        <f t="shared" si="82"/>
        <v>21.331489095118236</v>
      </c>
      <c r="X166" s="28">
        <f t="shared" si="83"/>
        <v>20.321050137981054</v>
      </c>
      <c r="Y166" s="28">
        <f t="shared" si="84"/>
        <v>19.984237152268662</v>
      </c>
      <c r="Z166" s="28">
        <f t="shared" si="85"/>
        <v>18.41244321894416</v>
      </c>
      <c r="AA166" s="28">
        <f t="shared" si="86"/>
        <v>17.62654625228191</v>
      </c>
      <c r="AB166" s="28">
        <f t="shared" si="87"/>
        <v>16.728378290382192</v>
      </c>
      <c r="AC166" s="28">
        <f t="shared" si="88"/>
        <v>16.3915653046698</v>
      </c>
      <c r="AD166" s="28" t="e">
        <f>+#REF!/$C166*10000*5</f>
        <v>#REF!</v>
      </c>
    </row>
    <row r="167" spans="1:30" ht="12.75">
      <c r="A167" s="2" t="s">
        <v>243</v>
      </c>
      <c r="B167" s="3" t="s">
        <v>244</v>
      </c>
      <c r="C167" s="24">
        <v>382300</v>
      </c>
      <c r="D167" s="11">
        <v>265</v>
      </c>
      <c r="E167" s="1">
        <v>245</v>
      </c>
      <c r="F167" s="11">
        <v>281</v>
      </c>
      <c r="G167" s="11">
        <v>309</v>
      </c>
      <c r="H167" s="11">
        <v>345</v>
      </c>
      <c r="I167" s="11">
        <v>347</v>
      </c>
      <c r="J167" s="11">
        <v>333</v>
      </c>
      <c r="K167" s="11">
        <v>336</v>
      </c>
      <c r="L167" s="11">
        <v>336</v>
      </c>
      <c r="M167" s="56">
        <v>320</v>
      </c>
      <c r="N167">
        <v>274</v>
      </c>
      <c r="O167" s="11">
        <v>262</v>
      </c>
      <c r="P167" s="11">
        <v>258</v>
      </c>
      <c r="Q167" s="11">
        <v>263</v>
      </c>
      <c r="R167" s="62">
        <v>261</v>
      </c>
      <c r="S167" s="11">
        <v>255</v>
      </c>
      <c r="T167" s="28">
        <f t="shared" si="79"/>
        <v>34.65864504315982</v>
      </c>
      <c r="U167" s="28">
        <f t="shared" si="80"/>
        <v>32.04289824744965</v>
      </c>
      <c r="V167" s="28">
        <f t="shared" si="81"/>
        <v>36.75124247972796</v>
      </c>
      <c r="W167" s="28">
        <f t="shared" si="82"/>
        <v>40.41328799372221</v>
      </c>
      <c r="X167" s="28">
        <f t="shared" si="83"/>
        <v>45.12163222600052</v>
      </c>
      <c r="Y167" s="28">
        <f t="shared" si="84"/>
        <v>45.38320690557154</v>
      </c>
      <c r="Z167" s="28">
        <f t="shared" si="85"/>
        <v>43.55218414857441</v>
      </c>
      <c r="AA167" s="28">
        <f t="shared" si="86"/>
        <v>43.944546167930945</v>
      </c>
      <c r="AB167" s="28">
        <f t="shared" si="87"/>
        <v>43.944546167930945</v>
      </c>
      <c r="AC167" s="28">
        <f t="shared" si="88"/>
        <v>41.85194873136281</v>
      </c>
      <c r="AD167" s="28" t="e">
        <f>+#REF!/$C167*10000*5</f>
        <v>#REF!</v>
      </c>
    </row>
    <row r="168" spans="1:30" ht="12.75">
      <c r="A168" s="2" t="s">
        <v>260</v>
      </c>
      <c r="B168" s="3" t="s">
        <v>315</v>
      </c>
      <c r="C168" s="24">
        <v>138531</v>
      </c>
      <c r="D168" s="11">
        <v>214</v>
      </c>
      <c r="E168" s="1">
        <v>224</v>
      </c>
      <c r="F168" s="11">
        <v>243</v>
      </c>
      <c r="G168" s="11">
        <v>259</v>
      </c>
      <c r="H168" s="11">
        <v>243</v>
      </c>
      <c r="I168" s="11">
        <v>248</v>
      </c>
      <c r="J168" s="11">
        <v>222</v>
      </c>
      <c r="K168" s="11">
        <v>207</v>
      </c>
      <c r="L168" s="11">
        <v>208</v>
      </c>
      <c r="M168" s="56">
        <v>205</v>
      </c>
      <c r="N168">
        <v>204</v>
      </c>
      <c r="O168" s="11">
        <v>180</v>
      </c>
      <c r="P168" s="11">
        <v>165</v>
      </c>
      <c r="Q168" s="11">
        <v>176</v>
      </c>
      <c r="R168" s="62">
        <v>185</v>
      </c>
      <c r="S168" s="11">
        <v>158</v>
      </c>
      <c r="T168" s="28">
        <f t="shared" si="79"/>
        <v>77.23902953129624</v>
      </c>
      <c r="U168" s="28">
        <f t="shared" si="80"/>
        <v>80.84832997668393</v>
      </c>
      <c r="V168" s="28">
        <f t="shared" si="81"/>
        <v>87.7060008229205</v>
      </c>
      <c r="W168" s="28">
        <f t="shared" si="82"/>
        <v>93.48088153554079</v>
      </c>
      <c r="X168" s="28">
        <f t="shared" si="83"/>
        <v>87.7060008229205</v>
      </c>
      <c r="Y168" s="28">
        <f t="shared" si="84"/>
        <v>89.51065104561434</v>
      </c>
      <c r="Z168" s="28">
        <f t="shared" si="85"/>
        <v>80.12646988760639</v>
      </c>
      <c r="AA168" s="28">
        <f t="shared" si="86"/>
        <v>74.71251921952488</v>
      </c>
      <c r="AB168" s="28">
        <f t="shared" si="87"/>
        <v>75.07344926406364</v>
      </c>
      <c r="AC168" s="28">
        <f t="shared" si="88"/>
        <v>73.99065913044734</v>
      </c>
      <c r="AD168" s="28" t="e">
        <f>+#REF!/$C168*10000*5</f>
        <v>#REF!</v>
      </c>
    </row>
    <row r="169" spans="1:30" ht="12.75">
      <c r="A169" s="7"/>
      <c r="B169" s="3"/>
      <c r="C169" s="24"/>
      <c r="D169" s="11"/>
      <c r="E169" s="1"/>
      <c r="F169" s="11"/>
      <c r="G169" s="11"/>
      <c r="H169" s="11"/>
      <c r="I169" s="11"/>
      <c r="J169" s="11"/>
      <c r="K169" s="11"/>
      <c r="L169" s="11"/>
      <c r="M169" s="56"/>
      <c r="O169" s="11"/>
      <c r="P169" s="11"/>
      <c r="Q169" s="11"/>
      <c r="R169" s="11"/>
      <c r="S169" s="11"/>
      <c r="T169" s="13"/>
      <c r="U169" s="13"/>
      <c r="V169" s="13"/>
      <c r="W169" s="13"/>
      <c r="X169" s="13"/>
      <c r="Y169" s="13"/>
      <c r="Z169" s="13"/>
      <c r="AA169" s="13"/>
      <c r="AB169" s="13"/>
      <c r="AC169" s="13"/>
      <c r="AD169" s="13"/>
    </row>
    <row r="170" spans="1:30" ht="12.75">
      <c r="A170" s="5" t="s">
        <v>277</v>
      </c>
      <c r="B170" s="6"/>
      <c r="C170" s="23">
        <f>SUM(C171:C184)</f>
        <v>5129973</v>
      </c>
      <c r="D170" s="10">
        <v>6031</v>
      </c>
      <c r="E170" s="18">
        <v>5968</v>
      </c>
      <c r="F170" s="10">
        <v>6166</v>
      </c>
      <c r="G170" s="10">
        <v>6187</v>
      </c>
      <c r="H170" s="10">
        <v>6106</v>
      </c>
      <c r="I170" s="10">
        <v>6182</v>
      </c>
      <c r="J170" s="10">
        <v>6084</v>
      </c>
      <c r="K170" s="10">
        <f>SUM(K171:K184)</f>
        <v>6137</v>
      </c>
      <c r="L170" s="10">
        <f>SUM(L171:L184)</f>
        <v>5922</v>
      </c>
      <c r="M170" s="55">
        <v>6092</v>
      </c>
      <c r="N170" s="44">
        <v>5892</v>
      </c>
      <c r="O170" s="10">
        <v>5958</v>
      </c>
      <c r="P170" s="10">
        <v>5831</v>
      </c>
      <c r="Q170" s="10">
        <v>5930</v>
      </c>
      <c r="R170" s="64">
        <v>6122</v>
      </c>
      <c r="S170" s="10">
        <v>6172</v>
      </c>
      <c r="T170" s="27">
        <f aca="true" t="shared" si="89" ref="T170:T184">+D170/$C170*10000*5</f>
        <v>58.781985792127955</v>
      </c>
      <c r="U170" s="27">
        <f aca="true" t="shared" si="90" ref="U170:U184">+E170/$C170*10000*5</f>
        <v>58.167947472628015</v>
      </c>
      <c r="V170" s="27">
        <f aca="true" t="shared" si="91" ref="V170:V184">+F170/$C170*10000*5</f>
        <v>60.09778219105637</v>
      </c>
      <c r="W170" s="27">
        <f aca="true" t="shared" si="92" ref="W170:W184">+G170/$C170*10000*5</f>
        <v>60.30246163088968</v>
      </c>
      <c r="X170" s="27">
        <f aca="true" t="shared" si="93" ref="X170:X184">+H170/$C170*10000*5</f>
        <v>59.51298379153262</v>
      </c>
      <c r="Y170" s="27">
        <f aca="true" t="shared" si="94" ref="Y170:Y184">+I170/$C170*10000*5</f>
        <v>60.25372843092937</v>
      </c>
      <c r="Z170" s="27">
        <f aca="true" t="shared" si="95" ref="Z170:Z184">+J170/$C170*10000*5</f>
        <v>59.298557711707254</v>
      </c>
      <c r="AA170" s="27">
        <f aca="true" t="shared" si="96" ref="AA170:AA184">+K170/$C170*10000*5</f>
        <v>59.81512963128657</v>
      </c>
      <c r="AB170" s="27">
        <f aca="true" t="shared" si="97" ref="AB170:AB184">+L170/$C170*10000*5</f>
        <v>57.71960203299315</v>
      </c>
      <c r="AC170" s="27">
        <f aca="true" t="shared" si="98" ref="AC170:AC184">+M170/$C170*10000*5</f>
        <v>59.37653083164375</v>
      </c>
      <c r="AD170" s="27" t="e">
        <f>+#REF!/$C170*10000*5</f>
        <v>#REF!</v>
      </c>
    </row>
    <row r="171" spans="1:30" ht="12.75">
      <c r="A171" s="2" t="s">
        <v>0</v>
      </c>
      <c r="B171" s="3" t="s">
        <v>1</v>
      </c>
      <c r="C171" s="24">
        <v>254395</v>
      </c>
      <c r="D171" s="11">
        <v>189</v>
      </c>
      <c r="E171" s="1">
        <v>224</v>
      </c>
      <c r="F171" s="11">
        <v>206</v>
      </c>
      <c r="G171" s="11">
        <v>202</v>
      </c>
      <c r="H171" s="11">
        <v>222</v>
      </c>
      <c r="I171" s="11">
        <v>230</v>
      </c>
      <c r="J171" s="11">
        <v>230</v>
      </c>
      <c r="K171" s="11">
        <v>242</v>
      </c>
      <c r="L171" s="11">
        <v>247</v>
      </c>
      <c r="M171" s="56">
        <v>253</v>
      </c>
      <c r="N171">
        <v>255</v>
      </c>
      <c r="O171" s="11">
        <v>268</v>
      </c>
      <c r="P171" s="11">
        <v>273</v>
      </c>
      <c r="Q171" s="11">
        <v>239</v>
      </c>
      <c r="R171" s="62">
        <v>240</v>
      </c>
      <c r="S171" s="11">
        <v>198</v>
      </c>
      <c r="T171" s="28">
        <f t="shared" si="89"/>
        <v>37.14695650464829</v>
      </c>
      <c r="U171" s="28">
        <f t="shared" si="90"/>
        <v>44.026022524027596</v>
      </c>
      <c r="V171" s="28">
        <f t="shared" si="91"/>
        <v>40.48821714263252</v>
      </c>
      <c r="W171" s="28">
        <f t="shared" si="92"/>
        <v>39.70203816898917</v>
      </c>
      <c r="X171" s="28">
        <f t="shared" si="93"/>
        <v>43.63293303720592</v>
      </c>
      <c r="Y171" s="28">
        <f t="shared" si="94"/>
        <v>45.20529098449262</v>
      </c>
      <c r="Z171" s="28">
        <f t="shared" si="95"/>
        <v>45.20529098449262</v>
      </c>
      <c r="AA171" s="28">
        <f t="shared" si="96"/>
        <v>47.56382790542267</v>
      </c>
      <c r="AB171" s="28">
        <f t="shared" si="97"/>
        <v>48.546551622476855</v>
      </c>
      <c r="AC171" s="28">
        <f t="shared" si="98"/>
        <v>49.72582008294189</v>
      </c>
      <c r="AD171" s="28" t="e">
        <f>+#REF!/$C171*10000*5</f>
        <v>#REF!</v>
      </c>
    </row>
    <row r="172" spans="1:30" ht="12.75">
      <c r="A172" s="2" t="s">
        <v>41</v>
      </c>
      <c r="B172" s="3" t="s">
        <v>42</v>
      </c>
      <c r="C172" s="24">
        <v>248103</v>
      </c>
      <c r="D172" s="11">
        <v>649</v>
      </c>
      <c r="E172" s="1">
        <v>536</v>
      </c>
      <c r="F172" s="11">
        <v>611</v>
      </c>
      <c r="G172" s="11">
        <v>513</v>
      </c>
      <c r="H172" s="11">
        <v>482</v>
      </c>
      <c r="I172" s="11">
        <v>468</v>
      </c>
      <c r="J172" s="11">
        <v>470</v>
      </c>
      <c r="K172" s="11">
        <v>456</v>
      </c>
      <c r="L172" s="11">
        <v>447</v>
      </c>
      <c r="M172" s="56">
        <v>463</v>
      </c>
      <c r="N172">
        <v>453</v>
      </c>
      <c r="O172" s="11">
        <v>469</v>
      </c>
      <c r="P172" s="11">
        <v>457</v>
      </c>
      <c r="Q172" s="11">
        <v>477</v>
      </c>
      <c r="R172" s="62">
        <v>474</v>
      </c>
      <c r="S172" s="11">
        <v>472</v>
      </c>
      <c r="T172" s="28">
        <f t="shared" si="89"/>
        <v>130.79245313438372</v>
      </c>
      <c r="U172" s="28">
        <f t="shared" si="90"/>
        <v>108.01965312793476</v>
      </c>
      <c r="V172" s="28">
        <f t="shared" si="91"/>
        <v>123.13434339770177</v>
      </c>
      <c r="W172" s="28">
        <f t="shared" si="92"/>
        <v>103.38448144520623</v>
      </c>
      <c r="X172" s="28">
        <f t="shared" si="93"/>
        <v>97.13707613370254</v>
      </c>
      <c r="Y172" s="28">
        <f t="shared" si="94"/>
        <v>94.31566728334603</v>
      </c>
      <c r="Z172" s="28">
        <f t="shared" si="95"/>
        <v>94.71872569053983</v>
      </c>
      <c r="AA172" s="28">
        <f t="shared" si="96"/>
        <v>91.8973168401833</v>
      </c>
      <c r="AB172" s="28">
        <f t="shared" si="97"/>
        <v>90.08355400781127</v>
      </c>
      <c r="AC172" s="28">
        <f t="shared" si="98"/>
        <v>93.30802126536156</v>
      </c>
      <c r="AD172" s="28" t="e">
        <f>+#REF!/$C172*10000*5</f>
        <v>#REF!</v>
      </c>
    </row>
    <row r="173" spans="1:30" ht="12.75">
      <c r="A173" s="2" t="s">
        <v>49</v>
      </c>
      <c r="B173" s="3" t="s">
        <v>316</v>
      </c>
      <c r="C173" s="24">
        <v>175628</v>
      </c>
      <c r="D173" s="11">
        <v>213</v>
      </c>
      <c r="E173" s="1">
        <v>204</v>
      </c>
      <c r="F173" s="11">
        <v>202</v>
      </c>
      <c r="G173" s="11">
        <v>195</v>
      </c>
      <c r="H173" s="11">
        <v>186</v>
      </c>
      <c r="I173" s="11">
        <v>182</v>
      </c>
      <c r="J173" s="11">
        <v>193</v>
      </c>
      <c r="K173" s="11">
        <v>205</v>
      </c>
      <c r="L173" s="11">
        <v>192</v>
      </c>
      <c r="M173" s="56">
        <v>191</v>
      </c>
      <c r="N173">
        <v>179</v>
      </c>
      <c r="O173" s="11">
        <v>175</v>
      </c>
      <c r="P173" s="11">
        <v>179</v>
      </c>
      <c r="Q173" s="11">
        <v>179</v>
      </c>
      <c r="R173" s="62">
        <v>183</v>
      </c>
      <c r="S173" s="11">
        <v>175</v>
      </c>
      <c r="T173" s="28">
        <f t="shared" si="89"/>
        <v>60.63953355956909</v>
      </c>
      <c r="U173" s="28">
        <f t="shared" si="90"/>
        <v>58.07729974719293</v>
      </c>
      <c r="V173" s="28">
        <f t="shared" si="91"/>
        <v>57.50791445555378</v>
      </c>
      <c r="W173" s="28">
        <f t="shared" si="92"/>
        <v>55.51506593481677</v>
      </c>
      <c r="X173" s="28">
        <f t="shared" si="93"/>
        <v>52.95283212244062</v>
      </c>
      <c r="Y173" s="28">
        <f t="shared" si="94"/>
        <v>51.814061539162324</v>
      </c>
      <c r="Z173" s="28">
        <f t="shared" si="95"/>
        <v>54.94568064317762</v>
      </c>
      <c r="AA173" s="28">
        <f t="shared" si="96"/>
        <v>58.36199239301251</v>
      </c>
      <c r="AB173" s="28">
        <f t="shared" si="97"/>
        <v>54.66098799735805</v>
      </c>
      <c r="AC173" s="28">
        <f t="shared" si="98"/>
        <v>54.376295351538474</v>
      </c>
      <c r="AD173" s="28" t="e">
        <f>+#REF!/$C173*10000*5</f>
        <v>#REF!</v>
      </c>
    </row>
    <row r="174" spans="1:30" ht="12.75">
      <c r="A174" s="2" t="s">
        <v>78</v>
      </c>
      <c r="B174" s="3" t="s">
        <v>79</v>
      </c>
      <c r="C174" s="24">
        <v>192504</v>
      </c>
      <c r="D174" s="11">
        <v>156</v>
      </c>
      <c r="E174" s="1">
        <v>170</v>
      </c>
      <c r="F174" s="11">
        <v>173</v>
      </c>
      <c r="G174" s="11">
        <v>119</v>
      </c>
      <c r="H174" s="11">
        <v>118</v>
      </c>
      <c r="I174" s="11">
        <v>137</v>
      </c>
      <c r="J174" s="11">
        <v>129</v>
      </c>
      <c r="K174" s="11">
        <v>128</v>
      </c>
      <c r="L174" s="11">
        <v>120</v>
      </c>
      <c r="M174" s="56">
        <v>118</v>
      </c>
      <c r="N174">
        <v>114</v>
      </c>
      <c r="O174" s="11">
        <v>122</v>
      </c>
      <c r="P174" s="11">
        <v>132</v>
      </c>
      <c r="Q174" s="11">
        <v>140</v>
      </c>
      <c r="R174" s="62">
        <v>123</v>
      </c>
      <c r="S174" s="11">
        <v>123</v>
      </c>
      <c r="T174" s="28">
        <f t="shared" si="89"/>
        <v>40.51863857374392</v>
      </c>
      <c r="U174" s="28">
        <f t="shared" si="90"/>
        <v>44.154926650874785</v>
      </c>
      <c r="V174" s="28">
        <f t="shared" si="91"/>
        <v>44.934131238831405</v>
      </c>
      <c r="W174" s="28">
        <f t="shared" si="92"/>
        <v>30.908448655612354</v>
      </c>
      <c r="X174" s="28">
        <f t="shared" si="93"/>
        <v>30.648713792960148</v>
      </c>
      <c r="Y174" s="28">
        <f t="shared" si="94"/>
        <v>35.58367618335203</v>
      </c>
      <c r="Z174" s="28">
        <f t="shared" si="95"/>
        <v>33.5057972821344</v>
      </c>
      <c r="AA174" s="28">
        <f t="shared" si="96"/>
        <v>33.24606241948219</v>
      </c>
      <c r="AB174" s="28">
        <f t="shared" si="97"/>
        <v>31.168183518264556</v>
      </c>
      <c r="AC174" s="28">
        <f t="shared" si="98"/>
        <v>30.648713792960148</v>
      </c>
      <c r="AD174" s="28" t="e">
        <f>+#REF!/$C174*10000*5</f>
        <v>#REF!</v>
      </c>
    </row>
    <row r="175" spans="1:30" ht="12.75">
      <c r="A175" s="2" t="s">
        <v>123</v>
      </c>
      <c r="B175" s="3" t="s">
        <v>124</v>
      </c>
      <c r="C175" s="24">
        <v>201404</v>
      </c>
      <c r="D175" s="11">
        <v>218</v>
      </c>
      <c r="E175" s="1">
        <v>214</v>
      </c>
      <c r="F175" s="11">
        <v>212</v>
      </c>
      <c r="G175" s="11">
        <v>210</v>
      </c>
      <c r="H175" s="11">
        <v>237</v>
      </c>
      <c r="I175" s="11">
        <v>243</v>
      </c>
      <c r="J175" s="11">
        <v>211</v>
      </c>
      <c r="K175" s="11">
        <v>191</v>
      </c>
      <c r="L175" s="11">
        <v>219</v>
      </c>
      <c r="M175" s="56">
        <v>232</v>
      </c>
      <c r="N175">
        <v>206</v>
      </c>
      <c r="O175" s="11">
        <v>210</v>
      </c>
      <c r="P175" s="11">
        <v>199</v>
      </c>
      <c r="Q175" s="11">
        <v>183</v>
      </c>
      <c r="R175" s="62">
        <v>195</v>
      </c>
      <c r="S175" s="11">
        <v>189</v>
      </c>
      <c r="T175" s="28">
        <f t="shared" si="89"/>
        <v>54.1200770590455</v>
      </c>
      <c r="U175" s="28">
        <f t="shared" si="90"/>
        <v>53.12704812218229</v>
      </c>
      <c r="V175" s="28">
        <f t="shared" si="91"/>
        <v>52.63053365375066</v>
      </c>
      <c r="W175" s="28">
        <f t="shared" si="92"/>
        <v>52.13401918531906</v>
      </c>
      <c r="X175" s="28">
        <f t="shared" si="93"/>
        <v>58.83696450914579</v>
      </c>
      <c r="Y175" s="28">
        <f t="shared" si="94"/>
        <v>60.326507914440626</v>
      </c>
      <c r="Z175" s="28">
        <f t="shared" si="95"/>
        <v>52.38227641953487</v>
      </c>
      <c r="AA175" s="28">
        <f t="shared" si="96"/>
        <v>47.41713173521876</v>
      </c>
      <c r="AB175" s="28">
        <f t="shared" si="97"/>
        <v>54.36833429326131</v>
      </c>
      <c r="AC175" s="28">
        <f t="shared" si="98"/>
        <v>57.59567833806677</v>
      </c>
      <c r="AD175" s="28" t="e">
        <f>+#REF!/$C175*10000*5</f>
        <v>#REF!</v>
      </c>
    </row>
    <row r="176" spans="1:30" ht="12.75">
      <c r="A176" s="2" t="s">
        <v>245</v>
      </c>
      <c r="B176" s="3" t="s">
        <v>246</v>
      </c>
      <c r="C176" s="24">
        <v>578631</v>
      </c>
      <c r="D176" s="11">
        <v>465</v>
      </c>
      <c r="E176" s="1">
        <v>541</v>
      </c>
      <c r="F176" s="11">
        <v>586</v>
      </c>
      <c r="G176" s="11">
        <v>629</v>
      </c>
      <c r="H176" s="11">
        <v>593</v>
      </c>
      <c r="I176" s="11">
        <v>583</v>
      </c>
      <c r="J176" s="11">
        <v>623</v>
      </c>
      <c r="K176" s="11">
        <v>702</v>
      </c>
      <c r="L176" s="11">
        <v>615</v>
      </c>
      <c r="M176" s="56">
        <v>591</v>
      </c>
      <c r="N176">
        <v>561</v>
      </c>
      <c r="O176" s="11">
        <v>591</v>
      </c>
      <c r="P176" s="11">
        <v>522</v>
      </c>
      <c r="Q176" s="11">
        <v>520</v>
      </c>
      <c r="R176" s="62">
        <v>515</v>
      </c>
      <c r="S176" s="11">
        <v>498</v>
      </c>
      <c r="T176" s="28">
        <f t="shared" si="89"/>
        <v>40.18104802542553</v>
      </c>
      <c r="U176" s="28">
        <f t="shared" si="90"/>
        <v>46.74827307904346</v>
      </c>
      <c r="V176" s="28">
        <f t="shared" si="91"/>
        <v>50.63676159763303</v>
      </c>
      <c r="W176" s="28">
        <f t="shared" si="92"/>
        <v>54.35242840428529</v>
      </c>
      <c r="X176" s="28">
        <f t="shared" si="93"/>
        <v>51.241637589413635</v>
      </c>
      <c r="Y176" s="28">
        <f t="shared" si="94"/>
        <v>50.377529029727064</v>
      </c>
      <c r="Z176" s="28">
        <f t="shared" si="95"/>
        <v>53.83396326847334</v>
      </c>
      <c r="AA176" s="28">
        <f t="shared" si="96"/>
        <v>60.66042088999724</v>
      </c>
      <c r="AB176" s="28">
        <f t="shared" si="97"/>
        <v>53.14267642072409</v>
      </c>
      <c r="AC176" s="28">
        <f t="shared" si="98"/>
        <v>51.068815877476325</v>
      </c>
      <c r="AD176" s="28" t="e">
        <f>+#REF!/$C176*10000*5</f>
        <v>#REF!</v>
      </c>
    </row>
    <row r="177" spans="1:30" ht="12.75">
      <c r="A177" s="2" t="s">
        <v>247</v>
      </c>
      <c r="B177" s="3" t="s">
        <v>248</v>
      </c>
      <c r="C177" s="24">
        <v>410487</v>
      </c>
      <c r="D177" s="11">
        <v>366</v>
      </c>
      <c r="E177" s="1">
        <v>408</v>
      </c>
      <c r="F177" s="11">
        <v>408</v>
      </c>
      <c r="G177" s="11">
        <v>465</v>
      </c>
      <c r="H177" s="11">
        <v>422</v>
      </c>
      <c r="I177" s="11">
        <v>368</v>
      </c>
      <c r="J177" s="11">
        <v>368</v>
      </c>
      <c r="K177" s="11">
        <v>373</v>
      </c>
      <c r="L177" s="11">
        <v>367</v>
      </c>
      <c r="M177" s="56">
        <v>363</v>
      </c>
      <c r="N177">
        <v>351</v>
      </c>
      <c r="O177" s="11">
        <v>346</v>
      </c>
      <c r="P177" s="11">
        <v>338</v>
      </c>
      <c r="Q177" s="11">
        <v>322</v>
      </c>
      <c r="R177" s="62">
        <v>318</v>
      </c>
      <c r="S177" s="11">
        <v>309</v>
      </c>
      <c r="T177" s="28">
        <f t="shared" si="89"/>
        <v>44.581192583443574</v>
      </c>
      <c r="U177" s="28">
        <f t="shared" si="90"/>
        <v>49.69706714219939</v>
      </c>
      <c r="V177" s="28">
        <f t="shared" si="91"/>
        <v>49.69706714219939</v>
      </c>
      <c r="W177" s="28">
        <f t="shared" si="92"/>
        <v>56.64003975765371</v>
      </c>
      <c r="X177" s="28">
        <f t="shared" si="93"/>
        <v>51.40235866178465</v>
      </c>
      <c r="Y177" s="28">
        <f t="shared" si="94"/>
        <v>44.82480565767004</v>
      </c>
      <c r="Z177" s="28">
        <f t="shared" si="95"/>
        <v>44.82480565767004</v>
      </c>
      <c r="AA177" s="28">
        <f t="shared" si="96"/>
        <v>45.433838343236204</v>
      </c>
      <c r="AB177" s="28">
        <f t="shared" si="97"/>
        <v>44.702999120556804</v>
      </c>
      <c r="AC177" s="28">
        <f t="shared" si="98"/>
        <v>44.21577297210387</v>
      </c>
      <c r="AD177" s="28" t="e">
        <f>+#REF!/$C177*10000*5</f>
        <v>#REF!</v>
      </c>
    </row>
    <row r="178" spans="1:30" ht="12.75">
      <c r="A178" s="2" t="s">
        <v>249</v>
      </c>
      <c r="B178" s="3" t="s">
        <v>250</v>
      </c>
      <c r="C178" s="24">
        <v>448711</v>
      </c>
      <c r="D178" s="11">
        <v>453</v>
      </c>
      <c r="E178" s="1">
        <v>408</v>
      </c>
      <c r="F178" s="11">
        <v>445</v>
      </c>
      <c r="G178" s="11">
        <v>452</v>
      </c>
      <c r="H178" s="11">
        <v>471</v>
      </c>
      <c r="I178" s="11">
        <v>476</v>
      </c>
      <c r="J178" s="11">
        <v>490</v>
      </c>
      <c r="K178" s="11">
        <v>456</v>
      </c>
      <c r="L178" s="11">
        <v>448</v>
      </c>
      <c r="M178" s="56">
        <v>370</v>
      </c>
      <c r="N178">
        <v>320</v>
      </c>
      <c r="O178" s="11">
        <v>271</v>
      </c>
      <c r="P178" s="11">
        <v>265</v>
      </c>
      <c r="Q178" s="11">
        <v>252</v>
      </c>
      <c r="R178" s="62">
        <v>245</v>
      </c>
      <c r="S178" s="11">
        <v>221</v>
      </c>
      <c r="T178" s="28">
        <f t="shared" si="89"/>
        <v>50.47792454386007</v>
      </c>
      <c r="U178" s="28">
        <f t="shared" si="90"/>
        <v>45.46356117857596</v>
      </c>
      <c r="V178" s="28">
        <f t="shared" si="91"/>
        <v>49.58648216780957</v>
      </c>
      <c r="W178" s="28">
        <f t="shared" si="92"/>
        <v>50.366494246853776</v>
      </c>
      <c r="X178" s="28">
        <f t="shared" si="93"/>
        <v>52.48366988997372</v>
      </c>
      <c r="Y178" s="28">
        <f t="shared" si="94"/>
        <v>53.040821375005294</v>
      </c>
      <c r="Z178" s="28">
        <f t="shared" si="95"/>
        <v>54.60084553309368</v>
      </c>
      <c r="AA178" s="28">
        <f t="shared" si="96"/>
        <v>50.81221543487902</v>
      </c>
      <c r="AB178" s="28">
        <f t="shared" si="97"/>
        <v>49.92077305882851</v>
      </c>
      <c r="AC178" s="28">
        <f t="shared" si="98"/>
        <v>41.22920989233605</v>
      </c>
      <c r="AD178" s="28" t="e">
        <f>+#REF!/$C178*10000*5</f>
        <v>#REF!</v>
      </c>
    </row>
    <row r="179" spans="1:30" ht="12.75">
      <c r="A179" s="2" t="s">
        <v>251</v>
      </c>
      <c r="B179" s="3" t="s">
        <v>252</v>
      </c>
      <c r="C179" s="24">
        <v>518637</v>
      </c>
      <c r="D179" s="11">
        <v>452</v>
      </c>
      <c r="E179" s="1">
        <v>523</v>
      </c>
      <c r="F179" s="11">
        <v>538</v>
      </c>
      <c r="G179" s="11">
        <v>575</v>
      </c>
      <c r="H179" s="11">
        <v>560</v>
      </c>
      <c r="I179" s="11">
        <v>639</v>
      </c>
      <c r="J179" s="11">
        <v>600</v>
      </c>
      <c r="K179" s="11">
        <v>672</v>
      </c>
      <c r="L179" s="11">
        <v>739</v>
      </c>
      <c r="M179" s="56">
        <v>791</v>
      </c>
      <c r="N179">
        <v>697</v>
      </c>
      <c r="O179" s="11">
        <v>729</v>
      </c>
      <c r="P179" s="11">
        <v>710</v>
      </c>
      <c r="Q179" s="11">
        <v>762</v>
      </c>
      <c r="R179" s="62">
        <v>858</v>
      </c>
      <c r="S179" s="11">
        <v>984</v>
      </c>
      <c r="T179" s="28">
        <f t="shared" si="89"/>
        <v>43.575757225188326</v>
      </c>
      <c r="U179" s="28">
        <f t="shared" si="90"/>
        <v>50.42062174507411</v>
      </c>
      <c r="V179" s="28">
        <f t="shared" si="91"/>
        <v>51.86671988307815</v>
      </c>
      <c r="W179" s="28">
        <f t="shared" si="92"/>
        <v>55.433761956821435</v>
      </c>
      <c r="X179" s="28">
        <f t="shared" si="93"/>
        <v>53.987663818817396</v>
      </c>
      <c r="Y179" s="28">
        <f t="shared" si="94"/>
        <v>61.603780678971994</v>
      </c>
      <c r="Z179" s="28">
        <f t="shared" si="95"/>
        <v>57.8439255201615</v>
      </c>
      <c r="AA179" s="28">
        <f t="shared" si="96"/>
        <v>64.78519658258088</v>
      </c>
      <c r="AB179" s="28">
        <f t="shared" si="97"/>
        <v>71.24443493233224</v>
      </c>
      <c r="AC179" s="28">
        <f t="shared" si="98"/>
        <v>76.25757514407958</v>
      </c>
      <c r="AD179" s="28" t="e">
        <f>+#REF!/$C179*10000*5</f>
        <v>#REF!</v>
      </c>
    </row>
    <row r="180" spans="1:30" ht="12.75">
      <c r="A180" s="2" t="s">
        <v>253</v>
      </c>
      <c r="B180" s="3" t="s">
        <v>254</v>
      </c>
      <c r="C180" s="24">
        <v>403046</v>
      </c>
      <c r="D180" s="11">
        <v>579</v>
      </c>
      <c r="E180" s="1">
        <v>524</v>
      </c>
      <c r="F180" s="11">
        <v>468</v>
      </c>
      <c r="G180" s="11">
        <v>441</v>
      </c>
      <c r="H180" s="11">
        <v>513</v>
      </c>
      <c r="I180" s="11">
        <v>453</v>
      </c>
      <c r="J180" s="11">
        <v>426</v>
      </c>
      <c r="K180" s="11">
        <v>468</v>
      </c>
      <c r="L180" s="11">
        <v>357</v>
      </c>
      <c r="M180" s="56">
        <v>452</v>
      </c>
      <c r="N180">
        <v>460</v>
      </c>
      <c r="O180" s="11">
        <v>450</v>
      </c>
      <c r="P180" s="11">
        <v>453</v>
      </c>
      <c r="Q180" s="11">
        <v>492</v>
      </c>
      <c r="R180" s="62">
        <v>529</v>
      </c>
      <c r="S180" s="11">
        <v>536</v>
      </c>
      <c r="T180" s="28">
        <f t="shared" si="89"/>
        <v>71.82802955493914</v>
      </c>
      <c r="U180" s="28">
        <f t="shared" si="90"/>
        <v>65.00498702381367</v>
      </c>
      <c r="V180" s="28">
        <f t="shared" si="91"/>
        <v>58.05788917394044</v>
      </c>
      <c r="W180" s="28">
        <f t="shared" si="92"/>
        <v>54.70839556775157</v>
      </c>
      <c r="X180" s="28">
        <f t="shared" si="93"/>
        <v>63.64037851758856</v>
      </c>
      <c r="Y180" s="28">
        <f t="shared" si="94"/>
        <v>56.1970593927244</v>
      </c>
      <c r="Z180" s="28">
        <f t="shared" si="95"/>
        <v>52.84756578653553</v>
      </c>
      <c r="AA180" s="28">
        <f t="shared" si="96"/>
        <v>58.05788917394044</v>
      </c>
      <c r="AB180" s="28">
        <f t="shared" si="97"/>
        <v>44.28774879294175</v>
      </c>
      <c r="AC180" s="28">
        <f t="shared" si="98"/>
        <v>56.07300407397666</v>
      </c>
      <c r="AD180" s="28" t="e">
        <f>+#REF!/$C180*10000*5</f>
        <v>#REF!</v>
      </c>
    </row>
    <row r="181" spans="1:30" ht="12.75">
      <c r="A181" s="2" t="s">
        <v>255</v>
      </c>
      <c r="B181" s="3" t="s">
        <v>317</v>
      </c>
      <c r="C181" s="24">
        <v>298038</v>
      </c>
      <c r="D181" s="11">
        <v>670</v>
      </c>
      <c r="E181" s="1">
        <v>512</v>
      </c>
      <c r="F181" s="11">
        <v>473</v>
      </c>
      <c r="G181" s="11">
        <v>460</v>
      </c>
      <c r="H181" s="11">
        <v>418</v>
      </c>
      <c r="I181" s="11">
        <v>436</v>
      </c>
      <c r="J181" s="11">
        <v>318</v>
      </c>
      <c r="K181" s="11">
        <v>267</v>
      </c>
      <c r="L181" s="11">
        <v>188</v>
      </c>
      <c r="M181" s="56">
        <v>219</v>
      </c>
      <c r="N181">
        <v>233</v>
      </c>
      <c r="O181" s="11">
        <v>247</v>
      </c>
      <c r="P181" s="11">
        <v>260</v>
      </c>
      <c r="Q181" s="11">
        <v>280</v>
      </c>
      <c r="R181" s="62">
        <v>304</v>
      </c>
      <c r="S181" s="11">
        <v>334</v>
      </c>
      <c r="T181" s="28">
        <f t="shared" si="89"/>
        <v>112.40177427039505</v>
      </c>
      <c r="U181" s="28">
        <f t="shared" si="90"/>
        <v>85.89508720364518</v>
      </c>
      <c r="V181" s="28">
        <f t="shared" si="91"/>
        <v>79.35229735805501</v>
      </c>
      <c r="W181" s="28">
        <f t="shared" si="92"/>
        <v>77.17136740952496</v>
      </c>
      <c r="X181" s="28">
        <f t="shared" si="93"/>
        <v>70.12528603735093</v>
      </c>
      <c r="Y181" s="28">
        <f t="shared" si="94"/>
        <v>73.1450351968541</v>
      </c>
      <c r="Z181" s="28">
        <f t="shared" si="95"/>
        <v>53.348901817889</v>
      </c>
      <c r="AA181" s="28">
        <f t="shared" si="96"/>
        <v>44.7929458659634</v>
      </c>
      <c r="AB181" s="28">
        <f t="shared" si="97"/>
        <v>31.539602332588466</v>
      </c>
      <c r="AC181" s="28">
        <f t="shared" si="98"/>
        <v>36.740281440621665</v>
      </c>
      <c r="AD181" s="28" t="e">
        <f>+#REF!/$C181*10000*5</f>
        <v>#REF!</v>
      </c>
    </row>
    <row r="182" spans="1:30" ht="12.75">
      <c r="A182" s="2" t="s">
        <v>256</v>
      </c>
      <c r="B182" s="3" t="s">
        <v>318</v>
      </c>
      <c r="C182" s="24">
        <v>526369</v>
      </c>
      <c r="D182" s="11">
        <v>718</v>
      </c>
      <c r="E182" s="1">
        <v>760</v>
      </c>
      <c r="F182" s="11">
        <v>798</v>
      </c>
      <c r="G182" s="11">
        <v>846</v>
      </c>
      <c r="H182" s="11">
        <v>873</v>
      </c>
      <c r="I182" s="11">
        <v>972</v>
      </c>
      <c r="J182" s="11">
        <v>978</v>
      </c>
      <c r="K182" s="11">
        <v>954</v>
      </c>
      <c r="L182" s="11">
        <v>951</v>
      </c>
      <c r="M182" s="56">
        <v>981</v>
      </c>
      <c r="N182">
        <v>976</v>
      </c>
      <c r="O182" s="11">
        <v>952</v>
      </c>
      <c r="P182" s="11">
        <v>940</v>
      </c>
      <c r="Q182" s="11">
        <v>948</v>
      </c>
      <c r="R182" s="62">
        <v>1002</v>
      </c>
      <c r="S182" s="11">
        <v>973</v>
      </c>
      <c r="T182" s="28">
        <f t="shared" si="89"/>
        <v>68.20310466611826</v>
      </c>
      <c r="U182" s="28">
        <f t="shared" si="90"/>
        <v>72.19270131789676</v>
      </c>
      <c r="V182" s="28">
        <f t="shared" si="91"/>
        <v>75.8023363837916</v>
      </c>
      <c r="W182" s="28">
        <f t="shared" si="92"/>
        <v>80.3618754143956</v>
      </c>
      <c r="X182" s="28">
        <f t="shared" si="93"/>
        <v>82.92661611911036</v>
      </c>
      <c r="Y182" s="28">
        <f t="shared" si="94"/>
        <v>92.33066536973112</v>
      </c>
      <c r="Z182" s="28">
        <f t="shared" si="95"/>
        <v>92.90060774855661</v>
      </c>
      <c r="AA182" s="28">
        <f t="shared" si="96"/>
        <v>90.62083823325463</v>
      </c>
      <c r="AB182" s="28">
        <f t="shared" si="97"/>
        <v>90.33586704384186</v>
      </c>
      <c r="AC182" s="28">
        <f t="shared" si="98"/>
        <v>93.18557893796937</v>
      </c>
      <c r="AD182" s="28" t="e">
        <f>+#REF!/$C182*10000*5</f>
        <v>#REF!</v>
      </c>
    </row>
    <row r="183" spans="1:30" ht="12.75">
      <c r="A183" s="2" t="s">
        <v>257</v>
      </c>
      <c r="B183" s="3" t="s">
        <v>258</v>
      </c>
      <c r="C183" s="24">
        <v>740819</v>
      </c>
      <c r="D183" s="11">
        <v>757</v>
      </c>
      <c r="E183" s="1">
        <v>772</v>
      </c>
      <c r="F183" s="11">
        <v>856</v>
      </c>
      <c r="G183" s="11">
        <v>897</v>
      </c>
      <c r="H183" s="11">
        <v>822</v>
      </c>
      <c r="I183" s="11">
        <v>811</v>
      </c>
      <c r="J183" s="11">
        <v>864</v>
      </c>
      <c r="K183" s="11">
        <v>844</v>
      </c>
      <c r="L183" s="11">
        <v>848</v>
      </c>
      <c r="M183" s="56">
        <v>886</v>
      </c>
      <c r="N183">
        <v>887</v>
      </c>
      <c r="O183" s="11">
        <v>927</v>
      </c>
      <c r="P183" s="11">
        <v>902</v>
      </c>
      <c r="Q183" s="11">
        <v>921</v>
      </c>
      <c r="R183" s="62">
        <v>922</v>
      </c>
      <c r="S183" s="11">
        <v>951</v>
      </c>
      <c r="T183" s="28">
        <f t="shared" si="89"/>
        <v>51.09210211941108</v>
      </c>
      <c r="U183" s="28">
        <f t="shared" si="90"/>
        <v>52.10449516008634</v>
      </c>
      <c r="V183" s="28">
        <f t="shared" si="91"/>
        <v>57.77389618786776</v>
      </c>
      <c r="W183" s="28">
        <f t="shared" si="92"/>
        <v>60.54110383238011</v>
      </c>
      <c r="X183" s="28">
        <f t="shared" si="93"/>
        <v>55.479138629003856</v>
      </c>
      <c r="Y183" s="28">
        <f t="shared" si="94"/>
        <v>54.73671706584199</v>
      </c>
      <c r="Z183" s="28">
        <f t="shared" si="95"/>
        <v>58.31383914289455</v>
      </c>
      <c r="AA183" s="28">
        <f t="shared" si="96"/>
        <v>56.96398175532755</v>
      </c>
      <c r="AB183" s="28">
        <f t="shared" si="97"/>
        <v>57.233953232840946</v>
      </c>
      <c r="AC183" s="28">
        <f t="shared" si="98"/>
        <v>59.79868226921826</v>
      </c>
      <c r="AD183" s="28" t="e">
        <f>+#REF!/$C183*10000*5</f>
        <v>#REF!</v>
      </c>
    </row>
    <row r="184" spans="1:30" ht="12.75">
      <c r="A184" s="14" t="s">
        <v>265</v>
      </c>
      <c r="B184" s="15" t="s">
        <v>266</v>
      </c>
      <c r="C184" s="25">
        <v>133201</v>
      </c>
      <c r="D184" s="16">
        <v>146</v>
      </c>
      <c r="E184" s="21">
        <v>172</v>
      </c>
      <c r="F184" s="16">
        <v>190</v>
      </c>
      <c r="G184" s="16">
        <v>183</v>
      </c>
      <c r="H184" s="37">
        <v>189</v>
      </c>
      <c r="I184" s="16">
        <v>184</v>
      </c>
      <c r="J184" s="16">
        <v>184</v>
      </c>
      <c r="K184" s="16">
        <v>179</v>
      </c>
      <c r="L184" s="16">
        <v>184</v>
      </c>
      <c r="M184" s="59">
        <v>182</v>
      </c>
      <c r="N184" s="53">
        <v>200</v>
      </c>
      <c r="O184" s="16">
        <v>201</v>
      </c>
      <c r="P184" s="16">
        <v>201</v>
      </c>
      <c r="Q184" s="37">
        <v>215</v>
      </c>
      <c r="R184" s="65">
        <v>214</v>
      </c>
      <c r="S184" s="16">
        <v>209</v>
      </c>
      <c r="T184" s="38">
        <f t="shared" si="89"/>
        <v>54.8043933604102</v>
      </c>
      <c r="U184" s="38">
        <f t="shared" si="90"/>
        <v>64.56407984925038</v>
      </c>
      <c r="V184" s="38">
        <f t="shared" si="91"/>
        <v>71.32078587998589</v>
      </c>
      <c r="W184" s="38">
        <f t="shared" si="92"/>
        <v>68.69317797914431</v>
      </c>
      <c r="X184" s="38">
        <f t="shared" si="93"/>
        <v>70.9454133227228</v>
      </c>
      <c r="Y184" s="38">
        <f t="shared" si="94"/>
        <v>69.06855053640739</v>
      </c>
      <c r="Z184" s="38">
        <f t="shared" si="95"/>
        <v>69.06855053640739</v>
      </c>
      <c r="AA184" s="38">
        <f t="shared" si="96"/>
        <v>67.19168775009196</v>
      </c>
      <c r="AB184" s="38">
        <f t="shared" si="97"/>
        <v>69.06855053640739</v>
      </c>
      <c r="AC184" s="38">
        <f t="shared" si="98"/>
        <v>68.31780542188122</v>
      </c>
      <c r="AD184" s="38" t="e">
        <f>+#REF!/$C184*10000*5</f>
        <v>#REF!</v>
      </c>
    </row>
    <row r="185" spans="16:19" ht="12.75">
      <c r="P185" s="63"/>
      <c r="Q185" s="40"/>
      <c r="R185" s="40"/>
      <c r="S185" s="40"/>
    </row>
    <row r="186" spans="16:19" ht="12.75">
      <c r="P186" s="63"/>
      <c r="Q186" s="40"/>
      <c r="R186" s="40"/>
      <c r="S186" s="40"/>
    </row>
  </sheetData>
  <sheetProtection/>
  <mergeCells count="11">
    <mergeCell ref="X8:AA8"/>
    <mergeCell ref="D7:Q7"/>
    <mergeCell ref="A7:A8"/>
    <mergeCell ref="B7:B8"/>
    <mergeCell ref="D8:G8"/>
    <mergeCell ref="P8:R8"/>
    <mergeCell ref="T8:W8"/>
    <mergeCell ref="H8:K8"/>
    <mergeCell ref="L8:O8"/>
    <mergeCell ref="T7:AD7"/>
    <mergeCell ref="AB8:AD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Martin, David</cp:lastModifiedBy>
  <cp:lastPrinted>2009-11-18T14:30:34Z</cp:lastPrinted>
  <dcterms:created xsi:type="dcterms:W3CDTF">2003-08-01T14:12:13Z</dcterms:created>
  <dcterms:modified xsi:type="dcterms:W3CDTF">2013-06-25T15:39:20Z</dcterms:modified>
  <cp:category/>
  <cp:version/>
  <cp:contentType/>
  <cp:contentStatus/>
</cp:coreProperties>
</file>