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65521" windowWidth="15480" windowHeight="11640" tabRatio="771" activeTab="0"/>
  </bookViews>
  <sheets>
    <sheet name="1 Cover Sheet" sheetId="1" r:id="rId1"/>
    <sheet name="2 Gov Dec" sheetId="2" r:id="rId2"/>
    <sheet name="3 Bd Statements" sheetId="3" r:id="rId3"/>
    <sheet name="Board Statement Review" sheetId="4" state="hidden" r:id="rId4"/>
    <sheet name="4 Quality" sheetId="5" r:id="rId5"/>
    <sheet name="5 FRR" sheetId="6" r:id="rId6"/>
    <sheet name="6 Fin Risk Triggers" sheetId="7" r:id="rId7"/>
    <sheet name="7 GRR" sheetId="8" r:id="rId8"/>
    <sheet name="8 Contractual Data" sheetId="9" r:id="rId9"/>
    <sheet name="9 TFA Progress" sheetId="10" r:id="rId10"/>
    <sheet name="Notes" sheetId="11" r:id="rId11"/>
    <sheet name="Quarters" sheetId="12" state="hidden" r:id="rId12"/>
  </sheets>
  <definedNames>
    <definedName name="_xlfn.IFERROR" hidden="1">#NAME?</definedName>
    <definedName name="_xlnm.Print_Area" localSheetId="0">'1 Cover Sheet'!$A$1:$A$37</definedName>
    <definedName name="_xlnm.Print_Area" localSheetId="1">'2 Gov Dec'!$A$1:$F$69</definedName>
    <definedName name="_xlnm.Print_Area" localSheetId="2">'3 Bd Statements'!$A$1:$E$42</definedName>
    <definedName name="_xlnm.Print_Area" localSheetId="4">'4 Quality'!$A$1:$AC$40</definedName>
    <definedName name="_xlnm.Print_Area" localSheetId="5">'5 FRR'!$A$1:$S$43</definedName>
    <definedName name="_xlnm.Print_Area" localSheetId="6">'6 Fin Risk Triggers'!$A$1:$S$35</definedName>
    <definedName name="_xlnm.Print_Area" localSheetId="7">'7 GRR'!$A$1:$V$108</definedName>
    <definedName name="_xlnm.Print_Area" localSheetId="8">'8 Contractual Data'!$A$1:$R$28</definedName>
    <definedName name="_xlnm.Print_Area" localSheetId="9">'9 TFA Progress'!$A$1:$K$86</definedName>
    <definedName name="_xlnm.Print_Area" localSheetId="10">'Notes'!$A$1:$C$42</definedName>
    <definedName name="_xlnm.Print_Titles" localSheetId="2">'3 Bd Statements'!$1:$5</definedName>
    <definedName name="_xlnm.Print_Titles" localSheetId="7">'7 GRR'!$1:$5</definedName>
    <definedName name="_xlnm.Print_Titles" localSheetId="10">'Notes'!$1:$4</definedName>
  </definedNames>
  <calcPr fullCalcOnLoad="1"/>
</workbook>
</file>

<file path=xl/comments5.xml><?xml version="1.0" encoding="utf-8"?>
<comments xmlns="http://schemas.openxmlformats.org/spreadsheetml/2006/main">
  <authors>
    <author>aboasman</author>
  </authors>
  <commentList>
    <comment ref="C10" authorId="0">
      <text>
        <r>
          <rPr>
            <b/>
            <sz val="9"/>
            <rFont val="Tahoma"/>
            <family val="2"/>
          </rPr>
          <t>No. Assessments undertaken upon admission / total admissions</t>
        </r>
      </text>
    </comment>
  </commentList>
</comments>
</file>

<file path=xl/sharedStrings.xml><?xml version="1.0" encoding="utf-8"?>
<sst xmlns="http://schemas.openxmlformats.org/spreadsheetml/2006/main" count="594" uniqueCount="400">
  <si>
    <t xml:space="preserve">Each organisation is required to calculate their risk score and RAG rate their current performance, in addition to providing comment with regard to any contractual issues and compliance with CQC essential standards: </t>
  </si>
  <si>
    <t>the category A 8-minute response time target for a third successive quarter</t>
  </si>
  <si>
    <t>the category A 19-minute response time target for a third successive quarter</t>
  </si>
  <si>
    <t>referral to treatment information for a third successive quarter;</t>
  </si>
  <si>
    <t>service referral information for a third successive quarter, or;</t>
  </si>
  <si>
    <t>treatment activity information for a third successive quarter</t>
  </si>
  <si>
    <t>Performance is measured on an aggregate (rather than specialty) basis and trusts are required to meet the threshold on a monthly basis. Consequently, any failure in one month is considered to be a quarterly failure. Failure in any month of a quarter following two quarters’ failure of the same measure represents a third successive quarter failure and should be reported via the exception reporting process.
Will apply to consultant-led admitted, non-admitted and incomplete pathways provided. While failure against any threshold will score 1.0, the overall impact will be capped at 2.0. The measures apply to acute patients whether in an acute or community setting. Where a trust with existing acute facilities acquires a community hospital, performance will be assessed on a combined basis.
The SHA will take account of breaches of the referral to treatment target in 2011/12 when considering consecutive failures of the referral to treatment target in 2012/13. For example, if a trust fails the 2011/12 admitted patients target at quarter 4 and the 2012/13 admitted patients target in quarters 1 and 2, it will be considered to have breached for three quarters in a row.</t>
  </si>
  <si>
    <t>Measured from day of receipt of referral – existing standard (includes referrals from general dental practitioners and any primary care professional).Failure against either threshold represents a failure against the overall target. The target will not apply to trusts having five cases or fewer in a quarter. The SHA will not score trusts failing individual cancer thresholds but only reporting a single patient breach over the quarter. Will apply to any community providers providing the specific cancer treatment pathways.
Specific guidance and documentation concerning cancer waiting targets can be found at: http://nww.connectingforhealth.nhs.uk/nhais/cancerwaiting/documentation</t>
  </si>
  <si>
    <r>
      <t xml:space="preserve">Data completeness levels for trusts commissioned to provide community services, using Community Information Data Set (CIDS) definitions, to consist of:
- Referral to treatment times – consultant-led treatment in hospitals and Allied Healthcare Professional-led treatments in the community;
- Community treatment activity – referrals; and
- Community treatment activity – care contact activity.
While failure against any threshold will score 1.0, the overall impact will be capped at 1.0. Failure of the same measure for three quarters will result in a red-rating.
</t>
    </r>
    <r>
      <rPr>
        <b/>
        <sz val="12"/>
        <color indexed="8"/>
        <rFont val="Arial"/>
        <family val="2"/>
      </rPr>
      <t>Numerator:</t>
    </r>
    <r>
      <rPr>
        <sz val="12"/>
        <color indexed="8"/>
        <rFont val="Arial"/>
        <family val="2"/>
      </rPr>
      <t xml:space="preserve">
all data in the denominator actually captured by the trust electronically (not solely CIDS-specified systems).
</t>
    </r>
    <r>
      <rPr>
        <b/>
        <sz val="12"/>
        <color indexed="8"/>
        <rFont val="Arial"/>
        <family val="2"/>
      </rPr>
      <t xml:space="preserve">Denominator: </t>
    </r>
    <r>
      <rPr>
        <sz val="12"/>
        <color indexed="8"/>
        <rFont val="Arial"/>
        <family val="2"/>
      </rPr>
      <t xml:space="preserve">
all activity data required by CIDS.</t>
    </r>
  </si>
  <si>
    <r>
      <t xml:space="preserve">7-day follow up:
</t>
    </r>
    <r>
      <rPr>
        <b/>
        <sz val="12"/>
        <color indexed="8"/>
        <rFont val="Arial"/>
        <family val="2"/>
      </rPr>
      <t>Numerator</t>
    </r>
    <r>
      <rPr>
        <sz val="12"/>
        <color indexed="8"/>
        <rFont val="Arial"/>
        <family val="2"/>
      </rPr>
      <t xml:space="preserve">: 
the number of people under adult mental illness specialties on CPA who were followed up (either by face-to-face contact or by phone discussion) within seven days of discharge from psychiatric inpatient care.
</t>
    </r>
    <r>
      <rPr>
        <b/>
        <sz val="12"/>
        <color indexed="8"/>
        <rFont val="Arial"/>
        <family val="2"/>
      </rPr>
      <t xml:space="preserve">Denominator: </t>
    </r>
    <r>
      <rPr>
        <sz val="12"/>
        <color indexed="8"/>
        <rFont val="Arial"/>
        <family val="2"/>
      </rPr>
      <t xml:space="preserve">
the total number of people under adult mental illness specialties on CPA who were discharged from psychiatric inpatient care.
All patients discharged to their place of residence, care home, residential accommodation, or to non-psychiatric care must be followed up within seven days of discharge. Where a patient has been transferred to prison, contact should be made via the prison in-reach team.
Exemptions from both the numerator and the denominator of the indicator include:
- patients who die within seven days of discharge;
- where legal precedence has forced the removal of a patient from the country; or
- patients discharged to another NHS psychiatric inpatient ward.
For 12 month review (from Mental Health Minimum Data Set):
</t>
    </r>
    <r>
      <rPr>
        <b/>
        <sz val="12"/>
        <color indexed="8"/>
        <rFont val="Arial"/>
        <family val="2"/>
      </rPr>
      <t>Numerator:</t>
    </r>
    <r>
      <rPr>
        <sz val="12"/>
        <color indexed="8"/>
        <rFont val="Arial"/>
        <family val="2"/>
      </rPr>
      <t xml:space="preserve"> 
the number of adults in the denominator who have had at least one formal review in the last 12 months.
</t>
    </r>
    <r>
      <rPr>
        <b/>
        <sz val="12"/>
        <color indexed="8"/>
        <rFont val="Arial"/>
        <family val="2"/>
      </rPr>
      <t xml:space="preserve">Denominator: </t>
    </r>
    <r>
      <rPr>
        <sz val="12"/>
        <color indexed="8"/>
        <rFont val="Arial"/>
        <family val="2"/>
      </rPr>
      <t xml:space="preserve">
the total number of adults who have received secondary mental health services during the reporting period (month) who had spent at least 12 months on CPA (by the end of the reporting period OR when their time on CPA ended).
For full details of the changes to the CPA process, please see the implementation guidance Refocusing the Care Programme Approach on the Department of Health’s website.</t>
    </r>
  </si>
  <si>
    <r>
      <rPr>
        <b/>
        <sz val="12"/>
        <color indexed="8"/>
        <rFont val="Arial"/>
        <family val="2"/>
      </rPr>
      <t xml:space="preserve">Numerator: 
</t>
    </r>
    <r>
      <rPr>
        <sz val="12"/>
        <color indexed="8"/>
        <rFont val="Arial"/>
        <family val="2"/>
      </rPr>
      <t xml:space="preserve">the number of non-acute patients (aged 18 and over on admission) per day under consultant and non-consultant-led care whose transfer of care was delayed during the month. For example, one patient delayed for five days counts as five.
</t>
    </r>
    <r>
      <rPr>
        <b/>
        <sz val="12"/>
        <color indexed="8"/>
        <rFont val="Arial"/>
        <family val="2"/>
      </rPr>
      <t>Denominator:</t>
    </r>
    <r>
      <rPr>
        <sz val="12"/>
        <color indexed="8"/>
        <rFont val="Arial"/>
        <family val="2"/>
      </rPr>
      <t xml:space="preserve"> 
the total number of occupied bed days (consultant-led and non-consultant-led) during the month.
Delayed transfers of care attributable to social care services are included.</t>
    </r>
  </si>
  <si>
    <t>From point of referral to treatment in aggregate (RTT) – admitted</t>
  </si>
  <si>
    <t>From point of referral to treatment in aggregate (RTT) – non-admitted</t>
  </si>
  <si>
    <t>From point of referral to treatment in aggregate (RTT) – patients on an incomplete pathway</t>
  </si>
  <si>
    <t>Cancer: 2 week wait from referral to date first seen, comprising:</t>
  </si>
  <si>
    <t>A&amp;E: From arrival to admission/transfer/discharge</t>
  </si>
  <si>
    <t>Patient identifier information</t>
  </si>
  <si>
    <t>Patients dying at home / care home</t>
  </si>
  <si>
    <r>
      <t xml:space="preserve">Data completeness, community services: </t>
    </r>
    <r>
      <rPr>
        <i/>
        <sz val="11"/>
        <color indexed="8"/>
        <rFont val="Arial"/>
        <family val="2"/>
      </rPr>
      <t xml:space="preserve">(may be introduced later) </t>
    </r>
  </si>
  <si>
    <t>The inclusion of this data collection in addition to Monitor's indicators (until the Compliance Framework is changed) is in order for the SHA to track the Trust's action plan to produce such data.
This data excludes a weighting, and therefore does not currently impact on the Trust's governance risk rating.</t>
  </si>
  <si>
    <t>Care Programme Approach (CPA) patients, comprising:</t>
  </si>
  <si>
    <t>Receiving follow-up contact within 7 days of discharge</t>
  </si>
  <si>
    <t>Admissions to inpatients services had access to Crisis Resolution/Home Treatment teams</t>
  </si>
  <si>
    <t xml:space="preserve">Data Completeness Community Services (further data): </t>
  </si>
  <si>
    <t>The board will ensure that the trust at all times has regard to the NHS Constitution.</t>
  </si>
  <si>
    <t>This indicator applies only to admissions to the foundation trust’s mental health psychiatric inpatient care. The following cases can be excluded:
- planned admissions for psychiatric care from specialist units;
- internal transfers of service users between wards in a trust and transfers from other trusts;
- patients recalled on Community Treatment Orders; or
- patients on leave under Section 17 of the Mental Health Act 1983.
The indicator applies to users of working age (16-65) only, unless otherwise contracted. An admission has been gate-kept by a crisis resolution team if they have assessed the service user before admission and if they were involved in the decision-making process, which resulted in admission.
For full details of the features of gate-keeping, please see Guidance Statement on Fidelity and Best Practice for Crisis Services on the Department of Health’s website. As set out in this guidance, the crisis resolution home treatment team should:
a) provide a mobile 24 hour, seven days a week response to requests for assessments;
b) be actively involved in all requests for admission: for the avoidance of doubt, ‘actively involved’ requires face-to-face contact unless it can be demonstrated that face-to-face contact was not appropriate or possible. For each case where face-to-face contact is deemed inappropriate, a declaration that the face-to-face contact was not the most appropriate action from a clinical perspective will be required;
c) be notified of all pending Mental Health Act assessments;
d) be assessing all these cases before admission happens; and
e) be central to the decision making process in conjunction with the rest of the multidisciplinary team.</t>
  </si>
  <si>
    <r>
      <t xml:space="preserve">Patient identity data completeness metrics (from MHMDS) to consist of:
- NHS number;
- Date of birth;
- Postcode (normal residence);
- Current gender;
- Registered General Medical Practice organisation code; and
- Commissioner organisation code.
</t>
    </r>
    <r>
      <rPr>
        <b/>
        <sz val="12"/>
        <color indexed="8"/>
        <rFont val="Arial"/>
        <family val="2"/>
      </rPr>
      <t xml:space="preserve">Numerator: </t>
    </r>
    <r>
      <rPr>
        <sz val="12"/>
        <color indexed="8"/>
        <rFont val="Arial"/>
        <family val="2"/>
      </rPr>
      <t xml:space="preserve">
count of valid entries for each data item above. 
(For details of how data items are classified as VALID please refer to the data quality constructions available on the Information Centre’s website: www.ic.nhs.uk/services/mhmds/dq)
</t>
    </r>
    <r>
      <rPr>
        <b/>
        <sz val="12"/>
        <color indexed="8"/>
        <rFont val="Arial"/>
        <family val="2"/>
      </rPr>
      <t>Denominator:</t>
    </r>
    <r>
      <rPr>
        <sz val="12"/>
        <color indexed="8"/>
        <rFont val="Arial"/>
        <family val="2"/>
      </rPr>
      <t xml:space="preserve">
total number of entries.</t>
    </r>
  </si>
  <si>
    <r>
      <t xml:space="preserve">Outcomes for patients on Care Programme Approach:
</t>
    </r>
    <r>
      <rPr>
        <sz val="12"/>
        <color indexed="8"/>
        <rFont val="Arial"/>
        <family val="2"/>
      </rPr>
      <t xml:space="preserve">• Employment status:
</t>
    </r>
    <r>
      <rPr>
        <b/>
        <sz val="12"/>
        <color indexed="8"/>
        <rFont val="Arial"/>
        <family val="2"/>
      </rPr>
      <t>Numerator:</t>
    </r>
    <r>
      <rPr>
        <sz val="12"/>
        <color indexed="8"/>
        <rFont val="Arial"/>
        <family val="2"/>
      </rPr>
      <t xml:space="preserve"> 
the number of adults in the denominator whose employment status is known at the time of their most recent assessment, formal review or other multi-disciplinary care planning meeting, in a financial year. Include only those whose assessments or reviews were carried out during the reference period. The reference period is the last 12 months working back from the end of the reported month.
</t>
    </r>
    <r>
      <rPr>
        <b/>
        <sz val="12"/>
        <color indexed="8"/>
        <rFont val="Arial"/>
        <family val="2"/>
      </rPr>
      <t>Denominator:</t>
    </r>
    <r>
      <rPr>
        <sz val="12"/>
        <color indexed="8"/>
        <rFont val="Arial"/>
        <family val="2"/>
      </rPr>
      <t xml:space="preserve"> 
the total number of adults (aged 18-69) who have received secondary mental health services and who were on the CPA at any point during the reported month.
• Accommodation status:
</t>
    </r>
    <r>
      <rPr>
        <b/>
        <sz val="12"/>
        <color indexed="8"/>
        <rFont val="Arial"/>
        <family val="2"/>
      </rPr>
      <t>Numerator:</t>
    </r>
    <r>
      <rPr>
        <sz val="12"/>
        <color indexed="8"/>
        <rFont val="Arial"/>
        <family val="2"/>
      </rPr>
      <t xml:space="preserve"> 
the number of adults in the denominator whose accommodation status (i.e. settled or non-settled accommodation) is known at the time of their most recent assessment, formal review or other multi-disciplinary care planning meeting. Include only those whose assessments or reviews were carried out during the reference period. The reference period is the last 12 months working back from the end of the reported month.
</t>
    </r>
    <r>
      <rPr>
        <b/>
        <sz val="12"/>
        <color indexed="8"/>
        <rFont val="Arial"/>
        <family val="2"/>
      </rPr>
      <t>Denominator:</t>
    </r>
    <r>
      <rPr>
        <sz val="12"/>
        <color indexed="8"/>
        <rFont val="Arial"/>
        <family val="2"/>
      </rPr>
      <t xml:space="preserve"> 
the total number of adults (aged 18-69) who have received secondary mental health services and who were on the CPA at any point during the reported month.
• Having a Health of the Nation Outcome Scales (HoNOS) assessment in the past 12 months:
</t>
    </r>
    <r>
      <rPr>
        <b/>
        <sz val="12"/>
        <color indexed="8"/>
        <rFont val="Arial"/>
        <family val="2"/>
      </rPr>
      <t xml:space="preserve">Numerator: </t>
    </r>
    <r>
      <rPr>
        <sz val="12"/>
        <color indexed="8"/>
        <rFont val="Arial"/>
        <family val="2"/>
      </rPr>
      <t xml:space="preserve">
The number of adults in the denominator who have had at least one HoNOS assessment in the past 12 months.
</t>
    </r>
    <r>
      <rPr>
        <b/>
        <sz val="12"/>
        <color indexed="8"/>
        <rFont val="Arial"/>
        <family val="2"/>
      </rPr>
      <t>Denominator:</t>
    </r>
    <r>
      <rPr>
        <sz val="12"/>
        <color indexed="8"/>
        <rFont val="Arial"/>
        <family val="2"/>
      </rPr>
      <t xml:space="preserve"> 
The total number of adults who have received secondary mental health services and who were on the CPA during the reference period.</t>
    </r>
  </si>
  <si>
    <t>Mental Health: CPA</t>
  </si>
  <si>
    <t>Enter contractual ceiling</t>
  </si>
  <si>
    <t>All cancers: 31-day wait for second or subsequent treatment, comprising:</t>
  </si>
  <si>
    <t>All cancers: 62-day wait for first treatment:</t>
  </si>
  <si>
    <t>From urgent GP referral for suspected cancer</t>
  </si>
  <si>
    <t>From NHS Cancer Screening Service referral</t>
  </si>
  <si>
    <t xml:space="preserve">Insert YES, NO or N/A (as appropriate)
</t>
  </si>
  <si>
    <t>GREEN                   = Score less than 1</t>
  </si>
  <si>
    <t>High risk to delivery within timescale</t>
  </si>
  <si>
    <t>The necessary planning, performance management and corporate and clinical risk management processes and mitigation plans are in place to deliver the annual plan, including that all audit committee recommendations accepted by the board are implemented satisfactorily.</t>
  </si>
  <si>
    <t>The board is satisfied that: the management team has the capacity, capability and experience necessary to deliver the annual plan; and the management structure in place is adequate to deliver the annual plan.</t>
  </si>
  <si>
    <t>Board Action</t>
  </si>
  <si>
    <t>Information to inform the discussion meeting</t>
  </si>
  <si>
    <t>Red 1</t>
  </si>
  <si>
    <t>Red 2</t>
  </si>
  <si>
    <t>Has the Trust received income support outside of the NHS standard contract e.g. transformational support?</t>
  </si>
  <si>
    <t>AMBER/GREEN    = Score greater than or equal to 1, but less than 2</t>
  </si>
  <si>
    <t>AMBER / RED        = Score greater than or equal to 2, but less than 4</t>
  </si>
  <si>
    <t>RED                         = Score greater than or equal to 4</t>
  </si>
  <si>
    <t xml:space="preserve">1. Effective arrangements for monitoring and improving quality. </t>
  </si>
  <si>
    <t>2. Ongoing compliance with the CQC’s registration requirements.</t>
  </si>
  <si>
    <t>3. All medical practitioners have met the relevant requirements.</t>
  </si>
  <si>
    <t>5. The trust shall at all times remain a going concern.</t>
  </si>
  <si>
    <t>6. The trust at all times has regard to the NHS Constitution.</t>
  </si>
  <si>
    <t>7. All current key risks have been identified  and addressed.</t>
  </si>
  <si>
    <t>8. The board has considered all likely future risks.</t>
  </si>
  <si>
    <t>9. The necessary planning, management and mitigation plans are in place to deliver the annual plan.</t>
  </si>
  <si>
    <t>10. An Annual Governance Statement is in place, and the trust is compliant.</t>
  </si>
  <si>
    <t>11. Plans in place to ensure ongoing compliance with all existing targets.</t>
  </si>
  <si>
    <t>12. Achieved a minimum of Level 2 of the IG Toolkit.</t>
  </si>
  <si>
    <t xml:space="preserve">13. The board will ensure that the trust will at all times operate effectively. </t>
  </si>
  <si>
    <t>14. All directors have the appropriate qualifications, experience and skills.</t>
  </si>
  <si>
    <t>15. The management team has the capacity, capability and experience to deliver the annual plan.</t>
  </si>
  <si>
    <r>
      <t xml:space="preserve">4. The trust will maintain a FRR </t>
    </r>
    <r>
      <rPr>
        <sz val="11"/>
        <color indexed="8"/>
        <rFont val="Calibri"/>
        <family val="2"/>
      </rPr>
      <t>≥</t>
    </r>
    <r>
      <rPr>
        <sz val="11"/>
        <color indexed="8"/>
        <rFont val="Calibri"/>
        <family val="2"/>
      </rPr>
      <t xml:space="preserve"> 3 over the next 12 months.</t>
    </r>
  </si>
  <si>
    <t>For each target/standard, where the board is declaring insufficient assurance please state the reason for being unable to sign the declaration, and explain briefly what steps are being taken to resolve the issue. Please provide an appropriate level of detail.</t>
  </si>
  <si>
    <t>Meeting the six criteria for meeting the needs of people with a learning disability, based on recommendations set out in Healthcare for All (DH, 2008):
a) Does the trust have a mechanism in place to identify and flag patients with learning disabilities and protocols that ensure that pathways of care are reasonably adjusted to meet the health needs of these patients?
b) Does the trust provide readily available and comprehensible information to patients with learning disabilities about the following criteria:
- treatment options;
- complaints procedures; and
- appointments?
c) Does the trust have protocols in place to provide suitable support for family carers who support patients with learning disabilities?
d) Does the trust have protocols in place to routinely include training on providing healthcare to patients with learning disabilities for all staff?
e) Does the trust have protocols in place to encourage representation of people with learning disabilities and their family carers?
f) Does the trust have protocols in place to regularly audit its practices for patients with learning disabilities and to demonstrate the findings in routine public reports?
Note: trust boards are required to certify that their trusts meet requirements a) to f) above at the annual plan stage and in each month. Failure to do so will result in the application of the service performance score for this indicator.</t>
  </si>
  <si>
    <t>3j-k</t>
  </si>
  <si>
    <t>Data completeness: identifiers MHMDS</t>
  </si>
  <si>
    <t>1d</t>
  </si>
  <si>
    <t>Data Completeness: Community Services</t>
  </si>
  <si>
    <t>See 'Notes' for further detail of each of the below indicators</t>
  </si>
  <si>
    <t>Milestone Date</t>
  </si>
  <si>
    <t>Select the Performance from the drop-down list</t>
  </si>
  <si>
    <t>TFA Progress</t>
  </si>
  <si>
    <t>TFA Milestone (All including those delivered)</t>
  </si>
  <si>
    <t>August 2012</t>
  </si>
  <si>
    <t>September 12</t>
  </si>
  <si>
    <t>October 2012</t>
  </si>
  <si>
    <t>November 2012</t>
  </si>
  <si>
    <t>December 2012</t>
  </si>
  <si>
    <t>January 2013</t>
  </si>
  <si>
    <t>February 2013</t>
  </si>
  <si>
    <t>March 2013</t>
  </si>
  <si>
    <t>Not fully achieved</t>
  </si>
  <si>
    <t>Fully achieved but late</t>
  </si>
  <si>
    <t>On track to deliver</t>
  </si>
  <si>
    <t>Will not be delivered on time</t>
  </si>
  <si>
    <t>Fully achieved in time</t>
  </si>
  <si>
    <t>Risk to delivery within timescale</t>
  </si>
  <si>
    <t>NHS Trust Over-sight self certification template</t>
  </si>
  <si>
    <t>Returns to XXX by the last working day of each month</t>
  </si>
  <si>
    <t>Due or Delivered Milestones</t>
  </si>
  <si>
    <t>Future Milestones</t>
  </si>
  <si>
    <t>&lt;INSERT TRUST NAME HERE&gt;</t>
  </si>
  <si>
    <t>Yes</t>
  </si>
  <si>
    <t>No</t>
  </si>
  <si>
    <t>NHS Litigation Authority – Failure to maintain, or certify a minimum published CNST level of 1.0 or have in place appropriate alternative arrangements</t>
  </si>
  <si>
    <t>&lt;Enter Month here&gt;</t>
  </si>
  <si>
    <t>Grade 3 or 4 pressure ulcers</t>
  </si>
  <si>
    <t>Falls resulting in severe injury or death</t>
  </si>
  <si>
    <t>Sickness absence rate</t>
  </si>
  <si>
    <t>Formal complaints received</t>
  </si>
  <si>
    <t>100% compliance with WHO surgical checklist</t>
  </si>
  <si>
    <t>Y/N</t>
  </si>
  <si>
    <t>SHMI - latest data</t>
  </si>
  <si>
    <t>Cancer:
62 day wait</t>
  </si>
  <si>
    <t>Cancer:
31 day wait</t>
  </si>
  <si>
    <t>RTT</t>
  </si>
  <si>
    <t xml:space="preserve">Cancer </t>
  </si>
  <si>
    <t>All Cancers: 31-day wait from diagnosis to first treatment</t>
  </si>
  <si>
    <t>Open Central Alert System (CAS) Alerts</t>
  </si>
  <si>
    <t>C.Diff</t>
  </si>
  <si>
    <t>Governance declaration 2</t>
  </si>
  <si>
    <t>Anti cancer drug treatments</t>
  </si>
  <si>
    <t>Surgery</t>
  </si>
  <si>
    <t>Radiotherapy</t>
  </si>
  <si>
    <t>Cancer</t>
  </si>
  <si>
    <t>Insert the Score (1-5) Achieved for each Criteria Per Month</t>
  </si>
  <si>
    <t>Sub Sections</t>
  </si>
  <si>
    <t xml:space="preserve"> If Declaration 2 has been signed:</t>
  </si>
  <si>
    <t>Patient Experience</t>
  </si>
  <si>
    <t>CEO</t>
  </si>
  <si>
    <t>Chair</t>
  </si>
  <si>
    <t>Print name</t>
  </si>
  <si>
    <t>Date</t>
  </si>
  <si>
    <t>Signed on behalf of the Trust:</t>
  </si>
  <si>
    <t>Mental</t>
  </si>
  <si>
    <t>Mental Health</t>
  </si>
  <si>
    <t>Having formal review 
within 12 months</t>
  </si>
  <si>
    <t>Ambulance
Cat A</t>
  </si>
  <si>
    <t>Details</t>
  </si>
  <si>
    <t>Ref</t>
  </si>
  <si>
    <t>A</t>
  </si>
  <si>
    <t>B</t>
  </si>
  <si>
    <t>C</t>
  </si>
  <si>
    <t>CQC Registration</t>
  </si>
  <si>
    <t>Board Statements</t>
  </si>
  <si>
    <t>For each statement, the Board is asked to confirm the following:</t>
  </si>
  <si>
    <t>For CLINICAL QUALITY, that:</t>
  </si>
  <si>
    <t>Signed by :</t>
  </si>
  <si>
    <t>Print Name :</t>
  </si>
  <si>
    <t>Unplanned decrease in EBITDA margin in two consecutive quarters</t>
  </si>
  <si>
    <t>QUALITY</t>
  </si>
  <si>
    <t xml:space="preserve">Venous Thromboembolism (VTE) Screening </t>
  </si>
  <si>
    <t>Unit</t>
  </si>
  <si>
    <t>Number</t>
  </si>
  <si>
    <t>Single Sex Accommodation Breaches</t>
  </si>
  <si>
    <t>Insert Performance in Month</t>
  </si>
  <si>
    <t>Score / RAG rating*</t>
  </si>
  <si>
    <t>Period:</t>
  </si>
  <si>
    <t>Mar</t>
  </si>
  <si>
    <t>Monthly performance against commissioner contract. Threshold represents a minimum level of performance against contract performance, rounded down.</t>
  </si>
  <si>
    <t>Quarter end cash balance &lt;10 days of operating expenses</t>
  </si>
  <si>
    <t>Capital expenditure &lt; 75% of plan for the year to date</t>
  </si>
  <si>
    <t>Non Elective MRSA Screening</t>
  </si>
  <si>
    <t>The SHA will not utilise a general rounding principle when considering compliance with these targets and standards, e.g. a performance of 94.5% will be considered as failing to achieve a 95% target. However, exceptional cases may be considered on an individual basis, taking into account issues such as low activity or thresholds that have little or no tolerance against the target, e.g. those set between 99-100%.</t>
  </si>
  <si>
    <t>Minimising mental health delayed transfers of care</t>
  </si>
  <si>
    <t>Meeting commitment to serve new psychosis cases by early intervention teams</t>
  </si>
  <si>
    <t>Data completeness: outcomes for patients on CPA</t>
  </si>
  <si>
    <t>Category A call –emergency response within 8 minutes</t>
  </si>
  <si>
    <t>Category A call – ambulance vehicle arrives within 19 minutes</t>
  </si>
  <si>
    <t>Risk Ratings</t>
  </si>
  <si>
    <t>Rule</t>
  </si>
  <si>
    <t>Overriding Rules :</t>
  </si>
  <si>
    <t>Plan not submitted on time</t>
  </si>
  <si>
    <t>Plan not submitted complete and correct</t>
  </si>
  <si>
    <t>Working capital facility (WCF) agreement includes default clause</t>
  </si>
  <si>
    <t>Debtors &gt; 90 days past due account for more than 5% of total debtor balances</t>
  </si>
  <si>
    <t>Creditors &gt; 90 days past due account for more than 5% of total creditor balances</t>
  </si>
  <si>
    <t>Two or more changes in Finance Director in a twelve month period</t>
  </si>
  <si>
    <t>Interim Finance Director in place over more than one quarter end</t>
  </si>
  <si>
    <t>RAG RATING :</t>
  </si>
  <si>
    <t>Insert "Yes" / "No" Assessment for the Month</t>
  </si>
  <si>
    <t>RED rated areas on your maternity dashboard?</t>
  </si>
  <si>
    <t>%</t>
  </si>
  <si>
    <t>Elective MRSA Screening</t>
  </si>
  <si>
    <t>3a</t>
  </si>
  <si>
    <t>3b</t>
  </si>
  <si>
    <t>Open Serious Incidents Requiring Investigation (SIRI)</t>
  </si>
  <si>
    <t>CQC Conditions or Warning Notices</t>
  </si>
  <si>
    <t>Response</t>
  </si>
  <si>
    <t>Certification against compliance with requirements regarding access to healthcare for people with a learning disability</t>
  </si>
  <si>
    <t>Clostridium Difficile</t>
  </si>
  <si>
    <t>MRSA</t>
  </si>
  <si>
    <t>Weight-
ing</t>
  </si>
  <si>
    <t>Criteria</t>
  </si>
  <si>
    <t>&lt;1</t>
  </si>
  <si>
    <t>&lt;50</t>
  </si>
  <si>
    <t>&lt;-2</t>
  </si>
  <si>
    <t>Thresh-
old</t>
  </si>
  <si>
    <t>TOTAL</t>
  </si>
  <si>
    <t>Two Financial Criteria at "1"</t>
  </si>
  <si>
    <t>Two Financial Criteria at "2"</t>
  </si>
  <si>
    <t>Weight</t>
  </si>
  <si>
    <t>Achievement of plan</t>
  </si>
  <si>
    <t>Underlying performance</t>
  </si>
  <si>
    <t>Financial efficiency</t>
  </si>
  <si>
    <t>Liquidity</t>
  </si>
  <si>
    <t>&lt;10</t>
  </si>
  <si>
    <t>Weighted Average</t>
  </si>
  <si>
    <t>Overriding rules</t>
  </si>
  <si>
    <t>Max Rating</t>
  </si>
  <si>
    <t>R</t>
  </si>
  <si>
    <t>AG</t>
  </si>
  <si>
    <t>AR</t>
  </si>
  <si>
    <t>G</t>
  </si>
  <si>
    <t>Organisation Name:</t>
  </si>
  <si>
    <t xml:space="preserve">Monitoring Period: </t>
  </si>
  <si>
    <t>Target/Standard:</t>
  </si>
  <si>
    <t>The Issue :</t>
  </si>
  <si>
    <t>Action :</t>
  </si>
  <si>
    <t xml:space="preserve">NHS Trust Governance Declarations : </t>
  </si>
  <si>
    <r>
      <t xml:space="preserve">Please complete sign </t>
    </r>
    <r>
      <rPr>
        <b/>
        <sz val="12"/>
        <color indexed="8"/>
        <rFont val="Arial"/>
        <family val="2"/>
      </rPr>
      <t xml:space="preserve">one </t>
    </r>
    <r>
      <rPr>
        <sz val="12"/>
        <color indexed="8"/>
        <rFont val="Arial"/>
        <family val="2"/>
      </rPr>
      <t>of the two declarations below. If you sign declaration 2, provide supporting detail using the form below. Signature may be either hand written or electronic, you are required to print your name.</t>
    </r>
  </si>
  <si>
    <r>
      <t xml:space="preserve">Supporting detail is required where compliance cannot be confirmed.  </t>
    </r>
    <r>
      <rPr>
        <b/>
        <sz val="12"/>
        <color indexed="8"/>
        <rFont val="Arial"/>
        <family val="2"/>
      </rPr>
      <t xml:space="preserve"> </t>
    </r>
  </si>
  <si>
    <t>Acting in capacity as:</t>
  </si>
  <si>
    <t>SELF-CERTIFICATION RETURNS</t>
  </si>
  <si>
    <t>Signed by:</t>
  </si>
  <si>
    <t>Print Name:</t>
  </si>
  <si>
    <t>Area</t>
  </si>
  <si>
    <t>Indicator</t>
  </si>
  <si>
    <t>Safety</t>
  </si>
  <si>
    <t>Quality</t>
  </si>
  <si>
    <t>for symptomatic breast patients (cancer not initially suspected)</t>
  </si>
  <si>
    <t>≤7.5%</t>
  </si>
  <si>
    <t>Effectiveness</t>
  </si>
  <si>
    <t>N/A</t>
  </si>
  <si>
    <t>EBITDA margin %</t>
  </si>
  <si>
    <t>EBITDA achieved %</t>
  </si>
  <si>
    <t>I&amp;E surplus margin %</t>
  </si>
  <si>
    <t>Liquid ratio days</t>
  </si>
  <si>
    <t>Overall rating</t>
  </si>
  <si>
    <t xml:space="preserve">Name of Organisation: </t>
  </si>
  <si>
    <t xml:space="preserve">Organisational risk rating </t>
  </si>
  <si>
    <t xml:space="preserve">Key Area for rating / comment by Provider </t>
  </si>
  <si>
    <t>Governance Declarations</t>
  </si>
  <si>
    <t>Governance declaration 1</t>
  </si>
  <si>
    <t xml:space="preserve"> </t>
  </si>
  <si>
    <t xml:space="preserve">on behalf of the Trust Board </t>
  </si>
  <si>
    <t>Underlying Performance</t>
  </si>
  <si>
    <t>Achievement of Plan</t>
  </si>
  <si>
    <t>Financial Efficiency</t>
  </si>
  <si>
    <t>One Financial Criterion at "1"</t>
  </si>
  <si>
    <t>One Financial Criterion at "2"</t>
  </si>
  <si>
    <t>PDC dividend not paid in full</t>
  </si>
  <si>
    <t>Net return after financing %</t>
  </si>
  <si>
    <t>&gt;3</t>
  </si>
  <si>
    <t>&lt;-5</t>
  </si>
  <si>
    <t>Maximum time of 18 weeks</t>
  </si>
  <si>
    <t>all urgent referrals</t>
  </si>
  <si>
    <t>Data completeness: Community services comprising:</t>
  </si>
  <si>
    <t>Referral to treatment information</t>
  </si>
  <si>
    <t>Referral information</t>
  </si>
  <si>
    <t>Treatment activity information</t>
  </si>
  <si>
    <r>
      <rPr>
        <b/>
        <sz val="12"/>
        <color indexed="8"/>
        <rFont val="Arial"/>
        <family val="2"/>
      </rPr>
      <t xml:space="preserve">Governance Risk Rating </t>
    </r>
    <r>
      <rPr>
        <sz val="12"/>
        <color indexed="8"/>
        <rFont val="Arial"/>
        <family val="2"/>
      </rPr>
      <t>(RAG as per SOM guidance)</t>
    </r>
  </si>
  <si>
    <t>The admitted patients 18 weeks waiting time measure for a third successive quarter</t>
  </si>
  <si>
    <t>31-day wait: measured from cancer treatment period start date to treatment start date. Failure against any threshold represents a failure against the overall target. The target will not apply to trusts having five cases or less in a quarter. The SHA will not score trusts failing individual cancer thresholds but only reporting a single patient breach over the quarter.. Will apply to any community providers providing the specific cancer treatment pathways</t>
  </si>
  <si>
    <t>Declaration 1 or declaration 2 reflects whether the Board believes the Trust is currently performing at a level compatible with FT authorisation.</t>
  </si>
  <si>
    <t xml:space="preserve">At the current time, the board is yet to gain sufficient assurance to declare conformity with all of the Clinical Quality, Finance and Governance elements of the Board Statements. </t>
  </si>
  <si>
    <r>
      <t xml:space="preserve">The Board is sufficiently assured in its ability to declare conformity with </t>
    </r>
    <r>
      <rPr>
        <b/>
        <u val="single"/>
        <sz val="12"/>
        <color indexed="8"/>
        <rFont val="Arial"/>
        <family val="2"/>
      </rPr>
      <t>all</t>
    </r>
    <r>
      <rPr>
        <sz val="12"/>
        <color indexed="8"/>
        <rFont val="Arial"/>
        <family val="2"/>
      </rPr>
      <t xml:space="preserve"> of the Clinical Quality, Finance and Governance elements of the Board Statements. </t>
    </r>
  </si>
  <si>
    <t>Is the Trust below the YTD ceiling</t>
  </si>
  <si>
    <t>Is the Trust below the de minimus</t>
  </si>
  <si>
    <t>Unplanned breach of the PBC</t>
  </si>
  <si>
    <t>Greater than six cases in the year to date, and breaches the cumulative year-to-date trajectory for three successive quarters</t>
  </si>
  <si>
    <t>either Red 1 or Red 2 targets for a third successive quarter</t>
  </si>
  <si>
    <t>Any other Indicator weighted 1.0</t>
  </si>
  <si>
    <t>Adjusted Governance Risk Rating</t>
  </si>
  <si>
    <r>
      <t>Normalised YTD</t>
    </r>
    <r>
      <rPr>
        <sz val="12"/>
        <color indexed="8"/>
        <rFont val="Arial"/>
        <family val="2"/>
      </rPr>
      <t xml:space="preserve"> </t>
    </r>
    <r>
      <rPr>
        <b/>
        <sz val="12"/>
        <color indexed="8"/>
        <rFont val="Arial"/>
        <family val="2"/>
      </rPr>
      <t xml:space="preserve">Financial Risk Rating </t>
    </r>
    <r>
      <rPr>
        <sz val="12"/>
        <color indexed="8"/>
        <rFont val="Arial"/>
        <family val="2"/>
      </rPr>
      <t>(Assign number as per SOM guidance)</t>
    </r>
  </si>
  <si>
    <t>Quarterly self-certification by trust that the normalised financial risk rating (FRR) may be less than 3 in the next 12 months</t>
  </si>
  <si>
    <t>Yet to identify two years of detailed CIP schemes</t>
  </si>
  <si>
    <t>Score</t>
  </si>
  <si>
    <t>"Never Events" occurring in month</t>
  </si>
  <si>
    <t>Might the dispute require third party intervention or arbitration?</t>
  </si>
  <si>
    <t>Measured from decision to treat to first definitive treatment. The target will not apply to trusts having five cases or fewer in a quarter. The SHA will not score trusts failing individual cancer thresholds but only reporting a single patient breach over the quarter. Will apply to any community providers providing the specific cancer treatment pathways.</t>
  </si>
  <si>
    <t>Waiting time is assessed on a site basis: no activity from off-site partner organisations should be included. The 4-hour waiting time indicator will apply to minor injury units/walk in centres.</t>
  </si>
  <si>
    <t>A&amp;E</t>
  </si>
  <si>
    <t>Mental Health: I/P and CRHT</t>
  </si>
  <si>
    <t>Mental Health MDS</t>
  </si>
  <si>
    <t>Learning Disabilities: Access to healthcare</t>
  </si>
  <si>
    <t>The board is satisfied that plans in place are sufficient to ensure ongoing compliance with the Care Quality Commission’s registration requirements.</t>
  </si>
  <si>
    <t>The board is satisfied that processes and procedures are in place to ensure all medical practitioners providing care on behalf of the trust have met the relevant registration and revalidation requirements.</t>
  </si>
  <si>
    <t>For FINANCE, that:</t>
  </si>
  <si>
    <t>The board anticipates that the trust will continue to maintain a financial risk rating of at least 3 over the next 12 months.</t>
  </si>
  <si>
    <t>The board is satisfied that the trust shall at all times remain a going concern, as defined by relevant accounting standards in force from time to time.</t>
  </si>
  <si>
    <t>For GOVERNANCE, that:</t>
  </si>
  <si>
    <t>The trust has achieved a minimum of Level 2 performance against the requirements of the Information Governance Toolkit.</t>
  </si>
  <si>
    <t>The board is satisfied that all executive and non-executive directors have the appropriate qualifications, experience and skills to discharge their functions effectively, including setting strategy, monitoring and managing performance and risks, and ensuring management capacity and capability.</t>
  </si>
  <si>
    <t>2012/13 In-Year Reporting</t>
  </si>
  <si>
    <t>April 2012</t>
  </si>
  <si>
    <t>May 2012</t>
  </si>
  <si>
    <t>June 2012</t>
  </si>
  <si>
    <t>July 2012</t>
  </si>
  <si>
    <t>N/a</t>
  </si>
  <si>
    <t>Non-Compliance with CQC Essential Standards resulting in a Major Impact on Patients</t>
  </si>
  <si>
    <t>Non-Compliance with CQC Essential Standards resulting in Enforcement Action</t>
  </si>
  <si>
    <t>Meeting the MRSA Objective</t>
  </si>
  <si>
    <t>i)</t>
  </si>
  <si>
    <t>ii)</t>
  </si>
  <si>
    <t>Meeting the C-Diff Objective</t>
  </si>
  <si>
    <t>Greater than 12 cases in the year to date, and either:</t>
  </si>
  <si>
    <t>Reports important or signficant outbreaks of C.difficile, as defined by the Health Protection Agency.</t>
  </si>
  <si>
    <t>Overriding Rules - Nature and Duration of Override at SHA's Discretion</t>
  </si>
  <si>
    <t>RTT Waiting Times</t>
  </si>
  <si>
    <t>Breaches:</t>
  </si>
  <si>
    <t>iii)</t>
  </si>
  <si>
    <t>iv)</t>
  </si>
  <si>
    <t>A&amp;E Clinical Quality Indicator</t>
  </si>
  <si>
    <t>v)</t>
  </si>
  <si>
    <t>Cancer Wait Times</t>
  </si>
  <si>
    <t>Breaches either:</t>
  </si>
  <si>
    <t>vi)</t>
  </si>
  <si>
    <t>Ambulance Response Times</t>
  </si>
  <si>
    <t>Community Services data completeness</t>
  </si>
  <si>
    <t>Fails to maintain the threshold for data completeness for:</t>
  </si>
  <si>
    <t>vii)</t>
  </si>
  <si>
    <t>viii)</t>
  </si>
  <si>
    <t>Breaches the indicator for three successive quarters.</t>
  </si>
  <si>
    <t>Are both the NHS Trust and commissioner fulfilling the terms of the contract?</t>
  </si>
  <si>
    <t>Are there any disputes over the terms of the contract?</t>
  </si>
  <si>
    <t>Have any performance notices been issued?</t>
  </si>
  <si>
    <t>Are the parties already in arbitration?</t>
  </si>
  <si>
    <t>Month</t>
  </si>
  <si>
    <t>Q-3</t>
  </si>
  <si>
    <t>Q-2</t>
  </si>
  <si>
    <t>Q-1</t>
  </si>
  <si>
    <t>Q0</t>
  </si>
  <si>
    <t>&lt;Enter Month Here&gt;</t>
  </si>
  <si>
    <t>Sep-11</t>
  </si>
  <si>
    <t>Dec-11</t>
  </si>
  <si>
    <t>Mar-12</t>
  </si>
  <si>
    <t>Sep-12</t>
  </si>
  <si>
    <t>Jun-12</t>
  </si>
  <si>
    <t>Mar-13</t>
  </si>
  <si>
    <t>Dec-12</t>
  </si>
  <si>
    <t>M1</t>
  </si>
  <si>
    <t>M2</t>
  </si>
  <si>
    <t>M3</t>
  </si>
  <si>
    <t>May-12</t>
  </si>
  <si>
    <t>Apr-12</t>
  </si>
  <si>
    <t>Jul 12</t>
  </si>
  <si>
    <t>Aug-12</t>
  </si>
  <si>
    <t>Nov-12</t>
  </si>
  <si>
    <t>Oct-12</t>
  </si>
  <si>
    <t>Jan-13</t>
  </si>
  <si>
    <t>Feb-13</t>
  </si>
  <si>
    <t>Historic Data</t>
  </si>
  <si>
    <t>Current Data</t>
  </si>
  <si>
    <t>1a</t>
  </si>
  <si>
    <t>1b</t>
  </si>
  <si>
    <t>1c</t>
  </si>
  <si>
    <t>2a</t>
  </si>
  <si>
    <t>2b</t>
  </si>
  <si>
    <t>2c</t>
  </si>
  <si>
    <t>2d</t>
  </si>
  <si>
    <t>3c</t>
  </si>
  <si>
    <t>3d</t>
  </si>
  <si>
    <t>3e</t>
  </si>
  <si>
    <t>3f</t>
  </si>
  <si>
    <t>3g</t>
  </si>
  <si>
    <t>3h</t>
  </si>
  <si>
    <t>3i</t>
  </si>
  <si>
    <t>3j</t>
  </si>
  <si>
    <t>3k</t>
  </si>
  <si>
    <t>4a</t>
  </si>
  <si>
    <t>4b</t>
  </si>
  <si>
    <t>GOVERNANCE RISK RATINGS</t>
  </si>
  <si>
    <t>FINANCIAL RISK RATING</t>
  </si>
  <si>
    <t>Reported    Position</t>
  </si>
  <si>
    <t>Year to Date</t>
  </si>
  <si>
    <t>Forecast Outturn</t>
  </si>
  <si>
    <t>Normalised Position*</t>
  </si>
  <si>
    <t>* Trust should detail the normalising adjustments made to calculate this rating within the comments box.</t>
  </si>
  <si>
    <t>n/a</t>
  </si>
  <si>
    <t xml:space="preserve">FINANCIAL RISK TRIGGERS </t>
  </si>
  <si>
    <t>CONTRACTUAL DATA</t>
  </si>
  <si>
    <t>* Please type in R, AR, AG or G and assign a number for the FRR</t>
  </si>
  <si>
    <t>*All contracts which represent more than 25% of the Trust's operating revenue.</t>
  </si>
  <si>
    <t>Are the prior year contracts* closed?</t>
  </si>
  <si>
    <t>Are all current year contracts* agreed and signed?</t>
  </si>
  <si>
    <t>Have any penalties been applied?</t>
  </si>
  <si>
    <t>Agency as a % of Employee Benefit Expenditure</t>
  </si>
  <si>
    <t>Consultants which, at their last appraisal, had fully completed their previous years PDP</t>
  </si>
  <si>
    <t>For patients with immediately life-threatening conditions.
The Operating Framework for 2012-13 requires all Ambulance Trusts to reach 75 per cent of urgent cases, Category A patients, within 8 minutes.
From 1 June 2012, Category A cases will be split into Red 1 and Red 2 calls: 
•             Red 1 calls are patients who are suffering cardiac arrest, are unconscious or who have stopped breathing.
•             Red 2 calls are serious cases, but are not ones where up to 60 additional seconds will affect a patient’s outcome, for example diabetic episodes and fits.
Ambulance Trusts will be required to improve their performance to show they can reach 80 per cent of Red 1 calls within 8 minutes by April 2013.</t>
  </si>
  <si>
    <t>Thresholds</t>
  </si>
  <si>
    <t>2a-c</t>
  </si>
  <si>
    <t>Mental Health: DTOC</t>
  </si>
  <si>
    <t>Will apply to any inpatient facility with a centrally set C. difficile objective. Where a trust with existing acute facilities acquires a community hospital, the combined objective will be an aggregate of the two organisations’ separate objectives. Both avoidable and unavoidable cases of C. difficile will be taken into account for regulatory purposes.
Where there is no objective (i.e. if a mental health trust without a C. difficile objective acquires a community provider without an allocated C. difficile objective) we will not apply a C. difficile score to the trust’s governance risk rating.
Monitor’s annual de minimis limit for cases of C. difficile is set at 12. However, Monitor may consider scoring cases of &lt;12 if the Health Protection Agency indicates multiple outbreaks. Where the number of cases is less than or equal to the de minimis limit, no formal regulatory action (including scoring in the governance risk rating) will be taken.
If a trust exceeds the de minimis limit, but remains within the in-year trajectory for the national objective, no score will be applied.
If a trust exceeds both the de minimis limit and the in-year trajectory for the national objective, a score will apply.
If a trust exceeds its national objective above the de minimis limit, the SHA will apply a red rating and consider the trust for escalation.
If the Health Protection Agency indicates that the C. difficile target is exceeded due to multiple outbreaks, while still below the de minimis, the SHA may apply a score.</t>
  </si>
  <si>
    <t>Will apply to any inpatient facility with a centrally set MRSA objective. Where a trust with existing acute facilities acquires a community hospital, the combined objective will be an aggregate of the two organisations’ separate objectives. 
Those trusts that are not in the best performing quartile for MRSA should deliver performance that is at least in line with the MRSA objective target figures calculated for them by the Department of Health. We expect those trusts without a centrally calculated MRSA objective as a result of being in the best performing quartile to agree an MRSA target for 2012/13 that at least maintains existing performance.
Where there is no objective (i.e. if a mental health trust without an MRSA objective acquires a community provider without an allocated MRSA objective) we will not apply an MRSA score to the trust’s governance risk rating.
Monitor’s annual de minimis limit for cases of MRSA is set at 6. Where the number of cases is less than or equal to the de minimis limit, no formal regulatory action (including scoring in the governance risk rating) will be taken.
If a trust exceeds the de minimis limit, but remains within the in-year trajectory for the national objective, no score will be applied.
If a trust exceeds both the de minimis limit and the in-year trajectory for the national objective, a score will apply.
If a trust exceeds its national objective above the de minimis limit, the SHA will apply a red rating and consider the trust for escalation</t>
  </si>
  <si>
    <t>The Board is satisfied that, to the best of its knowledge and using its own processes and having had regard to the SOM's Oversight Regime (supported by Care Quality Commission information, its own information on serious incidents, patterns of complaints, and including any further metrics it chooses to adopt), the trust has, and will keep in place, effective arrangements for the purpose of monitoring and continually improving the quality of healthcare provided to its patients.</t>
  </si>
  <si>
    <t>All current key risks have been identified (raised either internally or by external audit and assessment bodies) and addressed – or there are appropriate action plans in place to address the issues – in a timely manner</t>
  </si>
  <si>
    <t>The board has considered all likely future risks and has reviewed appropriate evidence regarding the level of severity, likelihood of occurrence and the plans for mitigation of these risks.</t>
  </si>
  <si>
    <r>
      <t>An Annual Governance Statement is in place</t>
    </r>
    <r>
      <rPr>
        <sz val="11"/>
        <color indexed="8"/>
        <rFont val="Arial"/>
        <family val="2"/>
      </rPr>
      <t>, and the trust is compliant with the risk management and assurance framework requirements that support the Statement pursuant to the most up to date guidance from HM Treasury (www.hm-treasury.gov.uk).</t>
    </r>
  </si>
  <si>
    <r>
      <t>The board is satisfied that plans in place are sufficient to ensure ongoing compliance with all existing targets (after the application of thresholds) as set out in the Governance Risk Rating; and a commitment to comply with all commissioned targets going forward</t>
    </r>
    <r>
      <rPr>
        <sz val="11"/>
        <color indexed="8"/>
        <rFont val="Arial"/>
        <family val="2"/>
      </rPr>
      <t>.</t>
    </r>
  </si>
  <si>
    <r>
      <t xml:space="preserve">The board will ensure that the trust will at all times operate effectively. This includes maintaining its register of interests, ensuring that there are no material conflicts of interest in the board of directors; and that all board positions are filled, or plans are in place to fill any vacancies, </t>
    </r>
    <r>
      <rPr>
        <sz val="11"/>
        <rFont val="Arial"/>
        <family val="2"/>
      </rPr>
      <t>and that any elections to the shadow board of governors are held in accordance with the election rules.</t>
    </r>
  </si>
  <si>
    <t xml:space="preserve">62-day wait: measured from day of receipt of referral to treatment start date. This includes referrals from screening service and other consultants. Failure against either threshold represents a failure against the overall target. The target will not apply to trusts having five cases or less in a quarter. The SHA will not score trusts failing individual cancer thresholds but only reporting a single patient breach over the quarter. Will apply to any community providers providing the specific cancer treatment pathways.
National guidance states that for patients referred from one provider to another, breaches of this target are automatically shared and treated on a 50:50 basis. These breaches may be reallocated in full back to the referring organisation(s) provided the SHA receive evidence of written agreement to do so between the relevant providers (signed by both Chief Executives) in place at the time the trust makes its monthly declaration to the SHA.
In the absence of any locally-agreed contractual arrangements, the SHA encourages trusts to work with other providers to reach a local system-wide agreement on the allocation of cancer target breaches to ensure that patients are treated in a timely manner. Once an agreement of this nature has been reached, the SHA will consider applying the terms of the agreement to trusts party to the arrangement.
</t>
  </si>
  <si>
    <t>Maximum waiting time of four hours</t>
  </si>
  <si>
    <t>Fails to meet the A&amp;E target twice in any two quarters over a 12-month period and fails the indicator in a quarter during the subsequent nine-month period or the full year.</t>
  </si>
  <si>
    <t>Breaches the cumulative year-to-date trajectory for three successive quarters</t>
  </si>
  <si>
    <t>The non-admitted patients 18 weeks waiting time measure for a third successive quarter</t>
  </si>
  <si>
    <t>The incomplete pathway 18 weeks waiting time measure for a third successive quarter</t>
  </si>
  <si>
    <t>the 31-day cancer waiting time target for a third successive quarter</t>
  </si>
  <si>
    <t>the 62-day cancer waiting time target for a third successive quarter</t>
  </si>
  <si>
    <t>Notes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</si>
</sst>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_ ;[Red]\(#,##0.00\);\-"/>
    <numFmt numFmtId="167" formatCode="mmmm\ yyyy"/>
    <numFmt numFmtId="168" formatCode="&quot;Yes&quot;;&quot;Yes&quot;;&quot;No&quot;"/>
    <numFmt numFmtId="169" formatCode="&quot;True&quot;;&quot;True&quot;;&quot;False&quot;"/>
    <numFmt numFmtId="170" formatCode="&quot;On&quot;;&quot;On&quot;;&quot;Off&quot;"/>
    <numFmt numFmtId="171" formatCode="[$€-2]\ #,##0.00_);[Red]\([$€-2]\ #,##0.00\)"/>
    <numFmt numFmtId="172" formatCode="[$-809]dd\ mmmm\ yyyy"/>
  </numFmts>
  <fonts count="74">
    <font>
      <sz val="11"/>
      <color indexed="8"/>
      <name val="Calibri"/>
      <family val="2"/>
    </font>
    <font>
      <sz val="10"/>
      <name val="Arial"/>
      <family val="2"/>
    </font>
    <font>
      <sz val="11"/>
      <color indexed="8"/>
      <name val="Arial"/>
      <family val="2"/>
    </font>
    <font>
      <sz val="10"/>
      <color indexed="8"/>
      <name val="Arial"/>
      <family val="2"/>
    </font>
    <font>
      <b/>
      <sz val="10"/>
      <color indexed="8"/>
      <name val="Arial"/>
      <family val="2"/>
    </font>
    <font>
      <b/>
      <sz val="11"/>
      <color indexed="8"/>
      <name val="Arial"/>
      <family val="2"/>
    </font>
    <font>
      <sz val="12"/>
      <color indexed="8"/>
      <name val="Arial"/>
      <family val="2"/>
    </font>
    <font>
      <b/>
      <sz val="10"/>
      <name val="Arial"/>
      <family val="2"/>
    </font>
    <font>
      <b/>
      <sz val="16"/>
      <color indexed="9"/>
      <name val="Arial"/>
      <family val="2"/>
    </font>
    <font>
      <b/>
      <sz val="11"/>
      <name val="Arial"/>
      <family val="2"/>
    </font>
    <font>
      <b/>
      <sz val="18"/>
      <name val="Arial"/>
      <family val="2"/>
    </font>
    <font>
      <b/>
      <sz val="12"/>
      <color indexed="8"/>
      <name val="Arial"/>
      <family val="2"/>
    </font>
    <font>
      <b/>
      <sz val="14"/>
      <color indexed="8"/>
      <name val="Arial"/>
      <family val="2"/>
    </font>
    <font>
      <b/>
      <sz val="18"/>
      <color indexed="8"/>
      <name val="Arial"/>
      <family val="2"/>
    </font>
    <font>
      <sz val="14"/>
      <color indexed="8"/>
      <name val="Arial"/>
      <family val="2"/>
    </font>
    <font>
      <b/>
      <sz val="11"/>
      <color indexed="9"/>
      <name val="Calibri"/>
      <family val="2"/>
    </font>
    <font>
      <sz val="11"/>
      <color indexed="9"/>
      <name val="Calibri"/>
      <family val="2"/>
    </font>
    <font>
      <b/>
      <sz val="16"/>
      <color indexed="8"/>
      <name val="Calibri"/>
      <family val="2"/>
    </font>
    <font>
      <b/>
      <sz val="14"/>
      <color indexed="8"/>
      <name val="Calibri"/>
      <family val="2"/>
    </font>
    <font>
      <b/>
      <sz val="20"/>
      <color indexed="8"/>
      <name val="Calibri"/>
      <family val="2"/>
    </font>
    <font>
      <b/>
      <sz val="20"/>
      <color indexed="8"/>
      <name val="Arial"/>
      <family val="2"/>
    </font>
    <font>
      <b/>
      <sz val="16"/>
      <color indexed="8"/>
      <name val="Arial"/>
      <family val="2"/>
    </font>
    <font>
      <sz val="11"/>
      <name val="Arial"/>
      <family val="2"/>
    </font>
    <font>
      <sz val="11"/>
      <color indexed="9"/>
      <name val="Arial"/>
      <family val="2"/>
    </font>
    <font>
      <b/>
      <sz val="11"/>
      <color indexed="9"/>
      <name val="Arial"/>
      <family val="2"/>
    </font>
    <font>
      <b/>
      <sz val="14"/>
      <color indexed="9"/>
      <name val="Arial"/>
      <family val="2"/>
    </font>
    <font>
      <b/>
      <sz val="17"/>
      <color indexed="8"/>
      <name val="Arial"/>
      <family val="2"/>
    </font>
    <font>
      <b/>
      <sz val="9"/>
      <name val="Tahoma"/>
      <family val="2"/>
    </font>
    <font>
      <sz val="11"/>
      <color indexed="62"/>
      <name val="Arial"/>
      <family val="2"/>
    </font>
    <font>
      <b/>
      <sz val="11"/>
      <color indexed="62"/>
      <name val="Arial"/>
      <family val="2"/>
    </font>
    <font>
      <b/>
      <sz val="10"/>
      <color indexed="9"/>
      <name val="Arial"/>
      <family val="2"/>
    </font>
    <font>
      <sz val="10"/>
      <color indexed="62"/>
      <name val="Arial"/>
      <family val="2"/>
    </font>
    <font>
      <b/>
      <i/>
      <sz val="10"/>
      <color indexed="9"/>
      <name val="Arial"/>
      <family val="2"/>
    </font>
    <font>
      <b/>
      <sz val="10"/>
      <color indexed="62"/>
      <name val="Arial"/>
      <family val="2"/>
    </font>
    <font>
      <b/>
      <sz val="22"/>
      <color indexed="8"/>
      <name val="Arial"/>
      <family val="2"/>
    </font>
    <font>
      <b/>
      <i/>
      <sz val="11"/>
      <color indexed="9"/>
      <name val="Arial"/>
      <family val="2"/>
    </font>
    <font>
      <b/>
      <sz val="12"/>
      <color indexed="62"/>
      <name val="Arial"/>
      <family val="2"/>
    </font>
    <font>
      <sz val="10"/>
      <color indexed="9"/>
      <name val="Arial"/>
      <family val="2"/>
    </font>
    <font>
      <sz val="12"/>
      <color indexed="8"/>
      <name val="Calibri"/>
      <family val="2"/>
    </font>
    <font>
      <b/>
      <sz val="12"/>
      <color indexed="9"/>
      <name val="Arial"/>
      <family val="2"/>
    </font>
    <font>
      <b/>
      <sz val="15"/>
      <color indexed="8"/>
      <name val="Arial"/>
      <family val="2"/>
    </font>
    <font>
      <sz val="10"/>
      <color indexed="62"/>
      <name val="Wingdings"/>
      <family val="0"/>
    </font>
    <font>
      <b/>
      <sz val="20"/>
      <color indexed="56"/>
      <name val="Arial"/>
      <family val="2"/>
    </font>
    <font>
      <sz val="8"/>
      <name val="Arial"/>
      <family val="2"/>
    </font>
    <font>
      <sz val="11"/>
      <color indexed="8"/>
      <name val="Wingdings"/>
      <family val="0"/>
    </font>
    <font>
      <sz val="11"/>
      <color indexed="9"/>
      <name val="Wingdings"/>
      <family val="0"/>
    </font>
    <font>
      <b/>
      <sz val="16"/>
      <color indexed="56"/>
      <name val="Arial"/>
      <family val="2"/>
    </font>
    <font>
      <b/>
      <i/>
      <sz val="14"/>
      <color indexed="8"/>
      <name val="Arial"/>
      <family val="2"/>
    </font>
    <font>
      <b/>
      <i/>
      <sz val="11"/>
      <color indexed="8"/>
      <name val="Arial"/>
      <family val="2"/>
    </font>
    <font>
      <b/>
      <i/>
      <sz val="14"/>
      <color indexed="9"/>
      <name val="Arial"/>
      <family val="2"/>
    </font>
    <font>
      <sz val="16"/>
      <color indexed="8"/>
      <name val="Arial"/>
      <family val="2"/>
    </font>
    <font>
      <sz val="11"/>
      <color indexed="22"/>
      <name val="Arial"/>
      <family val="2"/>
    </font>
    <font>
      <sz val="11"/>
      <color indexed="62"/>
      <name val="Calibri"/>
      <family val="2"/>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8"/>
      <name val="Calibri"/>
      <family val="2"/>
    </font>
    <font>
      <u val="single"/>
      <sz val="9.35"/>
      <color indexed="12"/>
      <name val="Calibri"/>
      <family val="2"/>
    </font>
    <font>
      <u val="single"/>
      <sz val="9.35"/>
      <color indexed="36"/>
      <name val="Calibri"/>
      <family val="2"/>
    </font>
    <font>
      <i/>
      <sz val="10"/>
      <name val="Arial"/>
      <family val="2"/>
    </font>
    <font>
      <i/>
      <sz val="11"/>
      <color indexed="8"/>
      <name val="Arial"/>
      <family val="2"/>
    </font>
    <font>
      <b/>
      <u val="single"/>
      <sz val="12"/>
      <color indexed="8"/>
      <name val="Arial"/>
      <family val="2"/>
    </font>
    <font>
      <b/>
      <sz val="8"/>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4"/>
        <bgColor indexed="64"/>
      </patternFill>
    </fill>
    <fill>
      <patternFill patternType="solid">
        <fgColor indexed="56"/>
        <bgColor indexed="64"/>
      </patternFill>
    </fill>
    <fill>
      <patternFill patternType="solid">
        <fgColor indexed="9"/>
        <bgColor indexed="64"/>
      </patternFill>
    </fill>
    <fill>
      <patternFill patternType="solid">
        <fgColor indexed="18"/>
        <bgColor indexed="64"/>
      </patternFill>
    </fill>
    <fill>
      <patternFill patternType="solid">
        <fgColor indexed="41"/>
        <bgColor indexed="64"/>
      </patternFill>
    </fill>
  </fills>
  <borders count="10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thin"/>
      <top style="thin"/>
      <bottom style="thin"/>
    </border>
    <border>
      <left/>
      <right style="thin">
        <color indexed="9"/>
      </right>
      <top/>
      <bottom/>
    </border>
    <border>
      <left style="thin">
        <color indexed="8"/>
      </left>
      <right/>
      <top/>
      <bottom/>
    </border>
    <border>
      <left style="thin">
        <color indexed="8"/>
      </left>
      <right style="thin">
        <color indexed="8"/>
      </right>
      <top style="thin">
        <color indexed="8"/>
      </top>
      <bottom style="thin">
        <color indexed="8"/>
      </bottom>
    </border>
    <border>
      <left style="thin"/>
      <right/>
      <top style="thin"/>
      <bottom style="thin"/>
    </border>
    <border>
      <left style="thin"/>
      <right style="thin"/>
      <top/>
      <bottom/>
    </border>
    <border>
      <left style="thin">
        <color indexed="9"/>
      </left>
      <right style="thin">
        <color indexed="9"/>
      </right>
      <top/>
      <bottom style="thin"/>
    </border>
    <border>
      <left style="medium"/>
      <right style="medium"/>
      <top style="medium"/>
      <bottom style="medium"/>
    </border>
    <border>
      <left/>
      <right/>
      <top/>
      <bottom style="thin"/>
    </border>
    <border>
      <left/>
      <right style="medium"/>
      <top style="medium"/>
      <bottom/>
    </border>
    <border>
      <left/>
      <right style="thin">
        <color indexed="9"/>
      </right>
      <top style="thin"/>
      <bottom style="thin"/>
    </border>
    <border>
      <left style="thin">
        <color indexed="9"/>
      </left>
      <right style="thin">
        <color indexed="9"/>
      </right>
      <top/>
      <bottom/>
    </border>
    <border>
      <left style="thin">
        <color indexed="9"/>
      </left>
      <right style="thin">
        <color indexed="9"/>
      </right>
      <top style="thin"/>
      <bottom style="thin"/>
    </border>
    <border>
      <left style="thin"/>
      <right style="thin">
        <color indexed="9"/>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style="thin"/>
      <bottom style="thin"/>
    </border>
    <border>
      <left style="thin"/>
      <right/>
      <top/>
      <bottom style="thin"/>
    </border>
    <border>
      <left/>
      <right style="thin"/>
      <top/>
      <bottom style="thin"/>
    </border>
    <border>
      <left style="medium"/>
      <right/>
      <top/>
      <bottom/>
    </border>
    <border>
      <left/>
      <right style="medium"/>
      <top/>
      <bottom/>
    </border>
    <border>
      <left style="medium"/>
      <right style="thin"/>
      <top style="thin"/>
      <bottom style="thin"/>
    </border>
    <border>
      <left style="thin"/>
      <right style="medium"/>
      <top style="thin"/>
      <bottom style="thin"/>
    </border>
    <border>
      <left style="medium"/>
      <right/>
      <top/>
      <bottom style="thin"/>
    </border>
    <border>
      <left style="thin"/>
      <right style="medium"/>
      <top/>
      <bottom style="thin"/>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thin"/>
      <right style="thin"/>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medium"/>
    </border>
    <border>
      <left style="medium"/>
      <right/>
      <top>
        <color indexed="63"/>
      </top>
      <bottom/>
    </border>
    <border>
      <left/>
      <right style="medium"/>
      <top>
        <color indexed="63"/>
      </top>
      <bottom/>
    </border>
    <border>
      <left style="medium"/>
      <right/>
      <top>
        <color indexed="63"/>
      </top>
      <bottom>
        <color indexed="63"/>
      </bottom>
    </border>
    <border>
      <left/>
      <right style="medium"/>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color indexed="63"/>
      </left>
      <right style="thin"/>
      <top/>
      <bottom/>
    </border>
    <border>
      <left style="thin"/>
      <right style="thin"/>
      <top>
        <color indexed="63"/>
      </top>
      <bottom style="thin"/>
    </border>
    <border>
      <left>
        <color indexed="63"/>
      </left>
      <right>
        <color indexed="63"/>
      </right>
      <top>
        <color indexed="63"/>
      </top>
      <bottom style="medium"/>
    </border>
    <border>
      <left style="thin"/>
      <right>
        <color indexed="63"/>
      </right>
      <top style="medium"/>
      <bottom/>
    </border>
    <border>
      <left style="thin">
        <color indexed="8"/>
      </left>
      <right/>
      <top style="thin">
        <color indexed="8"/>
      </top>
      <bottom style="thin">
        <color indexed="8"/>
      </bottom>
    </border>
    <border>
      <left/>
      <right/>
      <top style="thin">
        <color indexed="8"/>
      </top>
      <bottom style="thin">
        <color indexed="8"/>
      </bottom>
    </border>
    <border>
      <left style="thin"/>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color indexed="9"/>
      </left>
      <right style="thin"/>
      <top style="thin"/>
      <bottom style="thin"/>
    </border>
    <border>
      <left/>
      <right style="thin">
        <color indexed="8"/>
      </right>
      <top style="thin">
        <color indexed="8"/>
      </top>
      <bottom style="thin">
        <color indexed="8"/>
      </bottom>
    </border>
    <border>
      <left style="medium"/>
      <right/>
      <top style="medium"/>
      <bottom style="thin"/>
    </border>
    <border>
      <left/>
      <right/>
      <top style="medium"/>
      <bottom style="thin"/>
    </border>
    <border>
      <left/>
      <right style="medium"/>
      <top style="medium"/>
      <bottom style="thin"/>
    </border>
    <border>
      <left style="thin">
        <color indexed="8"/>
      </left>
      <right style="thin">
        <color indexed="8"/>
      </right>
      <top style="thin">
        <color indexed="8"/>
      </top>
      <bottom/>
    </border>
    <border>
      <left/>
      <right style="thin">
        <color indexed="8"/>
      </right>
      <top/>
      <bottom style="thin">
        <color indexed="8"/>
      </bottom>
    </border>
    <border>
      <left/>
      <right style="medium"/>
      <top/>
      <bottom style="thin"/>
    </border>
    <border>
      <left style="thin"/>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border>
    <border>
      <left style="thin"/>
      <right>
        <color indexed="63"/>
      </right>
      <top>
        <color indexed="63"/>
      </top>
      <bottom/>
    </border>
    <border>
      <left style="thin"/>
      <right>
        <color indexed="63"/>
      </right>
      <top/>
      <bottom/>
    </border>
    <border>
      <left style="thin"/>
      <right style="thin"/>
      <top/>
      <bottom style="thin"/>
    </border>
    <border>
      <left style="thin"/>
      <right style="thin"/>
      <top style="thin"/>
      <bottom/>
    </border>
    <border>
      <left style="thin"/>
      <right style="medium"/>
      <top style="medium"/>
      <bottom/>
    </border>
    <border>
      <left style="thin"/>
      <right style="medium"/>
      <top/>
      <bottom/>
    </border>
    <border>
      <left style="thin"/>
      <right style="thin"/>
      <top style="medium"/>
      <bottom/>
    </border>
    <border>
      <left style="medium"/>
      <right style="thin"/>
      <top style="thin"/>
      <bottom/>
    </border>
    <border>
      <left style="medium"/>
      <right style="thin"/>
      <top/>
      <bottom style="thin"/>
    </border>
    <border>
      <left style="thin"/>
      <right style="medium"/>
      <top style="thin"/>
      <bottom/>
    </border>
    <border>
      <left style="medium"/>
      <right style="thin"/>
      <top/>
      <bottom/>
    </border>
    <border>
      <left style="thin"/>
      <right style="thin"/>
      <top/>
      <bottom>
        <color indexed="63"/>
      </bottom>
    </border>
    <border>
      <left style="medium"/>
      <right style="thin"/>
      <top style="medium"/>
      <bottom/>
    </border>
    <border>
      <left style="thin"/>
      <right style="thin"/>
      <top>
        <color indexed="63"/>
      </top>
      <bottom>
        <color indexed="63"/>
      </bottom>
    </border>
    <border>
      <left>
        <color indexed="63"/>
      </left>
      <right>
        <color indexed="63"/>
      </right>
      <top style="medium"/>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top style="medium"/>
      <bottom/>
    </border>
    <border>
      <left/>
      <right/>
      <top style="medium"/>
      <bottom/>
    </border>
    <border>
      <left>
        <color indexed="63"/>
      </left>
      <right style="thin">
        <color indexed="9"/>
      </right>
      <top>
        <color indexed="63"/>
      </top>
      <bottom>
        <color indexed="63"/>
      </bottom>
    </border>
    <border>
      <left/>
      <right>
        <color indexed="63"/>
      </right>
      <top style="thin"/>
      <bottom style="thin"/>
    </border>
    <border>
      <left/>
      <right>
        <color indexed="63"/>
      </right>
      <top style="thin"/>
      <bottom/>
    </border>
    <border>
      <left/>
      <right>
        <color indexed="63"/>
      </right>
      <top/>
      <bottom style="thin"/>
    </border>
    <border>
      <left style="thin">
        <color indexed="8"/>
      </left>
      <right/>
      <top style="medium"/>
      <bottom/>
    </border>
    <border>
      <left style="thin"/>
      <right/>
      <top style="medium"/>
      <bottom style="thin"/>
    </border>
    <border>
      <left style="medium"/>
      <right/>
      <top/>
      <bottom>
        <color indexed="63"/>
      </bottom>
    </border>
    <border>
      <left style="thin">
        <color indexed="8"/>
      </left>
      <right/>
      <top/>
      <bottom>
        <color indexed="63"/>
      </bottom>
    </border>
    <border>
      <left style="thin"/>
      <right/>
      <top/>
      <bottom>
        <color indexed="63"/>
      </bottom>
    </border>
    <border>
      <left style="thin"/>
      <right style="medium"/>
      <top/>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59" fillId="3" borderId="0" applyNumberFormat="0" applyBorder="0" applyAlignment="0" applyProtection="0"/>
    <xf numFmtId="0" fontId="62"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9" fillId="0" borderId="0" applyNumberFormat="0" applyFill="0" applyBorder="0" applyAlignment="0" applyProtection="0"/>
    <xf numFmtId="0" fontId="58" fillId="4"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68" fillId="0" borderId="0" applyNumberFormat="0" applyFill="0" applyBorder="0" applyAlignment="0" applyProtection="0"/>
    <xf numFmtId="0" fontId="52" fillId="7" borderId="1" applyNumberFormat="0" applyAlignment="0" applyProtection="0"/>
    <xf numFmtId="0" fontId="63" fillId="0" borderId="6" applyNumberFormat="0" applyFill="0" applyAlignment="0" applyProtection="0"/>
    <xf numFmtId="0" fontId="60" fillId="22"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61" fillId="20"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165" fontId="8" fillId="24" borderId="0" applyNumberFormat="0">
      <alignment vertical="center"/>
      <protection/>
    </xf>
    <xf numFmtId="0" fontId="66" fillId="0" borderId="9" applyNumberFormat="0" applyFill="0" applyAlignment="0" applyProtection="0"/>
    <xf numFmtId="0" fontId="64" fillId="0" borderId="0" applyNumberFormat="0" applyFill="0" applyBorder="0" applyAlignment="0" applyProtection="0"/>
  </cellStyleXfs>
  <cellXfs count="649">
    <xf numFmtId="0" fontId="0" fillId="0" borderId="0" xfId="0" applyAlignment="1">
      <alignment/>
    </xf>
    <xf numFmtId="0" fontId="0" fillId="0" borderId="0" xfId="0" applyAlignment="1">
      <alignment horizontal="center" vertical="center"/>
    </xf>
    <xf numFmtId="0" fontId="2" fillId="0" borderId="0" xfId="0" applyFont="1" applyAlignment="1">
      <alignment/>
    </xf>
    <xf numFmtId="0" fontId="10" fillId="20" borderId="10" xfId="0" applyFont="1" applyFill="1" applyBorder="1" applyAlignment="1" applyProtection="1">
      <alignment horizontal="center"/>
      <protection/>
    </xf>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6" fillId="0" borderId="0" xfId="0" applyFont="1" applyAlignment="1">
      <alignment vertical="top" wrapText="1"/>
    </xf>
    <xf numFmtId="0" fontId="15" fillId="25" borderId="11" xfId="0" applyFont="1" applyFill="1" applyBorder="1" applyAlignment="1">
      <alignment horizontal="center" vertical="center" wrapText="1"/>
    </xf>
    <xf numFmtId="0" fontId="16" fillId="0" borderId="0" xfId="0" applyFont="1" applyAlignment="1">
      <alignment/>
    </xf>
    <xf numFmtId="0" fontId="7" fillId="0" borderId="0" xfId="0" applyFont="1" applyBorder="1" applyAlignment="1" applyProtection="1">
      <alignment horizontal="left" wrapText="1"/>
      <protection/>
    </xf>
    <xf numFmtId="0" fontId="0" fillId="0" borderId="0" xfId="0" applyBorder="1" applyAlignment="1">
      <alignment/>
    </xf>
    <xf numFmtId="0" fontId="0" fillId="0" borderId="12" xfId="0" applyBorder="1" applyAlignment="1">
      <alignment horizontal="center" vertical="center"/>
    </xf>
    <xf numFmtId="0" fontId="16" fillId="0" borderId="13" xfId="0" applyFont="1" applyBorder="1" applyAlignment="1">
      <alignment/>
    </xf>
    <xf numFmtId="0" fontId="16" fillId="0" borderId="0" xfId="0" applyFont="1" applyBorder="1" applyAlignment="1">
      <alignment/>
    </xf>
    <xf numFmtId="0" fontId="19" fillId="0" borderId="0" xfId="0" applyFont="1" applyAlignment="1">
      <alignment vertical="center"/>
    </xf>
    <xf numFmtId="0" fontId="7" fillId="0" borderId="14" xfId="0" applyFont="1" applyBorder="1" applyAlignment="1" applyProtection="1">
      <alignment horizontal="center" vertical="center"/>
      <protection/>
    </xf>
    <xf numFmtId="0" fontId="17" fillId="0" borderId="0" xfId="0" applyFont="1" applyBorder="1" applyAlignment="1">
      <alignment vertical="center" wrapText="1"/>
    </xf>
    <xf numFmtId="0" fontId="1" fillId="8" borderId="15" xfId="0" applyFont="1" applyFill="1" applyBorder="1" applyAlignment="1" applyProtection="1">
      <alignment horizontal="center" vertical="center" wrapText="1"/>
      <protection/>
    </xf>
    <xf numFmtId="0" fontId="0" fillId="0" borderId="0" xfId="0" applyFont="1" applyAlignment="1">
      <alignment horizontal="center" vertical="center"/>
    </xf>
    <xf numFmtId="0" fontId="1" fillId="8" borderId="15" xfId="0" applyFont="1" applyFill="1" applyBorder="1" applyAlignment="1" applyProtection="1">
      <alignment horizontal="left" vertical="center" wrapText="1"/>
      <protection/>
    </xf>
    <xf numFmtId="0" fontId="0" fillId="0" borderId="0" xfId="0" applyFont="1" applyAlignment="1">
      <alignment horizontal="left" vertical="center"/>
    </xf>
    <xf numFmtId="0" fontId="7" fillId="0" borderId="0" xfId="0" applyFont="1" applyBorder="1" applyAlignment="1" applyProtection="1">
      <alignment horizontal="center" wrapText="1"/>
      <protection/>
    </xf>
    <xf numFmtId="0" fontId="1" fillId="0" borderId="0" xfId="0" applyFont="1" applyBorder="1" applyAlignment="1" applyProtection="1">
      <alignment horizontal="left" wrapText="1"/>
      <protection/>
    </xf>
    <xf numFmtId="0" fontId="1" fillId="0" borderId="0" xfId="0" applyFont="1" applyBorder="1" applyAlignment="1" applyProtection="1">
      <alignment horizontal="center" wrapText="1"/>
      <protection/>
    </xf>
    <xf numFmtId="0" fontId="1" fillId="8" borderId="14" xfId="0" applyFont="1" applyFill="1" applyBorder="1" applyAlignment="1" applyProtection="1">
      <alignment horizontal="center" vertical="center" wrapText="1"/>
      <protection/>
    </xf>
    <xf numFmtId="0" fontId="2" fillId="26" borderId="16" xfId="0" applyFont="1" applyFill="1" applyBorder="1" applyAlignment="1" applyProtection="1">
      <alignment horizontal="center"/>
      <protection/>
    </xf>
    <xf numFmtId="0" fontId="2" fillId="0" borderId="0" xfId="0" applyFont="1" applyBorder="1" applyAlignment="1" applyProtection="1">
      <alignment/>
      <protection/>
    </xf>
    <xf numFmtId="1" fontId="2" fillId="0" borderId="0" xfId="0" applyNumberFormat="1" applyFont="1" applyAlignment="1">
      <alignment/>
    </xf>
    <xf numFmtId="0" fontId="24" fillId="0" borderId="0" xfId="0" applyFont="1" applyAlignment="1">
      <alignment/>
    </xf>
    <xf numFmtId="0" fontId="34" fillId="0" borderId="10" xfId="0" applyFont="1" applyBorder="1" applyAlignment="1">
      <alignment horizontal="center" vertical="center" wrapText="1"/>
    </xf>
    <xf numFmtId="0" fontId="11" fillId="0" borderId="10" xfId="0" applyFont="1" applyBorder="1" applyAlignment="1">
      <alignment horizontal="center" vertical="center"/>
    </xf>
    <xf numFmtId="0" fontId="11" fillId="0" borderId="0" xfId="0" applyFont="1" applyAlignment="1">
      <alignment horizontal="center" vertical="center"/>
    </xf>
    <xf numFmtId="0" fontId="38" fillId="0" borderId="0" xfId="0" applyFont="1" applyAlignment="1">
      <alignment/>
    </xf>
    <xf numFmtId="0" fontId="6" fillId="0" borderId="11" xfId="0" applyFont="1" applyBorder="1" applyAlignment="1">
      <alignment vertical="center" wrapText="1"/>
    </xf>
    <xf numFmtId="0" fontId="25" fillId="25" borderId="0" xfId="0" applyFont="1" applyFill="1" applyAlignment="1">
      <alignment horizontal="center" vertical="center" wrapText="1"/>
    </xf>
    <xf numFmtId="0" fontId="25" fillId="25" borderId="17" xfId="0" applyFont="1" applyFill="1" applyBorder="1" applyAlignment="1">
      <alignment horizontal="center" vertical="center" wrapText="1"/>
    </xf>
    <xf numFmtId="0" fontId="2" fillId="0" borderId="0" xfId="0" applyFont="1" applyAlignment="1" applyProtection="1">
      <alignment/>
      <protection locked="0"/>
    </xf>
    <xf numFmtId="0" fontId="23" fillId="0" borderId="0" xfId="0" applyFont="1" applyAlignment="1" applyProtection="1">
      <alignment/>
      <protection locked="0"/>
    </xf>
    <xf numFmtId="0" fontId="2" fillId="0" borderId="12" xfId="0" applyFont="1" applyBorder="1" applyAlignment="1" applyProtection="1">
      <alignment horizontal="center" vertical="center"/>
      <protection locked="0"/>
    </xf>
    <xf numFmtId="0" fontId="23" fillId="0" borderId="0" xfId="0" applyFont="1" applyBorder="1" applyAlignment="1" applyProtection="1">
      <alignment/>
      <protection locked="0"/>
    </xf>
    <xf numFmtId="164" fontId="23" fillId="0" borderId="16" xfId="0" applyNumberFormat="1" applyFont="1" applyBorder="1" applyAlignment="1" applyProtection="1">
      <alignment horizontal="center" vertical="center"/>
      <protection locked="0"/>
    </xf>
    <xf numFmtId="0" fontId="2" fillId="0" borderId="10" xfId="0" applyFont="1" applyBorder="1" applyAlignment="1" applyProtection="1">
      <alignment wrapText="1"/>
      <protection locked="0"/>
    </xf>
    <xf numFmtId="0" fontId="24" fillId="0" borderId="0" xfId="0" applyFont="1" applyAlignment="1" applyProtection="1">
      <alignment/>
      <protection locked="0"/>
    </xf>
    <xf numFmtId="0" fontId="2" fillId="0" borderId="0" xfId="0" applyFont="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 fillId="0" borderId="0" xfId="0" applyFont="1" applyAlignment="1" applyProtection="1">
      <alignment wrapText="1"/>
      <protection locked="0"/>
    </xf>
    <xf numFmtId="1" fontId="2" fillId="0" borderId="0" xfId="0" applyNumberFormat="1" applyFont="1" applyAlignment="1" applyProtection="1">
      <alignment/>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wrapText="1"/>
      <protection locked="0"/>
    </xf>
    <xf numFmtId="0" fontId="2" fillId="0" borderId="0" xfId="0" applyFont="1" applyAlignment="1" applyProtection="1">
      <alignment horizontal="left" vertical="center"/>
      <protection locked="0"/>
    </xf>
    <xf numFmtId="0" fontId="23" fillId="0" borderId="0" xfId="0" applyFont="1" applyBorder="1" applyAlignment="1" applyProtection="1">
      <alignment horizontal="center" vertical="center"/>
      <protection/>
    </xf>
    <xf numFmtId="0" fontId="23" fillId="0" borderId="0" xfId="0" applyFont="1" applyBorder="1" applyAlignment="1" applyProtection="1">
      <alignment/>
      <protection/>
    </xf>
    <xf numFmtId="0" fontId="25" fillId="0" borderId="0" xfId="0" applyFont="1" applyBorder="1" applyAlignment="1" applyProtection="1">
      <alignment/>
      <protection/>
    </xf>
    <xf numFmtId="0" fontId="23" fillId="0" borderId="0" xfId="0" applyFont="1" applyAlignment="1" applyProtection="1">
      <alignment/>
      <protection/>
    </xf>
    <xf numFmtId="0" fontId="23" fillId="0" borderId="13" xfId="0" applyFont="1" applyBorder="1" applyAlignment="1" applyProtection="1">
      <alignment/>
      <protection/>
    </xf>
    <xf numFmtId="0" fontId="2" fillId="0" borderId="0" xfId="0" applyFont="1" applyAlignment="1" applyProtection="1">
      <alignment/>
      <protection/>
    </xf>
    <xf numFmtId="164" fontId="12" fillId="0" borderId="18" xfId="0" applyNumberFormat="1" applyFont="1" applyBorder="1" applyAlignment="1" applyProtection="1">
      <alignment horizontal="center" vertical="center"/>
      <protection/>
    </xf>
    <xf numFmtId="0" fontId="21" fillId="0" borderId="0" xfId="0" applyFont="1" applyBorder="1" applyAlignment="1" applyProtection="1">
      <alignment vertical="center" wrapText="1"/>
      <protection locked="0"/>
    </xf>
    <xf numFmtId="0" fontId="20" fillId="0" borderId="0" xfId="0" applyFont="1" applyAlignment="1" applyProtection="1">
      <alignment vertical="center"/>
      <protection locked="0"/>
    </xf>
    <xf numFmtId="0" fontId="2" fillId="0" borderId="0" xfId="0" applyFont="1" applyBorder="1" applyAlignment="1" applyProtection="1">
      <alignment/>
      <protection locked="0"/>
    </xf>
    <xf numFmtId="0" fontId="2" fillId="0" borderId="10" xfId="0" applyFont="1" applyBorder="1" applyAlignment="1" applyProtection="1">
      <alignment vertical="top" wrapText="1"/>
      <protection locked="0"/>
    </xf>
    <xf numFmtId="0" fontId="7" fillId="0" borderId="0" xfId="0" applyFont="1" applyBorder="1" applyAlignment="1" applyProtection="1">
      <alignment horizontal="left" wrapText="1"/>
      <protection locked="0"/>
    </xf>
    <xf numFmtId="0" fontId="37" fillId="0" borderId="13" xfId="0" applyFont="1" applyBorder="1" applyAlignment="1" applyProtection="1">
      <alignment/>
      <protection locked="0"/>
    </xf>
    <xf numFmtId="0" fontId="2" fillId="0" borderId="19" xfId="0" applyFont="1" applyBorder="1" applyAlignment="1">
      <alignment vertical="center" wrapText="1"/>
    </xf>
    <xf numFmtId="0" fontId="2" fillId="0" borderId="0" xfId="0" applyNumberFormat="1" applyFont="1" applyBorder="1" applyAlignment="1">
      <alignment vertical="top" wrapText="1"/>
    </xf>
    <xf numFmtId="0" fontId="6" fillId="0" borderId="11" xfId="0" applyFont="1" applyBorder="1" applyAlignment="1">
      <alignment vertical="top" wrapText="1"/>
    </xf>
    <xf numFmtId="0" fontId="6" fillId="0" borderId="0" xfId="0" applyFont="1" applyBorder="1" applyAlignment="1">
      <alignment vertical="top" wrapText="1"/>
    </xf>
    <xf numFmtId="0" fontId="6" fillId="0" borderId="0" xfId="0" applyNumberFormat="1" applyFont="1" applyAlignment="1">
      <alignment vertical="top" wrapText="1"/>
    </xf>
    <xf numFmtId="0" fontId="6" fillId="0" borderId="10" xfId="0" applyFont="1" applyBorder="1" applyAlignment="1">
      <alignment vertical="top" wrapText="1"/>
    </xf>
    <xf numFmtId="0" fontId="6" fillId="0" borderId="10" xfId="0" applyFont="1" applyBorder="1" applyAlignment="1">
      <alignment vertical="center" wrapText="1"/>
    </xf>
    <xf numFmtId="0" fontId="2" fillId="0" borderId="0" xfId="0" applyFont="1" applyAlignment="1" applyProtection="1">
      <alignment horizontal="left" vertical="top"/>
      <protection locked="0"/>
    </xf>
    <xf numFmtId="0" fontId="2" fillId="0" borderId="0" xfId="0" applyFont="1" applyBorder="1" applyAlignment="1" applyProtection="1">
      <alignment horizontal="center" vertical="top"/>
      <protection locked="0"/>
    </xf>
    <xf numFmtId="0" fontId="2" fillId="0" borderId="0" xfId="0" applyFont="1" applyFill="1" applyAlignment="1" applyProtection="1">
      <alignment horizontal="left" vertical="top"/>
      <protection locked="0"/>
    </xf>
    <xf numFmtId="0" fontId="30" fillId="0" borderId="0" xfId="0" applyFont="1" applyFill="1" applyBorder="1" applyAlignment="1" applyProtection="1">
      <alignment vertical="top" wrapText="1"/>
      <protection locked="0"/>
    </xf>
    <xf numFmtId="0" fontId="30" fillId="16" borderId="20" xfId="0" applyFont="1" applyFill="1" applyBorder="1" applyAlignment="1" applyProtection="1">
      <alignment horizontal="center" vertical="center" wrapText="1"/>
      <protection locked="0"/>
    </xf>
    <xf numFmtId="0" fontId="3" fillId="0" borderId="0" xfId="0" applyFont="1" applyFill="1" applyBorder="1" applyAlignment="1" applyProtection="1">
      <alignment vertical="top" wrapText="1"/>
      <protection locked="0"/>
    </xf>
    <xf numFmtId="0" fontId="31" fillId="0" borderId="0" xfId="0" applyFont="1" applyBorder="1" applyAlignment="1" applyProtection="1">
      <alignment horizontal="center" vertical="center" wrapText="1"/>
      <protection locked="0"/>
    </xf>
    <xf numFmtId="0" fontId="24" fillId="0" borderId="0" xfId="0" applyFont="1" applyAlignment="1" applyProtection="1">
      <alignment horizontal="left" vertical="top"/>
      <protection locked="0"/>
    </xf>
    <xf numFmtId="0" fontId="30" fillId="0" borderId="0" xfId="0" applyFont="1" applyBorder="1" applyAlignment="1" applyProtection="1">
      <alignment horizontal="center" vertical="center" wrapText="1"/>
      <protection locked="0"/>
    </xf>
    <xf numFmtId="0" fontId="30" fillId="16" borderId="0" xfId="0" applyFont="1" applyFill="1" applyBorder="1" applyAlignment="1" applyProtection="1">
      <alignment horizontal="center" vertical="center" wrapText="1"/>
      <protection locked="0"/>
    </xf>
    <xf numFmtId="0" fontId="32" fillId="0" borderId="0" xfId="0" applyFont="1" applyFill="1" applyBorder="1" applyAlignment="1" applyProtection="1">
      <alignment vertical="top" wrapText="1"/>
      <protection locked="0"/>
    </xf>
    <xf numFmtId="1" fontId="2" fillId="0" borderId="0" xfId="0" applyNumberFormat="1" applyFont="1" applyAlignment="1" applyProtection="1">
      <alignment horizontal="left" vertical="top"/>
      <protection locked="0"/>
    </xf>
    <xf numFmtId="0" fontId="32" fillId="16" borderId="0" xfId="0" applyFont="1" applyFill="1" applyBorder="1" applyAlignment="1" applyProtection="1">
      <alignment horizontal="center" vertical="center" wrapText="1"/>
      <protection locked="0"/>
    </xf>
    <xf numFmtId="0" fontId="32" fillId="0" borderId="0" xfId="0" applyFont="1" applyBorder="1" applyAlignment="1" applyProtection="1">
      <alignment horizontal="center" vertical="center" wrapText="1"/>
      <protection locked="0"/>
    </xf>
    <xf numFmtId="0" fontId="36" fillId="20" borderId="10" xfId="0" applyFont="1" applyFill="1" applyBorder="1" applyAlignment="1" applyProtection="1">
      <alignment horizontal="center" vertical="center" wrapText="1"/>
      <protection locked="0"/>
    </xf>
    <xf numFmtId="0" fontId="29" fillId="20" borderId="10" xfId="0" applyFont="1" applyFill="1" applyBorder="1" applyAlignment="1" applyProtection="1">
      <alignment horizontal="center" vertical="center" wrapText="1"/>
      <protection locked="0"/>
    </xf>
    <xf numFmtId="0" fontId="33" fillId="0" borderId="0" xfId="0" applyFont="1" applyFill="1" applyBorder="1" applyAlignment="1" applyProtection="1">
      <alignment vertical="top" wrapText="1"/>
      <protection locked="0"/>
    </xf>
    <xf numFmtId="0" fontId="33" fillId="20" borderId="10" xfId="0" applyFont="1" applyFill="1" applyBorder="1" applyAlignment="1" applyProtection="1">
      <alignment horizontal="center" vertical="center" wrapText="1"/>
      <protection locked="0"/>
    </xf>
    <xf numFmtId="0" fontId="33" fillId="0" borderId="0" xfId="0" applyFont="1" applyBorder="1" applyAlignment="1" applyProtection="1">
      <alignment horizontal="center" vertical="top" wrapText="1"/>
      <protection locked="0"/>
    </xf>
    <xf numFmtId="0" fontId="33" fillId="0" borderId="0" xfId="0" applyFont="1" applyBorder="1" applyAlignment="1" applyProtection="1">
      <alignment horizontal="center" vertical="center" wrapText="1"/>
      <protection locked="0"/>
    </xf>
    <xf numFmtId="0" fontId="33" fillId="0" borderId="0" xfId="0" applyFont="1" applyBorder="1" applyAlignment="1" applyProtection="1">
      <alignment vertical="top" wrapText="1"/>
      <protection locked="0"/>
    </xf>
    <xf numFmtId="0" fontId="28" fillId="0" borderId="0"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0" xfId="0" applyFont="1" applyFill="1" applyBorder="1" applyAlignment="1" applyProtection="1">
      <alignment horizontal="left" vertical="top"/>
      <protection locked="0"/>
    </xf>
    <xf numFmtId="0" fontId="5" fillId="0" borderId="0" xfId="0" applyFont="1" applyAlignment="1" applyProtection="1">
      <alignment horizontal="left" vertical="top"/>
      <protection locked="0"/>
    </xf>
    <xf numFmtId="0" fontId="6" fillId="0" borderId="0" xfId="0" applyFont="1" applyAlignment="1" applyProtection="1">
      <alignment horizontal="left" vertical="top"/>
      <protection/>
    </xf>
    <xf numFmtId="0" fontId="2" fillId="0" borderId="0" xfId="0" applyFont="1" applyAlignment="1" applyProtection="1">
      <alignment horizontal="left" vertical="top"/>
      <protection/>
    </xf>
    <xf numFmtId="0" fontId="35" fillId="16" borderId="10" xfId="0" applyFont="1" applyFill="1" applyBorder="1" applyAlignment="1" applyProtection="1">
      <alignment horizontal="center" vertical="center" wrapText="1"/>
      <protection/>
    </xf>
    <xf numFmtId="0" fontId="30" fillId="16" borderId="15" xfId="0" applyFont="1" applyFill="1" applyBorder="1" applyAlignment="1" applyProtection="1">
      <alignment vertical="top" wrapText="1"/>
      <protection/>
    </xf>
    <xf numFmtId="0" fontId="30" fillId="16" borderId="11" xfId="0" applyFont="1" applyFill="1" applyBorder="1" applyAlignment="1" applyProtection="1">
      <alignment vertical="top" wrapText="1"/>
      <protection/>
    </xf>
    <xf numFmtId="0" fontId="28" fillId="0" borderId="10" xfId="0" applyFont="1" applyBorder="1" applyAlignment="1" applyProtection="1">
      <alignment horizontal="center" vertical="center" wrapText="1"/>
      <protection/>
    </xf>
    <xf numFmtId="0" fontId="2" fillId="0" borderId="0" xfId="0" applyFont="1" applyBorder="1" applyAlignment="1" applyProtection="1">
      <alignment horizontal="center" vertical="center"/>
      <protection/>
    </xf>
    <xf numFmtId="0" fontId="2" fillId="0" borderId="0" xfId="0"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28" fillId="0" borderId="0" xfId="0" applyFont="1" applyBorder="1" applyAlignment="1" applyProtection="1">
      <alignment horizontal="center" vertical="center" wrapText="1"/>
      <protection/>
    </xf>
    <xf numFmtId="0" fontId="30" fillId="16" borderId="15" xfId="0" applyFont="1" applyFill="1" applyBorder="1" applyAlignment="1" applyProtection="1">
      <alignment vertical="center" wrapText="1"/>
      <protection/>
    </xf>
    <xf numFmtId="0" fontId="30" fillId="16" borderId="11" xfId="0" applyFont="1" applyFill="1" applyBorder="1" applyAlignment="1" applyProtection="1">
      <alignment vertical="center" wrapText="1"/>
      <protection/>
    </xf>
    <xf numFmtId="0" fontId="35" fillId="0" borderId="0" xfId="0" applyFont="1" applyBorder="1" applyAlignment="1" applyProtection="1">
      <alignment horizontal="center" vertical="center" wrapText="1"/>
      <protection/>
    </xf>
    <xf numFmtId="0" fontId="32" fillId="0" borderId="0" xfId="0" applyFont="1" applyBorder="1" applyAlignment="1" applyProtection="1">
      <alignment vertical="top" wrapText="1"/>
      <protection/>
    </xf>
    <xf numFmtId="0" fontId="32" fillId="16" borderId="10" xfId="0" applyFont="1" applyFill="1" applyBorder="1" applyAlignment="1" applyProtection="1">
      <alignment horizontal="center" vertical="top" wrapText="1"/>
      <protection/>
    </xf>
    <xf numFmtId="0" fontId="41" fillId="0" borderId="0" xfId="0" applyFont="1" applyBorder="1" applyAlignment="1" applyProtection="1">
      <alignment horizontal="center" vertical="center" wrapText="1"/>
      <protection locked="0"/>
    </xf>
    <xf numFmtId="167" fontId="42" fillId="8" borderId="10" xfId="0" applyNumberFormat="1" applyFont="1" applyFill="1" applyBorder="1" applyAlignment="1">
      <alignment horizontal="center" vertical="center"/>
    </xf>
    <xf numFmtId="0" fontId="15" fillId="25" borderId="21" xfId="0" applyFont="1" applyFill="1" applyBorder="1" applyAlignment="1">
      <alignment horizontal="center" vertical="center" wrapText="1"/>
    </xf>
    <xf numFmtId="0" fontId="2" fillId="0" borderId="10" xfId="0" applyFont="1" applyFill="1" applyBorder="1" applyAlignment="1" applyProtection="1">
      <alignment horizontal="center" vertical="center"/>
      <protection locked="0"/>
    </xf>
    <xf numFmtId="0" fontId="44" fillId="0" borderId="0" xfId="0" applyFont="1" applyAlignment="1" applyProtection="1">
      <alignment horizontal="center" vertical="center"/>
      <protection locked="0"/>
    </xf>
    <xf numFmtId="0" fontId="45" fillId="0" borderId="0" xfId="0" applyFont="1" applyAlignment="1" applyProtection="1">
      <alignment horizontal="left" vertical="top"/>
      <protection locked="0"/>
    </xf>
    <xf numFmtId="0" fontId="2" fillId="0" borderId="12" xfId="0" applyFont="1" applyBorder="1" applyAlignment="1" applyProtection="1">
      <alignment horizontal="center" vertical="center"/>
      <protection/>
    </xf>
    <xf numFmtId="0" fontId="24" fillId="25" borderId="0" xfId="0" applyFont="1" applyFill="1" applyBorder="1" applyAlignment="1" applyProtection="1">
      <alignment vertical="center" wrapText="1"/>
      <protection/>
    </xf>
    <xf numFmtId="0" fontId="24" fillId="25" borderId="22" xfId="0" applyFont="1" applyFill="1" applyBorder="1" applyAlignment="1" applyProtection="1">
      <alignment horizontal="center" vertical="center" wrapText="1"/>
      <protection/>
    </xf>
    <xf numFmtId="0" fontId="24" fillId="25" borderId="23" xfId="0" applyFont="1" applyFill="1" applyBorder="1" applyAlignment="1" applyProtection="1">
      <alignment horizontal="center" vertical="center" wrapText="1"/>
      <protection/>
    </xf>
    <xf numFmtId="0" fontId="24" fillId="25" borderId="11" xfId="0"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vertical="center" wrapText="1"/>
      <protection/>
    </xf>
    <xf numFmtId="0" fontId="3" fillId="0" borderId="10" xfId="0" applyFont="1" applyBorder="1" applyAlignment="1" applyProtection="1">
      <alignment horizontal="right" vertical="center" wrapText="1"/>
      <protection/>
    </xf>
    <xf numFmtId="164" fontId="5" fillId="0" borderId="10" xfId="0" applyNumberFormat="1"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4" fillId="0" borderId="0" xfId="0" applyFont="1" applyAlignment="1" applyProtection="1">
      <alignment/>
      <protection/>
    </xf>
    <xf numFmtId="0" fontId="2" fillId="0" borderId="0" xfId="0" applyFont="1" applyAlignment="1" applyProtection="1">
      <alignment horizontal="center" vertical="center" wrapText="1"/>
      <protection/>
    </xf>
    <xf numFmtId="0" fontId="2" fillId="0" borderId="0" xfId="0" applyFont="1" applyAlignment="1" applyProtection="1">
      <alignment vertical="center" wrapText="1"/>
      <protection/>
    </xf>
    <xf numFmtId="0" fontId="3" fillId="0" borderId="0" xfId="0" applyFont="1" applyAlignment="1" applyProtection="1">
      <alignment horizontal="right" vertical="center" wrapText="1"/>
      <protection/>
    </xf>
    <xf numFmtId="0" fontId="2" fillId="0" borderId="0" xfId="0" applyFont="1" applyAlignment="1" applyProtection="1">
      <alignment horizontal="center" vertical="center"/>
      <protection/>
    </xf>
    <xf numFmtId="0" fontId="5" fillId="0" borderId="0" xfId="0" applyFont="1" applyAlignment="1" applyProtection="1">
      <alignment horizontal="center" vertical="center"/>
      <protection/>
    </xf>
    <xf numFmtId="0" fontId="3" fillId="0" borderId="0" xfId="0" applyFont="1" applyAlignment="1" applyProtection="1">
      <alignment vertical="center" wrapText="1"/>
      <protection/>
    </xf>
    <xf numFmtId="0" fontId="3" fillId="0" borderId="11" xfId="0" applyFont="1" applyBorder="1" applyAlignment="1" applyProtection="1">
      <alignment horizontal="right" vertical="center" wrapText="1"/>
      <protection/>
    </xf>
    <xf numFmtId="9" fontId="2" fillId="0" borderId="10" xfId="0" applyNumberFormat="1" applyFont="1" applyBorder="1" applyAlignment="1" applyProtection="1">
      <alignment horizontal="center" vertical="center"/>
      <protection/>
    </xf>
    <xf numFmtId="9" fontId="2" fillId="0" borderId="0" xfId="0" applyNumberFormat="1" applyFont="1" applyAlignment="1" applyProtection="1">
      <alignment horizontal="center" vertical="center"/>
      <protection/>
    </xf>
    <xf numFmtId="0" fontId="3" fillId="0" borderId="10" xfId="0" applyFont="1" applyBorder="1" applyAlignment="1" applyProtection="1">
      <alignment vertical="center" wrapText="1"/>
      <protection/>
    </xf>
    <xf numFmtId="0" fontId="5" fillId="0" borderId="10" xfId="0" applyFont="1" applyBorder="1" applyAlignment="1" applyProtection="1">
      <alignment horizontal="center" vertical="center"/>
      <protection/>
    </xf>
    <xf numFmtId="1" fontId="3" fillId="0" borderId="10" xfId="0" applyNumberFormat="1" applyFont="1" applyBorder="1" applyAlignment="1" applyProtection="1">
      <alignment horizontal="right" vertical="center" wrapText="1"/>
      <protection/>
    </xf>
    <xf numFmtId="1" fontId="2" fillId="0" borderId="0" xfId="0" applyNumberFormat="1" applyFont="1" applyAlignment="1" applyProtection="1">
      <alignment/>
      <protection/>
    </xf>
    <xf numFmtId="0" fontId="2" fillId="0" borderId="0" xfId="0" applyFont="1" applyBorder="1" applyAlignment="1" applyProtection="1">
      <alignment vertical="center" wrapText="1"/>
      <protection/>
    </xf>
    <xf numFmtId="0" fontId="5" fillId="0" borderId="0" xfId="0" applyFont="1" applyAlignment="1" applyProtection="1">
      <alignment horizontal="center" vertical="center" wrapText="1"/>
      <protection/>
    </xf>
    <xf numFmtId="0" fontId="5" fillId="0" borderId="0" xfId="0" applyFont="1" applyAlignment="1" applyProtection="1">
      <alignment vertical="center" wrapText="1"/>
      <protection/>
    </xf>
    <xf numFmtId="0" fontId="5" fillId="0" borderId="0" xfId="0" applyFont="1" applyAlignment="1" applyProtection="1">
      <alignment horizontal="center" vertical="center"/>
      <protection/>
    </xf>
    <xf numFmtId="0" fontId="2" fillId="0" borderId="0" xfId="0" applyFont="1" applyAlignment="1" applyProtection="1">
      <alignment vertical="center"/>
      <protection/>
    </xf>
    <xf numFmtId="1" fontId="1" fillId="0" borderId="0" xfId="0" applyNumberFormat="1" applyFont="1" applyBorder="1" applyAlignment="1" applyProtection="1">
      <alignment horizontal="center" vertical="center"/>
      <protection/>
    </xf>
    <xf numFmtId="164" fontId="1" fillId="0" borderId="0" xfId="0" applyNumberFormat="1" applyFont="1" applyBorder="1" applyAlignment="1" applyProtection="1">
      <alignment horizontal="center" vertical="center"/>
      <protection/>
    </xf>
    <xf numFmtId="0" fontId="5" fillId="0" borderId="0" xfId="0" applyFont="1" applyBorder="1" applyAlignment="1" applyProtection="1">
      <alignment horizontal="center" vertical="center" wrapText="1"/>
      <protection/>
    </xf>
    <xf numFmtId="0" fontId="3" fillId="0" borderId="0" xfId="0" applyFont="1" applyBorder="1" applyAlignment="1" applyProtection="1">
      <alignment horizontal="right" vertical="center" wrapText="1"/>
      <protection/>
    </xf>
    <xf numFmtId="164" fontId="5" fillId="0" borderId="0" xfId="0" applyNumberFormat="1" applyFont="1" applyBorder="1" applyAlignment="1" applyProtection="1">
      <alignment horizontal="center" vertical="center"/>
      <protection/>
    </xf>
    <xf numFmtId="0" fontId="4" fillId="0" borderId="10" xfId="0" applyFont="1" applyBorder="1" applyAlignment="1" applyProtection="1">
      <alignment horizontal="right" vertical="center" wrapText="1"/>
      <protection/>
    </xf>
    <xf numFmtId="0" fontId="3" fillId="0" borderId="0" xfId="0" applyFont="1" applyAlignment="1" applyProtection="1">
      <alignment/>
      <protection/>
    </xf>
    <xf numFmtId="0" fontId="12" fillId="0" borderId="0" xfId="0" applyFont="1" applyAlignment="1" applyProtection="1">
      <alignment/>
      <protection/>
    </xf>
    <xf numFmtId="164" fontId="2" fillId="0" borderId="0" xfId="0" applyNumberFormat="1" applyFont="1" applyAlignment="1" applyProtection="1">
      <alignment horizontal="center"/>
      <protection/>
    </xf>
    <xf numFmtId="0" fontId="11" fillId="0" borderId="0" xfId="0" applyFont="1" applyAlignment="1" applyProtection="1">
      <alignment horizontal="left" vertical="center"/>
      <protection/>
    </xf>
    <xf numFmtId="0" fontId="2" fillId="0" borderId="0" xfId="0" applyFont="1" applyAlignment="1" applyProtection="1">
      <alignment horizontal="left" vertical="center"/>
      <protection/>
    </xf>
    <xf numFmtId="0" fontId="5" fillId="0" borderId="0" xfId="0" applyFont="1" applyAlignment="1" applyProtection="1">
      <alignment horizontal="left" vertical="center"/>
      <protection/>
    </xf>
    <xf numFmtId="0" fontId="2" fillId="0" borderId="0" xfId="0" applyFont="1" applyAlignment="1" applyProtection="1">
      <alignment wrapText="1"/>
      <protection/>
    </xf>
    <xf numFmtId="0" fontId="37" fillId="0" borderId="0" xfId="0" applyFont="1" applyBorder="1" applyAlignment="1" applyProtection="1">
      <alignment horizontal="center" vertical="center"/>
      <protection/>
    </xf>
    <xf numFmtId="164" fontId="5" fillId="0" borderId="10" xfId="0" applyNumberFormat="1"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20" fillId="0" borderId="0" xfId="0" applyFont="1" applyAlignment="1" applyProtection="1">
      <alignment vertical="center"/>
      <protection/>
    </xf>
    <xf numFmtId="0" fontId="20" fillId="0" borderId="0" xfId="0" applyFont="1" applyBorder="1" applyAlignment="1" applyProtection="1">
      <alignment vertical="center"/>
      <protection/>
    </xf>
    <xf numFmtId="0" fontId="21" fillId="0" borderId="0" xfId="0" applyFont="1" applyBorder="1" applyAlignment="1" applyProtection="1">
      <alignment vertical="center" wrapText="1"/>
      <protection/>
    </xf>
    <xf numFmtId="0" fontId="24" fillId="25" borderId="24" xfId="0" applyFont="1" applyFill="1" applyBorder="1" applyAlignment="1" applyProtection="1">
      <alignment horizontal="center" vertical="center" wrapText="1"/>
      <protection/>
    </xf>
    <xf numFmtId="9" fontId="2" fillId="0" borderId="11" xfId="0" applyNumberFormat="1"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0" xfId="0" applyFont="1" applyBorder="1" applyAlignment="1" applyProtection="1">
      <alignment vertical="top" wrapText="1"/>
      <protection/>
    </xf>
    <xf numFmtId="9" fontId="5" fillId="0" borderId="10" xfId="0" applyNumberFormat="1" applyFont="1" applyBorder="1" applyAlignment="1" applyProtection="1">
      <alignment horizontal="center" vertical="center" wrapText="1"/>
      <protection/>
    </xf>
    <xf numFmtId="164" fontId="5" fillId="0" borderId="18" xfId="0" applyNumberFormat="1"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6" fillId="0" borderId="0" xfId="0" applyFont="1" applyAlignment="1" applyProtection="1">
      <alignment vertical="center"/>
      <protection/>
    </xf>
    <xf numFmtId="0" fontId="12" fillId="0" borderId="10" xfId="0" applyFont="1" applyBorder="1" applyAlignment="1" applyProtection="1">
      <alignment horizontal="center" vertical="center"/>
      <protection/>
    </xf>
    <xf numFmtId="0" fontId="22" fillId="8" borderId="10" xfId="0" applyFont="1" applyFill="1" applyBorder="1" applyAlignment="1" applyProtection="1">
      <alignment horizontal="left" vertical="center" wrapText="1"/>
      <protection/>
    </xf>
    <xf numFmtId="0" fontId="12" fillId="0" borderId="0" xfId="0" applyFont="1" applyAlignment="1" applyProtection="1">
      <alignment horizontal="center" vertical="center"/>
      <protection/>
    </xf>
    <xf numFmtId="0" fontId="2"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xf>
    <xf numFmtId="164" fontId="23" fillId="0" borderId="0" xfId="0" applyNumberFormat="1"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locked="0"/>
    </xf>
    <xf numFmtId="164" fontId="23" fillId="0" borderId="16" xfId="0" applyNumberFormat="1" applyFont="1" applyFill="1" applyBorder="1" applyAlignment="1" applyProtection="1">
      <alignment horizontal="center" vertical="center"/>
      <protection locked="0"/>
    </xf>
    <xf numFmtId="9" fontId="2" fillId="0" borderId="10" xfId="0" applyNumberFormat="1" applyFont="1" applyFill="1" applyBorder="1" applyAlignment="1" applyProtection="1">
      <alignment horizontal="center" vertical="center"/>
      <protection locked="0"/>
    </xf>
    <xf numFmtId="0" fontId="3" fillId="0" borderId="0" xfId="0" applyFont="1" applyAlignment="1" applyProtection="1">
      <alignment/>
      <protection locked="0"/>
    </xf>
    <xf numFmtId="0" fontId="13" fillId="0" borderId="0" xfId="0" applyFont="1" applyAlignment="1" applyProtection="1">
      <alignment/>
      <protection locked="0"/>
    </xf>
    <xf numFmtId="0" fontId="6" fillId="0" borderId="0" xfId="0" applyFont="1" applyAlignment="1" applyProtection="1">
      <alignment/>
      <protection locked="0"/>
    </xf>
    <xf numFmtId="0" fontId="12" fillId="0" borderId="10" xfId="0" applyFont="1" applyBorder="1" applyAlignment="1" applyProtection="1">
      <alignment horizontal="right" vertical="center"/>
      <protection locked="0"/>
    </xf>
    <xf numFmtId="0" fontId="12" fillId="0" borderId="10" xfId="0" applyFont="1" applyBorder="1" applyAlignment="1" applyProtection="1">
      <alignment horizontal="center" vertical="center"/>
      <protection locked="0"/>
    </xf>
    <xf numFmtId="0" fontId="11" fillId="0" borderId="0" xfId="0" applyFont="1" applyAlignment="1" applyProtection="1">
      <alignment/>
      <protection locked="0"/>
    </xf>
    <xf numFmtId="0" fontId="4" fillId="0" borderId="0" xfId="0" applyFont="1" applyAlignment="1" applyProtection="1">
      <alignment/>
      <protection locked="0"/>
    </xf>
    <xf numFmtId="0" fontId="5" fillId="0" borderId="25" xfId="0" applyFont="1" applyBorder="1" applyAlignment="1" applyProtection="1">
      <alignment/>
      <protection locked="0"/>
    </xf>
    <xf numFmtId="0" fontId="5" fillId="0" borderId="26" xfId="0" applyFont="1" applyBorder="1" applyAlignment="1" applyProtection="1">
      <alignment/>
      <protection locked="0"/>
    </xf>
    <xf numFmtId="0" fontId="2" fillId="0" borderId="26" xfId="0" applyFont="1" applyBorder="1" applyAlignment="1" applyProtection="1">
      <alignment/>
      <protection locked="0"/>
    </xf>
    <xf numFmtId="0" fontId="2" fillId="0" borderId="27" xfId="0" applyFont="1" applyBorder="1" applyAlignment="1" applyProtection="1">
      <alignment/>
      <protection locked="0"/>
    </xf>
    <xf numFmtId="0" fontId="12" fillId="0" borderId="28" xfId="0" applyFont="1" applyBorder="1" applyAlignment="1" applyProtection="1">
      <alignment/>
      <protection locked="0"/>
    </xf>
    <xf numFmtId="0" fontId="11" fillId="0" borderId="0" xfId="0" applyFont="1" applyBorder="1" applyAlignment="1" applyProtection="1">
      <alignment/>
      <protection locked="0"/>
    </xf>
    <xf numFmtId="0" fontId="6" fillId="0" borderId="0" xfId="0" applyFont="1" applyBorder="1" applyAlignment="1" applyProtection="1">
      <alignment/>
      <protection locked="0"/>
    </xf>
    <xf numFmtId="0" fontId="6" fillId="0" borderId="29" xfId="0" applyFont="1" applyBorder="1" applyAlignment="1" applyProtection="1">
      <alignment/>
      <protection locked="0"/>
    </xf>
    <xf numFmtId="1" fontId="6" fillId="0" borderId="0" xfId="0" applyNumberFormat="1" applyFont="1" applyBorder="1" applyAlignment="1" applyProtection="1">
      <alignment/>
      <protection locked="0"/>
    </xf>
    <xf numFmtId="1" fontId="6" fillId="0" borderId="29" xfId="0" applyNumberFormat="1" applyFont="1" applyBorder="1" applyAlignment="1" applyProtection="1">
      <alignment/>
      <protection locked="0"/>
    </xf>
    <xf numFmtId="1" fontId="6" fillId="0" borderId="0" xfId="0" applyNumberFormat="1" applyFont="1" applyAlignment="1" applyProtection="1">
      <alignment/>
      <protection locked="0"/>
    </xf>
    <xf numFmtId="0" fontId="6" fillId="0" borderId="28" xfId="0" applyFont="1" applyBorder="1" applyAlignment="1" applyProtection="1">
      <alignment/>
      <protection locked="0"/>
    </xf>
    <xf numFmtId="0" fontId="6" fillId="0" borderId="15" xfId="0" applyFont="1" applyBorder="1" applyAlignment="1" applyProtection="1">
      <alignment horizontal="right" vertical="center" indent="2"/>
      <protection locked="0"/>
    </xf>
    <xf numFmtId="0" fontId="6" fillId="0" borderId="30" xfId="0" applyFont="1" applyBorder="1" applyAlignment="1" applyProtection="1">
      <alignment horizontal="right" vertical="center" indent="2"/>
      <protection locked="0"/>
    </xf>
    <xf numFmtId="0" fontId="2" fillId="0" borderId="28" xfId="0" applyFont="1" applyBorder="1" applyAlignment="1" applyProtection="1">
      <alignment/>
      <protection locked="0"/>
    </xf>
    <xf numFmtId="0" fontId="6" fillId="0" borderId="0" xfId="0" applyFont="1" applyBorder="1" applyAlignment="1" applyProtection="1">
      <alignment horizontal="left" vertical="center" indent="2"/>
      <protection locked="0"/>
    </xf>
    <xf numFmtId="0" fontId="2" fillId="0" borderId="31" xfId="0" applyFont="1" applyBorder="1" applyAlignment="1" applyProtection="1">
      <alignment/>
      <protection locked="0"/>
    </xf>
    <xf numFmtId="0" fontId="6" fillId="0" borderId="19" xfId="0" applyFont="1" applyBorder="1" applyAlignment="1" applyProtection="1">
      <alignment horizontal="left" vertical="center" indent="2"/>
      <protection locked="0"/>
    </xf>
    <xf numFmtId="0" fontId="6" fillId="0" borderId="19" xfId="0" applyFont="1" applyBorder="1" applyAlignment="1" applyProtection="1">
      <alignment/>
      <protection locked="0"/>
    </xf>
    <xf numFmtId="0" fontId="6" fillId="0" borderId="32" xfId="0" applyFont="1" applyBorder="1" applyAlignment="1" applyProtection="1">
      <alignment/>
      <protection locked="0"/>
    </xf>
    <xf numFmtId="0" fontId="11" fillId="0" borderId="10" xfId="0" applyFont="1" applyBorder="1" applyAlignment="1" applyProtection="1">
      <alignment horizontal="left" vertical="center" indent="1"/>
      <protection locked="0"/>
    </xf>
    <xf numFmtId="0" fontId="6" fillId="0" borderId="0" xfId="0" applyFont="1" applyAlignment="1" applyProtection="1">
      <alignment horizontal="left" indent="1"/>
      <protection locked="0"/>
    </xf>
    <xf numFmtId="0" fontId="6" fillId="0" borderId="0" xfId="0" applyFont="1" applyAlignment="1" applyProtection="1">
      <alignment horizontal="justify" vertical="center"/>
      <protection locked="0"/>
    </xf>
    <xf numFmtId="0" fontId="6" fillId="0" borderId="0" xfId="0" applyFont="1" applyAlignment="1" applyProtection="1">
      <alignment vertical="center"/>
      <protection locked="0"/>
    </xf>
    <xf numFmtId="0" fontId="1" fillId="8" borderId="15" xfId="0" applyFont="1" applyFill="1" applyBorder="1" applyAlignment="1" applyProtection="1">
      <alignment horizontal="left" vertical="center" wrapText="1"/>
      <protection/>
    </xf>
    <xf numFmtId="166" fontId="42" fillId="8" borderId="16" xfId="0" applyNumberFormat="1" applyFont="1" applyFill="1" applyBorder="1" applyAlignment="1" applyProtection="1">
      <alignment horizontal="center" vertical="center"/>
      <protection locked="0"/>
    </xf>
    <xf numFmtId="0" fontId="34" fillId="0" borderId="0" xfId="0" applyFont="1" applyAlignment="1">
      <alignment horizontal="center" wrapText="1"/>
    </xf>
    <xf numFmtId="0" fontId="6" fillId="6" borderId="11" xfId="0" applyFont="1" applyFill="1" applyBorder="1" applyAlignment="1" applyProtection="1">
      <alignment horizontal="left" vertical="center" indent="2"/>
      <protection locked="0"/>
    </xf>
    <xf numFmtId="0" fontId="6" fillId="0" borderId="30" xfId="0" applyFont="1" applyBorder="1" applyAlignment="1" applyProtection="1">
      <alignment horizontal="left" vertical="center" indent="2"/>
      <protection locked="0"/>
    </xf>
    <xf numFmtId="167" fontId="46" fillId="6" borderId="10" xfId="0" applyNumberFormat="1" applyFont="1" applyFill="1" applyBorder="1" applyAlignment="1" applyProtection="1">
      <alignment horizontal="center" vertical="center" wrapText="1"/>
      <protection/>
    </xf>
    <xf numFmtId="0" fontId="11" fillId="0" borderId="25" xfId="0" applyFont="1" applyBorder="1" applyAlignment="1" applyProtection="1">
      <alignment/>
      <protection locked="0"/>
    </xf>
    <xf numFmtId="0" fontId="11" fillId="0" borderId="26" xfId="0" applyFont="1" applyBorder="1" applyAlignment="1" applyProtection="1">
      <alignment/>
      <protection locked="0"/>
    </xf>
    <xf numFmtId="0" fontId="6" fillId="0" borderId="26" xfId="0" applyFont="1" applyBorder="1" applyAlignment="1" applyProtection="1">
      <alignment/>
      <protection locked="0"/>
    </xf>
    <xf numFmtId="0" fontId="6" fillId="0" borderId="27" xfId="0" applyFont="1" applyBorder="1" applyAlignment="1" applyProtection="1">
      <alignment/>
      <protection locked="0"/>
    </xf>
    <xf numFmtId="0" fontId="6" fillId="0" borderId="28" xfId="0" applyFont="1" applyBorder="1" applyAlignment="1" applyProtection="1">
      <alignment horizontal="right"/>
      <protection locked="0"/>
    </xf>
    <xf numFmtId="0" fontId="6" fillId="0" borderId="0" xfId="0" applyFont="1" applyBorder="1" applyAlignment="1" applyProtection="1">
      <alignment horizontal="right"/>
      <protection locked="0"/>
    </xf>
    <xf numFmtId="0" fontId="6" fillId="0" borderId="31" xfId="0" applyFont="1" applyBorder="1" applyAlignment="1" applyProtection="1">
      <alignment horizontal="right"/>
      <protection locked="0"/>
    </xf>
    <xf numFmtId="0" fontId="6" fillId="0" borderId="19" xfId="0" applyFont="1" applyBorder="1" applyAlignment="1" applyProtection="1">
      <alignment horizontal="right"/>
      <protection locked="0"/>
    </xf>
    <xf numFmtId="0" fontId="23" fillId="0" borderId="0" xfId="0" applyFont="1" applyAlignment="1" applyProtection="1">
      <alignment/>
      <protection/>
    </xf>
    <xf numFmtId="0" fontId="2" fillId="0" borderId="0" xfId="0" applyFont="1" applyAlignment="1" applyProtection="1">
      <alignment horizontal="center"/>
      <protection/>
    </xf>
    <xf numFmtId="0" fontId="24" fillId="0" borderId="0" xfId="0" applyFont="1" applyFill="1" applyBorder="1" applyAlignment="1" applyProtection="1">
      <alignment horizontal="center"/>
      <protection/>
    </xf>
    <xf numFmtId="0" fontId="24" fillId="0" borderId="0" xfId="0" applyFont="1" applyBorder="1" applyAlignment="1" applyProtection="1">
      <alignment horizontal="center"/>
      <protection/>
    </xf>
    <xf numFmtId="0" fontId="23" fillId="0" borderId="0" xfId="0" applyFont="1" applyAlignment="1" applyProtection="1">
      <alignment horizontal="center"/>
      <protection/>
    </xf>
    <xf numFmtId="0" fontId="23" fillId="0" borderId="0" xfId="0" applyFont="1" applyBorder="1" applyAlignment="1" applyProtection="1">
      <alignment horizontal="center"/>
      <protection/>
    </xf>
    <xf numFmtId="1" fontId="2" fillId="0" borderId="0" xfId="0" applyNumberFormat="1" applyFont="1" applyAlignment="1" applyProtection="1">
      <alignment horizontal="center"/>
      <protection/>
    </xf>
    <xf numFmtId="1" fontId="23" fillId="0" borderId="0" xfId="0" applyNumberFormat="1" applyFont="1" applyAlignment="1" applyProtection="1">
      <alignment horizontal="center"/>
      <protection/>
    </xf>
    <xf numFmtId="0" fontId="2" fillId="0" borderId="10" xfId="0" applyFont="1" applyBorder="1" applyAlignment="1" applyProtection="1">
      <alignment horizontal="center"/>
      <protection/>
    </xf>
    <xf numFmtId="1" fontId="12" fillId="0" borderId="18" xfId="0" applyNumberFormat="1" applyFont="1" applyBorder="1" applyAlignment="1" applyProtection="1">
      <alignment horizontal="center" vertical="center"/>
      <protection/>
    </xf>
    <xf numFmtId="0" fontId="2" fillId="0" borderId="10" xfId="0" applyFont="1" applyBorder="1" applyAlignment="1" applyProtection="1">
      <alignment vertical="top"/>
      <protection locked="0"/>
    </xf>
    <xf numFmtId="164" fontId="2" fillId="0" borderId="11" xfId="0" applyNumberFormat="1" applyFont="1" applyBorder="1" applyAlignment="1" applyProtection="1">
      <alignment horizontal="center" vertical="center" wrapText="1"/>
      <protection/>
    </xf>
    <xf numFmtId="0" fontId="2" fillId="0" borderId="10" xfId="0" applyFont="1" applyBorder="1" applyAlignment="1" applyProtection="1">
      <alignment horizontal="left" vertical="center" wrapText="1"/>
      <protection/>
    </xf>
    <xf numFmtId="0" fontId="23" fillId="0" borderId="0" xfId="0" applyFont="1" applyAlignment="1">
      <alignment/>
    </xf>
    <xf numFmtId="17" fontId="23" fillId="0" borderId="0" xfId="0" applyNumberFormat="1" applyFont="1" applyAlignment="1" quotePrefix="1">
      <alignment/>
    </xf>
    <xf numFmtId="0" fontId="23" fillId="0" borderId="0" xfId="0" applyFont="1" applyAlignment="1" quotePrefix="1">
      <alignment/>
    </xf>
    <xf numFmtId="164" fontId="12" fillId="0" borderId="0" xfId="0" applyNumberFormat="1" applyFont="1" applyBorder="1" applyAlignment="1" applyProtection="1">
      <alignment horizontal="center" vertical="center"/>
      <protection/>
    </xf>
    <xf numFmtId="0" fontId="5" fillId="0" borderId="0" xfId="0" applyFont="1" applyAlignment="1" applyProtection="1">
      <alignment/>
      <protection/>
    </xf>
    <xf numFmtId="0" fontId="2" fillId="0" borderId="0" xfId="0" applyFont="1" applyAlignment="1" applyProtection="1">
      <alignment horizontal="left" vertical="center" wrapText="1"/>
      <protection/>
    </xf>
    <xf numFmtId="164" fontId="5" fillId="0" borderId="0" xfId="0" applyNumberFormat="1" applyFont="1" applyAlignment="1" applyProtection="1">
      <alignment horizontal="center"/>
      <protection/>
    </xf>
    <xf numFmtId="0" fontId="47" fillId="0" borderId="0" xfId="0" applyFont="1" applyAlignment="1" applyProtection="1">
      <alignment/>
      <protection/>
    </xf>
    <xf numFmtId="164" fontId="48" fillId="0" borderId="0" xfId="0" applyNumberFormat="1" applyFont="1" applyAlignment="1" applyProtection="1">
      <alignment horizontal="center"/>
      <protection/>
    </xf>
    <xf numFmtId="0" fontId="48" fillId="0" borderId="0" xfId="0" applyFont="1" applyAlignment="1" applyProtection="1">
      <alignment/>
      <protection/>
    </xf>
    <xf numFmtId="0" fontId="49" fillId="0" borderId="0" xfId="0" applyFont="1" applyBorder="1" applyAlignment="1" applyProtection="1">
      <alignment/>
      <protection/>
    </xf>
    <xf numFmtId="0" fontId="23" fillId="27" borderId="0" xfId="0" applyFont="1" applyFill="1" applyAlignment="1" applyProtection="1">
      <alignment horizontal="center" vertical="center"/>
      <protection/>
    </xf>
    <xf numFmtId="0" fontId="24" fillId="27" borderId="0" xfId="0" applyFont="1" applyFill="1" applyAlignment="1" applyProtection="1">
      <alignment/>
      <protection/>
    </xf>
    <xf numFmtId="0" fontId="37" fillId="27" borderId="0" xfId="0" applyFont="1" applyFill="1" applyAlignment="1" applyProtection="1">
      <alignment/>
      <protection/>
    </xf>
    <xf numFmtId="0" fontId="25" fillId="27" borderId="0" xfId="0" applyFont="1" applyFill="1" applyAlignment="1" applyProtection="1">
      <alignment/>
      <protection/>
    </xf>
    <xf numFmtId="164" fontId="23" fillId="27" borderId="0" xfId="0" applyNumberFormat="1" applyFont="1" applyFill="1" applyAlignment="1" applyProtection="1">
      <alignment horizontal="center"/>
      <protection/>
    </xf>
    <xf numFmtId="17" fontId="30" fillId="25" borderId="31" xfId="0" applyNumberFormat="1" applyFont="1" applyFill="1" applyBorder="1" applyAlignment="1" applyProtection="1">
      <alignment horizontal="center" vertical="center" wrapText="1"/>
      <protection locked="0"/>
    </xf>
    <xf numFmtId="0" fontId="23" fillId="0" borderId="0" xfId="0" applyFont="1" applyAlignment="1" applyProtection="1">
      <alignment/>
      <protection locked="0"/>
    </xf>
    <xf numFmtId="164" fontId="23" fillId="0" borderId="16" xfId="0" applyNumberFormat="1" applyFont="1" applyBorder="1" applyAlignment="1" applyProtection="1">
      <alignment horizontal="center" vertical="center"/>
      <protection/>
    </xf>
    <xf numFmtId="164" fontId="23" fillId="0" borderId="16" xfId="0" applyNumberFormat="1" applyFont="1" applyFill="1" applyBorder="1" applyAlignment="1" applyProtection="1">
      <alignment horizontal="center" vertical="center"/>
      <protection/>
    </xf>
    <xf numFmtId="0" fontId="25" fillId="25" borderId="19" xfId="0" applyFont="1" applyFill="1" applyBorder="1" applyAlignment="1">
      <alignment horizontal="center" vertical="center" wrapText="1"/>
    </xf>
    <xf numFmtId="0" fontId="2" fillId="0" borderId="25" xfId="0" applyFont="1" applyBorder="1" applyAlignment="1">
      <alignment horizontal="center" vertical="center" wrapText="1"/>
    </xf>
    <xf numFmtId="17" fontId="0" fillId="0" borderId="0" xfId="0" applyNumberFormat="1" applyAlignment="1">
      <alignment/>
    </xf>
    <xf numFmtId="17" fontId="0" fillId="0" borderId="0" xfId="0" applyNumberFormat="1" applyAlignment="1" quotePrefix="1">
      <alignment/>
    </xf>
    <xf numFmtId="0" fontId="2" fillId="27" borderId="0" xfId="0" applyFont="1" applyFill="1" applyBorder="1" applyAlignment="1" applyProtection="1">
      <alignment horizontal="center" vertical="center" wrapText="1"/>
      <protection/>
    </xf>
    <xf numFmtId="0" fontId="2" fillId="27" borderId="0" xfId="0" applyFont="1" applyFill="1" applyBorder="1" applyAlignment="1" applyProtection="1">
      <alignment vertical="center" wrapText="1"/>
      <protection/>
    </xf>
    <xf numFmtId="0" fontId="3" fillId="27" borderId="0" xfId="0" applyFont="1" applyFill="1" applyBorder="1" applyAlignment="1" applyProtection="1">
      <alignment vertical="center" wrapText="1"/>
      <protection/>
    </xf>
    <xf numFmtId="9" fontId="2" fillId="27" borderId="0" xfId="0" applyNumberFormat="1" applyFont="1" applyFill="1" applyBorder="1" applyAlignment="1" applyProtection="1">
      <alignment horizontal="center" vertical="center"/>
      <protection/>
    </xf>
    <xf numFmtId="0" fontId="5" fillId="27" borderId="0" xfId="0" applyFont="1" applyFill="1" applyBorder="1" applyAlignment="1" applyProtection="1">
      <alignment horizontal="center" vertical="center"/>
      <protection/>
    </xf>
    <xf numFmtId="0" fontId="2" fillId="27" borderId="0" xfId="0" applyFont="1" applyFill="1" applyAlignment="1" applyProtection="1">
      <alignment/>
      <protection/>
    </xf>
    <xf numFmtId="0" fontId="2" fillId="27" borderId="0" xfId="0" applyFont="1" applyFill="1" applyBorder="1" applyAlignment="1" applyProtection="1">
      <alignment horizontal="center" vertical="center"/>
      <protection locked="0"/>
    </xf>
    <xf numFmtId="0" fontId="2" fillId="27" borderId="0" xfId="0" applyFont="1" applyFill="1" applyBorder="1" applyAlignment="1" applyProtection="1">
      <alignment wrapText="1"/>
      <protection locked="0"/>
    </xf>
    <xf numFmtId="0" fontId="2" fillId="27" borderId="0" xfId="0" applyFont="1" applyFill="1" applyBorder="1" applyAlignment="1" applyProtection="1">
      <alignment horizontal="center" vertical="center"/>
      <protection/>
    </xf>
    <xf numFmtId="0" fontId="5" fillId="27" borderId="0" xfId="0" applyFont="1" applyFill="1" applyBorder="1" applyAlignment="1" applyProtection="1">
      <alignment horizontal="center" vertical="center"/>
      <protection/>
    </xf>
    <xf numFmtId="164" fontId="5" fillId="27" borderId="0" xfId="0" applyNumberFormat="1" applyFont="1" applyFill="1" applyBorder="1" applyAlignment="1" applyProtection="1">
      <alignment horizontal="center" vertical="center"/>
      <protection/>
    </xf>
    <xf numFmtId="0" fontId="2" fillId="0" borderId="33" xfId="0" applyFont="1" applyBorder="1" applyAlignment="1" applyProtection="1">
      <alignment/>
      <protection/>
    </xf>
    <xf numFmtId="0" fontId="2" fillId="0" borderId="34" xfId="0" applyFont="1" applyBorder="1" applyAlignment="1" applyProtection="1">
      <alignment/>
      <protection/>
    </xf>
    <xf numFmtId="0" fontId="2" fillId="0" borderId="35" xfId="0" applyFont="1" applyFill="1" applyBorder="1" applyAlignment="1" applyProtection="1">
      <alignment horizontal="center" vertical="center"/>
      <protection locked="0"/>
    </xf>
    <xf numFmtId="0" fontId="2" fillId="0" borderId="36" xfId="0" applyFont="1" applyFill="1" applyBorder="1" applyAlignment="1" applyProtection="1">
      <alignment horizontal="center" vertical="center"/>
      <protection locked="0"/>
    </xf>
    <xf numFmtId="0" fontId="2" fillId="0" borderId="33" xfId="0" applyFont="1" applyFill="1" applyBorder="1" applyAlignment="1" applyProtection="1">
      <alignment horizontal="center" vertical="center"/>
      <protection locked="0"/>
    </xf>
    <xf numFmtId="0" fontId="2" fillId="0" borderId="34" xfId="0" applyFont="1" applyFill="1" applyBorder="1" applyAlignment="1" applyProtection="1">
      <alignment horizontal="center" vertical="center"/>
      <protection locked="0"/>
    </xf>
    <xf numFmtId="0" fontId="2" fillId="27" borderId="33" xfId="0" applyFont="1" applyFill="1" applyBorder="1" applyAlignment="1" applyProtection="1">
      <alignment horizontal="center" vertical="center"/>
      <protection locked="0"/>
    </xf>
    <xf numFmtId="0" fontId="2" fillId="27" borderId="34" xfId="0" applyFont="1" applyFill="1" applyBorder="1" applyAlignment="1" applyProtection="1">
      <alignment horizontal="center" vertical="center"/>
      <protection locked="0"/>
    </xf>
    <xf numFmtId="0" fontId="23" fillId="0" borderId="33" xfId="0" applyFont="1" applyFill="1" applyBorder="1" applyAlignment="1" applyProtection="1">
      <alignment horizontal="center" vertical="center"/>
      <protection locked="0"/>
    </xf>
    <xf numFmtId="0" fontId="23" fillId="0" borderId="34" xfId="0" applyFont="1" applyFill="1" applyBorder="1" applyAlignment="1" applyProtection="1">
      <alignment horizontal="center" vertical="center"/>
      <protection locked="0"/>
    </xf>
    <xf numFmtId="17" fontId="24" fillId="25" borderId="37" xfId="0" applyNumberFormat="1" applyFont="1" applyFill="1" applyBorder="1" applyAlignment="1" applyProtection="1">
      <alignment horizontal="center" vertical="center" wrapText="1"/>
      <protection/>
    </xf>
    <xf numFmtId="0" fontId="2" fillId="0" borderId="33" xfId="0" applyFont="1" applyBorder="1" applyAlignment="1" applyProtection="1">
      <alignment/>
      <protection locked="0"/>
    </xf>
    <xf numFmtId="0" fontId="2" fillId="0" borderId="34" xfId="0" applyFont="1" applyBorder="1" applyAlignment="1" applyProtection="1">
      <alignment/>
      <protection locked="0"/>
    </xf>
    <xf numFmtId="164" fontId="23" fillId="0" borderId="16" xfId="0" applyNumberFormat="1" applyFont="1" applyFill="1" applyBorder="1" applyAlignment="1" applyProtection="1">
      <alignment horizontal="center" vertical="center"/>
      <protection locked="0"/>
    </xf>
    <xf numFmtId="164" fontId="23" fillId="0" borderId="0" xfId="0" applyNumberFormat="1"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164" fontId="23" fillId="27" borderId="0" xfId="0" applyNumberFormat="1" applyFont="1" applyFill="1" applyBorder="1" applyAlignment="1" applyProtection="1">
      <alignment horizontal="center" vertical="center"/>
      <protection locked="0"/>
    </xf>
    <xf numFmtId="164" fontId="23" fillId="27" borderId="0" xfId="0" applyNumberFormat="1" applyFont="1" applyFill="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0" fillId="0" borderId="0" xfId="0" applyAlignment="1">
      <alignment horizontal="center"/>
    </xf>
    <xf numFmtId="0" fontId="5" fillId="0" borderId="11" xfId="0" applyFont="1" applyBorder="1" applyAlignment="1" applyProtection="1">
      <alignment horizontal="center" vertical="center" wrapText="1"/>
      <protection/>
    </xf>
    <xf numFmtId="17" fontId="24" fillId="25" borderId="38" xfId="0" applyNumberFormat="1" applyFont="1" applyFill="1" applyBorder="1" applyAlignment="1" applyProtection="1">
      <alignment horizontal="center" vertical="center" wrapText="1"/>
      <protection/>
    </xf>
    <xf numFmtId="0" fontId="2" fillId="0" borderId="39" xfId="0" applyFont="1" applyBorder="1" applyAlignment="1" applyProtection="1">
      <alignment horizontal="center" vertical="center" wrapText="1"/>
      <protection locked="0"/>
    </xf>
    <xf numFmtId="0" fontId="2" fillId="0" borderId="40" xfId="0" applyFont="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xf>
    <xf numFmtId="0" fontId="2" fillId="0" borderId="34" xfId="0" applyFont="1" applyBorder="1" applyAlignment="1" applyProtection="1">
      <alignment horizontal="center" vertical="center" wrapText="1"/>
      <protection/>
    </xf>
    <xf numFmtId="0" fontId="2" fillId="0" borderId="39" xfId="0" applyFont="1" applyBorder="1" applyAlignment="1" applyProtection="1">
      <alignment horizontal="center" vertical="center" wrapText="1"/>
      <protection/>
    </xf>
    <xf numFmtId="0" fontId="2" fillId="0" borderId="40" xfId="0" applyFont="1" applyBorder="1" applyAlignment="1" applyProtection="1">
      <alignment horizontal="center" vertical="center" wrapText="1"/>
      <protection/>
    </xf>
    <xf numFmtId="164" fontId="23" fillId="0" borderId="41" xfId="0" applyNumberFormat="1" applyFont="1" applyFill="1" applyBorder="1" applyAlignment="1" applyProtection="1">
      <alignment horizontal="center" vertical="center"/>
      <protection/>
    </xf>
    <xf numFmtId="164" fontId="23" fillId="0" borderId="29" xfId="0" applyNumberFormat="1" applyFont="1" applyBorder="1" applyAlignment="1" applyProtection="1">
      <alignment horizontal="center" vertical="center"/>
      <protection locked="0"/>
    </xf>
    <xf numFmtId="164" fontId="23" fillId="0" borderId="41" xfId="0" applyNumberFormat="1" applyFont="1" applyBorder="1" applyAlignment="1" applyProtection="1">
      <alignment horizontal="center" vertical="center"/>
      <protection/>
    </xf>
    <xf numFmtId="0" fontId="51" fillId="0" borderId="0" xfId="0" applyFont="1" applyAlignment="1" applyProtection="1">
      <alignment/>
      <protection/>
    </xf>
    <xf numFmtId="9" fontId="2" fillId="0" borderId="35" xfId="0" applyNumberFormat="1" applyFont="1" applyFill="1" applyBorder="1" applyAlignment="1" applyProtection="1">
      <alignment horizontal="center" vertical="center"/>
      <protection locked="0"/>
    </xf>
    <xf numFmtId="9" fontId="2" fillId="0" borderId="36" xfId="0" applyNumberFormat="1" applyFont="1" applyFill="1" applyBorder="1" applyAlignment="1" applyProtection="1">
      <alignment horizontal="center" vertical="center"/>
      <protection locked="0"/>
    </xf>
    <xf numFmtId="0" fontId="2" fillId="0" borderId="34" xfId="0" applyFont="1" applyBorder="1" applyAlignment="1" applyProtection="1">
      <alignment horizontal="left" vertical="center"/>
      <protection/>
    </xf>
    <xf numFmtId="0" fontId="2" fillId="0" borderId="34" xfId="0" applyFont="1" applyFill="1" applyBorder="1" applyAlignment="1" applyProtection="1">
      <alignment/>
      <protection locked="0"/>
    </xf>
    <xf numFmtId="0" fontId="2" fillId="0" borderId="33" xfId="0" applyFont="1" applyFill="1" applyBorder="1" applyAlignment="1" applyProtection="1">
      <alignment/>
      <protection locked="0"/>
    </xf>
    <xf numFmtId="0" fontId="2" fillId="0" borderId="0" xfId="0" applyFont="1" applyFill="1" applyBorder="1" applyAlignment="1" applyProtection="1">
      <alignment/>
      <protection locked="0"/>
    </xf>
    <xf numFmtId="9" fontId="2" fillId="0" borderId="42" xfId="0" applyNumberFormat="1" applyFont="1" applyFill="1" applyBorder="1" applyAlignment="1" applyProtection="1">
      <alignment horizontal="center" vertical="center"/>
      <protection locked="0"/>
    </xf>
    <xf numFmtId="9" fontId="2" fillId="0" borderId="43" xfId="0" applyNumberFormat="1" applyFont="1" applyFill="1" applyBorder="1" applyAlignment="1" applyProtection="1">
      <alignment horizontal="center" vertical="center"/>
      <protection locked="0"/>
    </xf>
    <xf numFmtId="9" fontId="2" fillId="0" borderId="44" xfId="0" applyNumberFormat="1" applyFont="1" applyFill="1" applyBorder="1" applyAlignment="1" applyProtection="1">
      <alignment horizontal="center" vertical="center"/>
      <protection locked="0"/>
    </xf>
    <xf numFmtId="0" fontId="22" fillId="8" borderId="10" xfId="0" applyFont="1" applyFill="1" applyBorder="1" applyAlignment="1" applyProtection="1">
      <alignment horizontal="left" vertical="center" wrapText="1"/>
      <protection locked="0"/>
    </xf>
    <xf numFmtId="164" fontId="23" fillId="0" borderId="28" xfId="0" applyNumberFormat="1" applyFont="1" applyFill="1" applyBorder="1" applyAlignment="1" applyProtection="1">
      <alignment horizontal="center" vertical="center"/>
      <protection locked="0"/>
    </xf>
    <xf numFmtId="164" fontId="23" fillId="0" borderId="45" xfId="0" applyNumberFormat="1" applyFont="1" applyFill="1" applyBorder="1" applyAlignment="1" applyProtection="1">
      <alignment horizontal="center" vertical="center"/>
      <protection locked="0"/>
    </xf>
    <xf numFmtId="0" fontId="37" fillId="0" borderId="0" xfId="0" applyFont="1" applyBorder="1" applyAlignment="1" applyProtection="1">
      <alignment/>
      <protection locked="0"/>
    </xf>
    <xf numFmtId="164" fontId="0" fillId="0" borderId="10" xfId="0" applyNumberFormat="1" applyFill="1" applyBorder="1" applyAlignment="1" applyProtection="1">
      <alignment horizontal="center" vertical="center"/>
      <protection locked="0"/>
    </xf>
    <xf numFmtId="164" fontId="16" fillId="0" borderId="16" xfId="0" applyNumberFormat="1" applyFont="1" applyFill="1" applyBorder="1" applyAlignment="1" applyProtection="1">
      <alignment horizontal="center" vertical="center"/>
      <protection locked="0"/>
    </xf>
    <xf numFmtId="164" fontId="16" fillId="0" borderId="16" xfId="0" applyNumberFormat="1" applyFont="1" applyBorder="1" applyAlignment="1" applyProtection="1">
      <alignment horizontal="center" vertical="center"/>
      <protection locked="0"/>
    </xf>
    <xf numFmtId="164" fontId="0" fillId="0" borderId="10" xfId="0" applyNumberFormat="1" applyBorder="1" applyAlignment="1" applyProtection="1">
      <alignment horizontal="center" vertical="center"/>
      <protection locked="0"/>
    </xf>
    <xf numFmtId="0" fontId="0" fillId="0" borderId="10" xfId="0" applyBorder="1" applyAlignment="1" applyProtection="1">
      <alignment vertical="top" wrapText="1"/>
      <protection locked="0"/>
    </xf>
    <xf numFmtId="0" fontId="0" fillId="0" borderId="0" xfId="0" applyFill="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pplyProtection="1">
      <alignment wrapText="1"/>
      <protection locked="0"/>
    </xf>
    <xf numFmtId="0" fontId="0" fillId="0" borderId="10" xfId="0"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0" xfId="0" applyBorder="1" applyAlignment="1" applyProtection="1">
      <alignment horizontal="center" vertical="center" wrapText="1"/>
      <protection locked="0"/>
    </xf>
    <xf numFmtId="0" fontId="0" fillId="0" borderId="0" xfId="0" applyFill="1" applyAlignment="1" applyProtection="1">
      <alignment/>
      <protection locked="0"/>
    </xf>
    <xf numFmtId="0" fontId="0" fillId="0" borderId="0" xfId="0" applyAlignment="1" applyProtection="1">
      <alignment/>
      <protection locked="0"/>
    </xf>
    <xf numFmtId="0" fontId="23" fillId="0" borderId="0" xfId="0" applyFont="1" applyAlignment="1" applyProtection="1">
      <alignment horizontal="left" vertical="center"/>
      <protection locked="0"/>
    </xf>
    <xf numFmtId="0" fontId="52" fillId="0" borderId="10" xfId="0" applyFont="1" applyBorder="1" applyAlignment="1" applyProtection="1">
      <alignment horizontal="center" vertical="center" wrapText="1"/>
      <protection locked="0"/>
    </xf>
    <xf numFmtId="0" fontId="20" fillId="0" borderId="0" xfId="0" applyFont="1" applyAlignment="1">
      <alignment horizontal="center" vertical="center"/>
    </xf>
    <xf numFmtId="0" fontId="6" fillId="0" borderId="0" xfId="0" applyFont="1" applyAlignment="1">
      <alignment horizontal="center" vertical="top" wrapText="1"/>
    </xf>
    <xf numFmtId="0" fontId="6" fillId="0" borderId="15" xfId="0" applyFont="1" applyBorder="1" applyAlignment="1">
      <alignment horizontal="center" vertical="center" wrapText="1"/>
    </xf>
    <xf numFmtId="0" fontId="6" fillId="0" borderId="0" xfId="0" applyFont="1" applyBorder="1" applyAlignment="1">
      <alignment horizontal="center" vertical="top" wrapText="1"/>
    </xf>
    <xf numFmtId="0" fontId="14" fillId="0" borderId="0" xfId="0" applyFont="1" applyAlignment="1">
      <alignment horizontal="center" vertical="top" wrapText="1"/>
    </xf>
    <xf numFmtId="0" fontId="2" fillId="0" borderId="0" xfId="0" applyFont="1" applyAlignment="1">
      <alignment horizontal="center" wrapText="1"/>
    </xf>
    <xf numFmtId="0" fontId="6" fillId="0" borderId="10" xfId="0" applyFont="1" applyBorder="1" applyAlignment="1">
      <alignment horizontal="center" vertical="center" wrapText="1"/>
    </xf>
    <xf numFmtId="0" fontId="6" fillId="0" borderId="10" xfId="0" applyNumberFormat="1" applyFont="1" applyBorder="1" applyAlignment="1">
      <alignment vertical="center" wrapText="1"/>
    </xf>
    <xf numFmtId="0" fontId="6" fillId="0" borderId="10" xfId="0" applyNumberFormat="1" applyFont="1" applyBorder="1" applyAlignment="1">
      <alignment vertical="top" wrapText="1"/>
    </xf>
    <xf numFmtId="0" fontId="6" fillId="0" borderId="15" xfId="0" applyFont="1" applyBorder="1" applyAlignment="1">
      <alignment horizontal="center" vertical="top" wrapText="1"/>
    </xf>
    <xf numFmtId="0" fontId="6" fillId="0" borderId="10" xfId="0" applyFont="1" applyBorder="1" applyAlignment="1">
      <alignment horizontal="center" vertical="top" wrapText="1"/>
    </xf>
    <xf numFmtId="0" fontId="11" fillId="0" borderId="10" xfId="0" applyFont="1" applyBorder="1" applyAlignment="1">
      <alignment vertical="top" wrapText="1"/>
    </xf>
    <xf numFmtId="9" fontId="2" fillId="20" borderId="10" xfId="0" applyNumberFormat="1" applyFont="1" applyFill="1" applyBorder="1" applyAlignment="1" applyProtection="1">
      <alignment horizontal="center" vertical="center"/>
      <protection/>
    </xf>
    <xf numFmtId="0" fontId="5" fillId="20" borderId="10" xfId="0" applyFont="1" applyFill="1" applyBorder="1" applyAlignment="1" applyProtection="1">
      <alignment horizontal="center" vertical="center"/>
      <protection/>
    </xf>
    <xf numFmtId="0" fontId="11" fillId="0" borderId="10" xfId="0" applyFont="1" applyBorder="1" applyAlignment="1">
      <alignment horizontal="center" vertical="center" wrapText="1"/>
    </xf>
    <xf numFmtId="0" fontId="0" fillId="0" borderId="0" xfId="0" applyAlignment="1">
      <alignment horizontal="left" wrapText="1"/>
    </xf>
    <xf numFmtId="0" fontId="0" fillId="0" borderId="10" xfId="0" applyBorder="1" applyAlignment="1" applyProtection="1">
      <alignment horizontal="left" vertical="top" wrapText="1"/>
      <protection locked="0"/>
    </xf>
    <xf numFmtId="0" fontId="0" fillId="0" borderId="0" xfId="0" applyAlignment="1">
      <alignment horizontal="left" vertical="center" wrapText="1"/>
    </xf>
    <xf numFmtId="0" fontId="0" fillId="0" borderId="10" xfId="0" applyBorder="1" applyAlignment="1" applyProtection="1">
      <alignment horizontal="left" vertical="center" wrapText="1"/>
      <protection locked="0"/>
    </xf>
    <xf numFmtId="0" fontId="38" fillId="0" borderId="0" xfId="0" applyFont="1" applyAlignment="1">
      <alignment horizontal="center"/>
    </xf>
    <xf numFmtId="17" fontId="30" fillId="25" borderId="31" xfId="0" applyNumberFormat="1" applyFont="1" applyFill="1" applyBorder="1" applyAlignment="1" applyProtection="1">
      <alignment horizontal="center" vertical="center" wrapText="1"/>
      <protection locked="0"/>
    </xf>
    <xf numFmtId="164" fontId="16" fillId="0" borderId="0" xfId="0" applyNumberFormat="1" applyFont="1" applyFill="1" applyBorder="1" applyAlignment="1" applyProtection="1">
      <alignment horizontal="left" vertical="center" wrapText="1"/>
      <protection locked="0"/>
    </xf>
    <xf numFmtId="164" fontId="16" fillId="0" borderId="0" xfId="0" applyNumberFormat="1" applyFont="1" applyBorder="1" applyAlignment="1" applyProtection="1">
      <alignment horizontal="left" vertical="center" wrapText="1"/>
      <protection locked="0"/>
    </xf>
    <xf numFmtId="0" fontId="1" fillId="8" borderId="15" xfId="0" applyFont="1" applyFill="1" applyBorder="1" applyAlignment="1" applyProtection="1">
      <alignment horizontal="left" vertical="center" wrapText="1"/>
      <protection locked="0"/>
    </xf>
    <xf numFmtId="17" fontId="1" fillId="8" borderId="14" xfId="0" applyNumberFormat="1" applyFont="1" applyFill="1" applyBorder="1" applyAlignment="1" applyProtection="1">
      <alignment horizontal="center" vertical="center" wrapText="1"/>
      <protection locked="0"/>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locked="0"/>
    </xf>
    <xf numFmtId="0" fontId="1" fillId="8" borderId="15" xfId="0" applyFont="1" applyFill="1" applyBorder="1" applyAlignment="1" applyProtection="1">
      <alignment horizontal="left" vertical="center" wrapText="1"/>
      <protection locked="0"/>
    </xf>
    <xf numFmtId="0" fontId="1" fillId="0" borderId="0" xfId="0" applyFont="1" applyBorder="1" applyAlignment="1" applyProtection="1">
      <alignment horizontal="left" wrapText="1"/>
      <protection locked="0"/>
    </xf>
    <xf numFmtId="17" fontId="0" fillId="0" borderId="0" xfId="0" applyNumberFormat="1" applyAlignment="1">
      <alignment horizontal="left" wrapText="1"/>
    </xf>
    <xf numFmtId="17" fontId="17" fillId="0" borderId="0" xfId="0" applyNumberFormat="1" applyFont="1" applyAlignment="1">
      <alignment horizontal="left" vertical="center"/>
    </xf>
    <xf numFmtId="0" fontId="53" fillId="0" borderId="0" xfId="0" applyFont="1" applyAlignment="1">
      <alignment horizontal="left"/>
    </xf>
    <xf numFmtId="0" fontId="53" fillId="0" borderId="0" xfId="0" applyFont="1" applyAlignment="1">
      <alignment/>
    </xf>
    <xf numFmtId="0" fontId="0" fillId="0" borderId="0" xfId="0" applyAlignment="1">
      <alignment horizontal="left" vertical="top" wrapText="1"/>
    </xf>
    <xf numFmtId="0" fontId="0" fillId="0" borderId="0" xfId="0" applyAlignment="1">
      <alignment vertical="top"/>
    </xf>
    <xf numFmtId="0" fontId="0" fillId="0" borderId="0" xfId="0" applyFill="1" applyAlignment="1" applyProtection="1">
      <alignment horizontal="center" vertical="center" wrapText="1"/>
      <protection locked="0"/>
    </xf>
    <xf numFmtId="0" fontId="0" fillId="0" borderId="0" xfId="0" applyFill="1" applyAlignment="1" applyProtection="1">
      <alignment horizontal="center" wrapText="1"/>
      <protection locked="0"/>
    </xf>
    <xf numFmtId="0" fontId="16" fillId="0" borderId="0" xfId="0" applyFont="1" applyAlignment="1" applyProtection="1">
      <alignment vertical="top"/>
      <protection hidden="1"/>
    </xf>
    <xf numFmtId="0" fontId="0" fillId="0" borderId="0" xfId="0" applyAlignment="1" applyProtection="1">
      <alignment horizontal="left" wrapText="1"/>
      <protection locked="0"/>
    </xf>
    <xf numFmtId="0" fontId="0" fillId="0" borderId="0" xfId="0" applyAlignment="1" applyProtection="1">
      <alignment horizontal="left" vertical="center" wrapText="1"/>
      <protection locked="0"/>
    </xf>
    <xf numFmtId="0" fontId="53" fillId="0" borderId="0" xfId="0" applyFont="1" applyAlignment="1" applyProtection="1">
      <alignment vertical="top"/>
      <protection hidden="1"/>
    </xf>
    <xf numFmtId="0" fontId="53" fillId="0" borderId="0" xfId="0" applyFont="1" applyAlignment="1" applyProtection="1">
      <alignment horizontal="left" wrapText="1"/>
      <protection hidden="1"/>
    </xf>
    <xf numFmtId="0" fontId="16" fillId="0" borderId="0" xfId="0" applyFont="1" applyAlignment="1">
      <alignment horizontal="left" wrapText="1"/>
    </xf>
    <xf numFmtId="0" fontId="16" fillId="0" borderId="0" xfId="0" applyFont="1" applyAlignment="1" applyProtection="1">
      <alignment horizontal="right" vertical="top"/>
      <protection hidden="1"/>
    </xf>
    <xf numFmtId="0" fontId="2" fillId="0" borderId="46" xfId="0" applyFont="1" applyFill="1" applyBorder="1" applyAlignment="1" applyProtection="1">
      <alignment horizontal="center" vertical="center"/>
      <protection locked="0"/>
    </xf>
    <xf numFmtId="0" fontId="2" fillId="0" borderId="47" xfId="0" applyFont="1" applyFill="1" applyBorder="1" applyAlignment="1" applyProtection="1">
      <alignment horizontal="center" vertical="center"/>
      <protection locked="0"/>
    </xf>
    <xf numFmtId="0" fontId="2" fillId="0" borderId="48" xfId="0" applyFont="1" applyFill="1" applyBorder="1" applyAlignment="1" applyProtection="1">
      <alignment horizontal="center" vertical="center"/>
      <protection locked="0"/>
    </xf>
    <xf numFmtId="0" fontId="2" fillId="0" borderId="49" xfId="0" applyFont="1" applyFill="1" applyBorder="1" applyAlignment="1" applyProtection="1">
      <alignment horizontal="center" vertical="center"/>
      <protection locked="0"/>
    </xf>
    <xf numFmtId="0" fontId="2" fillId="0" borderId="50" xfId="0" applyFont="1" applyFill="1" applyBorder="1" applyAlignment="1" applyProtection="1">
      <alignment horizontal="center" vertical="center"/>
      <protection locked="0"/>
    </xf>
    <xf numFmtId="0" fontId="2" fillId="0" borderId="51" xfId="0" applyFont="1" applyFill="1" applyBorder="1" applyAlignment="1" applyProtection="1">
      <alignment horizontal="center" vertical="center"/>
      <protection locked="0"/>
    </xf>
    <xf numFmtId="164" fontId="2" fillId="20" borderId="10" xfId="0" applyNumberFormat="1" applyFont="1" applyFill="1" applyBorder="1" applyAlignment="1" applyProtection="1">
      <alignment horizontal="center" vertical="center" wrapText="1"/>
      <protection locked="0"/>
    </xf>
    <xf numFmtId="0" fontId="2" fillId="0" borderId="0" xfId="0" applyFont="1" applyFill="1" applyAlignment="1" applyProtection="1">
      <alignment/>
      <protection/>
    </xf>
    <xf numFmtId="0" fontId="2" fillId="0" borderId="0" xfId="0" applyFont="1" applyFill="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33"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3" fillId="0" borderId="0" xfId="0" applyFont="1" applyFill="1" applyAlignment="1" applyProtection="1">
      <alignment/>
      <protection locked="0"/>
    </xf>
    <xf numFmtId="0" fontId="23" fillId="0" borderId="0" xfId="0" applyFont="1" applyFill="1" applyBorder="1" applyAlignment="1" applyProtection="1">
      <alignment/>
      <protection locked="0"/>
    </xf>
    <xf numFmtId="0" fontId="23" fillId="0" borderId="16" xfId="0" applyFont="1" applyFill="1" applyBorder="1" applyAlignment="1" applyProtection="1">
      <alignment horizontal="center" vertical="center"/>
      <protection locked="0"/>
    </xf>
    <xf numFmtId="164" fontId="23" fillId="0" borderId="41" xfId="0" applyNumberFormat="1" applyFont="1" applyFill="1" applyBorder="1" applyAlignment="1" applyProtection="1">
      <alignment horizontal="center" vertical="center"/>
      <protection locked="0"/>
    </xf>
    <xf numFmtId="0" fontId="16" fillId="0" borderId="0" xfId="0" applyFont="1" applyAlignment="1" applyProtection="1">
      <alignment horizontal="left" vertical="top" wrapText="1"/>
      <protection hidden="1"/>
    </xf>
    <xf numFmtId="0" fontId="3" fillId="0" borderId="0" xfId="0" applyFont="1" applyBorder="1" applyAlignment="1" applyProtection="1">
      <alignment vertical="center" wrapText="1"/>
      <protection/>
    </xf>
    <xf numFmtId="0" fontId="3" fillId="0" borderId="0" xfId="0" applyFont="1" applyBorder="1" applyAlignment="1" applyProtection="1">
      <alignment horizontal="left" vertical="center" wrapText="1"/>
      <protection/>
    </xf>
    <xf numFmtId="0" fontId="4" fillId="0" borderId="0" xfId="0" applyFont="1" applyAlignment="1" applyProtection="1">
      <alignment vertical="center"/>
      <protection locked="0"/>
    </xf>
    <xf numFmtId="0" fontId="3" fillId="0" borderId="52" xfId="0" applyFont="1" applyBorder="1" applyAlignment="1" applyProtection="1">
      <alignment horizontal="right" vertical="center" wrapText="1"/>
      <protection/>
    </xf>
    <xf numFmtId="164" fontId="23" fillId="0" borderId="0" xfId="0" applyNumberFormat="1" applyFont="1" applyFill="1" applyBorder="1" applyAlignment="1" applyProtection="1">
      <alignment horizontal="center" vertical="center"/>
      <protection locked="0"/>
    </xf>
    <xf numFmtId="164" fontId="23" fillId="0" borderId="0" xfId="0" applyNumberFormat="1" applyFont="1" applyFill="1" applyBorder="1" applyAlignment="1" applyProtection="1">
      <alignment horizontal="center" vertical="center"/>
      <protection locked="0"/>
    </xf>
    <xf numFmtId="164" fontId="23" fillId="0" borderId="53" xfId="0" applyNumberFormat="1" applyFont="1" applyFill="1" applyBorder="1" applyAlignment="1" applyProtection="1">
      <alignment horizontal="center" vertical="center"/>
      <protection locked="0"/>
    </xf>
    <xf numFmtId="0" fontId="2" fillId="0" borderId="54" xfId="0" applyFont="1" applyBorder="1" applyAlignment="1" applyProtection="1">
      <alignment horizontal="center"/>
      <protection/>
    </xf>
    <xf numFmtId="164" fontId="23" fillId="0" borderId="41" xfId="0" applyNumberFormat="1" applyFont="1" applyBorder="1" applyAlignment="1" applyProtection="1">
      <alignment horizontal="center" vertical="center"/>
      <protection locked="0"/>
    </xf>
    <xf numFmtId="0" fontId="23" fillId="0" borderId="55" xfId="0" applyFont="1" applyBorder="1" applyAlignment="1" applyProtection="1">
      <alignment/>
      <protection/>
    </xf>
    <xf numFmtId="164" fontId="23" fillId="0" borderId="29" xfId="0" applyNumberFormat="1" applyFont="1" applyFill="1" applyBorder="1" applyAlignment="1" applyProtection="1">
      <alignment horizontal="center" vertical="center"/>
      <protection locked="0"/>
    </xf>
    <xf numFmtId="164" fontId="23" fillId="0" borderId="56" xfId="0" applyNumberFormat="1" applyFont="1" applyFill="1" applyBorder="1" applyAlignment="1" applyProtection="1">
      <alignment horizontal="center" vertical="center"/>
      <protection locked="0"/>
    </xf>
    <xf numFmtId="164" fontId="23" fillId="0" borderId="56" xfId="0" applyNumberFormat="1" applyFont="1" applyBorder="1" applyAlignment="1" applyProtection="1">
      <alignment horizontal="center" vertical="center"/>
      <protection locked="0"/>
    </xf>
    <xf numFmtId="164" fontId="5" fillId="0" borderId="54" xfId="0" applyNumberFormat="1" applyFont="1" applyBorder="1" applyAlignment="1" applyProtection="1">
      <alignment horizontal="center" vertical="center"/>
      <protection/>
    </xf>
    <xf numFmtId="0" fontId="2" fillId="0" borderId="57" xfId="0" applyFont="1" applyBorder="1" applyAlignment="1" applyProtection="1">
      <alignment horizontal="left"/>
      <protection/>
    </xf>
    <xf numFmtId="0" fontId="2" fillId="0" borderId="58" xfId="0" applyFont="1" applyBorder="1" applyAlignment="1" applyProtection="1">
      <alignment horizontal="left"/>
      <protection/>
    </xf>
    <xf numFmtId="0" fontId="70" fillId="0" borderId="10" xfId="0" applyFont="1" applyBorder="1" applyAlignment="1" applyProtection="1">
      <alignment horizontal="center" vertical="center" wrapText="1"/>
      <protection locked="0"/>
    </xf>
    <xf numFmtId="0" fontId="70" fillId="0" borderId="59" xfId="0" applyFont="1" applyBorder="1" applyAlignment="1" applyProtection="1">
      <alignment horizontal="center" vertical="center" wrapText="1"/>
      <protection locked="0"/>
    </xf>
    <xf numFmtId="0" fontId="3" fillId="0" borderId="60" xfId="0" applyFont="1" applyBorder="1" applyAlignment="1" applyProtection="1">
      <alignment horizontal="right" vertical="center" wrapText="1"/>
      <protection/>
    </xf>
    <xf numFmtId="0" fontId="2" fillId="0" borderId="10" xfId="0" applyFont="1" applyBorder="1" applyAlignment="1" applyProtection="1">
      <alignment horizontal="center" wrapText="1"/>
      <protection locked="0"/>
    </xf>
    <xf numFmtId="0" fontId="2" fillId="0" borderId="61" xfId="0" applyFont="1" applyFill="1" applyBorder="1" applyAlignment="1" applyProtection="1">
      <alignment horizontal="center" vertical="center"/>
      <protection locked="0"/>
    </xf>
    <xf numFmtId="0" fontId="2" fillId="0" borderId="62" xfId="0" applyFont="1" applyFill="1" applyBorder="1" applyAlignment="1" applyProtection="1">
      <alignment horizontal="center" vertical="center"/>
      <protection locked="0"/>
    </xf>
    <xf numFmtId="0" fontId="2" fillId="0" borderId="63" xfId="0" applyFont="1" applyFill="1" applyBorder="1" applyAlignment="1" applyProtection="1">
      <alignment horizontal="center" vertical="center"/>
      <protection locked="0"/>
    </xf>
    <xf numFmtId="9" fontId="22" fillId="20" borderId="36" xfId="0" applyNumberFormat="1" applyFont="1" applyFill="1" applyBorder="1" applyAlignment="1" applyProtection="1">
      <alignment horizontal="center" vertical="center"/>
      <protection/>
    </xf>
    <xf numFmtId="0" fontId="11" fillId="0" borderId="10"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0" xfId="0" applyFont="1" applyBorder="1" applyAlignment="1" applyProtection="1">
      <alignment horizontal="left" vertical="top" wrapText="1"/>
      <protection locked="0"/>
    </xf>
    <xf numFmtId="0" fontId="6" fillId="6" borderId="11" xfId="0" applyFont="1" applyFill="1" applyBorder="1" applyAlignment="1" applyProtection="1">
      <alignment horizontal="center" vertical="center" wrapText="1"/>
      <protection locked="0"/>
    </xf>
    <xf numFmtId="0" fontId="6" fillId="0" borderId="0" xfId="0" applyFont="1" applyAlignment="1" applyProtection="1">
      <alignment horizontal="left" vertical="top" wrapText="1"/>
      <protection locked="0"/>
    </xf>
    <xf numFmtId="0" fontId="6" fillId="0" borderId="28" xfId="0" applyFont="1" applyBorder="1" applyAlignment="1" applyProtection="1">
      <alignment horizontal="left" vertical="top" wrapText="1"/>
      <protection locked="0"/>
    </xf>
    <xf numFmtId="0" fontId="11" fillId="6" borderId="11" xfId="0" applyFont="1" applyFill="1" applyBorder="1" applyAlignment="1" applyProtection="1">
      <alignment horizontal="left" vertical="center" wrapText="1"/>
      <protection/>
    </xf>
    <xf numFmtId="0" fontId="6" fillId="6" borderId="30" xfId="0" applyFont="1" applyFill="1" applyBorder="1" applyAlignment="1" applyProtection="1">
      <alignment horizontal="center" vertical="center" wrapText="1"/>
      <protection locked="0"/>
    </xf>
    <xf numFmtId="0" fontId="0" fillId="0" borderId="0" xfId="0" applyAlignment="1">
      <alignment wrapText="1"/>
    </xf>
    <xf numFmtId="0" fontId="11" fillId="6" borderId="15" xfId="0" applyFont="1" applyFill="1" applyBorder="1" applyAlignment="1" applyProtection="1">
      <alignment horizontal="left" vertical="center" wrapText="1"/>
      <protection locked="0"/>
    </xf>
    <xf numFmtId="0" fontId="11" fillId="6" borderId="30" xfId="0" applyFont="1" applyFill="1" applyBorder="1" applyAlignment="1" applyProtection="1">
      <alignment horizontal="left" vertical="center" wrapText="1"/>
      <protection locked="0"/>
    </xf>
    <xf numFmtId="0" fontId="11" fillId="6" borderId="11" xfId="0" applyFont="1" applyFill="1" applyBorder="1" applyAlignment="1" applyProtection="1">
      <alignment horizontal="left" vertical="center" wrapText="1"/>
      <protection locked="0"/>
    </xf>
    <xf numFmtId="0" fontId="11" fillId="6" borderId="10" xfId="0" applyFont="1" applyFill="1" applyBorder="1" applyAlignment="1" applyProtection="1">
      <alignment horizontal="left" vertical="center" wrapText="1"/>
      <protection locked="0"/>
    </xf>
    <xf numFmtId="0" fontId="11" fillId="6" borderId="15" xfId="0" applyFont="1" applyFill="1" applyBorder="1" applyAlignment="1" applyProtection="1">
      <alignment horizontal="left" vertical="center" wrapText="1"/>
      <protection/>
    </xf>
    <xf numFmtId="0" fontId="11" fillId="6" borderId="30" xfId="0" applyFont="1" applyFill="1" applyBorder="1" applyAlignment="1" applyProtection="1">
      <alignment horizontal="left" vertical="center" wrapText="1"/>
      <protection/>
    </xf>
    <xf numFmtId="0" fontId="2" fillId="6" borderId="10" xfId="0" applyFont="1" applyFill="1" applyBorder="1" applyAlignment="1" applyProtection="1">
      <alignment horizontal="center" vertical="center" wrapText="1"/>
      <protection locked="0"/>
    </xf>
    <xf numFmtId="0" fontId="6" fillId="6" borderId="30" xfId="0" applyFont="1" applyFill="1" applyBorder="1" applyAlignment="1" applyProtection="1">
      <alignment horizontal="left"/>
      <protection locked="0"/>
    </xf>
    <xf numFmtId="0" fontId="6" fillId="6" borderId="11" xfId="0" applyFont="1" applyFill="1" applyBorder="1" applyAlignment="1" applyProtection="1">
      <alignment horizontal="left"/>
      <protection locked="0"/>
    </xf>
    <xf numFmtId="0" fontId="6" fillId="6" borderId="30" xfId="0" applyFont="1" applyFill="1" applyBorder="1" applyAlignment="1" applyProtection="1">
      <alignment horizontal="center" vertical="center"/>
      <protection locked="0"/>
    </xf>
    <xf numFmtId="0" fontId="6" fillId="6" borderId="11" xfId="0" applyFont="1" applyFill="1" applyBorder="1" applyAlignment="1" applyProtection="1">
      <alignment horizontal="center" vertical="center"/>
      <protection locked="0"/>
    </xf>
    <xf numFmtId="0" fontId="2" fillId="28" borderId="10" xfId="0" applyFont="1" applyFill="1" applyBorder="1" applyAlignment="1" applyProtection="1">
      <alignment horizontal="center" vertical="center" wrapText="1"/>
      <protection locked="0"/>
    </xf>
    <xf numFmtId="0" fontId="13" fillId="0" borderId="0" xfId="0" applyFont="1" applyAlignment="1" applyProtection="1">
      <alignment horizontal="right"/>
      <protection locked="0"/>
    </xf>
    <xf numFmtId="0" fontId="46" fillId="6" borderId="15" xfId="0" applyFont="1" applyFill="1" applyBorder="1" applyAlignment="1" applyProtection="1">
      <alignment horizontal="center" vertical="center" wrapText="1"/>
      <protection/>
    </xf>
    <xf numFmtId="0" fontId="46" fillId="6" borderId="30" xfId="0" applyFont="1" applyFill="1" applyBorder="1" applyAlignment="1" applyProtection="1">
      <alignment horizontal="center" vertical="center" wrapText="1"/>
      <protection/>
    </xf>
    <xf numFmtId="0" fontId="6" fillId="0" borderId="0" xfId="0" applyFont="1" applyAlignment="1" applyProtection="1">
      <alignment horizontal="left" vertical="center" wrapText="1"/>
      <protection locked="0"/>
    </xf>
    <xf numFmtId="0" fontId="39" fillId="25" borderId="24" xfId="0" applyFont="1" applyFill="1" applyBorder="1" applyAlignment="1" applyProtection="1">
      <alignment horizontal="center" vertical="center" wrapText="1"/>
      <protection locked="0"/>
    </xf>
    <xf numFmtId="0" fontId="39" fillId="25" borderId="23" xfId="0" applyFont="1" applyFill="1" applyBorder="1" applyAlignment="1" applyProtection="1">
      <alignment horizontal="center" vertical="center" wrapText="1"/>
      <protection locked="0"/>
    </xf>
    <xf numFmtId="0" fontId="24" fillId="25" borderId="23" xfId="0" applyFont="1" applyFill="1" applyBorder="1" applyAlignment="1" applyProtection="1">
      <alignment horizontal="center" vertical="center" wrapText="1"/>
      <protection locked="0"/>
    </xf>
    <xf numFmtId="0" fontId="24" fillId="25" borderId="64" xfId="0" applyFont="1" applyFill="1" applyBorder="1" applyAlignment="1" applyProtection="1">
      <alignment horizontal="center" vertical="center" wrapText="1"/>
      <protection locked="0"/>
    </xf>
    <xf numFmtId="0" fontId="14" fillId="2" borderId="15" xfId="0" applyFont="1" applyFill="1" applyBorder="1" applyAlignment="1" applyProtection="1">
      <alignment horizontal="center" vertical="center"/>
      <protection/>
    </xf>
    <xf numFmtId="0" fontId="14" fillId="2" borderId="30" xfId="0" applyFont="1" applyFill="1" applyBorder="1" applyAlignment="1" applyProtection="1">
      <alignment horizontal="center" vertical="center"/>
      <protection/>
    </xf>
    <xf numFmtId="0" fontId="14" fillId="2" borderId="11" xfId="0" applyFont="1" applyFill="1" applyBorder="1" applyAlignment="1" applyProtection="1">
      <alignment horizontal="center" vertical="center"/>
      <protection/>
    </xf>
    <xf numFmtId="0" fontId="2" fillId="0" borderId="10" xfId="0" applyFont="1" applyBorder="1" applyAlignment="1" applyProtection="1">
      <alignment horizontal="left" vertical="center" wrapText="1"/>
      <protection/>
    </xf>
    <xf numFmtId="0" fontId="22" fillId="0" borderId="10" xfId="0" applyFont="1" applyBorder="1" applyAlignment="1" applyProtection="1">
      <alignment horizontal="left" vertical="center" wrapText="1"/>
      <protection/>
    </xf>
    <xf numFmtId="0" fontId="2" fillId="0" borderId="15" xfId="0" applyFont="1" applyBorder="1" applyAlignment="1" applyProtection="1">
      <alignment horizontal="left" vertical="center" wrapText="1"/>
      <protection/>
    </xf>
    <xf numFmtId="0" fontId="2" fillId="0" borderId="11" xfId="0" applyFont="1" applyBorder="1" applyAlignment="1" applyProtection="1">
      <alignment horizontal="left" vertical="center" wrapText="1"/>
      <protection/>
    </xf>
    <xf numFmtId="0" fontId="20" fillId="2" borderId="10" xfId="0" applyFont="1" applyFill="1" applyBorder="1" applyAlignment="1" applyProtection="1">
      <alignment horizontal="center" vertical="center"/>
      <protection/>
    </xf>
    <xf numFmtId="0" fontId="34" fillId="0" borderId="0" xfId="0" applyFont="1" applyAlignment="1" applyProtection="1">
      <alignment horizontal="left" vertical="center"/>
      <protection locked="0"/>
    </xf>
    <xf numFmtId="0" fontId="34" fillId="0" borderId="29" xfId="0" applyFont="1" applyBorder="1" applyAlignment="1" applyProtection="1">
      <alignment horizontal="left" vertical="center"/>
      <protection locked="0"/>
    </xf>
    <xf numFmtId="0" fontId="17" fillId="6" borderId="57" xfId="0" applyFont="1" applyFill="1" applyBorder="1" applyAlignment="1">
      <alignment horizontal="center" vertical="center" wrapText="1"/>
    </xf>
    <xf numFmtId="0" fontId="17" fillId="6" borderId="58" xfId="0" applyFont="1" applyFill="1" applyBorder="1" applyAlignment="1">
      <alignment horizontal="center" vertical="center" wrapText="1"/>
    </xf>
    <xf numFmtId="0" fontId="17" fillId="6" borderId="65" xfId="0" applyFont="1" applyFill="1" applyBorder="1" applyAlignment="1">
      <alignment horizontal="center" vertical="center" wrapText="1"/>
    </xf>
    <xf numFmtId="0" fontId="18" fillId="21" borderId="25" xfId="0" applyFont="1" applyFill="1" applyBorder="1" applyAlignment="1">
      <alignment horizontal="center" vertical="center" wrapText="1"/>
    </xf>
    <xf numFmtId="0" fontId="18" fillId="21" borderId="26" xfId="0" applyFont="1" applyFill="1" applyBorder="1" applyAlignment="1">
      <alignment horizontal="center" vertical="center" wrapText="1"/>
    </xf>
    <xf numFmtId="0" fontId="18" fillId="21" borderId="27" xfId="0" applyFont="1" applyFill="1" applyBorder="1" applyAlignment="1">
      <alignment horizontal="center" vertical="center" wrapText="1"/>
    </xf>
    <xf numFmtId="0" fontId="18" fillId="21" borderId="31" xfId="0" applyFont="1" applyFill="1" applyBorder="1" applyAlignment="1">
      <alignment horizontal="center" vertical="center" wrapText="1"/>
    </xf>
    <xf numFmtId="0" fontId="18" fillId="21" borderId="19" xfId="0" applyFont="1" applyFill="1" applyBorder="1" applyAlignment="1">
      <alignment horizontal="center" vertical="center" wrapText="1"/>
    </xf>
    <xf numFmtId="0" fontId="18" fillId="21" borderId="32" xfId="0" applyFont="1" applyFill="1" applyBorder="1" applyAlignment="1">
      <alignment horizontal="center" vertical="center" wrapText="1"/>
    </xf>
    <xf numFmtId="0" fontId="19" fillId="0" borderId="0" xfId="0" applyFont="1" applyAlignment="1">
      <alignment horizontal="left" vertical="center"/>
    </xf>
    <xf numFmtId="0" fontId="15" fillId="25" borderId="0" xfId="0" applyFont="1" applyFill="1" applyBorder="1" applyAlignment="1">
      <alignment horizontal="center" vertical="center" wrapText="1"/>
    </xf>
    <xf numFmtId="0" fontId="13" fillId="0" borderId="0" xfId="0" applyFont="1" applyAlignment="1" applyProtection="1">
      <alignment horizontal="center" vertical="center"/>
      <protection/>
    </xf>
    <xf numFmtId="0" fontId="5" fillId="21" borderId="25" xfId="0" applyFont="1" applyFill="1" applyBorder="1" applyAlignment="1" applyProtection="1">
      <alignment horizontal="center" vertical="center" wrapText="1"/>
      <protection/>
    </xf>
    <xf numFmtId="0" fontId="5" fillId="21" borderId="26" xfId="0" applyFont="1" applyFill="1" applyBorder="1" applyAlignment="1" applyProtection="1">
      <alignment horizontal="center" vertical="center" wrapText="1"/>
      <protection/>
    </xf>
    <xf numFmtId="0" fontId="5" fillId="21" borderId="27" xfId="0" applyFont="1" applyFill="1" applyBorder="1" applyAlignment="1" applyProtection="1">
      <alignment horizontal="center" vertical="center" wrapText="1"/>
      <protection/>
    </xf>
    <xf numFmtId="0" fontId="5" fillId="21" borderId="31" xfId="0" applyFont="1" applyFill="1" applyBorder="1" applyAlignment="1" applyProtection="1">
      <alignment horizontal="center" vertical="center" wrapText="1"/>
      <protection/>
    </xf>
    <xf numFmtId="0" fontId="5" fillId="21" borderId="19" xfId="0" applyFont="1" applyFill="1" applyBorder="1" applyAlignment="1" applyProtection="1">
      <alignment horizontal="center" vertical="center" wrapText="1"/>
      <protection/>
    </xf>
    <xf numFmtId="0" fontId="5" fillId="21" borderId="32" xfId="0" applyFont="1" applyFill="1" applyBorder="1" applyAlignment="1" applyProtection="1">
      <alignment horizontal="center" vertical="center" wrapText="1"/>
      <protection/>
    </xf>
    <xf numFmtId="0" fontId="11" fillId="0" borderId="66" xfId="0" applyFont="1" applyBorder="1" applyAlignment="1" applyProtection="1">
      <alignment horizontal="center" wrapText="1"/>
      <protection/>
    </xf>
    <xf numFmtId="0" fontId="11" fillId="0" borderId="67" xfId="0" applyFont="1" applyBorder="1" applyAlignment="1" applyProtection="1">
      <alignment horizontal="center" wrapText="1"/>
      <protection/>
    </xf>
    <xf numFmtId="0" fontId="11" fillId="0" borderId="68" xfId="0" applyFont="1" applyBorder="1" applyAlignment="1" applyProtection="1">
      <alignment horizontal="center" wrapText="1"/>
      <protection/>
    </xf>
    <xf numFmtId="0" fontId="21" fillId="6" borderId="15" xfId="0" applyFont="1" applyFill="1" applyBorder="1" applyAlignment="1" applyProtection="1">
      <alignment horizontal="center" vertical="center" wrapText="1"/>
      <protection/>
    </xf>
    <xf numFmtId="0" fontId="21" fillId="6" borderId="30" xfId="0" applyFont="1" applyFill="1" applyBorder="1" applyAlignment="1" applyProtection="1">
      <alignment horizontal="center" vertical="center" wrapText="1"/>
      <protection/>
    </xf>
    <xf numFmtId="0" fontId="21" fillId="6" borderId="11" xfId="0" applyFont="1" applyFill="1" applyBorder="1" applyAlignment="1" applyProtection="1">
      <alignment horizontal="center" vertical="center" wrapText="1"/>
      <protection/>
    </xf>
    <xf numFmtId="0" fontId="1" fillId="8" borderId="25" xfId="0" applyFont="1" applyFill="1" applyBorder="1" applyAlignment="1" applyProtection="1">
      <alignment horizontal="center" vertical="center" wrapText="1"/>
      <protection/>
    </xf>
    <xf numFmtId="0" fontId="1" fillId="8" borderId="16" xfId="0" applyFont="1" applyFill="1" applyBorder="1" applyAlignment="1" applyProtection="1">
      <alignment horizontal="center" vertical="center" wrapText="1"/>
      <protection/>
    </xf>
    <xf numFmtId="0" fontId="1" fillId="8" borderId="31" xfId="0" applyFont="1" applyFill="1" applyBorder="1" applyAlignment="1" applyProtection="1">
      <alignment horizontal="center" vertical="center" wrapText="1"/>
      <protection/>
    </xf>
    <xf numFmtId="0" fontId="21" fillId="0" borderId="57" xfId="0" applyFont="1" applyBorder="1" applyAlignment="1" applyProtection="1">
      <alignment horizontal="center" vertical="center" wrapText="1"/>
      <protection/>
    </xf>
    <xf numFmtId="0" fontId="21" fillId="0" borderId="58" xfId="0" applyFont="1" applyBorder="1" applyAlignment="1" applyProtection="1">
      <alignment horizontal="center" vertical="center" wrapText="1"/>
      <protection/>
    </xf>
    <xf numFmtId="0" fontId="21" fillId="0" borderId="65" xfId="0" applyFont="1" applyBorder="1" applyAlignment="1" applyProtection="1">
      <alignment horizontal="center" vertical="center" wrapText="1"/>
      <protection/>
    </xf>
    <xf numFmtId="0" fontId="5" fillId="0" borderId="14" xfId="0" applyFont="1" applyBorder="1" applyAlignment="1" applyProtection="1">
      <alignment horizontal="center"/>
      <protection/>
    </xf>
    <xf numFmtId="0" fontId="5" fillId="0" borderId="69" xfId="0" applyFont="1" applyBorder="1" applyAlignment="1" applyProtection="1">
      <alignment horizontal="center"/>
      <protection/>
    </xf>
    <xf numFmtId="0" fontId="2" fillId="0" borderId="57" xfId="0" applyFont="1" applyBorder="1" applyAlignment="1" applyProtection="1">
      <alignment horizontal="left"/>
      <protection/>
    </xf>
    <xf numFmtId="0" fontId="2" fillId="0" borderId="58" xfId="0" applyFont="1" applyBorder="1" applyAlignment="1" applyProtection="1">
      <alignment horizontal="left"/>
      <protection/>
    </xf>
    <xf numFmtId="0" fontId="2" fillId="0" borderId="65" xfId="0" applyFont="1" applyBorder="1" applyAlignment="1" applyProtection="1">
      <alignment horizontal="left"/>
      <protection/>
    </xf>
    <xf numFmtId="0" fontId="9" fillId="8" borderId="15" xfId="0" applyFont="1" applyFill="1" applyBorder="1" applyAlignment="1" applyProtection="1">
      <alignment horizontal="center" vertical="center" wrapText="1"/>
      <protection/>
    </xf>
    <xf numFmtId="0" fontId="9" fillId="8" borderId="11" xfId="0" applyFont="1" applyFill="1" applyBorder="1" applyAlignment="1" applyProtection="1">
      <alignment horizontal="center" vertical="center" wrapText="1"/>
      <protection/>
    </xf>
    <xf numFmtId="0" fontId="1" fillId="8" borderId="15" xfId="0" applyFont="1" applyFill="1" applyBorder="1" applyAlignment="1" applyProtection="1">
      <alignment horizontal="center" vertical="center" wrapText="1"/>
      <protection/>
    </xf>
    <xf numFmtId="0" fontId="1" fillId="8" borderId="30" xfId="0" applyFont="1" applyFill="1" applyBorder="1" applyAlignment="1" applyProtection="1">
      <alignment horizontal="center" vertical="center" wrapText="1"/>
      <protection/>
    </xf>
    <xf numFmtId="0" fontId="1" fillId="8" borderId="11" xfId="0" applyFont="1" applyFill="1" applyBorder="1" applyAlignment="1" applyProtection="1">
      <alignment horizontal="center" vertical="center" wrapText="1"/>
      <protection/>
    </xf>
    <xf numFmtId="0" fontId="9" fillId="8" borderId="30" xfId="0" applyFont="1" applyFill="1" applyBorder="1" applyAlignment="1" applyProtection="1">
      <alignment horizontal="center" vertical="center" wrapText="1"/>
      <protection/>
    </xf>
    <xf numFmtId="0" fontId="2" fillId="0" borderId="70" xfId="0" applyFont="1" applyBorder="1" applyAlignment="1" applyProtection="1">
      <alignment horizontal="left"/>
      <protection/>
    </xf>
    <xf numFmtId="0" fontId="13" fillId="6" borderId="15" xfId="0" applyFont="1" applyFill="1" applyBorder="1" applyAlignment="1" applyProtection="1">
      <alignment horizontal="center" vertical="center" wrapText="1"/>
      <protection/>
    </xf>
    <xf numFmtId="0" fontId="13" fillId="6" borderId="30" xfId="0" applyFont="1" applyFill="1" applyBorder="1" applyAlignment="1" applyProtection="1">
      <alignment horizontal="center" vertical="center" wrapText="1"/>
      <protection/>
    </xf>
    <xf numFmtId="0" fontId="13" fillId="6" borderId="11" xfId="0" applyFont="1" applyFill="1" applyBorder="1" applyAlignment="1" applyProtection="1">
      <alignment horizontal="center" vertical="center" wrapText="1"/>
      <protection/>
    </xf>
    <xf numFmtId="0" fontId="12" fillId="21" borderId="25" xfId="0" applyFont="1" applyFill="1" applyBorder="1" applyAlignment="1" applyProtection="1">
      <alignment horizontal="center" vertical="center" wrapText="1"/>
      <protection/>
    </xf>
    <xf numFmtId="0" fontId="12" fillId="21" borderId="26" xfId="0" applyFont="1" applyFill="1" applyBorder="1" applyAlignment="1" applyProtection="1">
      <alignment horizontal="center" vertical="center" wrapText="1"/>
      <protection/>
    </xf>
    <xf numFmtId="0" fontId="12" fillId="21" borderId="27" xfId="0" applyFont="1" applyFill="1" applyBorder="1" applyAlignment="1" applyProtection="1">
      <alignment horizontal="center" vertical="center" wrapText="1"/>
      <protection/>
    </xf>
    <xf numFmtId="0" fontId="12" fillId="21" borderId="31" xfId="0" applyFont="1" applyFill="1" applyBorder="1" applyAlignment="1" applyProtection="1">
      <alignment horizontal="center" vertical="center" wrapText="1"/>
      <protection/>
    </xf>
    <xf numFmtId="0" fontId="12" fillId="21" borderId="19" xfId="0" applyFont="1" applyFill="1" applyBorder="1" applyAlignment="1" applyProtection="1">
      <alignment horizontal="center" vertical="center" wrapText="1"/>
      <protection/>
    </xf>
    <xf numFmtId="0" fontId="12" fillId="21" borderId="32" xfId="0" applyFont="1" applyFill="1" applyBorder="1" applyAlignment="1" applyProtection="1">
      <alignment horizontal="center" vertical="center" wrapText="1"/>
      <protection/>
    </xf>
    <xf numFmtId="0" fontId="24" fillId="27" borderId="37" xfId="0" applyFont="1" applyFill="1" applyBorder="1" applyAlignment="1" applyProtection="1">
      <alignment horizontal="center"/>
      <protection/>
    </xf>
    <xf numFmtId="0" fontId="24" fillId="27" borderId="19" xfId="0" applyFont="1" applyFill="1" applyBorder="1" applyAlignment="1" applyProtection="1">
      <alignment horizontal="center"/>
      <protection/>
    </xf>
    <xf numFmtId="0" fontId="24" fillId="27" borderId="71" xfId="0" applyFont="1" applyFill="1" applyBorder="1" applyAlignment="1" applyProtection="1">
      <alignment horizontal="center"/>
      <protection/>
    </xf>
    <xf numFmtId="0" fontId="24" fillId="27" borderId="33" xfId="0" applyFont="1" applyFill="1" applyBorder="1" applyAlignment="1" applyProtection="1">
      <alignment horizontal="center"/>
      <protection/>
    </xf>
    <xf numFmtId="0" fontId="24" fillId="27" borderId="0" xfId="0" applyFont="1" applyFill="1" applyBorder="1" applyAlignment="1" applyProtection="1">
      <alignment horizontal="center"/>
      <protection/>
    </xf>
    <xf numFmtId="0" fontId="24" fillId="27" borderId="34" xfId="0" applyFont="1" applyFill="1" applyBorder="1" applyAlignment="1" applyProtection="1">
      <alignment horizontal="center"/>
      <protection/>
    </xf>
    <xf numFmtId="0" fontId="2" fillId="0" borderId="72" xfId="0" applyFont="1" applyBorder="1" applyAlignment="1" applyProtection="1">
      <alignment horizontal="center" wrapText="1"/>
      <protection locked="0"/>
    </xf>
    <xf numFmtId="0" fontId="2" fillId="0" borderId="54" xfId="0" applyFont="1" applyBorder="1" applyAlignment="1" applyProtection="1">
      <alignment horizontal="center" wrapText="1"/>
      <protection locked="0"/>
    </xf>
    <xf numFmtId="164" fontId="5" fillId="0" borderId="72" xfId="0" applyNumberFormat="1" applyFont="1" applyBorder="1" applyAlignment="1" applyProtection="1">
      <alignment horizontal="center" vertical="center"/>
      <protection/>
    </xf>
    <xf numFmtId="164" fontId="5" fillId="0" borderId="73" xfId="0" applyNumberFormat="1" applyFont="1" applyBorder="1" applyAlignment="1" applyProtection="1">
      <alignment horizontal="center" vertical="center"/>
      <protection/>
    </xf>
    <xf numFmtId="0" fontId="2" fillId="0" borderId="72" xfId="0" applyFont="1" applyBorder="1" applyAlignment="1" applyProtection="1">
      <alignment horizontal="center" vertical="center" wrapText="1"/>
      <protection/>
    </xf>
    <xf numFmtId="0" fontId="2" fillId="0" borderId="74" xfId="0" applyFont="1" applyBorder="1" applyAlignment="1" applyProtection="1">
      <alignment horizontal="center" vertical="center" wrapText="1"/>
      <protection/>
    </xf>
    <xf numFmtId="0" fontId="2" fillId="0" borderId="72" xfId="0" applyFont="1" applyFill="1" applyBorder="1" applyAlignment="1" applyProtection="1">
      <alignment horizontal="center" vertical="center" wrapText="1"/>
      <protection/>
    </xf>
    <xf numFmtId="0" fontId="2" fillId="0" borderId="54" xfId="0" applyFont="1" applyFill="1" applyBorder="1" applyAlignment="1" applyProtection="1">
      <alignment horizontal="center" vertical="center" wrapText="1"/>
      <protection/>
    </xf>
    <xf numFmtId="0" fontId="50" fillId="0" borderId="75" xfId="0" applyFont="1" applyBorder="1" applyAlignment="1" applyProtection="1">
      <alignment horizontal="center" vertical="center" textRotation="90" wrapText="1"/>
      <protection/>
    </xf>
    <xf numFmtId="0" fontId="50" fillId="0" borderId="76" xfId="0" applyFont="1" applyBorder="1" applyAlignment="1" applyProtection="1">
      <alignment horizontal="center" vertical="center" textRotation="90" wrapText="1"/>
      <protection/>
    </xf>
    <xf numFmtId="0" fontId="50" fillId="0" borderId="16" xfId="0" applyFont="1" applyBorder="1" applyAlignment="1" applyProtection="1">
      <alignment horizontal="center" vertical="center" textRotation="90" wrapText="1"/>
      <protection/>
    </xf>
    <xf numFmtId="0" fontId="50" fillId="0" borderId="77" xfId="0" applyFont="1" applyBorder="1" applyAlignment="1" applyProtection="1">
      <alignment horizontal="center" vertical="center" textRotation="90" wrapText="1"/>
      <protection/>
    </xf>
    <xf numFmtId="0" fontId="50" fillId="0" borderId="78" xfId="0" applyFont="1" applyBorder="1" applyAlignment="1" applyProtection="1">
      <alignment horizontal="center" vertical="center" textRotation="90" wrapText="1"/>
      <protection/>
    </xf>
    <xf numFmtId="0" fontId="9" fillId="10" borderId="15" xfId="0" applyFont="1" applyFill="1" applyBorder="1" applyAlignment="1" applyProtection="1">
      <alignment horizontal="left" vertical="center"/>
      <protection/>
    </xf>
    <xf numFmtId="0" fontId="9" fillId="10" borderId="11" xfId="0" applyFont="1" applyFill="1" applyBorder="1" applyAlignment="1" applyProtection="1">
      <alignment horizontal="left" vertical="center"/>
      <protection/>
    </xf>
    <xf numFmtId="164" fontId="5" fillId="0" borderId="79" xfId="0" applyNumberFormat="1" applyFont="1" applyBorder="1" applyAlignment="1" applyProtection="1">
      <alignment horizontal="center" vertical="center"/>
      <protection/>
    </xf>
    <xf numFmtId="164" fontId="5" fillId="0" borderId="16" xfId="0" applyNumberFormat="1" applyFont="1" applyBorder="1" applyAlignment="1" applyProtection="1">
      <alignment horizontal="center" vertical="center"/>
      <protection/>
    </xf>
    <xf numFmtId="164" fontId="5" fillId="0" borderId="78" xfId="0" applyNumberFormat="1" applyFont="1" applyBorder="1" applyAlignment="1" applyProtection="1">
      <alignment horizontal="center" vertical="center"/>
      <protection/>
    </xf>
    <xf numFmtId="0" fontId="2" fillId="0" borderId="27"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32" xfId="0" applyFont="1" applyFill="1" applyBorder="1" applyAlignment="1" applyProtection="1">
      <alignment horizontal="center" vertical="center" wrapText="1"/>
      <protection/>
    </xf>
    <xf numFmtId="0" fontId="2" fillId="0" borderId="79" xfId="0" applyFont="1" applyBorder="1" applyAlignment="1" applyProtection="1">
      <alignment horizontal="left" vertical="center" wrapText="1"/>
      <protection/>
    </xf>
    <xf numFmtId="0" fontId="2" fillId="0" borderId="78" xfId="0" applyFont="1" applyBorder="1" applyAlignment="1" applyProtection="1">
      <alignment horizontal="left" vertical="center" wrapText="1"/>
      <protection/>
    </xf>
    <xf numFmtId="164" fontId="5" fillId="0" borderId="54" xfId="0" applyNumberFormat="1" applyFont="1" applyBorder="1" applyAlignment="1" applyProtection="1">
      <alignment horizontal="center" vertical="center"/>
      <protection/>
    </xf>
    <xf numFmtId="0" fontId="50" fillId="0" borderId="79" xfId="0" applyFont="1" applyBorder="1" applyAlignment="1" applyProtection="1">
      <alignment horizontal="center" vertical="center" textRotation="90" wrapText="1"/>
      <protection/>
    </xf>
    <xf numFmtId="0" fontId="5" fillId="0" borderId="79" xfId="0" applyFont="1" applyBorder="1" applyAlignment="1" applyProtection="1">
      <alignment horizontal="center" vertical="center"/>
      <protection/>
    </xf>
    <xf numFmtId="0" fontId="5" fillId="0" borderId="78" xfId="0" applyFont="1" applyBorder="1" applyAlignment="1" applyProtection="1">
      <alignment horizontal="center" vertical="center"/>
      <protection/>
    </xf>
    <xf numFmtId="0" fontId="2" fillId="0" borderId="72" xfId="0" applyFont="1" applyBorder="1" applyAlignment="1" applyProtection="1">
      <alignment horizontal="left" vertical="center" wrapText="1"/>
      <protection/>
    </xf>
    <xf numFmtId="0" fontId="2" fillId="0" borderId="54" xfId="0" applyFont="1" applyBorder="1" applyAlignment="1" applyProtection="1">
      <alignment horizontal="left" vertical="center" wrapText="1"/>
      <protection/>
    </xf>
    <xf numFmtId="0" fontId="2" fillId="0" borderId="54" xfId="0" applyFont="1" applyBorder="1" applyAlignment="1" applyProtection="1">
      <alignment horizontal="center" vertical="center" wrapText="1"/>
      <protection/>
    </xf>
    <xf numFmtId="0" fontId="2" fillId="0" borderId="80" xfId="0" applyFont="1" applyFill="1" applyBorder="1" applyAlignment="1" applyProtection="1">
      <alignment horizontal="center" vertical="center"/>
      <protection locked="0"/>
    </xf>
    <xf numFmtId="0" fontId="2" fillId="0" borderId="81" xfId="0" applyFont="1" applyFill="1" applyBorder="1" applyAlignment="1" applyProtection="1">
      <alignment horizontal="center" vertical="center"/>
      <protection locked="0"/>
    </xf>
    <xf numFmtId="0" fontId="2" fillId="0" borderId="38" xfId="0" applyFont="1" applyFill="1" applyBorder="1" applyAlignment="1" applyProtection="1">
      <alignment horizontal="center" vertical="center"/>
      <protection locked="0"/>
    </xf>
    <xf numFmtId="0" fontId="21" fillId="0" borderId="0" xfId="0" applyFont="1" applyBorder="1" applyAlignment="1" applyProtection="1">
      <alignment horizontal="center" vertical="center" wrapText="1"/>
      <protection/>
    </xf>
    <xf numFmtId="0" fontId="21" fillId="0" borderId="0" xfId="0" applyFont="1" applyBorder="1" applyAlignment="1" applyProtection="1">
      <alignment horizontal="center" vertical="center" wrapText="1"/>
      <protection/>
    </xf>
    <xf numFmtId="0" fontId="11" fillId="21" borderId="25" xfId="0" applyFont="1" applyFill="1" applyBorder="1" applyAlignment="1" applyProtection="1">
      <alignment horizontal="center" vertical="center" wrapText="1"/>
      <protection/>
    </xf>
    <xf numFmtId="0" fontId="11" fillId="21" borderId="26" xfId="0" applyFont="1" applyFill="1" applyBorder="1" applyAlignment="1" applyProtection="1">
      <alignment horizontal="center" vertical="center" wrapText="1"/>
      <protection/>
    </xf>
    <xf numFmtId="0" fontId="11" fillId="21" borderId="27" xfId="0" applyFont="1" applyFill="1" applyBorder="1" applyAlignment="1" applyProtection="1">
      <alignment horizontal="center" vertical="center" wrapText="1"/>
      <protection/>
    </xf>
    <xf numFmtId="0" fontId="11" fillId="21" borderId="31" xfId="0" applyFont="1" applyFill="1" applyBorder="1" applyAlignment="1" applyProtection="1">
      <alignment horizontal="center" vertical="center" wrapText="1"/>
      <protection/>
    </xf>
    <xf numFmtId="0" fontId="11" fillId="21" borderId="19" xfId="0" applyFont="1" applyFill="1" applyBorder="1" applyAlignment="1" applyProtection="1">
      <alignment horizontal="center" vertical="center" wrapText="1"/>
      <protection/>
    </xf>
    <xf numFmtId="0" fontId="11" fillId="21" borderId="32" xfId="0" applyFont="1" applyFill="1" applyBorder="1" applyAlignment="1" applyProtection="1">
      <alignment horizontal="center" vertical="center" wrapText="1"/>
      <protection/>
    </xf>
    <xf numFmtId="164" fontId="23" fillId="0" borderId="82" xfId="0" applyNumberFormat="1" applyFont="1" applyFill="1" applyBorder="1" applyAlignment="1" applyProtection="1">
      <alignment horizontal="center" vertical="center"/>
      <protection locked="0"/>
    </xf>
    <xf numFmtId="164" fontId="23" fillId="0" borderId="16" xfId="0" applyNumberFormat="1" applyFont="1" applyFill="1" applyBorder="1" applyAlignment="1" applyProtection="1">
      <alignment horizontal="center" vertical="center"/>
      <protection locked="0"/>
    </xf>
    <xf numFmtId="164" fontId="23" fillId="0" borderId="53" xfId="0" applyNumberFormat="1" applyFont="1" applyFill="1" applyBorder="1" applyAlignment="1" applyProtection="1">
      <alignment horizontal="center" vertical="center"/>
      <protection locked="0"/>
    </xf>
    <xf numFmtId="0" fontId="2" fillId="0" borderId="79" xfId="0" applyFont="1" applyBorder="1" applyAlignment="1" applyProtection="1">
      <alignment horizontal="center" wrapText="1"/>
      <protection locked="0"/>
    </xf>
    <xf numFmtId="0" fontId="2" fillId="0" borderId="78" xfId="0" applyFont="1" applyBorder="1" applyAlignment="1" applyProtection="1">
      <alignment horizontal="center" wrapText="1"/>
      <protection locked="0"/>
    </xf>
    <xf numFmtId="0" fontId="2" fillId="0" borderId="82"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78" xfId="0" applyFont="1" applyFill="1" applyBorder="1" applyAlignment="1" applyProtection="1">
      <alignment horizontal="center" vertical="center"/>
      <protection locked="0"/>
    </xf>
    <xf numFmtId="0" fontId="2" fillId="0" borderId="79" xfId="0" applyFont="1" applyFill="1" applyBorder="1" applyAlignment="1" applyProtection="1">
      <alignment horizontal="center" vertical="center"/>
      <protection locked="0"/>
    </xf>
    <xf numFmtId="0" fontId="2" fillId="0" borderId="83" xfId="0" applyFont="1" applyFill="1" applyBorder="1" applyAlignment="1" applyProtection="1">
      <alignment horizontal="center" vertical="center"/>
      <protection locked="0"/>
    </xf>
    <xf numFmtId="0" fontId="2" fillId="0" borderId="84" xfId="0" applyFont="1" applyFill="1" applyBorder="1" applyAlignment="1" applyProtection="1">
      <alignment horizontal="center" vertical="center"/>
      <protection locked="0"/>
    </xf>
    <xf numFmtId="164" fontId="23" fillId="0" borderId="16" xfId="0" applyNumberFormat="1" applyFont="1" applyBorder="1" applyAlignment="1" applyProtection="1">
      <alignment horizontal="center" vertical="center"/>
      <protection locked="0"/>
    </xf>
    <xf numFmtId="0" fontId="3" fillId="0" borderId="10" xfId="0" applyFont="1" applyBorder="1" applyAlignment="1" applyProtection="1">
      <alignment horizontal="left" vertical="center" wrapText="1"/>
      <protection/>
    </xf>
    <xf numFmtId="0" fontId="2" fillId="0" borderId="16" xfId="0" applyFont="1" applyBorder="1" applyAlignment="1" applyProtection="1">
      <alignment horizontal="center" wrapText="1"/>
      <protection locked="0"/>
    </xf>
    <xf numFmtId="0" fontId="2" fillId="0" borderId="85" xfId="0" applyFont="1" applyFill="1" applyBorder="1" applyAlignment="1" applyProtection="1">
      <alignment horizontal="center" vertical="center"/>
      <protection locked="0"/>
    </xf>
    <xf numFmtId="0" fontId="2" fillId="0" borderId="86" xfId="0" applyFont="1" applyFill="1" applyBorder="1" applyAlignment="1" applyProtection="1">
      <alignment horizontal="center" vertical="center"/>
      <protection locked="0"/>
    </xf>
    <xf numFmtId="164" fontId="23" fillId="0" borderId="0" xfId="0" applyNumberFormat="1" applyFont="1" applyFill="1" applyBorder="1" applyAlignment="1" applyProtection="1">
      <alignment horizontal="center" vertical="center"/>
      <protection locked="0"/>
    </xf>
    <xf numFmtId="0" fontId="2" fillId="0" borderId="79" xfId="0" applyFont="1" applyBorder="1" applyAlignment="1" applyProtection="1">
      <alignment horizontal="center" vertical="center" wrapText="1"/>
      <protection/>
    </xf>
    <xf numFmtId="0" fontId="2" fillId="0" borderId="16" xfId="0" applyFont="1" applyBorder="1" applyAlignment="1" applyProtection="1">
      <alignment horizontal="center" vertical="center" wrapText="1"/>
      <protection/>
    </xf>
    <xf numFmtId="0" fontId="2" fillId="0" borderId="78" xfId="0" applyFont="1" applyBorder="1" applyAlignment="1" applyProtection="1">
      <alignment horizontal="center" vertical="center" wrapText="1"/>
      <protection/>
    </xf>
    <xf numFmtId="0" fontId="2" fillId="0" borderId="16" xfId="0" applyFont="1" applyBorder="1" applyAlignment="1" applyProtection="1">
      <alignment horizontal="left" vertical="center" wrapText="1"/>
      <protection/>
    </xf>
    <xf numFmtId="0" fontId="2" fillId="0" borderId="87" xfId="0" applyFont="1" applyBorder="1" applyAlignment="1" applyProtection="1">
      <alignment horizontal="center" vertical="center" wrapText="1"/>
      <protection/>
    </xf>
    <xf numFmtId="0" fontId="5" fillId="17" borderId="15" xfId="0" applyFont="1" applyFill="1" applyBorder="1" applyAlignment="1" applyProtection="1">
      <alignment horizontal="left" vertical="center"/>
      <protection/>
    </xf>
    <xf numFmtId="0" fontId="5" fillId="17" borderId="11" xfId="0" applyFont="1" applyFill="1" applyBorder="1" applyAlignment="1" applyProtection="1">
      <alignment horizontal="left" vertical="center"/>
      <protection/>
    </xf>
    <xf numFmtId="0" fontId="5" fillId="11" borderId="15" xfId="0" applyFont="1" applyFill="1" applyBorder="1" applyAlignment="1" applyProtection="1">
      <alignment horizontal="left" vertical="center"/>
      <protection/>
    </xf>
    <xf numFmtId="0" fontId="5" fillId="11" borderId="11" xfId="0" applyFont="1" applyFill="1" applyBorder="1" applyAlignment="1" applyProtection="1">
      <alignment horizontal="left" vertical="center"/>
      <protection/>
    </xf>
    <xf numFmtId="164" fontId="23" fillId="0" borderId="82" xfId="0" applyNumberFormat="1" applyFont="1" applyBorder="1" applyAlignment="1" applyProtection="1">
      <alignment horizontal="center" vertical="center"/>
      <protection locked="0"/>
    </xf>
    <xf numFmtId="0" fontId="2" fillId="0" borderId="88" xfId="0" applyFont="1" applyFill="1" applyBorder="1" applyAlignment="1" applyProtection="1">
      <alignment horizontal="center" vertical="center"/>
      <protection locked="0"/>
    </xf>
    <xf numFmtId="164" fontId="23" fillId="0" borderId="77" xfId="0" applyNumberFormat="1" applyFont="1" applyBorder="1" applyAlignment="1" applyProtection="1">
      <alignment horizontal="center" vertical="center"/>
      <protection locked="0"/>
    </xf>
    <xf numFmtId="0" fontId="2" fillId="0" borderId="72" xfId="0" applyFont="1" applyFill="1" applyBorder="1" applyAlignment="1" applyProtection="1">
      <alignment horizontal="center" vertical="center"/>
      <protection locked="0"/>
    </xf>
    <xf numFmtId="0" fontId="2" fillId="0" borderId="89" xfId="0" applyFont="1" applyFill="1" applyBorder="1" applyAlignment="1" applyProtection="1">
      <alignment horizontal="center" vertical="center"/>
      <protection locked="0"/>
    </xf>
    <xf numFmtId="0" fontId="2" fillId="0" borderId="54" xfId="0" applyFont="1" applyFill="1" applyBorder="1" applyAlignment="1" applyProtection="1">
      <alignment horizontal="center" vertical="center"/>
      <protection locked="0"/>
    </xf>
    <xf numFmtId="0" fontId="21" fillId="6" borderId="59" xfId="0" applyFont="1" applyFill="1" applyBorder="1" applyAlignment="1" applyProtection="1">
      <alignment horizontal="center" vertical="center" wrapText="1"/>
      <protection/>
    </xf>
    <xf numFmtId="0" fontId="21" fillId="6" borderId="52" xfId="0" applyFont="1" applyFill="1" applyBorder="1" applyAlignment="1" applyProtection="1">
      <alignment horizontal="center" vertical="center" wrapText="1"/>
      <protection/>
    </xf>
    <xf numFmtId="0" fontId="21" fillId="6" borderId="60" xfId="0" applyFont="1" applyFill="1" applyBorder="1" applyAlignment="1" applyProtection="1">
      <alignment horizontal="center" vertical="center" wrapText="1"/>
      <protection/>
    </xf>
    <xf numFmtId="164" fontId="23" fillId="0" borderId="90" xfId="0" applyNumberFormat="1" applyFont="1" applyFill="1" applyBorder="1" applyAlignment="1" applyProtection="1">
      <alignment horizontal="center" vertical="center"/>
      <protection locked="0"/>
    </xf>
    <xf numFmtId="0" fontId="2" fillId="0" borderId="91" xfId="0" applyFont="1" applyFill="1" applyBorder="1" applyAlignment="1" applyProtection="1">
      <alignment horizontal="center" vertical="center"/>
      <protection locked="0"/>
    </xf>
    <xf numFmtId="0" fontId="2" fillId="0" borderId="92" xfId="0" applyFont="1" applyFill="1" applyBorder="1" applyAlignment="1" applyProtection="1">
      <alignment horizontal="center" vertical="center"/>
      <protection locked="0"/>
    </xf>
    <xf numFmtId="0" fontId="2" fillId="0" borderId="93" xfId="0" applyFont="1" applyFill="1" applyBorder="1" applyAlignment="1" applyProtection="1">
      <alignment horizontal="center" vertical="center"/>
      <protection locked="0"/>
    </xf>
    <xf numFmtId="0" fontId="3" fillId="0" borderId="15" xfId="0" applyFont="1" applyBorder="1" applyAlignment="1" applyProtection="1">
      <alignment horizontal="left" vertical="center" wrapText="1"/>
      <protection/>
    </xf>
    <xf numFmtId="0" fontId="3" fillId="0" borderId="30" xfId="0" applyFont="1" applyBorder="1" applyAlignment="1" applyProtection="1">
      <alignment horizontal="left" vertical="center" wrapText="1"/>
      <protection/>
    </xf>
    <xf numFmtId="0" fontId="3" fillId="0" borderId="11" xfId="0" applyFont="1" applyBorder="1" applyAlignment="1" applyProtection="1">
      <alignment horizontal="left" vertical="center" wrapText="1"/>
      <protection/>
    </xf>
    <xf numFmtId="164" fontId="23" fillId="0" borderId="77" xfId="0" applyNumberFormat="1" applyFont="1" applyFill="1" applyBorder="1" applyAlignment="1" applyProtection="1">
      <alignment horizontal="center" vertical="center"/>
      <protection locked="0"/>
    </xf>
    <xf numFmtId="164" fontId="23" fillId="0" borderId="29" xfId="0" applyNumberFormat="1" applyFont="1" applyFill="1" applyBorder="1" applyAlignment="1" applyProtection="1">
      <alignment horizontal="center" vertical="center"/>
      <protection locked="0"/>
    </xf>
    <xf numFmtId="0" fontId="2" fillId="0" borderId="94" xfId="0" applyFont="1" applyFill="1" applyBorder="1" applyAlignment="1" applyProtection="1">
      <alignment horizontal="center" vertical="center"/>
      <protection locked="0"/>
    </xf>
    <xf numFmtId="0" fontId="2" fillId="0" borderId="95" xfId="0" applyFont="1" applyFill="1" applyBorder="1" applyAlignment="1" applyProtection="1">
      <alignment horizontal="center" vertical="center"/>
      <protection locked="0"/>
    </xf>
    <xf numFmtId="0" fontId="2" fillId="0" borderId="96" xfId="0" applyFont="1" applyFill="1" applyBorder="1" applyAlignment="1" applyProtection="1">
      <alignment horizontal="center" vertical="center"/>
      <protection locked="0"/>
    </xf>
    <xf numFmtId="0" fontId="2" fillId="0" borderId="87" xfId="0" applyFont="1" applyBorder="1" applyAlignment="1" applyProtection="1">
      <alignment horizontal="left" vertical="center" wrapText="1"/>
      <protection/>
    </xf>
    <xf numFmtId="0" fontId="2" fillId="0" borderId="87" xfId="0" applyFont="1" applyBorder="1" applyAlignment="1" applyProtection="1">
      <alignment horizontal="center" wrapText="1"/>
      <protection locked="0"/>
    </xf>
    <xf numFmtId="0" fontId="3" fillId="0" borderId="10" xfId="59" applyFont="1" applyBorder="1" applyAlignment="1" applyProtection="1">
      <alignment horizontal="left" vertical="center" wrapText="1"/>
      <protection/>
    </xf>
    <xf numFmtId="0" fontId="24" fillId="27" borderId="97" xfId="0" applyFont="1" applyFill="1" applyBorder="1" applyAlignment="1" applyProtection="1">
      <alignment horizontal="center"/>
      <protection/>
    </xf>
    <xf numFmtId="0" fontId="24" fillId="27" borderId="98" xfId="0" applyFont="1" applyFill="1" applyBorder="1" applyAlignment="1" applyProtection="1">
      <alignment horizontal="center"/>
      <protection/>
    </xf>
    <xf numFmtId="0" fontId="24" fillId="27" borderId="20" xfId="0" applyFont="1" applyFill="1" applyBorder="1" applyAlignment="1" applyProtection="1">
      <alignment horizontal="center"/>
      <protection/>
    </xf>
    <xf numFmtId="0" fontId="13" fillId="6" borderId="15" xfId="0" applyFont="1" applyFill="1" applyBorder="1" applyAlignment="1" applyProtection="1">
      <alignment horizontal="center" vertical="center" wrapText="1"/>
      <protection locked="0"/>
    </xf>
    <xf numFmtId="0" fontId="13" fillId="6" borderId="30" xfId="0" applyFont="1" applyFill="1" applyBorder="1" applyAlignment="1" applyProtection="1">
      <alignment horizontal="center" vertical="center" wrapText="1"/>
      <protection locked="0"/>
    </xf>
    <xf numFmtId="0" fontId="13" fillId="6" borderId="11" xfId="0" applyFont="1" applyFill="1" applyBorder="1" applyAlignment="1" applyProtection="1">
      <alignment horizontal="center" vertical="center" wrapText="1"/>
      <protection locked="0"/>
    </xf>
    <xf numFmtId="0" fontId="24" fillId="25" borderId="0" xfId="0" applyFont="1" applyFill="1" applyBorder="1" applyAlignment="1" applyProtection="1">
      <alignment horizontal="center" vertical="center" wrapText="1"/>
      <protection locked="0"/>
    </xf>
    <xf numFmtId="0" fontId="24" fillId="25" borderId="99" xfId="0" applyFont="1" applyFill="1" applyBorder="1" applyAlignment="1" applyProtection="1">
      <alignment horizontal="center" vertical="center" wrapText="1"/>
      <protection locked="0"/>
    </xf>
    <xf numFmtId="0" fontId="40" fillId="0" borderId="0" xfId="0" applyFont="1" applyAlignment="1" applyProtection="1">
      <alignment horizontal="left" vertical="center" wrapText="1"/>
      <protection locked="0"/>
    </xf>
    <xf numFmtId="0" fontId="4" fillId="0" borderId="0" xfId="0" applyFont="1" applyAlignment="1" applyProtection="1">
      <alignment horizontal="left" vertical="center"/>
      <protection locked="0"/>
    </xf>
    <xf numFmtId="0" fontId="24" fillId="27" borderId="66" xfId="0" applyFont="1" applyFill="1" applyBorder="1" applyAlignment="1" applyProtection="1">
      <alignment horizontal="center"/>
      <protection/>
    </xf>
    <xf numFmtId="0" fontId="24" fillId="27" borderId="67" xfId="0" applyFont="1" applyFill="1" applyBorder="1" applyAlignment="1" applyProtection="1">
      <alignment horizontal="center"/>
      <protection/>
    </xf>
    <xf numFmtId="0" fontId="24" fillId="27" borderId="68" xfId="0" applyFont="1" applyFill="1" applyBorder="1" applyAlignment="1" applyProtection="1">
      <alignment horizontal="center"/>
      <protection/>
    </xf>
    <xf numFmtId="0" fontId="17" fillId="6" borderId="15" xfId="0" applyFont="1" applyFill="1" applyBorder="1" applyAlignment="1">
      <alignment horizontal="center" vertical="center" wrapText="1"/>
    </xf>
    <xf numFmtId="0" fontId="17" fillId="6" borderId="30" xfId="0" applyFont="1" applyFill="1" applyBorder="1" applyAlignment="1">
      <alignment horizontal="center" vertical="center" wrapText="1"/>
    </xf>
    <xf numFmtId="0" fontId="17" fillId="6" borderId="100"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18" fillId="21" borderId="101" xfId="0" applyFont="1" applyFill="1" applyBorder="1" applyAlignment="1">
      <alignment horizontal="center" vertical="center" wrapText="1"/>
    </xf>
    <xf numFmtId="0" fontId="18" fillId="21" borderId="102" xfId="0" applyFont="1" applyFill="1" applyBorder="1" applyAlignment="1">
      <alignment horizontal="center" vertical="center" wrapText="1"/>
    </xf>
    <xf numFmtId="0" fontId="2" fillId="0" borderId="25" xfId="0" applyNumberFormat="1" applyFont="1" applyBorder="1" applyAlignment="1">
      <alignment horizontal="left" vertical="center" wrapText="1"/>
    </xf>
    <xf numFmtId="0" fontId="2" fillId="0" borderId="27" xfId="0" applyNumberFormat="1" applyFont="1" applyBorder="1" applyAlignment="1">
      <alignment horizontal="left" vertical="center" wrapText="1"/>
    </xf>
    <xf numFmtId="17" fontId="24" fillId="25" borderId="66" xfId="0" applyNumberFormat="1" applyFont="1" applyFill="1" applyBorder="1" applyAlignment="1" applyProtection="1">
      <alignment horizontal="center" vertical="center" wrapText="1"/>
      <protection locked="0"/>
    </xf>
    <xf numFmtId="0" fontId="23" fillId="0" borderId="103" xfId="0" applyFont="1" applyBorder="1" applyAlignment="1" applyProtection="1">
      <alignment/>
      <protection locked="0"/>
    </xf>
    <xf numFmtId="17" fontId="24" fillId="25" borderId="104" xfId="0" applyNumberFormat="1" applyFont="1" applyFill="1" applyBorder="1" applyAlignment="1" applyProtection="1">
      <alignment horizontal="center" vertical="center" wrapText="1"/>
      <protection locked="0"/>
    </xf>
    <xf numFmtId="17" fontId="24" fillId="25" borderId="63" xfId="0" applyNumberFormat="1" applyFont="1" applyFill="1" applyBorder="1" applyAlignment="1" applyProtection="1">
      <alignment horizontal="center" vertical="center" wrapText="1"/>
      <protection locked="0"/>
    </xf>
    <xf numFmtId="9" fontId="22" fillId="20" borderId="35" xfId="0" applyNumberFormat="1" applyFont="1" applyFill="1" applyBorder="1" applyAlignment="1" applyProtection="1">
      <alignment horizontal="center" vertical="center"/>
      <protection/>
    </xf>
    <xf numFmtId="9" fontId="22" fillId="20" borderId="10" xfId="0" applyNumberFormat="1" applyFont="1" applyFill="1" applyBorder="1" applyAlignment="1" applyProtection="1">
      <alignment horizontal="center" vertical="center"/>
      <protection/>
    </xf>
    <xf numFmtId="0" fontId="24" fillId="25" borderId="105" xfId="0" applyNumberFormat="1" applyFont="1" applyFill="1" applyBorder="1" applyAlignment="1" applyProtection="1">
      <alignment horizontal="center" vertical="center" wrapText="1"/>
      <protection locked="0"/>
    </xf>
    <xf numFmtId="0" fontId="23" fillId="0" borderId="106" xfId="0" applyFont="1" applyBorder="1" applyAlignment="1" applyProtection="1">
      <alignment/>
      <protection locked="0"/>
    </xf>
    <xf numFmtId="0" fontId="24" fillId="25" borderId="107" xfId="0" applyNumberFormat="1" applyFont="1" applyFill="1" applyBorder="1" applyAlignment="1" applyProtection="1">
      <alignment horizontal="center" vertical="center" wrapText="1"/>
      <protection locked="0"/>
    </xf>
    <xf numFmtId="0" fontId="24" fillId="25" borderId="108" xfId="0" applyNumberFormat="1" applyFont="1" applyFill="1" applyBorder="1" applyAlignment="1" applyProtection="1">
      <alignment horizontal="center" vertical="center" wrapText="1"/>
      <protection locked="0"/>
    </xf>
    <xf numFmtId="17" fontId="24" fillId="25" borderId="105" xfId="0" applyNumberFormat="1" applyFont="1" applyFill="1" applyBorder="1" applyAlignment="1" applyProtection="1">
      <alignment horizontal="center" vertical="center" wrapText="1"/>
      <protection locked="0"/>
    </xf>
    <xf numFmtId="17" fontId="24" fillId="25" borderId="107" xfId="0" applyNumberFormat="1" applyFont="1" applyFill="1" applyBorder="1" applyAlignment="1" applyProtection="1">
      <alignment horizontal="center" vertical="center" wrapText="1"/>
      <protection locked="0"/>
    </xf>
    <xf numFmtId="164" fontId="2" fillId="0" borderId="0" xfId="0" applyNumberFormat="1" applyFont="1" applyAlignment="1" applyProtection="1">
      <alignment/>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xfId="57"/>
    <cellStyle name="Normal 5" xfId="58"/>
    <cellStyle name="Normal_4 GRR" xfId="59"/>
    <cellStyle name="Note" xfId="60"/>
    <cellStyle name="Output" xfId="61"/>
    <cellStyle name="Percent" xfId="62"/>
    <cellStyle name="Percent 2 2" xfId="63"/>
    <cellStyle name="Title" xfId="64"/>
    <cellStyle name="Title 1" xfId="65"/>
    <cellStyle name="Total" xfId="66"/>
    <cellStyle name="Warning Text" xfId="67"/>
  </cellStyles>
  <dxfs count="61">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C000"/>
        </patternFill>
      </fill>
    </dxf>
    <dxf>
      <fill>
        <patternFill>
          <bgColor rgb="FF00FF00"/>
        </patternFill>
      </fill>
    </dxf>
    <dxf>
      <fill>
        <patternFill>
          <bgColor rgb="FFFF0000"/>
        </patternFill>
      </fill>
    </dxf>
    <dxf>
      <fill>
        <patternFill>
          <bgColor rgb="FFFF0000"/>
        </patternFill>
      </fill>
    </dxf>
    <dxf/>
    <dxf/>
    <dxf>
      <fill>
        <patternFill>
          <bgColor rgb="FF66FF66"/>
        </patternFill>
      </fill>
    </dxf>
    <dxf>
      <fill>
        <patternFill>
          <bgColor rgb="FFFF0000"/>
        </patternFill>
      </fill>
    </dxf>
    <dxf>
      <fill>
        <patternFill>
          <bgColor rgb="FF00FF00"/>
        </patternFill>
      </fill>
    </dxf>
    <dxf>
      <font>
        <color indexed="8"/>
      </font>
      <fill>
        <patternFill>
          <bgColor indexed="11"/>
        </patternFill>
      </fill>
    </dxf>
    <dxf>
      <fill>
        <patternFill>
          <bgColor indexed="10"/>
        </patternFill>
      </fill>
    </dxf>
    <dxf>
      <font>
        <color rgb="FF006100"/>
      </font>
      <fill>
        <patternFill>
          <bgColor rgb="FFC6EFCE"/>
        </patternFill>
      </fill>
    </dxf>
    <dxf>
      <fill>
        <patternFill>
          <bgColor rgb="FFFF0000"/>
        </patternFill>
      </fill>
    </dxf>
    <dxf>
      <font>
        <color theme="1"/>
      </font>
      <fill>
        <patternFill>
          <bgColor rgb="FF00FF00"/>
        </patternFill>
      </fill>
    </dxf>
    <dxf>
      <fill>
        <patternFill>
          <bgColor rgb="FFFF0000"/>
        </patternFill>
      </fill>
    </dxf>
    <dxf>
      <fill>
        <patternFill>
          <bgColor rgb="FFFF0000"/>
        </patternFill>
      </fill>
    </dxf>
    <dxf>
      <fill>
        <patternFill>
          <bgColor rgb="FF00FF00"/>
        </patternFill>
      </fill>
    </dxf>
    <dxf>
      <font>
        <color theme="1"/>
      </font>
      <fill>
        <patternFill>
          <bgColor rgb="FF00FF00"/>
        </patternFill>
      </fill>
    </dxf>
    <dxf>
      <fill>
        <patternFill>
          <bgColor rgb="FFFF0000"/>
        </patternFill>
      </fill>
    </dxf>
    <dxf>
      <fill>
        <patternFill>
          <bgColor rgb="FFFF0000"/>
        </patternFill>
      </fill>
    </dxf>
    <dxf>
      <fill>
        <patternFill>
          <bgColor rgb="FFFFC000"/>
        </patternFill>
      </fill>
    </dxf>
    <dxf>
      <fill>
        <patternFill>
          <bgColor rgb="FF00FF00"/>
        </patternFill>
      </fill>
    </dxf>
    <dxf/>
    <dxf/>
    <dxf>
      <fill>
        <patternFill>
          <bgColor rgb="FFFF0000"/>
        </patternFill>
      </fill>
    </dxf>
    <dxf>
      <fill>
        <patternFill>
          <bgColor rgb="FF66FF66"/>
        </patternFill>
      </fill>
    </dxf>
    <dxf>
      <fill>
        <patternFill>
          <bgColor rgb="FFFF0000"/>
        </patternFill>
      </fill>
    </dxf>
    <dxf>
      <font>
        <color theme="1"/>
      </font>
      <fill>
        <patternFill>
          <bgColor rgb="FF00FF00"/>
        </patternFill>
      </fill>
    </dxf>
    <dxf>
      <fill>
        <patternFill>
          <bgColor rgb="FFFFC000"/>
        </patternFill>
      </fill>
    </dxf>
    <dxf>
      <fill>
        <patternFill>
          <bgColor rgb="FFFF0000"/>
        </patternFill>
      </fill>
    </dxf>
    <dxf/>
    <dxf/>
    <dxf>
      <fill>
        <patternFill>
          <bgColor rgb="FF66FF66"/>
        </patternFill>
      </fill>
    </dxf>
    <dxf>
      <fill>
        <patternFill>
          <bgColor rgb="FFFFC000"/>
        </patternFill>
      </fill>
    </dxf>
    <dxf>
      <font>
        <color theme="1"/>
      </font>
      <fill>
        <patternFill>
          <bgColor rgb="FF00FF00"/>
        </patternFill>
      </fill>
    </dxf>
    <dxf>
      <fill>
        <patternFill>
          <bgColor rgb="FFFF00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indexed="63"/>
        </patternFill>
      </fill>
    </dxf>
    <dxf>
      <fill>
        <patternFill>
          <bgColor rgb="FFFFCC00"/>
        </patternFill>
      </fill>
      <border/>
    </dxf>
    <dxf>
      <fill>
        <patternFill patternType="solid">
          <fgColor indexed="65"/>
          <bgColor rgb="FFFF0000"/>
        </patternFill>
      </fill>
      <border/>
    </dxf>
    <dxf>
      <fill>
        <patternFill patternType="solid">
          <fgColor indexed="65"/>
          <bgColor rgb="FFFFCC00"/>
        </patternFill>
      </fill>
      <border/>
    </dxf>
  </dxf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114300</xdr:colOff>
      <xdr:row>0</xdr:row>
      <xdr:rowOff>209550</xdr:rowOff>
    </xdr:from>
    <xdr:to>
      <xdr:col>28</xdr:col>
      <xdr:colOff>2647950</xdr:colOff>
      <xdr:row>3</xdr:row>
      <xdr:rowOff>152400</xdr:rowOff>
    </xdr:to>
    <xdr:sp macro="[0]!Quality_New_Mth">
      <xdr:nvSpPr>
        <xdr:cNvPr id="1" name="Rectangle 2"/>
        <xdr:cNvSpPr>
          <a:spLocks/>
        </xdr:cNvSpPr>
      </xdr:nvSpPr>
      <xdr:spPr>
        <a:xfrm>
          <a:off x="9953625" y="209550"/>
          <a:ext cx="2533650" cy="666750"/>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
Refresh Data for new Month</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38100</xdr:colOff>
      <xdr:row>1</xdr:row>
      <xdr:rowOff>76200</xdr:rowOff>
    </xdr:from>
    <xdr:to>
      <xdr:col>18</xdr:col>
      <xdr:colOff>3629025</xdr:colOff>
      <xdr:row>5</xdr:row>
      <xdr:rowOff>85725</xdr:rowOff>
    </xdr:to>
    <xdr:sp macro="[0]!FRT_Qtr_Update">
      <xdr:nvSpPr>
        <xdr:cNvPr id="1" name="Rectangle 4"/>
        <xdr:cNvSpPr>
          <a:spLocks/>
        </xdr:cNvSpPr>
      </xdr:nvSpPr>
      <xdr:spPr>
        <a:xfrm>
          <a:off x="8429625" y="504825"/>
          <a:ext cx="3638550" cy="571500"/>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
Refresh Triggers for New Quarter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38100</xdr:colOff>
      <xdr:row>2</xdr:row>
      <xdr:rowOff>152400</xdr:rowOff>
    </xdr:from>
    <xdr:to>
      <xdr:col>21</xdr:col>
      <xdr:colOff>2486025</xdr:colOff>
      <xdr:row>4</xdr:row>
      <xdr:rowOff>114300</xdr:rowOff>
    </xdr:to>
    <xdr:sp macro="[0]!GRR_Qtr_Update">
      <xdr:nvSpPr>
        <xdr:cNvPr id="1" name="Rectangle 13"/>
        <xdr:cNvSpPr>
          <a:spLocks/>
        </xdr:cNvSpPr>
      </xdr:nvSpPr>
      <xdr:spPr>
        <a:xfrm>
          <a:off x="11477625" y="695325"/>
          <a:ext cx="2447925" cy="600075"/>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
Refresh GRR for New Quarter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xdr:colOff>
      <xdr:row>2</xdr:row>
      <xdr:rowOff>38100</xdr:rowOff>
    </xdr:from>
    <xdr:to>
      <xdr:col>17</xdr:col>
      <xdr:colOff>2409825</xdr:colOff>
      <xdr:row>5</xdr:row>
      <xdr:rowOff>104775</xdr:rowOff>
    </xdr:to>
    <xdr:sp macro="[0]!CD_Qtr_Update">
      <xdr:nvSpPr>
        <xdr:cNvPr id="1" name="Rectangle 2"/>
        <xdr:cNvSpPr>
          <a:spLocks/>
        </xdr:cNvSpPr>
      </xdr:nvSpPr>
      <xdr:spPr>
        <a:xfrm>
          <a:off x="7534275" y="742950"/>
          <a:ext cx="2343150" cy="666750"/>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
Refresh Data for new Quarter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dimension ref="A6:AI69"/>
  <sheetViews>
    <sheetView showGridLines="0" tabSelected="1" zoomScale="85" zoomScaleNormal="85" zoomScaleSheetLayoutView="100" zoomScalePageLayoutView="0" workbookViewId="0" topLeftCell="A1">
      <selection activeCell="A25" sqref="A25"/>
    </sheetView>
  </sheetViews>
  <sheetFormatPr defaultColWidth="8.8515625" defaultRowHeight="15"/>
  <cols>
    <col min="1" max="1" width="112.421875" style="2" customWidth="1"/>
    <col min="2" max="16" width="8.8515625" style="2" customWidth="1"/>
    <col min="17" max="17" width="0.85546875" style="2" customWidth="1"/>
    <col min="18" max="22" width="8.8515625" style="2" customWidth="1"/>
    <col min="23" max="23" width="0.9921875" style="2" customWidth="1"/>
    <col min="24" max="16384" width="8.8515625" style="2" customWidth="1"/>
  </cols>
  <sheetData>
    <row r="2" ht="33" customHeight="1"/>
    <row r="6" spans="26:35" ht="15">
      <c r="Z6" s="29" t="s">
        <v>148</v>
      </c>
      <c r="AI6" s="29" t="s">
        <v>148</v>
      </c>
    </row>
    <row r="10" ht="23.25">
      <c r="A10" s="3" t="s">
        <v>213</v>
      </c>
    </row>
    <row r="11" ht="14.25">
      <c r="A11" s="26"/>
    </row>
    <row r="12" ht="14.25">
      <c r="A12" s="26"/>
    </row>
    <row r="13" ht="23.25">
      <c r="A13" s="3" t="s">
        <v>204</v>
      </c>
    </row>
    <row r="14" ht="45.75" customHeight="1">
      <c r="A14" s="216" t="s">
        <v>91</v>
      </c>
    </row>
    <row r="15" ht="23.25">
      <c r="A15" s="3" t="s">
        <v>205</v>
      </c>
    </row>
    <row r="16" ht="38.25" customHeight="1">
      <c r="A16" s="112" t="s">
        <v>77</v>
      </c>
    </row>
    <row r="17" ht="97.5" customHeight="1">
      <c r="A17" s="30" t="s">
        <v>87</v>
      </c>
    </row>
    <row r="20" ht="27.75">
      <c r="A20" s="217" t="s">
        <v>88</v>
      </c>
    </row>
    <row r="28" spans="4:26" ht="14.25">
      <c r="D28" s="28"/>
      <c r="E28" s="28"/>
      <c r="F28" s="28"/>
      <c r="G28" s="28"/>
      <c r="H28" s="28"/>
      <c r="I28" s="28"/>
      <c r="J28" s="28"/>
      <c r="K28" s="28"/>
      <c r="L28" s="28"/>
      <c r="M28" s="28"/>
      <c r="N28" s="28"/>
      <c r="O28" s="28"/>
      <c r="P28" s="28"/>
      <c r="Q28" s="28"/>
      <c r="R28" s="28"/>
      <c r="S28" s="28"/>
      <c r="T28" s="28"/>
      <c r="U28" s="28"/>
      <c r="V28" s="28"/>
      <c r="W28" s="28"/>
      <c r="X28" s="28"/>
      <c r="Y28" s="28"/>
      <c r="Z28" s="28"/>
    </row>
    <row r="56" ht="14.25">
      <c r="A56" s="242" t="s">
        <v>95</v>
      </c>
    </row>
    <row r="57" ht="14.25">
      <c r="A57" s="243" t="s">
        <v>285</v>
      </c>
    </row>
    <row r="58" ht="14.25">
      <c r="A58" s="244" t="s">
        <v>286</v>
      </c>
    </row>
    <row r="59" ht="14.25">
      <c r="A59" s="244" t="s">
        <v>287</v>
      </c>
    </row>
    <row r="60" ht="14.25">
      <c r="A60" s="244" t="s">
        <v>288</v>
      </c>
    </row>
    <row r="61" ht="14.25">
      <c r="A61" s="244" t="s">
        <v>73</v>
      </c>
    </row>
    <row r="62" ht="14.25">
      <c r="A62" s="244" t="s">
        <v>74</v>
      </c>
    </row>
    <row r="63" ht="14.25">
      <c r="A63" s="244" t="s">
        <v>75</v>
      </c>
    </row>
    <row r="64" ht="14.25">
      <c r="A64" s="244" t="s">
        <v>76</v>
      </c>
    </row>
    <row r="65" ht="14.25">
      <c r="A65" s="244" t="s">
        <v>77</v>
      </c>
    </row>
    <row r="66" ht="14.25">
      <c r="A66" s="244" t="s">
        <v>78</v>
      </c>
    </row>
    <row r="67" ht="14.25">
      <c r="A67" s="244" t="s">
        <v>79</v>
      </c>
    </row>
    <row r="68" ht="14.25">
      <c r="A68" s="244" t="s">
        <v>80</v>
      </c>
    </row>
    <row r="69" ht="14.25">
      <c r="A69" s="242"/>
    </row>
  </sheetData>
  <sheetProtection/>
  <conditionalFormatting sqref="A14">
    <cfRule type="expression" priority="1" dxfId="57" stopIfTrue="1">
      <formula>A$4=1</formula>
    </cfRule>
  </conditionalFormatting>
  <dataValidations count="1">
    <dataValidation type="list" allowBlank="1" showInputMessage="1" showErrorMessage="1" sqref="A16">
      <formula1>$A$56:$A$68</formula1>
    </dataValidation>
  </dataValidations>
  <printOptions/>
  <pageMargins left="0.24" right="0.42"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
    <pageSetUpPr fitToPage="1"/>
  </sheetPr>
  <dimension ref="A1:T86"/>
  <sheetViews>
    <sheetView showGridLines="0" view="pageBreakPreview" zoomScale="85" zoomScaleNormal="85" zoomScaleSheetLayoutView="85" zoomScalePageLayoutView="0" workbookViewId="0" topLeftCell="A1">
      <pane xSplit="4" ySplit="7" topLeftCell="E8" activePane="bottomRight" state="frozen"/>
      <selection pane="topLeft" activeCell="W18" sqref="W18"/>
      <selection pane="topRight" activeCell="W18" sqref="W18"/>
      <selection pane="bottomLeft" activeCell="W18" sqref="W18"/>
      <selection pane="bottomRight" activeCell="L12" sqref="L12"/>
    </sheetView>
  </sheetViews>
  <sheetFormatPr defaultColWidth="8.8515625" defaultRowHeight="15"/>
  <cols>
    <col min="1" max="1" width="5.28125" style="296" customWidth="1"/>
    <col min="2" max="2" width="59.140625" style="0" customWidth="1"/>
    <col min="3" max="3" width="9.421875" style="0" bestFit="1" customWidth="1"/>
    <col min="4" max="4" width="0.9921875" style="0" customWidth="1"/>
    <col min="5" max="5" width="22.57421875" style="296" customWidth="1"/>
    <col min="6" max="6" width="0.85546875" style="0" customWidth="1"/>
    <col min="7" max="7" width="1.28515625" style="0" customWidth="1"/>
    <col min="8" max="8" width="22.57421875" style="296" customWidth="1"/>
    <col min="9" max="9" width="0.85546875" style="0" customWidth="1"/>
    <col min="10" max="10" width="1.28515625" style="0" customWidth="1"/>
    <col min="11" max="11" width="60.57421875" style="0" customWidth="1"/>
    <col min="14" max="17" width="0" style="0" hidden="1" customWidth="1"/>
  </cols>
  <sheetData>
    <row r="1" spans="2:14" ht="30.75" customHeight="1">
      <c r="B1" s="15" t="s">
        <v>71</v>
      </c>
      <c r="C1" s="15"/>
      <c r="D1" s="17"/>
      <c r="E1" s="628" t="str">
        <f>'1 Cover Sheet'!A14</f>
        <v>&lt;INSERT TRUST NAME HERE&gt;</v>
      </c>
      <c r="F1" s="629"/>
      <c r="G1" s="629"/>
      <c r="H1" s="630"/>
      <c r="I1" s="630"/>
      <c r="J1" s="630"/>
      <c r="K1" s="631"/>
      <c r="N1" s="372"/>
    </row>
    <row r="2" spans="2:14" ht="6.75" customHeight="1">
      <c r="B2" s="15"/>
      <c r="C2" s="11"/>
      <c r="D2" s="11"/>
      <c r="F2" s="9"/>
      <c r="G2" s="9"/>
      <c r="I2" s="9"/>
      <c r="J2" s="9"/>
      <c r="N2" s="373"/>
    </row>
    <row r="3" spans="2:14" ht="19.5" customHeight="1">
      <c r="B3" s="371">
        <f ca="1">TODAY()</f>
        <v>41229</v>
      </c>
      <c r="C3" s="11"/>
      <c r="D3" s="11"/>
      <c r="E3" s="470" t="s">
        <v>70</v>
      </c>
      <c r="F3" s="471"/>
      <c r="G3" s="471"/>
      <c r="H3" s="632"/>
      <c r="I3" s="632"/>
      <c r="J3" s="632"/>
      <c r="K3" s="472"/>
      <c r="N3" s="372"/>
    </row>
    <row r="4" spans="2:14" ht="15.75" customHeight="1">
      <c r="B4" s="15"/>
      <c r="C4" s="11"/>
      <c r="D4" s="11"/>
      <c r="E4" s="473"/>
      <c r="F4" s="474"/>
      <c r="G4" s="474"/>
      <c r="H4" s="633"/>
      <c r="I4" s="633"/>
      <c r="J4" s="633"/>
      <c r="K4" s="475"/>
      <c r="N4" s="372"/>
    </row>
    <row r="5" spans="2:14" ht="9.75" customHeight="1">
      <c r="B5" s="12"/>
      <c r="F5" s="9"/>
      <c r="G5" s="14"/>
      <c r="I5" s="9"/>
      <c r="J5" s="14"/>
      <c r="N5" s="373"/>
    </row>
    <row r="6" spans="1:17" ht="34.5" customHeight="1">
      <c r="A6" s="477" t="s">
        <v>72</v>
      </c>
      <c r="B6" s="477"/>
      <c r="C6" s="113" t="s">
        <v>69</v>
      </c>
      <c r="E6" s="361" t="s">
        <v>89</v>
      </c>
      <c r="F6" s="362"/>
      <c r="G6" s="363"/>
      <c r="H6" s="361" t="s">
        <v>90</v>
      </c>
      <c r="I6" s="362"/>
      <c r="J6" s="363"/>
      <c r="K6" s="8" t="s">
        <v>39</v>
      </c>
      <c r="N6" s="372"/>
      <c r="Q6" s="29" t="s">
        <v>148</v>
      </c>
    </row>
    <row r="7" spans="6:14" ht="9.75" customHeight="1">
      <c r="F7" s="362"/>
      <c r="G7" s="363"/>
      <c r="I7" s="362"/>
      <c r="J7" s="363"/>
      <c r="N7" s="373"/>
    </row>
    <row r="8" spans="1:17" s="356" customFormat="1" ht="39.75" customHeight="1">
      <c r="A8" s="355">
        <v>1</v>
      </c>
      <c r="B8" s="364"/>
      <c r="C8" s="365"/>
      <c r="D8" s="379"/>
      <c r="E8" s="391"/>
      <c r="F8" s="362"/>
      <c r="G8" s="363"/>
      <c r="H8" s="391"/>
      <c r="I8" s="362"/>
      <c r="J8" s="363"/>
      <c r="K8" s="357"/>
      <c r="N8" s="383"/>
      <c r="O8" s="384" t="s">
        <v>85</v>
      </c>
      <c r="P8" s="403" t="s">
        <v>83</v>
      </c>
      <c r="Q8" s="374"/>
    </row>
    <row r="9" spans="1:17" ht="4.5" customHeight="1">
      <c r="A9" s="32"/>
      <c r="B9" s="366"/>
      <c r="C9" s="367"/>
      <c r="D9" s="338"/>
      <c r="E9" s="376"/>
      <c r="F9" s="362"/>
      <c r="G9" s="363"/>
      <c r="H9" s="376"/>
      <c r="I9" s="362"/>
      <c r="J9" s="363"/>
      <c r="K9" s="333"/>
      <c r="N9" s="9"/>
      <c r="O9" s="384" t="s">
        <v>82</v>
      </c>
      <c r="P9" s="378" t="s">
        <v>86</v>
      </c>
      <c r="Q9" s="375"/>
    </row>
    <row r="10" spans="1:17" s="356" customFormat="1" ht="39.75" customHeight="1">
      <c r="A10" s="355">
        <v>2</v>
      </c>
      <c r="B10" s="368"/>
      <c r="C10" s="365"/>
      <c r="D10" s="379"/>
      <c r="E10" s="391"/>
      <c r="F10" s="362"/>
      <c r="G10" s="363"/>
      <c r="H10" s="391"/>
      <c r="I10" s="362"/>
      <c r="J10" s="363"/>
      <c r="K10" s="357"/>
      <c r="N10" s="383"/>
      <c r="O10" s="384" t="s">
        <v>81</v>
      </c>
      <c r="P10" s="403" t="s">
        <v>36</v>
      </c>
      <c r="Q10" s="374"/>
    </row>
    <row r="11" spans="1:17" ht="3.75" customHeight="1">
      <c r="A11" s="32"/>
      <c r="B11" s="366"/>
      <c r="C11" s="367"/>
      <c r="D11" s="338"/>
      <c r="E11" s="376"/>
      <c r="F11" s="362"/>
      <c r="G11" s="363"/>
      <c r="H11" s="376"/>
      <c r="I11" s="362"/>
      <c r="J11" s="363"/>
      <c r="K11" s="333"/>
      <c r="O11" s="381"/>
      <c r="P11" s="378" t="s">
        <v>84</v>
      </c>
      <c r="Q11" s="375"/>
    </row>
    <row r="12" spans="1:16" s="356" customFormat="1" ht="39.75" customHeight="1">
      <c r="A12" s="355">
        <v>3</v>
      </c>
      <c r="B12" s="368"/>
      <c r="C12" s="365"/>
      <c r="D12" s="379"/>
      <c r="E12" s="391"/>
      <c r="F12" s="362"/>
      <c r="G12" s="363"/>
      <c r="H12" s="391"/>
      <c r="I12" s="362"/>
      <c r="J12" s="363"/>
      <c r="K12" s="357"/>
      <c r="O12" s="382"/>
      <c r="P12" s="382"/>
    </row>
    <row r="13" spans="1:11" ht="3.75" customHeight="1">
      <c r="A13" s="32"/>
      <c r="B13" s="62"/>
      <c r="C13" s="367"/>
      <c r="D13" s="338"/>
      <c r="E13" s="376"/>
      <c r="F13" s="362"/>
      <c r="G13" s="363"/>
      <c r="H13" s="376"/>
      <c r="I13" s="362"/>
      <c r="J13" s="363"/>
      <c r="K13" s="333"/>
    </row>
    <row r="14" spans="1:12" s="356" customFormat="1" ht="39.75" customHeight="1">
      <c r="A14" s="355">
        <v>4</v>
      </c>
      <c r="B14" s="368"/>
      <c r="C14" s="365"/>
      <c r="D14" s="379"/>
      <c r="E14" s="391"/>
      <c r="F14" s="362"/>
      <c r="G14" s="363"/>
      <c r="H14" s="391"/>
      <c r="I14" s="362"/>
      <c r="J14" s="363"/>
      <c r="K14" s="357"/>
      <c r="L14" s="370"/>
    </row>
    <row r="15" spans="1:11" ht="3.75" customHeight="1">
      <c r="A15" s="32"/>
      <c r="B15" s="62"/>
      <c r="C15" s="367"/>
      <c r="D15" s="338"/>
      <c r="E15" s="376"/>
      <c r="F15" s="362"/>
      <c r="G15" s="363"/>
      <c r="H15" s="376"/>
      <c r="I15" s="362"/>
      <c r="J15" s="363"/>
      <c r="K15" s="333"/>
    </row>
    <row r="16" spans="1:11" s="356" customFormat="1" ht="39.75" customHeight="1">
      <c r="A16" s="355">
        <v>5</v>
      </c>
      <c r="B16" s="368"/>
      <c r="C16" s="365"/>
      <c r="D16" s="379"/>
      <c r="E16" s="391"/>
      <c r="F16" s="362"/>
      <c r="G16" s="363"/>
      <c r="H16" s="391"/>
      <c r="I16" s="362"/>
      <c r="J16" s="363"/>
      <c r="K16" s="357"/>
    </row>
    <row r="17" spans="1:11" ht="4.5" customHeight="1">
      <c r="A17" s="32"/>
      <c r="B17" s="369"/>
      <c r="C17" s="367"/>
      <c r="D17" s="338"/>
      <c r="E17" s="376"/>
      <c r="F17" s="362"/>
      <c r="G17" s="363"/>
      <c r="H17" s="376"/>
      <c r="I17" s="362"/>
      <c r="J17" s="363"/>
      <c r="K17" s="333"/>
    </row>
    <row r="18" spans="1:11" s="358" customFormat="1" ht="39.75" customHeight="1">
      <c r="A18" s="355">
        <v>6</v>
      </c>
      <c r="B18" s="368"/>
      <c r="C18" s="365"/>
      <c r="D18" s="380"/>
      <c r="E18" s="391"/>
      <c r="F18" s="362"/>
      <c r="G18" s="363"/>
      <c r="H18" s="391"/>
      <c r="I18" s="362"/>
      <c r="J18" s="363"/>
      <c r="K18" s="359"/>
    </row>
    <row r="19" spans="1:11" ht="4.5" customHeight="1">
      <c r="A19" s="360"/>
      <c r="B19" s="338"/>
      <c r="C19" s="367"/>
      <c r="D19" s="338"/>
      <c r="E19" s="377"/>
      <c r="F19" s="362"/>
      <c r="G19" s="363"/>
      <c r="H19" s="377"/>
      <c r="I19" s="362"/>
      <c r="J19" s="363"/>
      <c r="K19" s="338"/>
    </row>
    <row r="20" spans="1:14" s="356" customFormat="1" ht="39.75" customHeight="1">
      <c r="A20" s="355">
        <v>7</v>
      </c>
      <c r="B20" s="368"/>
      <c r="C20" s="365"/>
      <c r="D20" s="380"/>
      <c r="E20" s="391"/>
      <c r="F20" s="362"/>
      <c r="G20" s="363"/>
      <c r="H20" s="391"/>
      <c r="I20" s="362"/>
      <c r="J20" s="363"/>
      <c r="K20" s="359"/>
      <c r="L20" s="358"/>
      <c r="M20" s="358"/>
      <c r="N20" s="358"/>
    </row>
    <row r="21" spans="1:11" ht="5.25" customHeight="1">
      <c r="A21" s="360"/>
      <c r="B21" s="338"/>
      <c r="C21" s="367"/>
      <c r="D21" s="338"/>
      <c r="E21" s="377"/>
      <c r="F21" s="362"/>
      <c r="G21" s="363"/>
      <c r="H21" s="377"/>
      <c r="I21" s="362"/>
      <c r="J21" s="363"/>
      <c r="K21" s="338"/>
    </row>
    <row r="22" spans="1:14" s="356" customFormat="1" ht="39.75" customHeight="1">
      <c r="A22" s="355">
        <v>8</v>
      </c>
      <c r="B22" s="364"/>
      <c r="C22" s="365"/>
      <c r="D22" s="380"/>
      <c r="E22" s="391"/>
      <c r="F22" s="362"/>
      <c r="G22" s="363"/>
      <c r="H22" s="391"/>
      <c r="I22" s="362"/>
      <c r="J22" s="363"/>
      <c r="K22" s="359"/>
      <c r="L22" s="358"/>
      <c r="M22" s="358"/>
      <c r="N22" s="358"/>
    </row>
    <row r="23" spans="1:11" ht="5.25" customHeight="1">
      <c r="A23" s="360"/>
      <c r="B23" s="338"/>
      <c r="C23" s="367"/>
      <c r="D23" s="338"/>
      <c r="E23" s="377"/>
      <c r="F23" s="362"/>
      <c r="G23" s="363"/>
      <c r="H23" s="377"/>
      <c r="I23" s="362"/>
      <c r="J23" s="363"/>
      <c r="K23" s="338"/>
    </row>
    <row r="24" spans="1:20" s="356" customFormat="1" ht="39.75" customHeight="1">
      <c r="A24" s="355">
        <v>9</v>
      </c>
      <c r="B24" s="368"/>
      <c r="C24" s="365"/>
      <c r="D24" s="380"/>
      <c r="E24" s="391"/>
      <c r="F24" s="362"/>
      <c r="G24" s="363"/>
      <c r="H24" s="391"/>
      <c r="I24" s="362"/>
      <c r="J24" s="363"/>
      <c r="K24" s="359"/>
      <c r="L24" s="358"/>
      <c r="M24" s="358"/>
      <c r="N24" s="358"/>
      <c r="O24" s="358"/>
      <c r="P24" s="358"/>
      <c r="Q24" s="358"/>
      <c r="R24" s="358"/>
      <c r="S24" s="358"/>
      <c r="T24" s="358"/>
    </row>
    <row r="25" spans="2:11" ht="4.5" customHeight="1">
      <c r="B25" s="338"/>
      <c r="C25" s="367"/>
      <c r="D25" s="338"/>
      <c r="E25" s="377"/>
      <c r="F25" s="362"/>
      <c r="G25" s="363"/>
      <c r="H25" s="377"/>
      <c r="I25" s="362"/>
      <c r="J25" s="363"/>
      <c r="K25" s="338"/>
    </row>
    <row r="26" spans="1:16" s="356" customFormat="1" ht="39.75" customHeight="1">
      <c r="A26" s="355">
        <v>10</v>
      </c>
      <c r="B26" s="368"/>
      <c r="C26" s="365"/>
      <c r="D26" s="380"/>
      <c r="E26" s="391"/>
      <c r="F26" s="362"/>
      <c r="G26" s="363"/>
      <c r="H26" s="391"/>
      <c r="I26" s="362"/>
      <c r="J26" s="363"/>
      <c r="K26" s="359"/>
      <c r="L26" s="358"/>
      <c r="M26" s="358"/>
      <c r="N26" s="358"/>
      <c r="O26" s="358"/>
      <c r="P26" s="358"/>
    </row>
    <row r="27" spans="2:11" ht="4.5" customHeight="1">
      <c r="B27" s="338"/>
      <c r="C27" s="367"/>
      <c r="D27" s="338"/>
      <c r="E27" s="377"/>
      <c r="F27" s="362"/>
      <c r="G27" s="363"/>
      <c r="H27" s="377"/>
      <c r="I27" s="362"/>
      <c r="J27" s="363"/>
      <c r="K27" s="338"/>
    </row>
    <row r="28" spans="1:15" s="356" customFormat="1" ht="39.75" customHeight="1">
      <c r="A28" s="355">
        <v>11</v>
      </c>
      <c r="B28" s="368"/>
      <c r="C28" s="365"/>
      <c r="D28" s="380"/>
      <c r="E28" s="391"/>
      <c r="F28" s="362"/>
      <c r="G28" s="363"/>
      <c r="H28" s="391"/>
      <c r="I28" s="362"/>
      <c r="J28" s="363"/>
      <c r="K28" s="359"/>
      <c r="L28" s="358"/>
      <c r="M28" s="358"/>
      <c r="N28" s="358"/>
      <c r="O28" s="358"/>
    </row>
    <row r="29" spans="2:11" ht="4.5" customHeight="1">
      <c r="B29" s="338"/>
      <c r="C29" s="367"/>
      <c r="D29" s="338"/>
      <c r="E29" s="377"/>
      <c r="F29" s="362"/>
      <c r="G29" s="363"/>
      <c r="H29" s="377"/>
      <c r="I29" s="362"/>
      <c r="J29" s="363"/>
      <c r="K29" s="338"/>
    </row>
    <row r="30" spans="1:15" s="356" customFormat="1" ht="39.75" customHeight="1">
      <c r="A30" s="355">
        <v>12</v>
      </c>
      <c r="B30" s="368"/>
      <c r="C30" s="365"/>
      <c r="D30" s="380"/>
      <c r="E30" s="391"/>
      <c r="F30" s="362"/>
      <c r="G30" s="363"/>
      <c r="H30" s="391"/>
      <c r="I30" s="362"/>
      <c r="J30" s="363"/>
      <c r="K30" s="359"/>
      <c r="L30" s="358"/>
      <c r="M30" s="358"/>
      <c r="N30" s="358"/>
      <c r="O30" s="358"/>
    </row>
    <row r="31" spans="2:11" ht="4.5" customHeight="1">
      <c r="B31" s="338"/>
      <c r="C31" s="367"/>
      <c r="D31" s="338"/>
      <c r="E31" s="377"/>
      <c r="F31" s="362"/>
      <c r="G31" s="363"/>
      <c r="H31" s="377"/>
      <c r="I31" s="362"/>
      <c r="J31" s="363"/>
      <c r="K31" s="338"/>
    </row>
    <row r="32" spans="1:15" s="356" customFormat="1" ht="39.75" customHeight="1">
      <c r="A32" s="355">
        <v>13</v>
      </c>
      <c r="B32" s="368"/>
      <c r="C32" s="365"/>
      <c r="D32" s="380"/>
      <c r="E32" s="391"/>
      <c r="F32" s="362"/>
      <c r="G32" s="363"/>
      <c r="H32" s="391"/>
      <c r="I32" s="362"/>
      <c r="J32" s="363"/>
      <c r="K32" s="359"/>
      <c r="L32" s="358"/>
      <c r="M32" s="358"/>
      <c r="N32" s="358"/>
      <c r="O32" s="358"/>
    </row>
    <row r="33" spans="2:11" ht="3.75" customHeight="1">
      <c r="B33" s="338"/>
      <c r="C33" s="367"/>
      <c r="D33" s="338"/>
      <c r="E33" s="377"/>
      <c r="F33" s="362"/>
      <c r="G33" s="363"/>
      <c r="H33" s="377"/>
      <c r="I33" s="362"/>
      <c r="J33" s="363"/>
      <c r="K33" s="338"/>
    </row>
    <row r="34" spans="1:15" s="356" customFormat="1" ht="39.75" customHeight="1">
      <c r="A34" s="355">
        <v>14</v>
      </c>
      <c r="B34" s="368"/>
      <c r="C34" s="365"/>
      <c r="D34" s="380"/>
      <c r="E34" s="391"/>
      <c r="F34" s="362"/>
      <c r="G34" s="363"/>
      <c r="H34" s="391"/>
      <c r="I34" s="362"/>
      <c r="J34" s="363"/>
      <c r="K34" s="359"/>
      <c r="L34" s="358"/>
      <c r="M34" s="358"/>
      <c r="N34" s="358"/>
      <c r="O34" s="358"/>
    </row>
    <row r="35" spans="2:11" ht="3.75" customHeight="1">
      <c r="B35" s="338"/>
      <c r="C35" s="367"/>
      <c r="D35" s="338"/>
      <c r="E35" s="377"/>
      <c r="F35" s="362"/>
      <c r="G35" s="363"/>
      <c r="H35" s="377"/>
      <c r="I35" s="362"/>
      <c r="J35" s="363"/>
      <c r="K35" s="338"/>
    </row>
    <row r="36" spans="1:16" s="356" customFormat="1" ht="39.75" customHeight="1">
      <c r="A36" s="355">
        <v>15</v>
      </c>
      <c r="B36" s="368"/>
      <c r="C36" s="365"/>
      <c r="D36" s="380"/>
      <c r="E36" s="391"/>
      <c r="F36" s="362"/>
      <c r="G36" s="363"/>
      <c r="H36" s="391"/>
      <c r="I36" s="362"/>
      <c r="J36" s="363"/>
      <c r="K36" s="359"/>
      <c r="L36" s="358"/>
      <c r="M36" s="358"/>
      <c r="N36" s="358"/>
      <c r="O36" s="358"/>
      <c r="P36" s="358"/>
    </row>
    <row r="37" spans="2:11" ht="3.75" customHeight="1">
      <c r="B37" s="338"/>
      <c r="C37" s="367"/>
      <c r="D37" s="338"/>
      <c r="E37" s="377"/>
      <c r="F37" s="362"/>
      <c r="G37" s="363"/>
      <c r="H37" s="377"/>
      <c r="I37" s="362"/>
      <c r="J37" s="363"/>
      <c r="K37" s="338"/>
    </row>
    <row r="38" spans="1:15" s="356" customFormat="1" ht="39.75" customHeight="1">
      <c r="A38" s="355">
        <v>16</v>
      </c>
      <c r="B38" s="368"/>
      <c r="C38" s="365"/>
      <c r="D38" s="380"/>
      <c r="E38" s="391"/>
      <c r="F38" s="362"/>
      <c r="G38" s="363"/>
      <c r="H38" s="391"/>
      <c r="I38" s="362"/>
      <c r="J38" s="363"/>
      <c r="K38" s="359"/>
      <c r="L38" s="358"/>
      <c r="M38" s="358"/>
      <c r="N38" s="358"/>
      <c r="O38" s="358"/>
    </row>
    <row r="39" spans="2:11" ht="3.75" customHeight="1">
      <c r="B39" s="338"/>
      <c r="C39" s="367"/>
      <c r="D39" s="338"/>
      <c r="E39" s="377"/>
      <c r="F39" s="362"/>
      <c r="G39" s="363"/>
      <c r="H39" s="377"/>
      <c r="I39" s="362"/>
      <c r="J39" s="363"/>
      <c r="K39" s="338"/>
    </row>
    <row r="40" spans="1:15" s="356" customFormat="1" ht="39.75" customHeight="1">
      <c r="A40" s="355">
        <v>17</v>
      </c>
      <c r="B40" s="368"/>
      <c r="C40" s="365"/>
      <c r="D40" s="380"/>
      <c r="E40" s="391"/>
      <c r="F40" s="362"/>
      <c r="G40" s="363"/>
      <c r="H40" s="391"/>
      <c r="I40" s="362"/>
      <c r="J40" s="363"/>
      <c r="K40" s="359"/>
      <c r="L40" s="358"/>
      <c r="M40" s="358"/>
      <c r="N40" s="358"/>
      <c r="O40" s="358"/>
    </row>
    <row r="41" spans="2:11" ht="3.75" customHeight="1">
      <c r="B41" s="338"/>
      <c r="C41" s="367"/>
      <c r="D41" s="338"/>
      <c r="E41" s="377"/>
      <c r="F41" s="362"/>
      <c r="G41" s="363"/>
      <c r="H41" s="377"/>
      <c r="I41" s="362"/>
      <c r="J41" s="363"/>
      <c r="K41" s="338"/>
    </row>
    <row r="42" spans="1:15" s="356" customFormat="1" ht="39.75" customHeight="1">
      <c r="A42" s="355">
        <v>18</v>
      </c>
      <c r="B42" s="368"/>
      <c r="C42" s="365"/>
      <c r="D42" s="380"/>
      <c r="E42" s="391"/>
      <c r="F42" s="362"/>
      <c r="G42" s="363"/>
      <c r="H42" s="391"/>
      <c r="I42" s="362"/>
      <c r="J42" s="363"/>
      <c r="K42" s="359"/>
      <c r="L42" s="358"/>
      <c r="M42" s="358"/>
      <c r="N42" s="358"/>
      <c r="O42" s="358"/>
    </row>
    <row r="43" spans="2:11" ht="3.75" customHeight="1">
      <c r="B43" s="338"/>
      <c r="C43" s="367"/>
      <c r="D43" s="338"/>
      <c r="E43" s="377"/>
      <c r="F43" s="362"/>
      <c r="G43" s="363"/>
      <c r="H43" s="377"/>
      <c r="I43" s="362"/>
      <c r="J43" s="363"/>
      <c r="K43" s="338"/>
    </row>
    <row r="44" spans="1:15" s="356" customFormat="1" ht="39.75" customHeight="1">
      <c r="A44" s="355">
        <v>19</v>
      </c>
      <c r="B44" s="368"/>
      <c r="C44" s="365"/>
      <c r="D44" s="380"/>
      <c r="E44" s="391"/>
      <c r="F44" s="362"/>
      <c r="G44" s="363"/>
      <c r="H44" s="391"/>
      <c r="I44" s="362"/>
      <c r="J44" s="363"/>
      <c r="K44" s="359"/>
      <c r="L44" s="358"/>
      <c r="M44" s="358"/>
      <c r="N44" s="358"/>
      <c r="O44" s="358"/>
    </row>
    <row r="45" spans="2:11" ht="3.75" customHeight="1">
      <c r="B45" s="338"/>
      <c r="C45" s="367"/>
      <c r="D45" s="338"/>
      <c r="E45" s="377"/>
      <c r="F45" s="362"/>
      <c r="G45" s="363"/>
      <c r="H45" s="377"/>
      <c r="I45" s="362"/>
      <c r="J45" s="363"/>
      <c r="K45" s="338"/>
    </row>
    <row r="46" spans="1:15" s="356" customFormat="1" ht="39.75" customHeight="1">
      <c r="A46" s="355">
        <v>20</v>
      </c>
      <c r="B46" s="368"/>
      <c r="C46" s="365"/>
      <c r="D46" s="380"/>
      <c r="E46" s="391"/>
      <c r="F46" s="362"/>
      <c r="G46" s="363"/>
      <c r="H46" s="391"/>
      <c r="I46" s="362"/>
      <c r="J46" s="363"/>
      <c r="K46" s="359"/>
      <c r="L46" s="358"/>
      <c r="M46" s="358"/>
      <c r="N46" s="358"/>
      <c r="O46" s="358"/>
    </row>
    <row r="47" spans="2:11" ht="3.75" customHeight="1">
      <c r="B47" s="338"/>
      <c r="C47" s="367"/>
      <c r="D47" s="338"/>
      <c r="E47" s="377"/>
      <c r="F47" s="362"/>
      <c r="G47" s="363"/>
      <c r="H47" s="377"/>
      <c r="I47" s="362"/>
      <c r="J47" s="363"/>
      <c r="K47" s="338"/>
    </row>
    <row r="48" spans="1:15" s="356" customFormat="1" ht="39.75" customHeight="1">
      <c r="A48" s="355">
        <v>21</v>
      </c>
      <c r="B48" s="368"/>
      <c r="C48" s="365"/>
      <c r="D48" s="380"/>
      <c r="E48" s="391"/>
      <c r="F48" s="362"/>
      <c r="G48" s="363"/>
      <c r="H48" s="391"/>
      <c r="I48" s="362"/>
      <c r="J48" s="363"/>
      <c r="K48" s="359"/>
      <c r="L48" s="358"/>
      <c r="M48" s="358"/>
      <c r="N48" s="358"/>
      <c r="O48" s="358"/>
    </row>
    <row r="49" spans="2:11" ht="3.75" customHeight="1">
      <c r="B49" s="338"/>
      <c r="C49" s="367"/>
      <c r="D49" s="338"/>
      <c r="E49" s="377"/>
      <c r="F49" s="362"/>
      <c r="G49" s="363"/>
      <c r="H49" s="377"/>
      <c r="I49" s="362"/>
      <c r="J49" s="363"/>
      <c r="K49" s="338"/>
    </row>
    <row r="50" spans="1:15" s="356" customFormat="1" ht="39.75" customHeight="1">
      <c r="A50" s="355">
        <v>22</v>
      </c>
      <c r="B50" s="368"/>
      <c r="C50" s="365"/>
      <c r="D50" s="380"/>
      <c r="E50" s="391"/>
      <c r="F50" s="362"/>
      <c r="G50" s="363"/>
      <c r="H50" s="391"/>
      <c r="I50" s="362"/>
      <c r="J50" s="363"/>
      <c r="K50" s="359"/>
      <c r="L50" s="358"/>
      <c r="M50" s="358"/>
      <c r="N50" s="358"/>
      <c r="O50" s="358"/>
    </row>
    <row r="51" spans="2:11" ht="3.75" customHeight="1">
      <c r="B51" s="338"/>
      <c r="C51" s="367"/>
      <c r="D51" s="338"/>
      <c r="E51" s="377"/>
      <c r="F51" s="362"/>
      <c r="G51" s="363"/>
      <c r="H51" s="377"/>
      <c r="I51" s="362"/>
      <c r="J51" s="363"/>
      <c r="K51" s="338"/>
    </row>
    <row r="52" spans="1:15" s="356" customFormat="1" ht="39.75" customHeight="1">
      <c r="A52" s="355">
        <v>23</v>
      </c>
      <c r="B52" s="368"/>
      <c r="C52" s="365"/>
      <c r="D52" s="380"/>
      <c r="E52" s="391"/>
      <c r="F52" s="362"/>
      <c r="G52" s="363"/>
      <c r="H52" s="391"/>
      <c r="I52" s="362"/>
      <c r="J52" s="363"/>
      <c r="K52" s="359"/>
      <c r="L52" s="358"/>
      <c r="M52" s="358"/>
      <c r="N52" s="358"/>
      <c r="O52" s="358"/>
    </row>
    <row r="53" spans="2:11" ht="3.75" customHeight="1">
      <c r="B53" s="338"/>
      <c r="C53" s="367"/>
      <c r="D53" s="338"/>
      <c r="E53" s="377"/>
      <c r="F53" s="362"/>
      <c r="G53" s="363"/>
      <c r="H53" s="377"/>
      <c r="I53" s="362"/>
      <c r="J53" s="363"/>
      <c r="K53" s="338"/>
    </row>
    <row r="54" spans="1:15" s="356" customFormat="1" ht="39.75" customHeight="1">
      <c r="A54" s="355">
        <v>24</v>
      </c>
      <c r="B54" s="368"/>
      <c r="C54" s="365"/>
      <c r="D54" s="380"/>
      <c r="E54" s="391"/>
      <c r="F54" s="362"/>
      <c r="G54" s="363"/>
      <c r="H54" s="391"/>
      <c r="I54" s="362"/>
      <c r="J54" s="363"/>
      <c r="K54" s="359"/>
      <c r="L54" s="358"/>
      <c r="M54" s="358"/>
      <c r="N54" s="358"/>
      <c r="O54" s="358"/>
    </row>
    <row r="55" spans="2:11" ht="3.75" customHeight="1">
      <c r="B55" s="338"/>
      <c r="C55" s="367"/>
      <c r="D55" s="338"/>
      <c r="E55" s="377"/>
      <c r="F55" s="362"/>
      <c r="G55" s="363"/>
      <c r="H55" s="377"/>
      <c r="I55" s="362"/>
      <c r="J55" s="363"/>
      <c r="K55" s="338"/>
    </row>
    <row r="56" spans="1:15" s="356" customFormat="1" ht="39.75" customHeight="1">
      <c r="A56" s="355">
        <v>25</v>
      </c>
      <c r="B56" s="368"/>
      <c r="C56" s="365"/>
      <c r="D56" s="380"/>
      <c r="E56" s="391"/>
      <c r="F56" s="362"/>
      <c r="G56" s="363"/>
      <c r="H56" s="391"/>
      <c r="I56" s="362"/>
      <c r="J56" s="363"/>
      <c r="K56" s="359"/>
      <c r="L56" s="358"/>
      <c r="M56" s="358"/>
      <c r="N56" s="358"/>
      <c r="O56" s="358"/>
    </row>
    <row r="57" spans="2:11" ht="3.75" customHeight="1">
      <c r="B57" s="338"/>
      <c r="C57" s="367"/>
      <c r="D57" s="338"/>
      <c r="E57" s="377"/>
      <c r="F57" s="362"/>
      <c r="G57" s="363"/>
      <c r="H57" s="377"/>
      <c r="I57" s="362"/>
      <c r="J57" s="363"/>
      <c r="K57" s="338"/>
    </row>
    <row r="58" spans="1:15" s="356" customFormat="1" ht="39.75" customHeight="1">
      <c r="A58" s="355">
        <v>26</v>
      </c>
      <c r="B58" s="368"/>
      <c r="C58" s="365"/>
      <c r="D58" s="380"/>
      <c r="E58" s="391"/>
      <c r="F58" s="362"/>
      <c r="G58" s="363"/>
      <c r="H58" s="391"/>
      <c r="I58" s="362"/>
      <c r="J58" s="363"/>
      <c r="K58" s="359"/>
      <c r="L58" s="358"/>
      <c r="M58" s="358"/>
      <c r="N58" s="358"/>
      <c r="O58" s="358"/>
    </row>
    <row r="59" spans="2:11" ht="3.75" customHeight="1">
      <c r="B59" s="338"/>
      <c r="C59" s="367"/>
      <c r="D59" s="338"/>
      <c r="E59" s="377"/>
      <c r="F59" s="362"/>
      <c r="G59" s="363"/>
      <c r="H59" s="377"/>
      <c r="I59" s="362"/>
      <c r="J59" s="363"/>
      <c r="K59" s="338"/>
    </row>
    <row r="60" spans="1:15" s="356" customFormat="1" ht="39.75" customHeight="1">
      <c r="A60" s="355">
        <v>27</v>
      </c>
      <c r="B60" s="368"/>
      <c r="C60" s="365"/>
      <c r="D60" s="380"/>
      <c r="E60" s="391"/>
      <c r="F60" s="362"/>
      <c r="G60" s="363"/>
      <c r="H60" s="391"/>
      <c r="I60" s="362"/>
      <c r="J60" s="363"/>
      <c r="K60" s="359"/>
      <c r="L60" s="358"/>
      <c r="M60" s="358"/>
      <c r="N60" s="358"/>
      <c r="O60" s="358"/>
    </row>
    <row r="61" spans="2:11" ht="3.75" customHeight="1">
      <c r="B61" s="338"/>
      <c r="C61" s="367"/>
      <c r="D61" s="338"/>
      <c r="E61" s="377"/>
      <c r="F61" s="362"/>
      <c r="G61" s="363"/>
      <c r="H61" s="377"/>
      <c r="I61" s="362"/>
      <c r="J61" s="363"/>
      <c r="K61" s="338"/>
    </row>
    <row r="62" spans="1:15" s="356" customFormat="1" ht="39.75" customHeight="1">
      <c r="A62" s="355">
        <v>28</v>
      </c>
      <c r="B62" s="368"/>
      <c r="C62" s="365"/>
      <c r="D62" s="380"/>
      <c r="E62" s="391"/>
      <c r="F62" s="362"/>
      <c r="G62" s="363"/>
      <c r="H62" s="391"/>
      <c r="I62" s="362"/>
      <c r="J62" s="363"/>
      <c r="K62" s="359"/>
      <c r="L62" s="358"/>
      <c r="M62" s="358"/>
      <c r="N62" s="358"/>
      <c r="O62" s="358"/>
    </row>
    <row r="63" spans="2:11" ht="3.75" customHeight="1">
      <c r="B63" s="338"/>
      <c r="C63" s="367"/>
      <c r="D63" s="338"/>
      <c r="E63" s="377"/>
      <c r="F63" s="362"/>
      <c r="G63" s="363"/>
      <c r="H63" s="377"/>
      <c r="I63" s="362"/>
      <c r="J63" s="363"/>
      <c r="K63" s="338"/>
    </row>
    <row r="64" spans="1:15" s="356" customFormat="1" ht="39.75" customHeight="1">
      <c r="A64" s="355">
        <v>29</v>
      </c>
      <c r="B64" s="368"/>
      <c r="C64" s="365"/>
      <c r="D64" s="380"/>
      <c r="E64" s="391"/>
      <c r="F64" s="362"/>
      <c r="G64" s="363"/>
      <c r="H64" s="391"/>
      <c r="I64" s="362"/>
      <c r="J64" s="363"/>
      <c r="K64" s="359"/>
      <c r="L64" s="358"/>
      <c r="M64" s="358"/>
      <c r="N64" s="358"/>
      <c r="O64" s="358"/>
    </row>
    <row r="65" spans="2:11" ht="3.75" customHeight="1">
      <c r="B65" s="338"/>
      <c r="C65" s="367"/>
      <c r="D65" s="338"/>
      <c r="E65" s="377"/>
      <c r="F65" s="362"/>
      <c r="G65" s="363"/>
      <c r="H65" s="377"/>
      <c r="I65" s="362"/>
      <c r="J65" s="363"/>
      <c r="K65" s="338"/>
    </row>
    <row r="66" spans="1:15" s="356" customFormat="1" ht="39.75" customHeight="1">
      <c r="A66" s="355">
        <v>30</v>
      </c>
      <c r="B66" s="368"/>
      <c r="C66" s="365"/>
      <c r="D66" s="380"/>
      <c r="E66" s="391"/>
      <c r="F66" s="362"/>
      <c r="G66" s="363"/>
      <c r="H66" s="391"/>
      <c r="I66" s="362"/>
      <c r="J66" s="363"/>
      <c r="K66" s="359"/>
      <c r="L66" s="358"/>
      <c r="M66" s="358"/>
      <c r="N66" s="358"/>
      <c r="O66" s="358"/>
    </row>
    <row r="67" spans="2:11" ht="3.75" customHeight="1">
      <c r="B67" s="338"/>
      <c r="C67" s="367"/>
      <c r="D67" s="338"/>
      <c r="E67" s="377"/>
      <c r="F67" s="362"/>
      <c r="G67" s="363"/>
      <c r="H67" s="377"/>
      <c r="I67" s="362"/>
      <c r="J67" s="363"/>
      <c r="K67" s="338"/>
    </row>
    <row r="68" spans="1:15" s="356" customFormat="1" ht="39.75" customHeight="1">
      <c r="A68" s="355">
        <v>31</v>
      </c>
      <c r="B68" s="368"/>
      <c r="C68" s="365"/>
      <c r="D68" s="380"/>
      <c r="E68" s="391"/>
      <c r="F68" s="362"/>
      <c r="G68" s="363"/>
      <c r="H68" s="391"/>
      <c r="I68" s="362"/>
      <c r="J68" s="363"/>
      <c r="K68" s="359"/>
      <c r="L68" s="358"/>
      <c r="M68" s="358"/>
      <c r="N68" s="358"/>
      <c r="O68" s="358"/>
    </row>
    <row r="69" spans="2:11" ht="3.75" customHeight="1">
      <c r="B69" s="338"/>
      <c r="C69" s="367"/>
      <c r="D69" s="338"/>
      <c r="E69" s="377"/>
      <c r="F69" s="362"/>
      <c r="G69" s="363"/>
      <c r="H69" s="377"/>
      <c r="I69" s="362"/>
      <c r="J69" s="363"/>
      <c r="K69" s="338"/>
    </row>
    <row r="70" spans="1:15" s="356" customFormat="1" ht="39.75" customHeight="1">
      <c r="A70" s="355">
        <v>32</v>
      </c>
      <c r="B70" s="368"/>
      <c r="C70" s="365"/>
      <c r="D70" s="380"/>
      <c r="E70" s="391"/>
      <c r="F70" s="362"/>
      <c r="G70" s="363"/>
      <c r="H70" s="391"/>
      <c r="I70" s="362"/>
      <c r="J70" s="363"/>
      <c r="K70" s="359"/>
      <c r="L70" s="358"/>
      <c r="M70" s="358"/>
      <c r="N70" s="358"/>
      <c r="O70" s="358"/>
    </row>
    <row r="71" spans="2:11" ht="3.75" customHeight="1">
      <c r="B71" s="338"/>
      <c r="C71" s="367"/>
      <c r="D71" s="338"/>
      <c r="E71" s="377"/>
      <c r="F71" s="362"/>
      <c r="G71" s="363"/>
      <c r="H71" s="377"/>
      <c r="I71" s="362"/>
      <c r="J71" s="363"/>
      <c r="K71" s="338"/>
    </row>
    <row r="72" spans="1:15" s="356" customFormat="1" ht="39.75" customHeight="1">
      <c r="A72" s="355">
        <v>33</v>
      </c>
      <c r="B72" s="368"/>
      <c r="C72" s="365"/>
      <c r="D72" s="380"/>
      <c r="E72" s="391"/>
      <c r="F72" s="362"/>
      <c r="G72" s="363"/>
      <c r="H72" s="391"/>
      <c r="I72" s="362"/>
      <c r="J72" s="363"/>
      <c r="K72" s="359"/>
      <c r="L72" s="358"/>
      <c r="M72" s="358"/>
      <c r="N72" s="358"/>
      <c r="O72" s="358"/>
    </row>
    <row r="73" spans="2:11" ht="3.75" customHeight="1">
      <c r="B73" s="338"/>
      <c r="C73" s="367"/>
      <c r="D73" s="338"/>
      <c r="E73" s="377"/>
      <c r="F73" s="362"/>
      <c r="G73" s="363"/>
      <c r="H73" s="377"/>
      <c r="I73" s="362"/>
      <c r="J73" s="363"/>
      <c r="K73" s="338"/>
    </row>
    <row r="74" spans="1:15" s="356" customFormat="1" ht="39.75" customHeight="1">
      <c r="A74" s="355">
        <v>34</v>
      </c>
      <c r="B74" s="368"/>
      <c r="C74" s="365"/>
      <c r="D74" s="380"/>
      <c r="E74" s="391"/>
      <c r="F74" s="362"/>
      <c r="G74" s="363"/>
      <c r="H74" s="391"/>
      <c r="I74" s="362"/>
      <c r="J74" s="363"/>
      <c r="K74" s="359"/>
      <c r="L74" s="358"/>
      <c r="M74" s="358"/>
      <c r="N74" s="358"/>
      <c r="O74" s="358"/>
    </row>
    <row r="75" spans="2:11" ht="3.75" customHeight="1">
      <c r="B75" s="338"/>
      <c r="C75" s="367"/>
      <c r="D75" s="338"/>
      <c r="E75" s="377"/>
      <c r="F75" s="362"/>
      <c r="G75" s="363"/>
      <c r="H75" s="377"/>
      <c r="I75" s="362"/>
      <c r="J75" s="363"/>
      <c r="K75" s="338"/>
    </row>
    <row r="76" spans="1:15" s="356" customFormat="1" ht="39.75" customHeight="1">
      <c r="A76" s="355">
        <v>35</v>
      </c>
      <c r="B76" s="368"/>
      <c r="C76" s="365"/>
      <c r="D76" s="380"/>
      <c r="E76" s="391"/>
      <c r="F76" s="362"/>
      <c r="G76" s="363"/>
      <c r="H76" s="391"/>
      <c r="I76" s="362"/>
      <c r="J76" s="363"/>
      <c r="K76" s="359"/>
      <c r="L76" s="358"/>
      <c r="M76" s="358"/>
      <c r="N76" s="358"/>
      <c r="O76" s="358"/>
    </row>
    <row r="77" spans="2:11" ht="3.75" customHeight="1">
      <c r="B77" s="338"/>
      <c r="C77" s="367"/>
      <c r="D77" s="338"/>
      <c r="E77" s="377"/>
      <c r="F77" s="362"/>
      <c r="G77" s="363"/>
      <c r="H77" s="377"/>
      <c r="I77" s="362"/>
      <c r="J77" s="363"/>
      <c r="K77" s="338"/>
    </row>
    <row r="78" spans="1:15" s="356" customFormat="1" ht="39.75" customHeight="1">
      <c r="A78" s="355">
        <v>36</v>
      </c>
      <c r="B78" s="368"/>
      <c r="C78" s="365"/>
      <c r="D78" s="380"/>
      <c r="E78" s="391"/>
      <c r="F78" s="362"/>
      <c r="G78" s="363"/>
      <c r="H78" s="391"/>
      <c r="I78" s="362"/>
      <c r="J78" s="363"/>
      <c r="K78" s="359"/>
      <c r="L78" s="358"/>
      <c r="M78" s="358"/>
      <c r="N78" s="358"/>
      <c r="O78" s="358"/>
    </row>
    <row r="79" spans="2:11" ht="3.75" customHeight="1">
      <c r="B79" s="338"/>
      <c r="C79" s="367"/>
      <c r="D79" s="338"/>
      <c r="E79" s="377"/>
      <c r="F79" s="362"/>
      <c r="G79" s="363"/>
      <c r="H79" s="377"/>
      <c r="I79" s="362"/>
      <c r="J79" s="363"/>
      <c r="K79" s="338"/>
    </row>
    <row r="80" spans="1:15" s="356" customFormat="1" ht="39.75" customHeight="1">
      <c r="A80" s="355">
        <v>37</v>
      </c>
      <c r="B80" s="368"/>
      <c r="C80" s="365"/>
      <c r="D80" s="380"/>
      <c r="E80" s="391"/>
      <c r="F80" s="362"/>
      <c r="G80" s="363"/>
      <c r="H80" s="391"/>
      <c r="I80" s="362"/>
      <c r="J80" s="363"/>
      <c r="K80" s="359"/>
      <c r="L80" s="358"/>
      <c r="M80" s="358"/>
      <c r="N80" s="358"/>
      <c r="O80" s="358"/>
    </row>
    <row r="81" spans="2:11" ht="3.75" customHeight="1">
      <c r="B81" s="338"/>
      <c r="C81" s="367"/>
      <c r="D81" s="338"/>
      <c r="E81" s="377"/>
      <c r="F81" s="362"/>
      <c r="G81" s="363"/>
      <c r="H81" s="377"/>
      <c r="I81" s="362"/>
      <c r="J81" s="363"/>
      <c r="K81" s="338"/>
    </row>
    <row r="82" spans="1:15" s="356" customFormat="1" ht="39.75" customHeight="1">
      <c r="A82" s="355">
        <v>38</v>
      </c>
      <c r="B82" s="368"/>
      <c r="C82" s="365"/>
      <c r="D82" s="380"/>
      <c r="E82" s="391"/>
      <c r="F82" s="362"/>
      <c r="G82" s="363"/>
      <c r="H82" s="391"/>
      <c r="I82" s="362"/>
      <c r="J82" s="363"/>
      <c r="K82" s="359"/>
      <c r="L82" s="358"/>
      <c r="M82" s="358"/>
      <c r="N82" s="358"/>
      <c r="O82" s="358"/>
    </row>
    <row r="83" spans="2:11" ht="3.75" customHeight="1">
      <c r="B83" s="338"/>
      <c r="C83" s="367"/>
      <c r="D83" s="338"/>
      <c r="E83" s="377"/>
      <c r="F83" s="362"/>
      <c r="G83" s="363"/>
      <c r="H83" s="377"/>
      <c r="I83" s="362"/>
      <c r="J83" s="363"/>
      <c r="K83" s="338"/>
    </row>
    <row r="84" spans="1:15" s="356" customFormat="1" ht="39.75" customHeight="1">
      <c r="A84" s="355">
        <v>39</v>
      </c>
      <c r="B84" s="368"/>
      <c r="C84" s="365"/>
      <c r="D84" s="380"/>
      <c r="E84" s="391"/>
      <c r="F84" s="362"/>
      <c r="G84" s="363"/>
      <c r="H84" s="391"/>
      <c r="I84" s="362"/>
      <c r="J84" s="363"/>
      <c r="K84" s="359"/>
      <c r="L84" s="358"/>
      <c r="M84" s="358"/>
      <c r="N84" s="358"/>
      <c r="O84" s="358"/>
    </row>
    <row r="85" spans="2:11" ht="3.75" customHeight="1">
      <c r="B85" s="338"/>
      <c r="C85" s="367"/>
      <c r="D85" s="338"/>
      <c r="E85" s="377"/>
      <c r="F85" s="362"/>
      <c r="G85" s="363"/>
      <c r="H85" s="377"/>
      <c r="I85" s="362"/>
      <c r="J85" s="363"/>
      <c r="K85" s="338"/>
    </row>
    <row r="86" spans="1:15" s="356" customFormat="1" ht="39.75" customHeight="1">
      <c r="A86" s="355">
        <v>40</v>
      </c>
      <c r="B86" s="368"/>
      <c r="C86" s="365"/>
      <c r="D86" s="380"/>
      <c r="E86" s="391"/>
      <c r="F86" s="362"/>
      <c r="G86" s="363"/>
      <c r="H86" s="391"/>
      <c r="I86" s="362"/>
      <c r="J86" s="363"/>
      <c r="K86" s="359"/>
      <c r="L86" s="358"/>
      <c r="M86" s="358"/>
      <c r="N86" s="358"/>
      <c r="O86" s="358"/>
    </row>
  </sheetData>
  <sheetProtection password="CD4C" sheet="1" formatRows="0"/>
  <mergeCells count="3">
    <mergeCell ref="A6:B6"/>
    <mergeCell ref="E1:K1"/>
    <mergeCell ref="E3:K4"/>
  </mergeCells>
  <conditionalFormatting sqref="E8 E36 E10 E12 E14 E16 E18 E20 E22 E24 E26 E28 E30 E32 E34 E38 E40 E42 E44 E46 E48 E50 E52 E54 E56 E58 E60 E62 E64 E66 E68 E70 E72 E74 E76 E78 E80 E82 E84 E86">
    <cfRule type="cellIs" priority="1" dxfId="58" operator="equal" stopIfTrue="1">
      <formula>$O$9</formula>
    </cfRule>
    <cfRule type="cellIs" priority="2" dxfId="26" operator="equal" stopIfTrue="1">
      <formula>$O$8</formula>
    </cfRule>
    <cfRule type="cellIs" priority="3" dxfId="27" operator="equal" stopIfTrue="1">
      <formula>$O$10</formula>
    </cfRule>
  </conditionalFormatting>
  <conditionalFormatting sqref="H8 H10 H12 H14 H16 H18 H20 H22 H24 H26 H28 H30 H32 H34 H36 H38 H40 H42 H44 H46 H48 H50 H52 H54 H56 H58 H60 H62 H64 H66 H68 H70 H72 H74 H76 H78 H80 H82 H84 H86">
    <cfRule type="cellIs" priority="4" dxfId="27" operator="equal" stopIfTrue="1">
      <formula>$P$11</formula>
    </cfRule>
    <cfRule type="cellIs" priority="5" dxfId="26" operator="equal" stopIfTrue="1">
      <formula>$P$8</formula>
    </cfRule>
    <cfRule type="cellIs" priority="6" dxfId="58" operator="notEqual" stopIfTrue="1">
      <formula>""</formula>
    </cfRule>
  </conditionalFormatting>
  <dataValidations count="5">
    <dataValidation type="date" operator="greaterThan" allowBlank="1" showInputMessage="1" showErrorMessage="1" promptTitle="Enter Date" prompt="Please enter date in line with your TFA" sqref="C9 C11 C13 C15 C17 C19 C21 C23 C25 C27 C29 C31 C33 C35 C37 C39 C41 C43 C45 C47 C49 C51 C53 C55 C57 C59 C61 C63 C65 C67 C69 C71 C73 C75 C77 C79 C81 C83 C85">
      <formula1>36526</formula1>
    </dataValidation>
    <dataValidation type="list" allowBlank="1" showInputMessage="1" showErrorMessage="1" promptTitle="Date Required" prompt="List is activated where the milestone date provided is prior to the current reporting period" sqref="E8">
      <formula1>IF($C8="",$O$1,IF($C8&lt;=$B$3,$O$8:$O$10,""))</formula1>
    </dataValidation>
    <dataValidation type="date" operator="greaterThan" allowBlank="1" showInputMessage="1" showErrorMessage="1" promptTitle="Enter Date" prompt="Please enter the date in line with your TFA" errorTitle="Date not recognised" error="Please enter a valid date" sqref="C8 C10 C12 C14 C16 C18 C20 C22 C24 C26 C28 C30 C32 C34 C36 C38 C40 C42 C44 C46 C48 C50 C52 C54 C56 C58 C60 C62 C64 C66 C68 C70 C72 C74 C76 C78 C80 C82 C84 C86">
      <formula1>36526</formula1>
    </dataValidation>
    <dataValidation type="list" allowBlank="1" showInputMessage="1" showErrorMessage="1" promptTitle="Date Required" prompt="List is activated where the milestone date provided is in the future" sqref="H8 H10 H12 H14 H16 H18 H20 H22 H24 H26 H28 H30 H32 H34 H36 H38 H40 H42 H44 H46 H48 H50 H52 H54 H56 H58 H60 H62 H64 H66 H68 H70 H72 H74 H76 H78 H80 H82 H84 H86">
      <formula1>IF($C8&gt;$B$3,$P$8:$P$11,$P$12)</formula1>
    </dataValidation>
    <dataValidation type="list" allowBlank="1" showInputMessage="1" showErrorMessage="1" sqref="E10 E12 E14 E16 E18 E20 E22 E24 E26 E28 E30 E32 E34 E36 E38 E40 E42 E44 E46 E48 E50 E52 E54 E56 E58 E60 E62 E64 E66 E68 E70 E72 E74 E76 E78 E80 E82 E84 E86">
      <formula1>IF($C10="",$O$1,IF($C10&lt;=$B$3,$O$8:$O$10,""))</formula1>
    </dataValidation>
  </dataValidations>
  <printOptions horizontalCentered="1"/>
  <pageMargins left="0.15748031496062992" right="0.1968503937007874" top="0.3937007874015748" bottom="0.35433070866141736" header="0.31496062992125984" footer="0.31496062992125984"/>
  <pageSetup fitToHeight="1" fitToWidth="1" horizontalDpi="600" verticalDpi="600" orientation="portrait" paperSize="9" scale="43" r:id="rId1"/>
</worksheet>
</file>

<file path=xl/worksheets/sheet11.xml><?xml version="1.0" encoding="utf-8"?>
<worksheet xmlns="http://schemas.openxmlformats.org/spreadsheetml/2006/main" xmlns:r="http://schemas.openxmlformats.org/officeDocument/2006/relationships">
  <sheetPr codeName="Sheet10">
    <pageSetUpPr fitToPage="1"/>
  </sheetPr>
  <dimension ref="A1:C45"/>
  <sheetViews>
    <sheetView showGridLines="0" zoomScale="70" zoomScaleNormal="70" zoomScalePageLayoutView="0" workbookViewId="0" topLeftCell="A1">
      <selection activeCell="F12" sqref="F12"/>
    </sheetView>
  </sheetViews>
  <sheetFormatPr defaultColWidth="8.8515625" defaultRowHeight="15"/>
  <cols>
    <col min="1" max="1" width="12.421875" style="345" customWidth="1"/>
    <col min="2" max="2" width="18.140625" style="6" customWidth="1"/>
    <col min="3" max="3" width="139.421875" style="6" customWidth="1"/>
    <col min="4" max="16384" width="8.8515625" style="4" customWidth="1"/>
  </cols>
  <sheetData>
    <row r="1" ht="41.25" customHeight="1">
      <c r="A1" s="341" t="s">
        <v>399</v>
      </c>
    </row>
    <row r="2" ht="23.25" customHeight="1">
      <c r="A2" s="32"/>
    </row>
    <row r="3" spans="1:3" ht="3.75" customHeight="1">
      <c r="A3" s="32"/>
      <c r="B3" s="64"/>
      <c r="C3" s="65"/>
    </row>
    <row r="4" spans="1:3" s="5" customFormat="1" ht="22.5" customHeight="1">
      <c r="A4" s="262" t="s">
        <v>129</v>
      </c>
      <c r="B4" s="36" t="s">
        <v>217</v>
      </c>
      <c r="C4" s="35" t="s">
        <v>128</v>
      </c>
    </row>
    <row r="5" spans="1:3" s="5" customFormat="1" ht="53.25" customHeight="1">
      <c r="A5" s="263" t="s">
        <v>380</v>
      </c>
      <c r="B5" s="634" t="s">
        <v>153</v>
      </c>
      <c r="C5" s="635"/>
    </row>
    <row r="6" spans="1:3" ht="207.75" customHeight="1">
      <c r="A6" s="343" t="s">
        <v>344</v>
      </c>
      <c r="B6" s="70" t="s">
        <v>67</v>
      </c>
      <c r="C6" s="70" t="s">
        <v>8</v>
      </c>
    </row>
    <row r="7" spans="1:3" ht="6" customHeight="1">
      <c r="A7" s="342"/>
      <c r="B7" s="7"/>
      <c r="C7" s="7"/>
    </row>
    <row r="8" spans="1:3" ht="75">
      <c r="A8" s="350" t="s">
        <v>345</v>
      </c>
      <c r="B8" s="69" t="s">
        <v>23</v>
      </c>
      <c r="C8" s="69" t="s">
        <v>19</v>
      </c>
    </row>
    <row r="9" spans="1:3" ht="6" customHeight="1">
      <c r="A9" s="342"/>
      <c r="B9" s="7"/>
      <c r="C9" s="7"/>
    </row>
    <row r="10" spans="1:3" ht="216.75" customHeight="1">
      <c r="A10" s="350" t="s">
        <v>346</v>
      </c>
      <c r="B10" s="69" t="s">
        <v>274</v>
      </c>
      <c r="C10" s="69" t="s">
        <v>26</v>
      </c>
    </row>
    <row r="11" spans="1:3" ht="6" customHeight="1">
      <c r="A11" s="342"/>
      <c r="B11" s="7"/>
      <c r="C11" s="7"/>
    </row>
    <row r="12" spans="1:3" ht="395.25" customHeight="1">
      <c r="A12" s="351" t="s">
        <v>66</v>
      </c>
      <c r="B12" s="66" t="s">
        <v>28</v>
      </c>
      <c r="C12" s="352" t="s">
        <v>27</v>
      </c>
    </row>
    <row r="13" spans="1:3" ht="4.5" customHeight="1">
      <c r="A13" s="342"/>
      <c r="B13" s="7"/>
      <c r="C13" s="7"/>
    </row>
    <row r="14" spans="1:3" ht="184.5" customHeight="1">
      <c r="A14" s="343" t="s">
        <v>381</v>
      </c>
      <c r="B14" s="70" t="s">
        <v>105</v>
      </c>
      <c r="C14" s="348" t="s">
        <v>6</v>
      </c>
    </row>
    <row r="15" spans="1:3" ht="5.25" customHeight="1">
      <c r="A15" s="342"/>
      <c r="B15" s="7"/>
      <c r="C15" s="68"/>
    </row>
    <row r="16" spans="1:3" ht="254.25" customHeight="1">
      <c r="A16" s="350" t="s">
        <v>350</v>
      </c>
      <c r="B16" s="69" t="s">
        <v>275</v>
      </c>
      <c r="C16" s="69" t="s">
        <v>63</v>
      </c>
    </row>
    <row r="17" spans="1:3" ht="6.75" customHeight="1">
      <c r="A17" s="4"/>
      <c r="B17" s="4"/>
      <c r="C17" s="4"/>
    </row>
    <row r="18" spans="1:3" ht="78" customHeight="1">
      <c r="A18" s="343" t="s">
        <v>174</v>
      </c>
      <c r="B18" s="69" t="s">
        <v>104</v>
      </c>
      <c r="C18" s="70" t="s">
        <v>253</v>
      </c>
    </row>
    <row r="19" spans="1:3" ht="6.75" customHeight="1">
      <c r="A19" s="342"/>
      <c r="B19" s="7"/>
      <c r="C19" s="7"/>
    </row>
    <row r="20" spans="1:3" ht="204.75" customHeight="1">
      <c r="A20" s="343" t="s">
        <v>175</v>
      </c>
      <c r="B20" s="70" t="s">
        <v>103</v>
      </c>
      <c r="C20" s="349" t="s">
        <v>391</v>
      </c>
    </row>
    <row r="21" spans="1:3" ht="6" customHeight="1">
      <c r="A21" s="342"/>
      <c r="B21" s="7"/>
      <c r="C21" s="68"/>
    </row>
    <row r="22" spans="1:3" s="5" customFormat="1" ht="61.5" customHeight="1">
      <c r="A22" s="343" t="s">
        <v>351</v>
      </c>
      <c r="B22" s="70" t="s">
        <v>106</v>
      </c>
      <c r="C22" s="70" t="s">
        <v>270</v>
      </c>
    </row>
    <row r="23" spans="1:3" ht="6" customHeight="1">
      <c r="A23" s="342"/>
      <c r="B23" s="7"/>
      <c r="C23" s="7"/>
    </row>
    <row r="24" spans="1:3" ht="109.5" customHeight="1">
      <c r="A24" s="343" t="s">
        <v>352</v>
      </c>
      <c r="B24" s="70" t="s">
        <v>114</v>
      </c>
      <c r="C24" s="349" t="s">
        <v>7</v>
      </c>
    </row>
    <row r="25" spans="1:3" ht="6" customHeight="1">
      <c r="A25" s="342"/>
      <c r="B25" s="7"/>
      <c r="C25" s="7"/>
    </row>
    <row r="26" spans="1:3" ht="36.75" customHeight="1">
      <c r="A26" s="343" t="s">
        <v>353</v>
      </c>
      <c r="B26" s="70" t="s">
        <v>272</v>
      </c>
      <c r="C26" s="70" t="s">
        <v>271</v>
      </c>
    </row>
    <row r="27" spans="1:3" ht="6" customHeight="1">
      <c r="A27" s="342"/>
      <c r="B27" s="7"/>
      <c r="C27" s="7"/>
    </row>
    <row r="28" spans="1:3" ht="373.5" customHeight="1">
      <c r="A28" s="350" t="s">
        <v>354</v>
      </c>
      <c r="B28" s="69" t="s">
        <v>124</v>
      </c>
      <c r="C28" s="69" t="s">
        <v>9</v>
      </c>
    </row>
    <row r="29" spans="1:3" ht="4.5" customHeight="1">
      <c r="A29" s="344"/>
      <c r="B29" s="67"/>
      <c r="C29" s="7"/>
    </row>
    <row r="30" spans="1:3" ht="114.75" customHeight="1">
      <c r="A30" s="350" t="s">
        <v>355</v>
      </c>
      <c r="B30" s="69" t="s">
        <v>382</v>
      </c>
      <c r="C30" s="69" t="s">
        <v>10</v>
      </c>
    </row>
    <row r="31" spans="1:3" ht="5.25" customHeight="1">
      <c r="A31" s="342"/>
      <c r="B31" s="7"/>
      <c r="C31" s="7"/>
    </row>
    <row r="32" spans="1:3" ht="312.75" customHeight="1">
      <c r="A32" s="350" t="s">
        <v>356</v>
      </c>
      <c r="B32" s="69" t="s">
        <v>273</v>
      </c>
      <c r="C32" s="69" t="s">
        <v>25</v>
      </c>
    </row>
    <row r="33" spans="1:3" ht="6.75" customHeight="1">
      <c r="A33" s="342"/>
      <c r="B33" s="7"/>
      <c r="C33" s="7"/>
    </row>
    <row r="34" spans="1:3" ht="33.75" customHeight="1">
      <c r="A34" s="347" t="s">
        <v>357</v>
      </c>
      <c r="B34" s="34" t="s">
        <v>125</v>
      </c>
      <c r="C34" s="70" t="s">
        <v>149</v>
      </c>
    </row>
    <row r="35" spans="1:3" ht="6" customHeight="1">
      <c r="A35" s="342"/>
      <c r="B35" s="7"/>
      <c r="C35" s="7"/>
    </row>
    <row r="36" spans="1:3" ht="169.5" customHeight="1">
      <c r="A36" s="343" t="s">
        <v>64</v>
      </c>
      <c r="B36" s="69" t="s">
        <v>127</v>
      </c>
      <c r="C36" s="70" t="s">
        <v>379</v>
      </c>
    </row>
    <row r="37" spans="1:3" ht="3.75" customHeight="1">
      <c r="A37" s="342"/>
      <c r="B37" s="7"/>
      <c r="C37" s="7"/>
    </row>
    <row r="38" spans="1:3" ht="270" customHeight="1">
      <c r="A38" s="343" t="s">
        <v>360</v>
      </c>
      <c r="B38" s="70" t="s">
        <v>109</v>
      </c>
      <c r="C38" s="348" t="s">
        <v>383</v>
      </c>
    </row>
    <row r="39" spans="1:3" ht="6.75" customHeight="1">
      <c r="A39" s="342"/>
      <c r="B39" s="7"/>
      <c r="C39" s="68"/>
    </row>
    <row r="40" spans="1:3" ht="247.5" customHeight="1">
      <c r="A40" s="343" t="s">
        <v>361</v>
      </c>
      <c r="B40" s="70" t="s">
        <v>181</v>
      </c>
      <c r="C40" s="349" t="s">
        <v>384</v>
      </c>
    </row>
    <row r="41" spans="1:3" ht="5.25" customHeight="1">
      <c r="A41" s="342"/>
      <c r="B41" s="7"/>
      <c r="C41" s="68"/>
    </row>
    <row r="42" ht="3" customHeight="1"/>
    <row r="44" spans="1:3" ht="14.25">
      <c r="A44" s="346"/>
      <c r="B44" s="4"/>
      <c r="C44" s="4"/>
    </row>
    <row r="45" spans="1:3" ht="14.25">
      <c r="A45" s="346"/>
      <c r="B45" s="4"/>
      <c r="C45" s="4"/>
    </row>
  </sheetData>
  <sheetProtection formatRows="0"/>
  <mergeCells count="1">
    <mergeCell ref="B5:C5"/>
  </mergeCells>
  <printOptions horizontalCentered="1"/>
  <pageMargins left="0.35433070866141736" right="0.35433070866141736" top="0.2362204724409449" bottom="0.2755905511811024" header="0.15748031496062992" footer="0.1968503937007874"/>
  <pageSetup fitToHeight="2" fitToWidth="1" horizontalDpi="600" verticalDpi="600" orientation="portrait" paperSize="9" scale="43" r:id="rId1"/>
  <rowBreaks count="1" manualBreakCount="1">
    <brk id="31" max="3" man="1"/>
  </rowBreaks>
</worksheet>
</file>

<file path=xl/worksheets/sheet12.xml><?xml version="1.0" encoding="utf-8"?>
<worksheet xmlns="http://schemas.openxmlformats.org/spreadsheetml/2006/main" xmlns:r="http://schemas.openxmlformats.org/officeDocument/2006/relationships">
  <sheetPr codeName="Sheet11"/>
  <dimension ref="A1:I14"/>
  <sheetViews>
    <sheetView zoomScalePageLayoutView="0" workbookViewId="0" topLeftCell="A1">
      <selection activeCell="I16" sqref="I16:I17"/>
    </sheetView>
  </sheetViews>
  <sheetFormatPr defaultColWidth="9.140625" defaultRowHeight="15"/>
  <cols>
    <col min="1" max="1" width="9.7109375" style="0" bestFit="1" customWidth="1"/>
  </cols>
  <sheetData>
    <row r="1" spans="1:9" ht="15">
      <c r="A1" t="s">
        <v>323</v>
      </c>
      <c r="B1" t="s">
        <v>319</v>
      </c>
      <c r="C1" t="s">
        <v>320</v>
      </c>
      <c r="D1" t="s">
        <v>321</v>
      </c>
      <c r="E1" t="s">
        <v>331</v>
      </c>
      <c r="F1" t="s">
        <v>332</v>
      </c>
      <c r="G1" t="s">
        <v>333</v>
      </c>
      <c r="H1" t="s">
        <v>322</v>
      </c>
      <c r="I1" t="s">
        <v>318</v>
      </c>
    </row>
    <row r="2" spans="1:9" ht="15">
      <c r="A2" s="264" t="str">
        <f>'1 Cover Sheet'!A57</f>
        <v>April 2012</v>
      </c>
      <c r="B2" s="265" t="s">
        <v>324</v>
      </c>
      <c r="C2" s="265" t="s">
        <v>325</v>
      </c>
      <c r="D2" s="265" t="s">
        <v>326</v>
      </c>
      <c r="E2" s="265" t="s">
        <v>335</v>
      </c>
      <c r="F2" s="265" t="s">
        <v>334</v>
      </c>
      <c r="G2" s="265" t="s">
        <v>328</v>
      </c>
      <c r="H2" s="265" t="s">
        <v>328</v>
      </c>
      <c r="I2" s="265" t="s">
        <v>335</v>
      </c>
    </row>
    <row r="3" spans="1:9" ht="15">
      <c r="A3" s="264" t="str">
        <f>'1 Cover Sheet'!A58</f>
        <v>May 2012</v>
      </c>
      <c r="B3" s="265" t="s">
        <v>324</v>
      </c>
      <c r="C3" s="265" t="s">
        <v>325</v>
      </c>
      <c r="D3" s="265" t="s">
        <v>326</v>
      </c>
      <c r="E3" s="265" t="s">
        <v>335</v>
      </c>
      <c r="F3" s="265" t="s">
        <v>334</v>
      </c>
      <c r="G3" s="265" t="s">
        <v>328</v>
      </c>
      <c r="H3" s="265" t="s">
        <v>328</v>
      </c>
      <c r="I3" s="265" t="s">
        <v>334</v>
      </c>
    </row>
    <row r="4" spans="1:9" ht="15">
      <c r="A4" s="264" t="str">
        <f>'1 Cover Sheet'!A59</f>
        <v>June 2012</v>
      </c>
      <c r="B4" s="265" t="s">
        <v>324</v>
      </c>
      <c r="C4" s="265" t="s">
        <v>325</v>
      </c>
      <c r="D4" s="265" t="s">
        <v>326</v>
      </c>
      <c r="E4" s="265" t="s">
        <v>335</v>
      </c>
      <c r="F4" s="265" t="s">
        <v>334</v>
      </c>
      <c r="G4" s="265" t="s">
        <v>328</v>
      </c>
      <c r="H4" s="265" t="s">
        <v>328</v>
      </c>
      <c r="I4" s="265" t="s">
        <v>328</v>
      </c>
    </row>
    <row r="5" spans="1:9" ht="15">
      <c r="A5" s="264" t="str">
        <f>'1 Cover Sheet'!A60</f>
        <v>July 2012</v>
      </c>
      <c r="B5" s="265" t="s">
        <v>325</v>
      </c>
      <c r="C5" s="265" t="s">
        <v>326</v>
      </c>
      <c r="D5" s="265" t="s">
        <v>328</v>
      </c>
      <c r="E5" s="265" t="s">
        <v>336</v>
      </c>
      <c r="F5" s="265" t="s">
        <v>337</v>
      </c>
      <c r="G5" s="265" t="s">
        <v>327</v>
      </c>
      <c r="H5" s="265" t="s">
        <v>327</v>
      </c>
      <c r="I5" s="265" t="s">
        <v>336</v>
      </c>
    </row>
    <row r="6" spans="1:9" ht="15">
      <c r="A6" s="264" t="str">
        <f>'1 Cover Sheet'!A61</f>
        <v>August 2012</v>
      </c>
      <c r="B6" s="265" t="s">
        <v>325</v>
      </c>
      <c r="C6" s="265" t="s">
        <v>326</v>
      </c>
      <c r="D6" s="265" t="s">
        <v>328</v>
      </c>
      <c r="E6" s="265" t="s">
        <v>336</v>
      </c>
      <c r="F6" s="265" t="s">
        <v>337</v>
      </c>
      <c r="G6" s="265" t="s">
        <v>327</v>
      </c>
      <c r="H6" s="265" t="s">
        <v>327</v>
      </c>
      <c r="I6" s="265" t="s">
        <v>337</v>
      </c>
    </row>
    <row r="7" spans="1:9" ht="15">
      <c r="A7" s="264" t="str">
        <f>'1 Cover Sheet'!A62</f>
        <v>September 12</v>
      </c>
      <c r="B7" s="265" t="s">
        <v>325</v>
      </c>
      <c r="C7" s="265" t="s">
        <v>326</v>
      </c>
      <c r="D7" s="265" t="s">
        <v>328</v>
      </c>
      <c r="E7" s="265" t="s">
        <v>336</v>
      </c>
      <c r="F7" s="265" t="s">
        <v>337</v>
      </c>
      <c r="G7" s="265" t="s">
        <v>327</v>
      </c>
      <c r="H7" s="265" t="s">
        <v>327</v>
      </c>
      <c r="I7" s="265" t="s">
        <v>327</v>
      </c>
    </row>
    <row r="8" spans="1:9" ht="15">
      <c r="A8" s="264" t="str">
        <f>'1 Cover Sheet'!A63</f>
        <v>October 2012</v>
      </c>
      <c r="B8" s="265" t="s">
        <v>326</v>
      </c>
      <c r="C8" s="265" t="s">
        <v>328</v>
      </c>
      <c r="D8" s="265" t="s">
        <v>327</v>
      </c>
      <c r="E8" s="265" t="s">
        <v>339</v>
      </c>
      <c r="F8" s="265" t="s">
        <v>338</v>
      </c>
      <c r="G8" s="265" t="s">
        <v>330</v>
      </c>
      <c r="H8" s="265" t="s">
        <v>330</v>
      </c>
      <c r="I8" s="265" t="s">
        <v>339</v>
      </c>
    </row>
    <row r="9" spans="1:9" ht="15">
      <c r="A9" s="264" t="str">
        <f>'1 Cover Sheet'!A64</f>
        <v>November 2012</v>
      </c>
      <c r="B9" s="265" t="s">
        <v>326</v>
      </c>
      <c r="C9" s="265" t="s">
        <v>328</v>
      </c>
      <c r="D9" s="265" t="s">
        <v>327</v>
      </c>
      <c r="E9" s="265" t="s">
        <v>339</v>
      </c>
      <c r="F9" s="265" t="s">
        <v>338</v>
      </c>
      <c r="G9" s="265" t="s">
        <v>330</v>
      </c>
      <c r="H9" s="265" t="s">
        <v>330</v>
      </c>
      <c r="I9" s="265" t="s">
        <v>338</v>
      </c>
    </row>
    <row r="10" spans="1:9" ht="15">
      <c r="A10" s="264" t="str">
        <f>'1 Cover Sheet'!A65</f>
        <v>December 2012</v>
      </c>
      <c r="B10" s="265" t="s">
        <v>326</v>
      </c>
      <c r="C10" s="265" t="s">
        <v>328</v>
      </c>
      <c r="D10" s="265" t="s">
        <v>327</v>
      </c>
      <c r="E10" s="265" t="s">
        <v>339</v>
      </c>
      <c r="F10" s="265" t="s">
        <v>338</v>
      </c>
      <c r="G10" s="265" t="s">
        <v>330</v>
      </c>
      <c r="H10" s="265" t="s">
        <v>330</v>
      </c>
      <c r="I10" s="265" t="s">
        <v>330</v>
      </c>
    </row>
    <row r="11" spans="1:9" ht="15">
      <c r="A11" s="264" t="str">
        <f>'1 Cover Sheet'!A66</f>
        <v>January 2013</v>
      </c>
      <c r="B11" s="265" t="s">
        <v>328</v>
      </c>
      <c r="C11" s="265" t="s">
        <v>327</v>
      </c>
      <c r="D11" s="265" t="s">
        <v>330</v>
      </c>
      <c r="E11" s="265" t="s">
        <v>340</v>
      </c>
      <c r="F11" s="265" t="s">
        <v>341</v>
      </c>
      <c r="G11" s="265" t="s">
        <v>329</v>
      </c>
      <c r="H11" s="265" t="s">
        <v>329</v>
      </c>
      <c r="I11" s="265" t="s">
        <v>340</v>
      </c>
    </row>
    <row r="12" spans="1:9" ht="15">
      <c r="A12" s="264" t="str">
        <f>'1 Cover Sheet'!A67</f>
        <v>February 2013</v>
      </c>
      <c r="B12" s="265" t="s">
        <v>328</v>
      </c>
      <c r="C12" s="265" t="s">
        <v>327</v>
      </c>
      <c r="D12" s="265" t="s">
        <v>330</v>
      </c>
      <c r="E12" s="265" t="s">
        <v>340</v>
      </c>
      <c r="F12" s="265" t="s">
        <v>341</v>
      </c>
      <c r="G12" s="265" t="s">
        <v>329</v>
      </c>
      <c r="H12" s="265" t="s">
        <v>329</v>
      </c>
      <c r="I12" s="265" t="s">
        <v>341</v>
      </c>
    </row>
    <row r="13" spans="1:9" ht="15">
      <c r="A13" s="264" t="str">
        <f>'1 Cover Sheet'!A68</f>
        <v>March 2013</v>
      </c>
      <c r="B13" s="265" t="s">
        <v>328</v>
      </c>
      <c r="C13" s="265" t="s">
        <v>327</v>
      </c>
      <c r="D13" s="265" t="s">
        <v>330</v>
      </c>
      <c r="E13" s="265" t="s">
        <v>340</v>
      </c>
      <c r="F13" s="265" t="s">
        <v>341</v>
      </c>
      <c r="G13" s="265" t="s">
        <v>329</v>
      </c>
      <c r="H13" s="265" t="s">
        <v>329</v>
      </c>
      <c r="I13" s="265" t="s">
        <v>329</v>
      </c>
    </row>
    <row r="14" ht="15">
      <c r="A14" s="264"/>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AI69"/>
  <sheetViews>
    <sheetView showGridLines="0" view="pageBreakPreview" zoomScale="85" zoomScaleNormal="70" zoomScaleSheetLayoutView="85" zoomScalePageLayoutView="70" workbookViewId="0" topLeftCell="A1">
      <selection activeCell="L52" sqref="L52"/>
    </sheetView>
  </sheetViews>
  <sheetFormatPr defaultColWidth="8.8515625" defaultRowHeight="15"/>
  <cols>
    <col min="1" max="1" width="41.421875" style="37" customWidth="1"/>
    <col min="2" max="2" width="37.28125" style="37" customWidth="1"/>
    <col min="3" max="3" width="32.421875" style="37" customWidth="1"/>
    <col min="4" max="4" width="13.140625" style="37" customWidth="1"/>
    <col min="5" max="5" width="28.28125" style="37" customWidth="1"/>
    <col min="6" max="6" width="1.421875" style="37" customWidth="1"/>
    <col min="7" max="8" width="8.8515625" style="37" customWidth="1"/>
    <col min="9" max="9" width="8.8515625" style="37" hidden="1" customWidth="1"/>
    <col min="10" max="16" width="8.8515625" style="37" customWidth="1"/>
    <col min="17" max="17" width="0.85546875" style="37" customWidth="1"/>
    <col min="18" max="22" width="8.8515625" style="37" customWidth="1"/>
    <col min="23" max="23" width="0.9921875" style="37" customWidth="1"/>
    <col min="24" max="16384" width="8.8515625" style="37" customWidth="1"/>
  </cols>
  <sheetData>
    <row r="1" spans="1:9" ht="23.25">
      <c r="A1" s="449" t="s">
        <v>209</v>
      </c>
      <c r="B1" s="449"/>
      <c r="C1" s="185" t="s">
        <v>284</v>
      </c>
      <c r="I1" s="37" t="s">
        <v>203</v>
      </c>
    </row>
    <row r="2" spans="1:9" ht="15">
      <c r="A2" s="186"/>
      <c r="B2" s="186"/>
      <c r="C2" s="186"/>
      <c r="I2" s="37" t="s">
        <v>201</v>
      </c>
    </row>
    <row r="3" spans="1:35" ht="48" customHeight="1">
      <c r="A3" s="187" t="s">
        <v>229</v>
      </c>
      <c r="B3" s="450" t="str">
        <f>'1 Cover Sheet'!A14</f>
        <v>&lt;INSERT TRUST NAME HERE&gt;</v>
      </c>
      <c r="C3" s="451"/>
      <c r="D3" s="188" t="s">
        <v>147</v>
      </c>
      <c r="E3" s="220" t="str">
        <f>'1 Cover Sheet'!A16</f>
        <v>December 2012</v>
      </c>
      <c r="I3" s="37" t="s">
        <v>202</v>
      </c>
      <c r="Z3" s="43" t="s">
        <v>148</v>
      </c>
      <c r="AI3" s="43" t="s">
        <v>148</v>
      </c>
    </row>
    <row r="4" spans="1:9" ht="15">
      <c r="A4" s="186"/>
      <c r="B4" s="186"/>
      <c r="C4" s="186"/>
      <c r="I4" s="37" t="s">
        <v>200</v>
      </c>
    </row>
    <row r="5" spans="1:9" ht="15.75">
      <c r="A5" s="189" t="s">
        <v>230</v>
      </c>
      <c r="B5" s="189"/>
      <c r="C5" s="186"/>
      <c r="I5" s="37">
        <v>1</v>
      </c>
    </row>
    <row r="6" spans="1:9" ht="41.25" customHeight="1">
      <c r="A6" s="452" t="s">
        <v>0</v>
      </c>
      <c r="B6" s="452"/>
      <c r="C6" s="452"/>
      <c r="D6" s="452"/>
      <c r="E6" s="452"/>
      <c r="I6" s="37">
        <v>2</v>
      </c>
    </row>
    <row r="7" spans="1:9" ht="14.25">
      <c r="A7" s="190"/>
      <c r="B7" s="190"/>
      <c r="I7" s="37">
        <v>3</v>
      </c>
    </row>
    <row r="8" spans="1:9" ht="15" customHeight="1">
      <c r="A8" s="453" t="s">
        <v>231</v>
      </c>
      <c r="B8" s="454"/>
      <c r="C8" s="454"/>
      <c r="D8" s="455" t="s">
        <v>146</v>
      </c>
      <c r="E8" s="456"/>
      <c r="I8" s="37">
        <v>4</v>
      </c>
    </row>
    <row r="9" spans="1:9" ht="15" customHeight="1">
      <c r="A9" s="453"/>
      <c r="B9" s="454"/>
      <c r="C9" s="454"/>
      <c r="D9" s="455"/>
      <c r="E9" s="456"/>
      <c r="I9" s="37">
        <v>5</v>
      </c>
    </row>
    <row r="10" spans="1:5" ht="27" customHeight="1">
      <c r="A10" s="429" t="s">
        <v>251</v>
      </c>
      <c r="B10" s="429"/>
      <c r="C10" s="429"/>
      <c r="D10" s="448"/>
      <c r="E10" s="448"/>
    </row>
    <row r="11" spans="1:5" ht="33.75" customHeight="1">
      <c r="A11" s="428" t="s">
        <v>264</v>
      </c>
      <c r="B11" s="429"/>
      <c r="C11" s="429"/>
      <c r="D11" s="443"/>
      <c r="E11" s="443"/>
    </row>
    <row r="12" spans="1:2" ht="14.25">
      <c r="A12" s="190" t="s">
        <v>372</v>
      </c>
      <c r="B12" s="190"/>
    </row>
    <row r="13" spans="1:2" ht="14.25">
      <c r="A13" s="190"/>
      <c r="B13" s="190"/>
    </row>
    <row r="14" spans="1:2" ht="15.75">
      <c r="A14" s="189" t="s">
        <v>232</v>
      </c>
      <c r="B14" s="189"/>
    </row>
    <row r="15" spans="1:2" ht="15.75">
      <c r="A15" s="189"/>
      <c r="B15" s="189"/>
    </row>
    <row r="16" spans="1:5" ht="21" customHeight="1">
      <c r="A16" s="432" t="s">
        <v>254</v>
      </c>
      <c r="B16" s="432"/>
      <c r="C16" s="432"/>
      <c r="D16" s="432"/>
      <c r="E16" s="432"/>
    </row>
    <row r="18" spans="1:2" ht="15.75">
      <c r="A18" s="189" t="s">
        <v>211</v>
      </c>
      <c r="B18" s="189"/>
    </row>
    <row r="19" spans="1:2" ht="15.75">
      <c r="A19" s="189"/>
      <c r="B19" s="189"/>
    </row>
    <row r="20" spans="1:5" ht="35.25" customHeight="1">
      <c r="A20" s="432" t="s">
        <v>210</v>
      </c>
      <c r="B20" s="432"/>
      <c r="C20" s="432"/>
      <c r="D20" s="432"/>
      <c r="E20" s="432"/>
    </row>
    <row r="22" spans="1:6" ht="15">
      <c r="A22" s="191"/>
      <c r="B22" s="192"/>
      <c r="C22" s="193"/>
      <c r="D22" s="193"/>
      <c r="E22" s="193"/>
      <c r="F22" s="194"/>
    </row>
    <row r="23" spans="1:8" ht="18">
      <c r="A23" s="195" t="s">
        <v>233</v>
      </c>
      <c r="B23" s="196"/>
      <c r="C23" s="197"/>
      <c r="D23" s="197"/>
      <c r="E23" s="197"/>
      <c r="F23" s="198"/>
      <c r="G23" s="186"/>
      <c r="H23" s="186"/>
    </row>
    <row r="24" spans="1:26" ht="18">
      <c r="A24" s="195"/>
      <c r="B24" s="196"/>
      <c r="C24" s="197"/>
      <c r="D24" s="199"/>
      <c r="E24" s="199"/>
      <c r="F24" s="200"/>
      <c r="G24" s="201"/>
      <c r="H24" s="201"/>
      <c r="I24" s="47"/>
      <c r="J24" s="47"/>
      <c r="K24" s="47"/>
      <c r="L24" s="47"/>
      <c r="M24" s="47"/>
      <c r="N24" s="47"/>
      <c r="O24" s="47"/>
      <c r="P24" s="47"/>
      <c r="Q24" s="47"/>
      <c r="R24" s="47"/>
      <c r="S24" s="47"/>
      <c r="T24" s="47"/>
      <c r="U24" s="47"/>
      <c r="V24" s="47"/>
      <c r="W24" s="47"/>
      <c r="X24" s="47"/>
      <c r="Y24" s="47"/>
      <c r="Z24" s="47"/>
    </row>
    <row r="25" spans="1:8" ht="33.75" customHeight="1">
      <c r="A25" s="433" t="s">
        <v>256</v>
      </c>
      <c r="B25" s="430"/>
      <c r="C25" s="430"/>
      <c r="D25" s="430"/>
      <c r="E25" s="430"/>
      <c r="F25" s="198"/>
      <c r="G25" s="186"/>
      <c r="H25" s="186"/>
    </row>
    <row r="26" spans="1:8" ht="15">
      <c r="A26" s="202"/>
      <c r="B26" s="197"/>
      <c r="C26" s="197"/>
      <c r="D26" s="197"/>
      <c r="E26" s="197"/>
      <c r="F26" s="198"/>
      <c r="G26" s="186"/>
      <c r="H26" s="186"/>
    </row>
    <row r="27" spans="1:13" ht="44.25" customHeight="1">
      <c r="A27" s="203" t="s">
        <v>214</v>
      </c>
      <c r="B27" s="218"/>
      <c r="C27" s="203" t="s">
        <v>215</v>
      </c>
      <c r="D27" s="435"/>
      <c r="E27" s="431"/>
      <c r="F27" s="198"/>
      <c r="G27" s="186"/>
      <c r="H27" s="186"/>
      <c r="M27" s="184" t="s">
        <v>234</v>
      </c>
    </row>
    <row r="28" spans="1:8" ht="37.5" customHeight="1">
      <c r="A28" s="203" t="s">
        <v>235</v>
      </c>
      <c r="B28" s="204" t="s">
        <v>212</v>
      </c>
      <c r="C28" s="444"/>
      <c r="D28" s="444"/>
      <c r="E28" s="445"/>
      <c r="F28" s="198"/>
      <c r="G28" s="186"/>
      <c r="H28" s="186"/>
    </row>
    <row r="29" spans="1:8" ht="15">
      <c r="A29" s="205"/>
      <c r="B29" s="206"/>
      <c r="C29" s="197"/>
      <c r="D29" s="197"/>
      <c r="E29" s="197"/>
      <c r="F29" s="198"/>
      <c r="G29" s="186"/>
      <c r="H29" s="186"/>
    </row>
    <row r="30" spans="1:13" ht="44.25" customHeight="1">
      <c r="A30" s="203" t="s">
        <v>214</v>
      </c>
      <c r="B30" s="218"/>
      <c r="C30" s="203" t="s">
        <v>215</v>
      </c>
      <c r="D30" s="435"/>
      <c r="E30" s="431"/>
      <c r="F30" s="198"/>
      <c r="G30" s="186"/>
      <c r="H30" s="186"/>
      <c r="M30" s="184" t="s">
        <v>234</v>
      </c>
    </row>
    <row r="31" spans="1:8" ht="37.5" customHeight="1">
      <c r="A31" s="203" t="s">
        <v>235</v>
      </c>
      <c r="B31" s="204" t="s">
        <v>212</v>
      </c>
      <c r="C31" s="446"/>
      <c r="D31" s="446"/>
      <c r="E31" s="447"/>
      <c r="F31" s="198"/>
      <c r="G31" s="186"/>
      <c r="H31" s="186"/>
    </row>
    <row r="32" spans="1:8" ht="15">
      <c r="A32" s="207"/>
      <c r="B32" s="208"/>
      <c r="C32" s="209"/>
      <c r="D32" s="209"/>
      <c r="E32" s="209"/>
      <c r="F32" s="210"/>
      <c r="G32" s="186"/>
      <c r="H32" s="186"/>
    </row>
    <row r="33" spans="1:8" ht="15.75">
      <c r="A33" s="189"/>
      <c r="B33" s="189"/>
      <c r="C33" s="186"/>
      <c r="D33" s="186"/>
      <c r="E33" s="186"/>
      <c r="F33" s="186"/>
      <c r="G33" s="186"/>
      <c r="H33" s="186"/>
    </row>
    <row r="34" spans="1:6" ht="15.75">
      <c r="A34" s="221"/>
      <c r="B34" s="222"/>
      <c r="C34" s="223"/>
      <c r="D34" s="223"/>
      <c r="E34" s="223"/>
      <c r="F34" s="224"/>
    </row>
    <row r="35" spans="1:6" ht="18">
      <c r="A35" s="195" t="s">
        <v>110</v>
      </c>
      <c r="B35" s="196"/>
      <c r="C35" s="197"/>
      <c r="D35" s="197"/>
      <c r="E35" s="197"/>
      <c r="F35" s="198"/>
    </row>
    <row r="36" spans="1:6" ht="18">
      <c r="A36" s="195"/>
      <c r="B36" s="196"/>
      <c r="C36" s="197"/>
      <c r="D36" s="197"/>
      <c r="E36" s="197"/>
      <c r="F36" s="198"/>
    </row>
    <row r="37" spans="1:6" ht="40.5" customHeight="1">
      <c r="A37" s="433" t="s">
        <v>255</v>
      </c>
      <c r="B37" s="430"/>
      <c r="C37" s="430"/>
      <c r="D37" s="430"/>
      <c r="E37" s="430"/>
      <c r="F37" s="198"/>
    </row>
    <row r="38" spans="1:6" ht="15">
      <c r="A38" s="225"/>
      <c r="B38" s="226"/>
      <c r="C38" s="197"/>
      <c r="D38" s="197"/>
      <c r="E38" s="197"/>
      <c r="F38" s="198"/>
    </row>
    <row r="39" spans="1:6" ht="44.25" customHeight="1">
      <c r="A39" s="203" t="s">
        <v>137</v>
      </c>
      <c r="B39" s="218"/>
      <c r="C39" s="203" t="s">
        <v>138</v>
      </c>
      <c r="D39" s="435"/>
      <c r="E39" s="431"/>
      <c r="F39" s="198"/>
    </row>
    <row r="40" spans="1:6" ht="37.5" customHeight="1">
      <c r="A40" s="203" t="s">
        <v>235</v>
      </c>
      <c r="B40" s="219" t="s">
        <v>212</v>
      </c>
      <c r="C40" s="435"/>
      <c r="D40" s="435"/>
      <c r="E40" s="431"/>
      <c r="F40" s="198"/>
    </row>
    <row r="41" spans="1:6" ht="15">
      <c r="A41" s="205"/>
      <c r="B41" s="206"/>
      <c r="C41" s="197"/>
      <c r="D41" s="197"/>
      <c r="E41" s="197"/>
      <c r="F41" s="198"/>
    </row>
    <row r="42" spans="1:6" ht="37.5" customHeight="1">
      <c r="A42" s="203" t="s">
        <v>137</v>
      </c>
      <c r="B42" s="218"/>
      <c r="C42" s="203" t="s">
        <v>138</v>
      </c>
      <c r="D42" s="435"/>
      <c r="E42" s="431"/>
      <c r="F42" s="198"/>
    </row>
    <row r="43" spans="1:13" ht="44.25" customHeight="1">
      <c r="A43" s="203" t="s">
        <v>235</v>
      </c>
      <c r="B43" s="219" t="s">
        <v>212</v>
      </c>
      <c r="C43" s="435"/>
      <c r="D43" s="435"/>
      <c r="E43" s="431"/>
      <c r="F43" s="198"/>
      <c r="M43" s="184" t="s">
        <v>234</v>
      </c>
    </row>
    <row r="44" spans="1:6" ht="37.5" customHeight="1">
      <c r="A44" s="227"/>
      <c r="B44" s="228"/>
      <c r="C44" s="209"/>
      <c r="D44" s="209"/>
      <c r="E44" s="209"/>
      <c r="F44" s="210"/>
    </row>
    <row r="45" spans="1:6" ht="15">
      <c r="A45" s="186"/>
      <c r="B45" s="186"/>
      <c r="C45" s="186"/>
      <c r="D45" s="186"/>
      <c r="E45" s="186"/>
      <c r="F45" s="186"/>
    </row>
    <row r="46" spans="1:6" ht="15.75">
      <c r="A46" s="189" t="s">
        <v>117</v>
      </c>
      <c r="B46" s="189"/>
      <c r="C46" s="186"/>
      <c r="D46" s="186"/>
      <c r="E46" s="186"/>
      <c r="F46" s="186"/>
    </row>
    <row r="47" spans="1:8" ht="15.75">
      <c r="A47" s="189"/>
      <c r="B47" s="189"/>
      <c r="C47" s="186"/>
      <c r="D47" s="186"/>
      <c r="E47" s="186"/>
      <c r="F47" s="186"/>
      <c r="G47" s="186"/>
      <c r="H47" s="186"/>
    </row>
    <row r="48" spans="1:8" ht="48.75" customHeight="1">
      <c r="A48" s="432" t="s">
        <v>62</v>
      </c>
      <c r="B48" s="432"/>
      <c r="C48" s="432"/>
      <c r="D48" s="432"/>
      <c r="E48" s="432"/>
      <c r="F48" s="186"/>
      <c r="G48" s="186"/>
      <c r="H48" s="186"/>
    </row>
    <row r="49" spans="1:8" ht="15.75">
      <c r="A49" s="189"/>
      <c r="B49" s="189"/>
      <c r="C49" s="186"/>
      <c r="D49" s="186"/>
      <c r="E49" s="186"/>
      <c r="F49" s="186"/>
      <c r="G49" s="186"/>
      <c r="H49" s="186"/>
    </row>
    <row r="50" spans="1:8" ht="15.75" customHeight="1">
      <c r="A50" s="211" t="s">
        <v>206</v>
      </c>
      <c r="B50" s="441">
        <f>IF(ISERROR('Board Statement Review'!F2),"",'Board Statement Review'!F2)</f>
      </c>
      <c r="C50" s="442"/>
      <c r="D50" s="442"/>
      <c r="E50" s="434"/>
      <c r="F50" s="186"/>
      <c r="G50" s="186"/>
      <c r="H50" s="186"/>
    </row>
    <row r="51" spans="1:8" ht="15.75">
      <c r="A51" s="211" t="s">
        <v>207</v>
      </c>
      <c r="B51" s="437"/>
      <c r="C51" s="438"/>
      <c r="D51" s="438"/>
      <c r="E51" s="439"/>
      <c r="F51" s="186"/>
      <c r="G51" s="186"/>
      <c r="H51" s="186"/>
    </row>
    <row r="52" spans="1:8" ht="15.75">
      <c r="A52" s="211" t="s">
        <v>208</v>
      </c>
      <c r="B52" s="437"/>
      <c r="C52" s="438"/>
      <c r="D52" s="438"/>
      <c r="E52" s="439"/>
      <c r="F52" s="186"/>
      <c r="G52" s="186"/>
      <c r="H52" s="186"/>
    </row>
    <row r="53" spans="1:8" ht="15">
      <c r="A53" s="212"/>
      <c r="B53" s="213"/>
      <c r="C53" s="214"/>
      <c r="D53" s="214"/>
      <c r="E53" s="214"/>
      <c r="F53" s="186"/>
      <c r="G53" s="186"/>
      <c r="H53" s="186"/>
    </row>
    <row r="54" spans="1:8" ht="15.75" customHeight="1">
      <c r="A54" s="211" t="s">
        <v>206</v>
      </c>
      <c r="B54" s="441">
        <f>IF(ISERROR('Board Statement Review'!F3),"",'Board Statement Review'!F3)</f>
      </c>
      <c r="C54" s="442"/>
      <c r="D54" s="442"/>
      <c r="E54" s="434"/>
      <c r="F54" s="186"/>
      <c r="G54" s="186"/>
      <c r="H54" s="186"/>
    </row>
    <row r="55" spans="1:8" ht="15.75">
      <c r="A55" s="211" t="s">
        <v>207</v>
      </c>
      <c r="B55" s="440"/>
      <c r="C55" s="440"/>
      <c r="D55" s="440"/>
      <c r="E55" s="440"/>
      <c r="F55" s="186"/>
      <c r="G55" s="186"/>
      <c r="H55" s="186"/>
    </row>
    <row r="56" spans="1:8" ht="15.75">
      <c r="A56" s="211" t="s">
        <v>208</v>
      </c>
      <c r="B56" s="437"/>
      <c r="C56" s="438"/>
      <c r="D56" s="438"/>
      <c r="E56" s="439"/>
      <c r="F56" s="186"/>
      <c r="G56" s="186"/>
      <c r="H56" s="186"/>
    </row>
    <row r="57" spans="1:8" ht="15">
      <c r="A57" s="186"/>
      <c r="B57" s="186"/>
      <c r="C57" s="186"/>
      <c r="D57" s="186"/>
      <c r="E57" s="186"/>
      <c r="F57" s="186"/>
      <c r="G57" s="186"/>
      <c r="H57" s="186"/>
    </row>
    <row r="58" spans="1:8" ht="15.75" customHeight="1">
      <c r="A58" s="211" t="s">
        <v>206</v>
      </c>
      <c r="B58" s="441">
        <f>IF(ISERROR('Board Statement Review'!F4),"",'Board Statement Review'!F4)</f>
      </c>
      <c r="C58" s="442"/>
      <c r="D58" s="442"/>
      <c r="E58" s="434"/>
      <c r="F58" s="186"/>
      <c r="G58" s="186"/>
      <c r="H58" s="186"/>
    </row>
    <row r="59" spans="1:8" ht="15.75">
      <c r="A59" s="211" t="s">
        <v>207</v>
      </c>
      <c r="B59" s="440"/>
      <c r="C59" s="440"/>
      <c r="D59" s="440"/>
      <c r="E59" s="440"/>
      <c r="F59" s="186"/>
      <c r="G59" s="186"/>
      <c r="H59" s="186"/>
    </row>
    <row r="60" spans="1:8" ht="15.75">
      <c r="A60" s="211" t="s">
        <v>208</v>
      </c>
      <c r="B60" s="437"/>
      <c r="C60" s="438"/>
      <c r="D60" s="438"/>
      <c r="E60" s="439"/>
      <c r="F60" s="186"/>
      <c r="G60" s="186"/>
      <c r="H60" s="186"/>
    </row>
    <row r="61" spans="1:8" ht="15">
      <c r="A61" s="186"/>
      <c r="B61" s="186"/>
      <c r="C61" s="186"/>
      <c r="D61" s="186"/>
      <c r="E61" s="186"/>
      <c r="F61" s="186"/>
      <c r="G61" s="186"/>
      <c r="H61" s="186"/>
    </row>
    <row r="62" spans="1:8" ht="15.75">
      <c r="A62" s="211" t="s">
        <v>206</v>
      </c>
      <c r="B62" s="441">
        <f>IF(ISERROR('Board Statement Review'!F5),"",'Board Statement Review'!F5)</f>
      </c>
      <c r="C62" s="442"/>
      <c r="D62" s="442"/>
      <c r="E62" s="434"/>
      <c r="F62" s="186"/>
      <c r="G62" s="186"/>
      <c r="H62" s="186"/>
    </row>
    <row r="63" spans="1:8" ht="15.75">
      <c r="A63" s="211" t="s">
        <v>207</v>
      </c>
      <c r="B63" s="440"/>
      <c r="C63" s="440"/>
      <c r="D63" s="440"/>
      <c r="E63" s="440"/>
      <c r="F63" s="186"/>
      <c r="G63" s="186"/>
      <c r="H63" s="186"/>
    </row>
    <row r="64" spans="1:8" ht="15.75">
      <c r="A64" s="211" t="s">
        <v>208</v>
      </c>
      <c r="B64" s="437"/>
      <c r="C64" s="438"/>
      <c r="D64" s="438"/>
      <c r="E64" s="439"/>
      <c r="F64" s="186"/>
      <c r="G64" s="186"/>
      <c r="H64" s="186"/>
    </row>
    <row r="65" spans="1:8" ht="15">
      <c r="A65" s="186"/>
      <c r="B65" s="186"/>
      <c r="C65" s="186"/>
      <c r="D65" s="186"/>
      <c r="E65" s="186"/>
      <c r="F65" s="186"/>
      <c r="G65" s="186"/>
      <c r="H65" s="186"/>
    </row>
    <row r="66" spans="1:8" ht="15.75">
      <c r="A66" s="211" t="s">
        <v>206</v>
      </c>
      <c r="B66" s="441">
        <f>IF(ISERROR('Board Statement Review'!F6),"",'Board Statement Review'!F6)</f>
      </c>
      <c r="C66" s="442"/>
      <c r="D66" s="442"/>
      <c r="E66" s="434"/>
      <c r="F66" s="186"/>
      <c r="G66" s="186"/>
      <c r="H66" s="186"/>
    </row>
    <row r="67" spans="1:8" ht="15.75">
      <c r="A67" s="211" t="s">
        <v>207</v>
      </c>
      <c r="B67" s="440"/>
      <c r="C67" s="440"/>
      <c r="D67" s="440"/>
      <c r="E67" s="440"/>
      <c r="F67" s="186"/>
      <c r="G67" s="186"/>
      <c r="H67" s="186"/>
    </row>
    <row r="68" spans="1:8" ht="15.75">
      <c r="A68" s="211" t="s">
        <v>208</v>
      </c>
      <c r="B68" s="437"/>
      <c r="C68" s="438"/>
      <c r="D68" s="438"/>
      <c r="E68" s="439"/>
      <c r="F68" s="186"/>
      <c r="G68" s="186"/>
      <c r="H68" s="186"/>
    </row>
    <row r="69" spans="1:8" ht="15">
      <c r="A69" s="186"/>
      <c r="B69" s="186"/>
      <c r="C69" s="186"/>
      <c r="D69" s="186"/>
      <c r="E69" s="186"/>
      <c r="F69" s="186"/>
      <c r="G69" s="186"/>
      <c r="H69" s="186"/>
    </row>
  </sheetData>
  <sheetProtection password="CD4C" sheet="1"/>
  <mergeCells count="37">
    <mergeCell ref="C31:E31"/>
    <mergeCell ref="A10:C10"/>
    <mergeCell ref="D10:E10"/>
    <mergeCell ref="A1:B1"/>
    <mergeCell ref="B3:C3"/>
    <mergeCell ref="A6:E6"/>
    <mergeCell ref="A8:C9"/>
    <mergeCell ref="D8:E9"/>
    <mergeCell ref="B55:E55"/>
    <mergeCell ref="A37:E37"/>
    <mergeCell ref="A11:C11"/>
    <mergeCell ref="D11:E11"/>
    <mergeCell ref="A16:E16"/>
    <mergeCell ref="A20:E20"/>
    <mergeCell ref="A25:E25"/>
    <mergeCell ref="D27:E27"/>
    <mergeCell ref="C28:E28"/>
    <mergeCell ref="D30:E30"/>
    <mergeCell ref="B56:E56"/>
    <mergeCell ref="D39:E39"/>
    <mergeCell ref="C40:E40"/>
    <mergeCell ref="D42:E42"/>
    <mergeCell ref="C43:E43"/>
    <mergeCell ref="A48:E48"/>
    <mergeCell ref="B50:E50"/>
    <mergeCell ref="B51:E51"/>
    <mergeCell ref="B52:E52"/>
    <mergeCell ref="B54:E54"/>
    <mergeCell ref="B58:E58"/>
    <mergeCell ref="B59:E59"/>
    <mergeCell ref="B60:E60"/>
    <mergeCell ref="B62:E62"/>
    <mergeCell ref="B68:E68"/>
    <mergeCell ref="B63:E63"/>
    <mergeCell ref="B64:E64"/>
    <mergeCell ref="B66:E66"/>
    <mergeCell ref="B67:E67"/>
  </mergeCells>
  <conditionalFormatting sqref="D11:E11">
    <cfRule type="cellIs" priority="1" dxfId="26" operator="greaterThanOrEqual" stopIfTrue="1">
      <formula>3</formula>
    </cfRule>
    <cfRule type="cellIs" priority="2" dxfId="27" operator="greaterThan" stopIfTrue="1">
      <formula>0</formula>
    </cfRule>
  </conditionalFormatting>
  <conditionalFormatting sqref="D10:E10">
    <cfRule type="cellIs" priority="3" dxfId="26" operator="equal" stopIfTrue="1">
      <formula>"G"</formula>
    </cfRule>
    <cfRule type="cellIs" priority="4" dxfId="27" operator="equal" stopIfTrue="1">
      <formula>"R"</formula>
    </cfRule>
    <cfRule type="cellIs" priority="5" dxfId="58" operator="notEqual" stopIfTrue="1">
      <formula>""</formula>
    </cfRule>
  </conditionalFormatting>
  <dataValidations count="2">
    <dataValidation type="list" allowBlank="1" showInputMessage="1" showErrorMessage="1" sqref="D10:E10">
      <formula1>$I$1:$I$4</formula1>
    </dataValidation>
    <dataValidation type="list" allowBlank="1" showInputMessage="1" showErrorMessage="1" sqref="D11:E11">
      <formula1>$I$5:$I$9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50" r:id="rId1"/>
</worksheet>
</file>

<file path=xl/worksheets/sheet3.xml><?xml version="1.0" encoding="utf-8"?>
<worksheet xmlns="http://schemas.openxmlformats.org/spreadsheetml/2006/main" xmlns:r="http://schemas.openxmlformats.org/officeDocument/2006/relationships">
  <sheetPr codeName="Sheet9">
    <pageSetUpPr fitToPage="1"/>
  </sheetPr>
  <dimension ref="A1:W48"/>
  <sheetViews>
    <sheetView showGridLines="0" view="pageBreakPreview" zoomScaleNormal="75" zoomScaleSheetLayoutView="100" zoomScalePageLayoutView="0" workbookViewId="0" topLeftCell="A1">
      <selection activeCell="G8" sqref="G8"/>
    </sheetView>
  </sheetViews>
  <sheetFormatPr defaultColWidth="8.8515625" defaultRowHeight="15"/>
  <cols>
    <col min="1" max="1" width="7.00390625" style="71" customWidth="1"/>
    <col min="2" max="2" width="48.140625" style="71" customWidth="1"/>
    <col min="3" max="3" width="57.140625" style="71" customWidth="1"/>
    <col min="4" max="4" width="1.28515625" style="73" customWidth="1"/>
    <col min="5" max="5" width="12.00390625" style="44" customWidth="1"/>
    <col min="6" max="8" width="8.8515625" style="71" customWidth="1"/>
    <col min="9" max="9" width="0" style="71" hidden="1" customWidth="1"/>
    <col min="10" max="10" width="8.8515625" style="71" customWidth="1"/>
    <col min="11" max="11" width="0.9921875" style="71" customWidth="1"/>
    <col min="12" max="16384" width="8.8515625" style="71" customWidth="1"/>
  </cols>
  <sheetData>
    <row r="1" spans="1:9" ht="27" customHeight="1">
      <c r="A1" s="465" t="s">
        <v>134</v>
      </c>
      <c r="B1" s="466"/>
      <c r="C1" s="464" t="str">
        <f>'1 Cover Sheet'!A14</f>
        <v>&lt;INSERT TRUST NAME HERE&gt;</v>
      </c>
      <c r="D1" s="464"/>
      <c r="E1" s="464"/>
      <c r="I1" s="339"/>
    </row>
    <row r="2" spans="1:9" ht="22.5" customHeight="1">
      <c r="A2" s="465"/>
      <c r="B2" s="466"/>
      <c r="C2" s="457" t="str">
        <f>'1 Cover Sheet'!A16</f>
        <v>December 2012</v>
      </c>
      <c r="D2" s="458"/>
      <c r="E2" s="459"/>
      <c r="I2" s="339"/>
    </row>
    <row r="3" spans="3:9" ht="7.5" customHeight="1">
      <c r="C3" s="72"/>
      <c r="D3" s="72"/>
      <c r="E3" s="72"/>
      <c r="I3" s="339" t="s">
        <v>92</v>
      </c>
    </row>
    <row r="4" spans="1:9" ht="15">
      <c r="A4" s="96" t="s">
        <v>135</v>
      </c>
      <c r="B4" s="97"/>
      <c r="C4" s="97"/>
      <c r="I4" s="339" t="s">
        <v>93</v>
      </c>
    </row>
    <row r="5" spans="1:9" ht="3.75" customHeight="1" thickBot="1">
      <c r="A5" s="97"/>
      <c r="B5" s="97"/>
      <c r="C5" s="97"/>
      <c r="I5" s="116"/>
    </row>
    <row r="6" spans="1:9" ht="14.25">
      <c r="A6" s="98"/>
      <c r="B6" s="99" t="s">
        <v>136</v>
      </c>
      <c r="C6" s="100"/>
      <c r="D6" s="74"/>
      <c r="E6" s="75" t="s">
        <v>178</v>
      </c>
      <c r="I6" s="116"/>
    </row>
    <row r="7" spans="1:5" ht="73.5" customHeight="1">
      <c r="A7" s="101">
        <v>1</v>
      </c>
      <c r="B7" s="461" t="s">
        <v>385</v>
      </c>
      <c r="C7" s="461"/>
      <c r="D7" s="76"/>
      <c r="E7" s="340"/>
    </row>
    <row r="8" spans="1:23" ht="3.75" customHeight="1">
      <c r="A8" s="102"/>
      <c r="B8" s="404"/>
      <c r="C8" s="404"/>
      <c r="D8" s="76"/>
      <c r="E8" s="111"/>
      <c r="N8" s="78" t="s">
        <v>148</v>
      </c>
      <c r="W8" s="78" t="s">
        <v>148</v>
      </c>
    </row>
    <row r="9" spans="1:23" ht="30" customHeight="1">
      <c r="A9" s="101">
        <v>2</v>
      </c>
      <c r="B9" s="460" t="s">
        <v>276</v>
      </c>
      <c r="C9" s="460"/>
      <c r="D9" s="76"/>
      <c r="E9" s="340"/>
      <c r="N9" s="78"/>
      <c r="W9" s="78"/>
    </row>
    <row r="10" spans="1:23" ht="4.5" customHeight="1">
      <c r="A10" s="103"/>
      <c r="B10" s="405"/>
      <c r="C10" s="405"/>
      <c r="D10" s="76"/>
      <c r="E10" s="111"/>
      <c r="N10" s="78"/>
      <c r="W10" s="78"/>
    </row>
    <row r="11" spans="1:5" ht="36.75" customHeight="1">
      <c r="A11" s="101">
        <v>3</v>
      </c>
      <c r="B11" s="460" t="s">
        <v>277</v>
      </c>
      <c r="C11" s="460"/>
      <c r="D11" s="76"/>
      <c r="E11" s="340"/>
    </row>
    <row r="12" spans="1:5" ht="6" customHeight="1">
      <c r="A12" s="102"/>
      <c r="B12" s="104"/>
      <c r="C12" s="104"/>
      <c r="D12" s="76"/>
      <c r="E12" s="111"/>
    </row>
    <row r="13" spans="1:5" ht="14.25">
      <c r="A13" s="98"/>
      <c r="B13" s="106" t="s">
        <v>278</v>
      </c>
      <c r="C13" s="107"/>
      <c r="D13" s="74"/>
      <c r="E13" s="80" t="s">
        <v>178</v>
      </c>
    </row>
    <row r="14" spans="1:5" ht="35.25" customHeight="1">
      <c r="A14" s="101">
        <v>4</v>
      </c>
      <c r="B14" s="462" t="s">
        <v>279</v>
      </c>
      <c r="C14" s="463"/>
      <c r="D14" s="76"/>
      <c r="E14" s="340"/>
    </row>
    <row r="15" spans="1:5" ht="3.75" customHeight="1">
      <c r="A15" s="108"/>
      <c r="B15" s="109"/>
      <c r="C15" s="109"/>
      <c r="D15" s="81"/>
      <c r="E15" s="79"/>
    </row>
    <row r="16" spans="1:5" ht="35.25" customHeight="1">
      <c r="A16" s="101">
        <v>5</v>
      </c>
      <c r="B16" s="462" t="s">
        <v>280</v>
      </c>
      <c r="C16" s="463"/>
      <c r="D16" s="76"/>
      <c r="E16" s="340"/>
    </row>
    <row r="17" spans="1:5" ht="3.75" customHeight="1">
      <c r="A17" s="108"/>
      <c r="B17" s="109"/>
      <c r="C17" s="109"/>
      <c r="D17" s="81"/>
      <c r="E17" s="79"/>
    </row>
    <row r="18" spans="1:5" ht="14.25">
      <c r="A18" s="98"/>
      <c r="B18" s="99" t="s">
        <v>281</v>
      </c>
      <c r="C18" s="100"/>
      <c r="D18" s="81"/>
      <c r="E18" s="80" t="s">
        <v>178</v>
      </c>
    </row>
    <row r="19" spans="1:5" ht="30" customHeight="1">
      <c r="A19" s="101">
        <v>6</v>
      </c>
      <c r="B19" s="460" t="s">
        <v>24</v>
      </c>
      <c r="C19" s="460"/>
      <c r="D19" s="76"/>
      <c r="E19" s="340"/>
    </row>
    <row r="20" spans="1:5" ht="4.5" customHeight="1">
      <c r="A20" s="102"/>
      <c r="B20" s="405"/>
      <c r="C20" s="405"/>
      <c r="D20" s="76"/>
      <c r="E20" s="111"/>
    </row>
    <row r="21" spans="1:14" ht="47.25" customHeight="1">
      <c r="A21" s="101">
        <v>7</v>
      </c>
      <c r="B21" s="460" t="s">
        <v>386</v>
      </c>
      <c r="C21" s="460"/>
      <c r="D21" s="76"/>
      <c r="E21" s="340"/>
      <c r="F21" s="82"/>
      <c r="G21" s="82"/>
      <c r="H21" s="82"/>
      <c r="I21" s="82"/>
      <c r="J21" s="82"/>
      <c r="K21" s="82"/>
      <c r="L21" s="82"/>
      <c r="M21" s="82"/>
      <c r="N21" s="82"/>
    </row>
    <row r="22" spans="1:5" ht="4.5" customHeight="1">
      <c r="A22" s="102"/>
      <c r="B22" s="405"/>
      <c r="C22" s="405"/>
      <c r="D22" s="76"/>
      <c r="E22" s="111"/>
    </row>
    <row r="23" spans="1:5" ht="51" customHeight="1">
      <c r="A23" s="101">
        <v>8</v>
      </c>
      <c r="B23" s="460" t="s">
        <v>387</v>
      </c>
      <c r="C23" s="460"/>
      <c r="D23" s="76"/>
      <c r="E23" s="340"/>
    </row>
    <row r="24" spans="1:5" ht="5.25" customHeight="1">
      <c r="A24" s="102"/>
      <c r="B24" s="405"/>
      <c r="C24" s="405"/>
      <c r="D24" s="76"/>
      <c r="E24" s="111"/>
    </row>
    <row r="25" spans="1:5" ht="51.75" customHeight="1">
      <c r="A25" s="101">
        <v>9</v>
      </c>
      <c r="B25" s="460" t="s">
        <v>37</v>
      </c>
      <c r="C25" s="460"/>
      <c r="D25" s="76"/>
      <c r="E25" s="340"/>
    </row>
    <row r="26" spans="1:5" ht="5.25" customHeight="1">
      <c r="A26" s="102"/>
      <c r="B26" s="405"/>
      <c r="C26" s="405"/>
      <c r="D26" s="76"/>
      <c r="E26" s="111"/>
    </row>
    <row r="27" spans="1:5" ht="61.5" customHeight="1">
      <c r="A27" s="101">
        <v>10</v>
      </c>
      <c r="B27" s="460" t="s">
        <v>388</v>
      </c>
      <c r="C27" s="460"/>
      <c r="D27" s="76"/>
      <c r="E27" s="340"/>
    </row>
    <row r="28" spans="1:5" ht="3" customHeight="1">
      <c r="A28" s="108"/>
      <c r="B28" s="109"/>
      <c r="C28" s="109"/>
      <c r="D28" s="81"/>
      <c r="E28" s="79"/>
    </row>
    <row r="29" spans="1:5" ht="46.5" customHeight="1">
      <c r="A29" s="101">
        <v>11</v>
      </c>
      <c r="B29" s="460" t="s">
        <v>389</v>
      </c>
      <c r="C29" s="460"/>
      <c r="D29" s="76"/>
      <c r="E29" s="340"/>
    </row>
    <row r="30" spans="1:5" ht="3.75" customHeight="1">
      <c r="A30" s="102"/>
      <c r="B30" s="405"/>
      <c r="C30" s="405"/>
      <c r="D30" s="76"/>
      <c r="E30" s="77"/>
    </row>
    <row r="31" spans="1:5" ht="34.5" customHeight="1">
      <c r="A31" s="101">
        <v>12</v>
      </c>
      <c r="B31" s="460" t="s">
        <v>282</v>
      </c>
      <c r="C31" s="460"/>
      <c r="D31" s="76"/>
      <c r="E31" s="340"/>
    </row>
    <row r="32" spans="1:5" ht="3.75" customHeight="1">
      <c r="A32" s="102"/>
      <c r="B32" s="405"/>
      <c r="C32" s="405"/>
      <c r="D32" s="76"/>
      <c r="E32" s="111"/>
    </row>
    <row r="33" spans="1:5" ht="66.75" customHeight="1">
      <c r="A33" s="101">
        <v>13</v>
      </c>
      <c r="B33" s="460" t="s">
        <v>390</v>
      </c>
      <c r="C33" s="460"/>
      <c r="D33" s="76"/>
      <c r="E33" s="340"/>
    </row>
    <row r="34" spans="1:5" ht="3.75" customHeight="1">
      <c r="A34" s="105"/>
      <c r="B34" s="405"/>
      <c r="C34" s="405"/>
      <c r="D34" s="76"/>
      <c r="E34" s="111"/>
    </row>
    <row r="35" spans="1:5" ht="51" customHeight="1">
      <c r="A35" s="101">
        <v>14</v>
      </c>
      <c r="B35" s="460" t="s">
        <v>283</v>
      </c>
      <c r="C35" s="460"/>
      <c r="D35" s="76"/>
      <c r="E35" s="340"/>
    </row>
    <row r="36" spans="1:5" ht="4.5" customHeight="1">
      <c r="A36" s="105"/>
      <c r="B36" s="405"/>
      <c r="C36" s="405"/>
      <c r="D36" s="76"/>
      <c r="E36" s="111"/>
    </row>
    <row r="37" spans="1:5" ht="45.75" customHeight="1">
      <c r="A37" s="101">
        <v>15</v>
      </c>
      <c r="B37" s="460" t="s">
        <v>38</v>
      </c>
      <c r="C37" s="460"/>
      <c r="D37" s="76"/>
      <c r="E37" s="340"/>
    </row>
    <row r="38" spans="1:5" ht="4.5" customHeight="1">
      <c r="A38" s="108"/>
      <c r="B38" s="109"/>
      <c r="C38" s="109"/>
      <c r="D38" s="81"/>
      <c r="E38" s="84"/>
    </row>
    <row r="39" spans="1:5" ht="15.75" customHeight="1">
      <c r="A39" s="98"/>
      <c r="B39" s="110" t="s">
        <v>123</v>
      </c>
      <c r="C39" s="110" t="s">
        <v>121</v>
      </c>
      <c r="D39" s="81"/>
      <c r="E39" s="83" t="s">
        <v>122</v>
      </c>
    </row>
    <row r="40" spans="1:5" ht="34.5" customHeight="1">
      <c r="A40" s="85" t="s">
        <v>119</v>
      </c>
      <c r="B40" s="86"/>
      <c r="C40" s="86"/>
      <c r="D40" s="87"/>
      <c r="E40" s="88"/>
    </row>
    <row r="41" spans="1:5" ht="3.75" customHeight="1">
      <c r="A41" s="44"/>
      <c r="B41" s="89"/>
      <c r="C41" s="89"/>
      <c r="D41" s="87"/>
      <c r="E41" s="90"/>
    </row>
    <row r="42" spans="1:5" ht="34.5" customHeight="1">
      <c r="A42" s="85" t="s">
        <v>120</v>
      </c>
      <c r="B42" s="86"/>
      <c r="C42" s="86"/>
      <c r="D42" s="87"/>
      <c r="E42" s="88"/>
    </row>
    <row r="43" spans="1:5" ht="14.25">
      <c r="A43" s="44"/>
      <c r="B43" s="91"/>
      <c r="C43" s="91"/>
      <c r="D43" s="87"/>
      <c r="E43" s="90"/>
    </row>
    <row r="44" spans="1:5" ht="14.25">
      <c r="A44" s="92"/>
      <c r="B44" s="93"/>
      <c r="C44" s="93"/>
      <c r="D44" s="94"/>
      <c r="E44" s="48"/>
    </row>
    <row r="46" ht="15">
      <c r="A46" s="95"/>
    </row>
    <row r="47" spans="1:3" ht="14.25">
      <c r="A47" s="115"/>
      <c r="C47" s="50"/>
    </row>
    <row r="48" spans="1:3" ht="14.25">
      <c r="A48" s="115"/>
      <c r="C48" s="50"/>
    </row>
  </sheetData>
  <sheetProtection sheet="1"/>
  <mergeCells count="18">
    <mergeCell ref="B37:C37"/>
    <mergeCell ref="B35:C35"/>
    <mergeCell ref="B16:C16"/>
    <mergeCell ref="C1:E1"/>
    <mergeCell ref="B25:C25"/>
    <mergeCell ref="B31:C31"/>
    <mergeCell ref="B33:C33"/>
    <mergeCell ref="A1:B2"/>
    <mergeCell ref="B19:C19"/>
    <mergeCell ref="B23:C23"/>
    <mergeCell ref="C2:E2"/>
    <mergeCell ref="B27:C27"/>
    <mergeCell ref="B29:C29"/>
    <mergeCell ref="B7:C7"/>
    <mergeCell ref="B9:C9"/>
    <mergeCell ref="B11:C11"/>
    <mergeCell ref="B14:C14"/>
    <mergeCell ref="B21:C21"/>
  </mergeCells>
  <dataValidations count="1">
    <dataValidation type="list" allowBlank="1" showInputMessage="1" showErrorMessage="1" sqref="E37 E21 E19 E23 E27 E25 E14 E7 E11 E9 E16 E31 E33 E29 E35">
      <formula1>$I$3:$I$4</formula1>
    </dataValidation>
  </dataValidations>
  <printOptions horizontalCentered="1" verticalCentered="1"/>
  <pageMargins left="0.15748031496062992" right="0.15748031496062992" top="0.1968503937007874" bottom="0.15748031496062992" header="0.31496062992125984" footer="0.1968503937007874"/>
  <pageSetup fitToHeight="1" fitToWidth="1"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dimension ref="C2:G16"/>
  <sheetViews>
    <sheetView workbookViewId="0" topLeftCell="A1">
      <selection activeCell="I5" sqref="I5"/>
    </sheetView>
  </sheetViews>
  <sheetFormatPr defaultColWidth="9.140625" defaultRowHeight="33" customHeight="1"/>
  <cols>
    <col min="4" max="4" width="42.421875" style="0" customWidth="1"/>
  </cols>
  <sheetData>
    <row r="2" spans="3:7" ht="33" customHeight="1">
      <c r="C2">
        <f>'3 Bd Statements'!E7</f>
        <v>0</v>
      </c>
      <c r="D2" s="436" t="s">
        <v>47</v>
      </c>
      <c r="F2" t="e">
        <f>VLOOKUP("no",C2:D16,2,FALSE)</f>
        <v>#N/A</v>
      </c>
      <c r="G2" t="e">
        <f>MATCH(F2,$D$2:$D$16,0)</f>
        <v>#N/A</v>
      </c>
    </row>
    <row r="3" spans="3:7" ht="33" customHeight="1">
      <c r="C3">
        <f>'3 Bd Statements'!E9</f>
        <v>0</v>
      </c>
      <c r="D3" s="436" t="s">
        <v>48</v>
      </c>
      <c r="F3" t="e">
        <f ca="1">VLOOKUP("no",OFFSET($C$2:$D$16,G2,0,,),2,FALSE)</f>
        <v>#N/A</v>
      </c>
      <c r="G3" t="e">
        <f aca="true" t="shared" si="0" ref="G3:G16">MATCH(F3,$D$2:$D$16,0)</f>
        <v>#N/A</v>
      </c>
    </row>
    <row r="4" spans="3:7" ht="33" customHeight="1">
      <c r="C4">
        <f>'3 Bd Statements'!E11</f>
        <v>0</v>
      </c>
      <c r="D4" s="436" t="s">
        <v>49</v>
      </c>
      <c r="F4" t="e">
        <f aca="true" ca="1" t="shared" si="1" ref="F4:F16">VLOOKUP("no",OFFSET($C$2:$D$16,G3,0,,),2,FALSE)</f>
        <v>#N/A</v>
      </c>
      <c r="G4" t="e">
        <f t="shared" si="0"/>
        <v>#N/A</v>
      </c>
    </row>
    <row r="5" spans="3:7" ht="33" customHeight="1">
      <c r="C5">
        <f>'3 Bd Statements'!E14</f>
        <v>0</v>
      </c>
      <c r="D5" s="436" t="s">
        <v>61</v>
      </c>
      <c r="F5" t="e">
        <f ca="1" t="shared" si="1"/>
        <v>#N/A</v>
      </c>
      <c r="G5" t="e">
        <f t="shared" si="0"/>
        <v>#N/A</v>
      </c>
    </row>
    <row r="6" spans="3:7" ht="33" customHeight="1">
      <c r="C6">
        <f>'3 Bd Statements'!E16</f>
        <v>0</v>
      </c>
      <c r="D6" s="436" t="s">
        <v>50</v>
      </c>
      <c r="F6" t="e">
        <f ca="1" t="shared" si="1"/>
        <v>#N/A</v>
      </c>
      <c r="G6" t="e">
        <f t="shared" si="0"/>
        <v>#N/A</v>
      </c>
    </row>
    <row r="7" spans="3:7" ht="33" customHeight="1">
      <c r="C7">
        <f>'3 Bd Statements'!E19</f>
        <v>0</v>
      </c>
      <c r="D7" s="436" t="s">
        <v>51</v>
      </c>
      <c r="F7" t="e">
        <f ca="1" t="shared" si="1"/>
        <v>#N/A</v>
      </c>
      <c r="G7" t="e">
        <f t="shared" si="0"/>
        <v>#N/A</v>
      </c>
    </row>
    <row r="8" spans="3:7" ht="33" customHeight="1">
      <c r="C8">
        <f>'3 Bd Statements'!E21</f>
        <v>0</v>
      </c>
      <c r="D8" s="436" t="s">
        <v>52</v>
      </c>
      <c r="F8" t="e">
        <f ca="1" t="shared" si="1"/>
        <v>#N/A</v>
      </c>
      <c r="G8" t="e">
        <f t="shared" si="0"/>
        <v>#N/A</v>
      </c>
    </row>
    <row r="9" spans="3:7" ht="33" customHeight="1">
      <c r="C9">
        <f>'3 Bd Statements'!E23</f>
        <v>0</v>
      </c>
      <c r="D9" s="436" t="s">
        <v>53</v>
      </c>
      <c r="F9" t="e">
        <f ca="1">VLOOKUP("No",OFFSET($C$2:$D$16,G8,0,,),2,FALSE)</f>
        <v>#N/A</v>
      </c>
      <c r="G9" t="e">
        <f t="shared" si="0"/>
        <v>#N/A</v>
      </c>
    </row>
    <row r="10" spans="3:7" ht="45">
      <c r="C10">
        <f>'3 Bd Statements'!E25</f>
        <v>0</v>
      </c>
      <c r="D10" s="436" t="s">
        <v>54</v>
      </c>
      <c r="F10" t="e">
        <f ca="1" t="shared" si="1"/>
        <v>#N/A</v>
      </c>
      <c r="G10" t="e">
        <f t="shared" si="0"/>
        <v>#N/A</v>
      </c>
    </row>
    <row r="11" spans="3:7" ht="33" customHeight="1">
      <c r="C11">
        <f>'3 Bd Statements'!E27</f>
        <v>0</v>
      </c>
      <c r="D11" s="436" t="s">
        <v>55</v>
      </c>
      <c r="F11" t="e">
        <f ca="1" t="shared" si="1"/>
        <v>#N/A</v>
      </c>
      <c r="G11" t="e">
        <f t="shared" si="0"/>
        <v>#N/A</v>
      </c>
    </row>
    <row r="12" spans="3:7" ht="33" customHeight="1">
      <c r="C12">
        <f>'3 Bd Statements'!E29</f>
        <v>0</v>
      </c>
      <c r="D12" s="436" t="s">
        <v>56</v>
      </c>
      <c r="F12" t="e">
        <f ca="1" t="shared" si="1"/>
        <v>#N/A</v>
      </c>
      <c r="G12" t="e">
        <f t="shared" si="0"/>
        <v>#N/A</v>
      </c>
    </row>
    <row r="13" spans="3:7" ht="33" customHeight="1">
      <c r="C13">
        <f>'3 Bd Statements'!E31</f>
        <v>0</v>
      </c>
      <c r="D13" s="436" t="s">
        <v>57</v>
      </c>
      <c r="F13" t="e">
        <f ca="1" t="shared" si="1"/>
        <v>#N/A</v>
      </c>
      <c r="G13" t="e">
        <f t="shared" si="0"/>
        <v>#N/A</v>
      </c>
    </row>
    <row r="14" spans="3:7" ht="33" customHeight="1">
      <c r="C14">
        <f>'3 Bd Statements'!E33</f>
        <v>0</v>
      </c>
      <c r="D14" s="436" t="s">
        <v>58</v>
      </c>
      <c r="F14" t="e">
        <f ca="1" t="shared" si="1"/>
        <v>#N/A</v>
      </c>
      <c r="G14" t="e">
        <f t="shared" si="0"/>
        <v>#N/A</v>
      </c>
    </row>
    <row r="15" spans="3:7" ht="33" customHeight="1">
      <c r="C15">
        <f>'3 Bd Statements'!E35</f>
        <v>0</v>
      </c>
      <c r="D15" s="436" t="s">
        <v>59</v>
      </c>
      <c r="F15" t="e">
        <f ca="1" t="shared" si="1"/>
        <v>#N/A</v>
      </c>
      <c r="G15" t="e">
        <f t="shared" si="0"/>
        <v>#N/A</v>
      </c>
    </row>
    <row r="16" spans="3:7" ht="45">
      <c r="C16">
        <f>'3 Bd Statements'!E37</f>
        <v>0</v>
      </c>
      <c r="D16" s="436" t="s">
        <v>60</v>
      </c>
      <c r="F16" t="e">
        <f ca="1" t="shared" si="1"/>
        <v>#N/A</v>
      </c>
      <c r="G16" t="e">
        <f t="shared" si="0"/>
        <v>#N/A</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8">
    <pageSetUpPr fitToPage="1"/>
  </sheetPr>
  <dimension ref="A1:AL40"/>
  <sheetViews>
    <sheetView showGridLines="0" view="pageBreakPreview" zoomScale="85" zoomScaleNormal="85" zoomScaleSheetLayoutView="85" zoomScalePageLayoutView="0" workbookViewId="0" topLeftCell="A1">
      <pane xSplit="4" ySplit="7" topLeftCell="E8" activePane="bottomRight" state="frozen"/>
      <selection pane="topLeft" activeCell="H73" sqref="H73"/>
      <selection pane="topRight" activeCell="H73" sqref="H73"/>
      <selection pane="bottomLeft" activeCell="H73" sqref="H73"/>
      <selection pane="bottomRight" activeCell="Z43" sqref="Z43"/>
    </sheetView>
  </sheetViews>
  <sheetFormatPr defaultColWidth="8.8515625" defaultRowHeight="15"/>
  <cols>
    <col min="1" max="1" width="5.28125" style="0" customWidth="1"/>
    <col min="2" max="2" width="29.8515625" style="0" customWidth="1"/>
    <col min="3" max="3" width="7.421875" style="0" bestFit="1" customWidth="1"/>
    <col min="4" max="4" width="0.9921875" style="0" customWidth="1"/>
    <col min="5" max="5" width="7.140625" style="0" bestFit="1" customWidth="1"/>
    <col min="6" max="6" width="0.85546875" style="0" customWidth="1"/>
    <col min="7" max="7" width="8.28125" style="0" customWidth="1"/>
    <col min="8" max="8" width="0.9921875" style="0" customWidth="1"/>
    <col min="9" max="9" width="7.7109375" style="0" customWidth="1"/>
    <col min="10" max="10" width="0.85546875" style="0" customWidth="1"/>
    <col min="11" max="11" width="7.140625" style="0" customWidth="1"/>
    <col min="12" max="12" width="0.85546875" style="0" customWidth="1"/>
    <col min="13" max="13" width="7.421875" style="0" customWidth="1"/>
    <col min="14" max="14" width="0.9921875" style="0" customWidth="1"/>
    <col min="15" max="15" width="7.140625" style="0" customWidth="1"/>
    <col min="16" max="16" width="0.85546875" style="0" customWidth="1"/>
    <col min="17" max="17" width="7.140625" style="0" customWidth="1"/>
    <col min="18" max="18" width="1.1484375" style="0" customWidth="1"/>
    <col min="19" max="19" width="8.00390625" style="0" customWidth="1"/>
    <col min="20" max="20" width="1.1484375" style="0" customWidth="1"/>
    <col min="21" max="21" width="7.00390625" style="0" customWidth="1"/>
    <col min="22" max="22" width="1.1484375" style="0" customWidth="1"/>
    <col min="23" max="23" width="7.7109375" style="0" customWidth="1"/>
    <col min="24" max="24" width="1.1484375" style="0" customWidth="1"/>
    <col min="25" max="25" width="8.140625" style="0" customWidth="1"/>
    <col min="26" max="26" width="0.9921875" style="0" customWidth="1"/>
    <col min="28" max="28" width="1.28515625" style="0" customWidth="1"/>
    <col min="29" max="29" width="48.421875" style="0" customWidth="1"/>
    <col min="35" max="35" width="0" style="0" hidden="1" customWidth="1"/>
  </cols>
  <sheetData>
    <row r="1" spans="2:28" ht="30.75" customHeight="1">
      <c r="B1" s="476" t="s">
        <v>140</v>
      </c>
      <c r="C1" s="476"/>
      <c r="D1" s="17"/>
      <c r="E1" s="467" t="str">
        <f>'1 Cover Sheet'!A14</f>
        <v>&lt;INSERT TRUST NAME HERE&gt;</v>
      </c>
      <c r="F1" s="468"/>
      <c r="G1" s="468"/>
      <c r="H1" s="468"/>
      <c r="I1" s="468"/>
      <c r="J1" s="468"/>
      <c r="K1" s="468"/>
      <c r="L1" s="468"/>
      <c r="M1" s="468"/>
      <c r="N1" s="468"/>
      <c r="O1" s="468"/>
      <c r="P1" s="468"/>
      <c r="Q1" s="468"/>
      <c r="R1" s="468"/>
      <c r="S1" s="468"/>
      <c r="T1" s="468"/>
      <c r="U1" s="468"/>
      <c r="V1" s="468"/>
      <c r="W1" s="468"/>
      <c r="X1" s="468"/>
      <c r="Y1" s="468"/>
      <c r="Z1" s="468"/>
      <c r="AA1" s="469"/>
      <c r="AB1" s="9"/>
    </row>
    <row r="2" spans="2:28" ht="6.75" customHeight="1">
      <c r="B2" s="15"/>
      <c r="C2" s="11"/>
      <c r="D2" s="11"/>
      <c r="F2" s="9"/>
      <c r="H2" s="9"/>
      <c r="J2" s="9"/>
      <c r="L2" s="9"/>
      <c r="N2" s="9"/>
      <c r="P2" s="9"/>
      <c r="R2" s="9"/>
      <c r="T2" s="9"/>
      <c r="V2" s="9"/>
      <c r="X2" s="9"/>
      <c r="Z2" s="9"/>
      <c r="AB2" s="9"/>
    </row>
    <row r="3" spans="1:28" ht="19.5" customHeight="1">
      <c r="A3" s="406" t="s">
        <v>40</v>
      </c>
      <c r="B3" s="406"/>
      <c r="C3" s="11"/>
      <c r="D3" s="11"/>
      <c r="E3" s="470" t="s">
        <v>145</v>
      </c>
      <c r="F3" s="471"/>
      <c r="G3" s="471"/>
      <c r="H3" s="471"/>
      <c r="I3" s="471"/>
      <c r="J3" s="471"/>
      <c r="K3" s="471"/>
      <c r="L3" s="471"/>
      <c r="M3" s="471"/>
      <c r="N3" s="471"/>
      <c r="O3" s="471"/>
      <c r="P3" s="471"/>
      <c r="Q3" s="471"/>
      <c r="R3" s="471"/>
      <c r="S3" s="471"/>
      <c r="T3" s="471"/>
      <c r="U3" s="471"/>
      <c r="V3" s="471"/>
      <c r="W3" s="471"/>
      <c r="X3" s="471"/>
      <c r="Y3" s="471"/>
      <c r="Z3" s="471"/>
      <c r="AA3" s="472"/>
      <c r="AB3" s="9"/>
    </row>
    <row r="4" spans="2:28" ht="15.75" customHeight="1">
      <c r="B4" s="15"/>
      <c r="C4" s="11"/>
      <c r="D4" s="11"/>
      <c r="E4" s="473"/>
      <c r="F4" s="474"/>
      <c r="G4" s="474"/>
      <c r="H4" s="474"/>
      <c r="I4" s="474"/>
      <c r="J4" s="474"/>
      <c r="K4" s="474"/>
      <c r="L4" s="474"/>
      <c r="M4" s="474"/>
      <c r="N4" s="474"/>
      <c r="O4" s="474"/>
      <c r="P4" s="474"/>
      <c r="Q4" s="474"/>
      <c r="R4" s="474"/>
      <c r="S4" s="474"/>
      <c r="T4" s="474"/>
      <c r="U4" s="474"/>
      <c r="V4" s="474"/>
      <c r="W4" s="474"/>
      <c r="X4" s="474"/>
      <c r="Y4" s="474"/>
      <c r="Z4" s="474"/>
      <c r="AA4" s="475"/>
      <c r="AB4" s="9"/>
    </row>
    <row r="5" spans="2:28" ht="9.75" customHeight="1">
      <c r="B5" s="12"/>
      <c r="F5" s="9"/>
      <c r="H5" s="9"/>
      <c r="J5" s="9"/>
      <c r="L5" s="9"/>
      <c r="N5" s="9"/>
      <c r="P5" s="9"/>
      <c r="R5" s="9"/>
      <c r="T5" s="9"/>
      <c r="V5" s="9"/>
      <c r="X5" s="9"/>
      <c r="Z5" s="9"/>
      <c r="AB5" s="14"/>
    </row>
    <row r="6" spans="1:35" ht="34.5" customHeight="1">
      <c r="A6" s="477" t="s">
        <v>183</v>
      </c>
      <c r="B6" s="477"/>
      <c r="C6" s="113" t="s">
        <v>142</v>
      </c>
      <c r="E6" s="258">
        <f>G6-30</f>
        <v>40914</v>
      </c>
      <c r="F6" s="63"/>
      <c r="G6" s="258">
        <f>I6-30</f>
        <v>40944</v>
      </c>
      <c r="H6" s="63"/>
      <c r="I6" s="258">
        <f>K6-30</f>
        <v>40974</v>
      </c>
      <c r="J6" s="63"/>
      <c r="K6" s="258">
        <f>M6-30</f>
        <v>41004</v>
      </c>
      <c r="L6" s="63"/>
      <c r="M6" s="258">
        <f>O6-30</f>
        <v>41034</v>
      </c>
      <c r="N6" s="63"/>
      <c r="O6" s="258">
        <f>Q6-30</f>
        <v>41064</v>
      </c>
      <c r="P6" s="63"/>
      <c r="Q6" s="258">
        <f>S6-30</f>
        <v>41094</v>
      </c>
      <c r="R6" s="63"/>
      <c r="S6" s="258">
        <f>U6-30</f>
        <v>41124</v>
      </c>
      <c r="T6" s="63"/>
      <c r="U6" s="258">
        <f>W6-30</f>
        <v>41154</v>
      </c>
      <c r="V6" s="63"/>
      <c r="W6" s="258">
        <f>Y6-30</f>
        <v>41184</v>
      </c>
      <c r="X6" s="63"/>
      <c r="Y6" s="258">
        <f>AA6-30</f>
        <v>41214</v>
      </c>
      <c r="Z6" s="63"/>
      <c r="AA6" s="258" t="str">
        <f>VLOOKUP('1 Cover Sheet'!A16,Quarters!A2:I13,9,FALSE)</f>
        <v>Dec-12</v>
      </c>
      <c r="AB6" s="13"/>
      <c r="AC6" s="8" t="s">
        <v>39</v>
      </c>
      <c r="AI6" s="29" t="s">
        <v>148</v>
      </c>
    </row>
    <row r="7" ht="5.25" customHeight="1"/>
    <row r="8" spans="1:29" ht="43.5" customHeight="1">
      <c r="A8" s="31">
        <v>1</v>
      </c>
      <c r="B8" s="215" t="s">
        <v>102</v>
      </c>
      <c r="C8" s="25" t="s">
        <v>267</v>
      </c>
      <c r="E8" s="324"/>
      <c r="F8" s="325"/>
      <c r="G8" s="324"/>
      <c r="H8" s="325"/>
      <c r="I8" s="324"/>
      <c r="J8" s="325"/>
      <c r="K8" s="324"/>
      <c r="L8" s="325"/>
      <c r="M8" s="324"/>
      <c r="N8" s="325"/>
      <c r="O8" s="324"/>
      <c r="P8" s="325"/>
      <c r="Q8" s="324"/>
      <c r="R8" s="325"/>
      <c r="S8" s="324"/>
      <c r="T8" s="326"/>
      <c r="U8" s="327"/>
      <c r="V8" s="326"/>
      <c r="W8" s="327"/>
      <c r="X8" s="326"/>
      <c r="Y8" s="327"/>
      <c r="Z8" s="326"/>
      <c r="AA8" s="327"/>
      <c r="AB8" s="326"/>
      <c r="AC8" s="328"/>
    </row>
    <row r="9" spans="1:29" ht="4.5" customHeight="1">
      <c r="A9" s="32"/>
      <c r="B9" s="21"/>
      <c r="C9" s="19"/>
      <c r="E9" s="329"/>
      <c r="F9" s="330"/>
      <c r="G9" s="329"/>
      <c r="H9" s="330"/>
      <c r="I9" s="329"/>
      <c r="J9" s="330"/>
      <c r="K9" s="329"/>
      <c r="L9" s="330"/>
      <c r="M9" s="329"/>
      <c r="N9" s="330"/>
      <c r="O9" s="329"/>
      <c r="P9" s="330"/>
      <c r="Q9" s="329"/>
      <c r="R9" s="330"/>
      <c r="S9" s="329"/>
      <c r="T9" s="331"/>
      <c r="U9" s="332"/>
      <c r="V9" s="331"/>
      <c r="W9" s="332"/>
      <c r="X9" s="331"/>
      <c r="Y9" s="332"/>
      <c r="Z9" s="331"/>
      <c r="AA9" s="332"/>
      <c r="AB9" s="331"/>
      <c r="AC9" s="333"/>
    </row>
    <row r="10" spans="1:29" ht="33.75" customHeight="1">
      <c r="A10" s="31">
        <v>2</v>
      </c>
      <c r="B10" s="20" t="s">
        <v>141</v>
      </c>
      <c r="C10" s="25" t="s">
        <v>172</v>
      </c>
      <c r="E10" s="334"/>
      <c r="F10" s="325"/>
      <c r="G10" s="334"/>
      <c r="H10" s="325"/>
      <c r="I10" s="334"/>
      <c r="J10" s="325"/>
      <c r="K10" s="334"/>
      <c r="L10" s="325"/>
      <c r="M10" s="334"/>
      <c r="N10" s="325"/>
      <c r="O10" s="334"/>
      <c r="P10" s="325"/>
      <c r="Q10" s="334"/>
      <c r="R10" s="325"/>
      <c r="S10" s="334"/>
      <c r="T10" s="326"/>
      <c r="U10" s="335"/>
      <c r="V10" s="326"/>
      <c r="W10" s="335"/>
      <c r="X10" s="326"/>
      <c r="Y10" s="335"/>
      <c r="Z10" s="326"/>
      <c r="AA10" s="335"/>
      <c r="AB10" s="326"/>
      <c r="AC10" s="328"/>
    </row>
    <row r="11" spans="1:29" ht="4.5" customHeight="1">
      <c r="A11" s="32"/>
      <c r="B11" s="21"/>
      <c r="C11" s="19"/>
      <c r="E11" s="329"/>
      <c r="F11" s="330"/>
      <c r="G11" s="329"/>
      <c r="H11" s="330"/>
      <c r="I11" s="329"/>
      <c r="J11" s="330"/>
      <c r="K11" s="329"/>
      <c r="L11" s="330"/>
      <c r="M11" s="329"/>
      <c r="N11" s="330"/>
      <c r="O11" s="329"/>
      <c r="P11" s="330"/>
      <c r="Q11" s="329"/>
      <c r="R11" s="330"/>
      <c r="S11" s="329"/>
      <c r="T11" s="331"/>
      <c r="U11" s="332"/>
      <c r="V11" s="331"/>
      <c r="W11" s="332"/>
      <c r="X11" s="331"/>
      <c r="Y11" s="332"/>
      <c r="Z11" s="331"/>
      <c r="AA11" s="332"/>
      <c r="AB11" s="331"/>
      <c r="AC11" s="333"/>
    </row>
    <row r="12" spans="1:29" ht="23.25" customHeight="1">
      <c r="A12" s="31" t="s">
        <v>174</v>
      </c>
      <c r="B12" s="20" t="s">
        <v>173</v>
      </c>
      <c r="C12" s="25" t="s">
        <v>172</v>
      </c>
      <c r="E12" s="334"/>
      <c r="F12" s="325"/>
      <c r="G12" s="334"/>
      <c r="H12" s="325"/>
      <c r="I12" s="334"/>
      <c r="J12" s="325"/>
      <c r="K12" s="334"/>
      <c r="L12" s="325"/>
      <c r="M12" s="334"/>
      <c r="N12" s="325"/>
      <c r="O12" s="334"/>
      <c r="P12" s="325"/>
      <c r="Q12" s="334"/>
      <c r="R12" s="325"/>
      <c r="S12" s="334"/>
      <c r="T12" s="326"/>
      <c r="U12" s="335"/>
      <c r="V12" s="326"/>
      <c r="W12" s="335"/>
      <c r="X12" s="326"/>
      <c r="Y12" s="335"/>
      <c r="Z12" s="326"/>
      <c r="AA12" s="335"/>
      <c r="AB12" s="326"/>
      <c r="AC12" s="328"/>
    </row>
    <row r="13" spans="1:29" ht="4.5" customHeight="1">
      <c r="A13" s="32"/>
      <c r="B13" s="10"/>
      <c r="C13" s="22"/>
      <c r="E13" s="329"/>
      <c r="F13" s="330"/>
      <c r="G13" s="329"/>
      <c r="H13" s="330"/>
      <c r="I13" s="329"/>
      <c r="J13" s="330"/>
      <c r="K13" s="329"/>
      <c r="L13" s="330"/>
      <c r="M13" s="329"/>
      <c r="N13" s="330"/>
      <c r="O13" s="329"/>
      <c r="P13" s="330"/>
      <c r="Q13" s="329"/>
      <c r="R13" s="330"/>
      <c r="S13" s="329"/>
      <c r="T13" s="331"/>
      <c r="U13" s="332"/>
      <c r="V13" s="331"/>
      <c r="W13" s="332"/>
      <c r="X13" s="331"/>
      <c r="Y13" s="332"/>
      <c r="Z13" s="331"/>
      <c r="AA13" s="332"/>
      <c r="AB13" s="331"/>
      <c r="AC13" s="333"/>
    </row>
    <row r="14" spans="1:29" ht="22.5" customHeight="1">
      <c r="A14" s="31" t="s">
        <v>175</v>
      </c>
      <c r="B14" s="20" t="s">
        <v>152</v>
      </c>
      <c r="C14" s="25" t="s">
        <v>172</v>
      </c>
      <c r="E14" s="334"/>
      <c r="F14" s="325"/>
      <c r="G14" s="334"/>
      <c r="H14" s="325"/>
      <c r="I14" s="334"/>
      <c r="J14" s="325"/>
      <c r="K14" s="334"/>
      <c r="L14" s="325"/>
      <c r="M14" s="334"/>
      <c r="N14" s="325"/>
      <c r="O14" s="334"/>
      <c r="P14" s="325"/>
      <c r="Q14" s="334"/>
      <c r="R14" s="325"/>
      <c r="S14" s="334"/>
      <c r="T14" s="326"/>
      <c r="U14" s="335"/>
      <c r="V14" s="326"/>
      <c r="W14" s="335"/>
      <c r="X14" s="326"/>
      <c r="Y14" s="335"/>
      <c r="Z14" s="326"/>
      <c r="AA14" s="335"/>
      <c r="AB14" s="326"/>
      <c r="AC14" s="328"/>
    </row>
    <row r="15" spans="1:29" ht="3.75" customHeight="1">
      <c r="A15" s="32"/>
      <c r="B15" s="10"/>
      <c r="C15" s="22"/>
      <c r="E15" s="329"/>
      <c r="F15" s="330"/>
      <c r="G15" s="329"/>
      <c r="H15" s="330"/>
      <c r="I15" s="329"/>
      <c r="J15" s="330"/>
      <c r="K15" s="329"/>
      <c r="L15" s="330"/>
      <c r="M15" s="329"/>
      <c r="N15" s="330"/>
      <c r="O15" s="329"/>
      <c r="P15" s="330"/>
      <c r="Q15" s="329"/>
      <c r="R15" s="330"/>
      <c r="S15" s="329"/>
      <c r="T15" s="331"/>
      <c r="U15" s="332"/>
      <c r="V15" s="331"/>
      <c r="W15" s="332"/>
      <c r="X15" s="331"/>
      <c r="Y15" s="332"/>
      <c r="Z15" s="331"/>
      <c r="AA15" s="332"/>
      <c r="AB15" s="331"/>
      <c r="AC15" s="333"/>
    </row>
    <row r="16" spans="1:29" ht="32.25" customHeight="1">
      <c r="A16" s="31">
        <v>4</v>
      </c>
      <c r="B16" s="20" t="s">
        <v>144</v>
      </c>
      <c r="C16" s="25" t="s">
        <v>143</v>
      </c>
      <c r="E16" s="334"/>
      <c r="F16" s="325"/>
      <c r="G16" s="334"/>
      <c r="H16" s="325"/>
      <c r="I16" s="334"/>
      <c r="J16" s="325"/>
      <c r="K16" s="334"/>
      <c r="L16" s="325"/>
      <c r="M16" s="334"/>
      <c r="N16" s="325"/>
      <c r="O16" s="334"/>
      <c r="P16" s="325"/>
      <c r="Q16" s="334"/>
      <c r="R16" s="325"/>
      <c r="S16" s="334"/>
      <c r="T16" s="326"/>
      <c r="U16" s="335"/>
      <c r="V16" s="326"/>
      <c r="W16" s="335"/>
      <c r="X16" s="326"/>
      <c r="Y16" s="335"/>
      <c r="Z16" s="326"/>
      <c r="AA16" s="335"/>
      <c r="AB16" s="326"/>
      <c r="AC16" s="328"/>
    </row>
    <row r="17" spans="1:29" ht="3.75" customHeight="1">
      <c r="A17" s="32"/>
      <c r="B17" s="10"/>
      <c r="C17" s="22"/>
      <c r="E17" s="329"/>
      <c r="F17" s="330"/>
      <c r="G17" s="329"/>
      <c r="H17" s="330"/>
      <c r="I17" s="329"/>
      <c r="J17" s="330"/>
      <c r="K17" s="329"/>
      <c r="L17" s="330"/>
      <c r="M17" s="329"/>
      <c r="N17" s="330"/>
      <c r="O17" s="329"/>
      <c r="P17" s="330"/>
      <c r="Q17" s="329"/>
      <c r="R17" s="330"/>
      <c r="S17" s="329"/>
      <c r="T17" s="331"/>
      <c r="U17" s="332"/>
      <c r="V17" s="331"/>
      <c r="W17" s="332"/>
      <c r="X17" s="331"/>
      <c r="Y17" s="332"/>
      <c r="Z17" s="331"/>
      <c r="AA17" s="332"/>
      <c r="AB17" s="331"/>
      <c r="AC17" s="333"/>
    </row>
    <row r="18" spans="1:29" ht="28.5" customHeight="1">
      <c r="A18" s="31">
        <v>5</v>
      </c>
      <c r="B18" s="20" t="s">
        <v>176</v>
      </c>
      <c r="C18" s="25" t="s">
        <v>143</v>
      </c>
      <c r="E18" s="334"/>
      <c r="F18" s="325"/>
      <c r="G18" s="334"/>
      <c r="H18" s="325"/>
      <c r="I18" s="334"/>
      <c r="J18" s="325"/>
      <c r="K18" s="334"/>
      <c r="L18" s="325"/>
      <c r="M18" s="334"/>
      <c r="N18" s="325"/>
      <c r="O18" s="334"/>
      <c r="P18" s="325"/>
      <c r="Q18" s="334"/>
      <c r="R18" s="325"/>
      <c r="S18" s="334"/>
      <c r="T18" s="326"/>
      <c r="U18" s="335"/>
      <c r="V18" s="326"/>
      <c r="W18" s="335"/>
      <c r="X18" s="326"/>
      <c r="Y18" s="335"/>
      <c r="Z18" s="326"/>
      <c r="AA18" s="335"/>
      <c r="AB18" s="326"/>
      <c r="AC18" s="328"/>
    </row>
    <row r="19" spans="1:29" ht="3" customHeight="1">
      <c r="A19" s="32"/>
      <c r="B19" s="23"/>
      <c r="C19" s="24"/>
      <c r="E19" s="329"/>
      <c r="F19" s="330"/>
      <c r="G19" s="329"/>
      <c r="H19" s="330"/>
      <c r="I19" s="329"/>
      <c r="J19" s="330"/>
      <c r="K19" s="329"/>
      <c r="L19" s="330"/>
      <c r="M19" s="329"/>
      <c r="N19" s="330"/>
      <c r="O19" s="329"/>
      <c r="P19" s="330"/>
      <c r="Q19" s="329"/>
      <c r="R19" s="330"/>
      <c r="S19" s="329"/>
      <c r="T19" s="331"/>
      <c r="U19" s="332"/>
      <c r="V19" s="331"/>
      <c r="W19" s="332"/>
      <c r="X19" s="331"/>
      <c r="Y19" s="332"/>
      <c r="Z19" s="331"/>
      <c r="AA19" s="332"/>
      <c r="AB19" s="331"/>
      <c r="AC19" s="333"/>
    </row>
    <row r="20" spans="1:29" s="1" customFormat="1" ht="22.5" customHeight="1">
      <c r="A20" s="31">
        <v>6</v>
      </c>
      <c r="B20" s="20" t="s">
        <v>268</v>
      </c>
      <c r="C20" s="25" t="s">
        <v>143</v>
      </c>
      <c r="E20" s="334"/>
      <c r="F20" s="325"/>
      <c r="G20" s="334"/>
      <c r="H20" s="325"/>
      <c r="I20" s="334"/>
      <c r="J20" s="325"/>
      <c r="K20" s="334"/>
      <c r="L20" s="325"/>
      <c r="M20" s="334"/>
      <c r="N20" s="325"/>
      <c r="O20" s="334"/>
      <c r="P20" s="325"/>
      <c r="Q20" s="334"/>
      <c r="R20" s="325"/>
      <c r="S20" s="334"/>
      <c r="T20" s="326"/>
      <c r="U20" s="335"/>
      <c r="V20" s="326"/>
      <c r="W20" s="335"/>
      <c r="X20" s="326"/>
      <c r="Y20" s="335"/>
      <c r="Z20" s="326"/>
      <c r="AA20" s="335"/>
      <c r="AB20" s="326"/>
      <c r="AC20" s="336"/>
    </row>
    <row r="21" spans="1:29" ht="4.5" customHeight="1">
      <c r="A21" s="33"/>
      <c r="E21" s="337"/>
      <c r="F21" s="337"/>
      <c r="G21" s="337"/>
      <c r="H21" s="337"/>
      <c r="I21" s="337"/>
      <c r="J21" s="337"/>
      <c r="K21" s="337"/>
      <c r="L21" s="337"/>
      <c r="M21" s="337"/>
      <c r="N21" s="337"/>
      <c r="O21" s="337"/>
      <c r="P21" s="337"/>
      <c r="Q21" s="337"/>
      <c r="R21" s="337"/>
      <c r="S21" s="337"/>
      <c r="T21" s="338"/>
      <c r="U21" s="338"/>
      <c r="V21" s="338"/>
      <c r="W21" s="338"/>
      <c r="X21" s="338"/>
      <c r="Y21" s="338"/>
      <c r="Z21" s="338"/>
      <c r="AA21" s="338"/>
      <c r="AB21" s="338"/>
      <c r="AC21" s="338"/>
    </row>
    <row r="22" spans="1:32" ht="22.5" customHeight="1">
      <c r="A22" s="31">
        <v>7</v>
      </c>
      <c r="B22" s="20" t="s">
        <v>177</v>
      </c>
      <c r="C22" s="25" t="s">
        <v>143</v>
      </c>
      <c r="D22" s="1"/>
      <c r="E22" s="334"/>
      <c r="F22" s="325"/>
      <c r="G22" s="334"/>
      <c r="H22" s="325"/>
      <c r="I22" s="334"/>
      <c r="J22" s="325"/>
      <c r="K22" s="334"/>
      <c r="L22" s="325"/>
      <c r="M22" s="334"/>
      <c r="N22" s="325"/>
      <c r="O22" s="334"/>
      <c r="P22" s="325"/>
      <c r="Q22" s="334"/>
      <c r="R22" s="325"/>
      <c r="S22" s="334"/>
      <c r="T22" s="326"/>
      <c r="U22" s="335"/>
      <c r="V22" s="326"/>
      <c r="W22" s="335"/>
      <c r="X22" s="326"/>
      <c r="Y22" s="335"/>
      <c r="Z22" s="326"/>
      <c r="AA22" s="335"/>
      <c r="AB22" s="326"/>
      <c r="AC22" s="336"/>
      <c r="AD22" s="1"/>
      <c r="AE22" s="1"/>
      <c r="AF22" s="1"/>
    </row>
    <row r="23" spans="1:29" ht="5.25" customHeight="1">
      <c r="A23" s="33"/>
      <c r="E23" s="337"/>
      <c r="F23" s="337"/>
      <c r="G23" s="337"/>
      <c r="H23" s="337"/>
      <c r="I23" s="337"/>
      <c r="J23" s="337"/>
      <c r="K23" s="337"/>
      <c r="L23" s="337"/>
      <c r="M23" s="337"/>
      <c r="N23" s="337"/>
      <c r="O23" s="337"/>
      <c r="P23" s="337"/>
      <c r="Q23" s="337"/>
      <c r="R23" s="337"/>
      <c r="S23" s="337"/>
      <c r="T23" s="338"/>
      <c r="U23" s="338"/>
      <c r="V23" s="338"/>
      <c r="W23" s="338"/>
      <c r="X23" s="338"/>
      <c r="Y23" s="338"/>
      <c r="Z23" s="338"/>
      <c r="AA23" s="338"/>
      <c r="AB23" s="338"/>
      <c r="AC23" s="338"/>
    </row>
    <row r="24" spans="1:32" ht="27.75" customHeight="1">
      <c r="A24" s="31">
        <v>8</v>
      </c>
      <c r="B24" s="215" t="s">
        <v>108</v>
      </c>
      <c r="C24" s="25" t="s">
        <v>143</v>
      </c>
      <c r="D24" s="1"/>
      <c r="E24" s="334"/>
      <c r="F24" s="325"/>
      <c r="G24" s="334"/>
      <c r="H24" s="325"/>
      <c r="I24" s="334"/>
      <c r="J24" s="325"/>
      <c r="K24" s="334"/>
      <c r="L24" s="325"/>
      <c r="M24" s="334"/>
      <c r="N24" s="325"/>
      <c r="O24" s="334"/>
      <c r="P24" s="325"/>
      <c r="Q24" s="334"/>
      <c r="R24" s="325"/>
      <c r="S24" s="334"/>
      <c r="T24" s="326"/>
      <c r="U24" s="335"/>
      <c r="V24" s="326"/>
      <c r="W24" s="335"/>
      <c r="X24" s="326"/>
      <c r="Y24" s="335"/>
      <c r="Z24" s="326"/>
      <c r="AA24" s="335"/>
      <c r="AB24" s="326"/>
      <c r="AC24" s="336"/>
      <c r="AD24" s="1"/>
      <c r="AE24" s="1"/>
      <c r="AF24" s="1"/>
    </row>
    <row r="25" spans="1:29" ht="5.25" customHeight="1">
      <c r="A25" s="33"/>
      <c r="E25" s="337"/>
      <c r="F25" s="337"/>
      <c r="G25" s="337"/>
      <c r="H25" s="337"/>
      <c r="I25" s="337"/>
      <c r="J25" s="337"/>
      <c r="K25" s="337"/>
      <c r="L25" s="337"/>
      <c r="M25" s="337"/>
      <c r="N25" s="337"/>
      <c r="O25" s="337"/>
      <c r="P25" s="337"/>
      <c r="Q25" s="337"/>
      <c r="R25" s="337"/>
      <c r="S25" s="337"/>
      <c r="T25" s="338"/>
      <c r="U25" s="338"/>
      <c r="V25" s="338"/>
      <c r="W25" s="338"/>
      <c r="X25" s="338"/>
      <c r="Y25" s="338"/>
      <c r="Z25" s="338"/>
      <c r="AA25" s="338"/>
      <c r="AB25" s="338"/>
      <c r="AC25" s="338"/>
    </row>
    <row r="26" spans="1:38" ht="34.5" customHeight="1">
      <c r="A26" s="31">
        <v>9</v>
      </c>
      <c r="B26" s="20" t="s">
        <v>171</v>
      </c>
      <c r="C26" s="25" t="s">
        <v>143</v>
      </c>
      <c r="D26" s="1"/>
      <c r="E26" s="334"/>
      <c r="F26" s="325"/>
      <c r="G26" s="334"/>
      <c r="H26" s="325"/>
      <c r="I26" s="334"/>
      <c r="J26" s="325"/>
      <c r="K26" s="334"/>
      <c r="L26" s="325"/>
      <c r="M26" s="334"/>
      <c r="N26" s="325"/>
      <c r="O26" s="334"/>
      <c r="P26" s="325"/>
      <c r="Q26" s="334"/>
      <c r="R26" s="325"/>
      <c r="S26" s="334"/>
      <c r="T26" s="326"/>
      <c r="U26" s="335"/>
      <c r="V26" s="326"/>
      <c r="W26" s="335"/>
      <c r="X26" s="326"/>
      <c r="Y26" s="335"/>
      <c r="Z26" s="326"/>
      <c r="AA26" s="335"/>
      <c r="AB26" s="326"/>
      <c r="AC26" s="336"/>
      <c r="AD26" s="1"/>
      <c r="AE26" s="1"/>
      <c r="AF26" s="1"/>
      <c r="AG26" s="1"/>
      <c r="AH26" s="1"/>
      <c r="AI26" s="1"/>
      <c r="AJ26" s="1"/>
      <c r="AK26" s="1"/>
      <c r="AL26" s="1"/>
    </row>
    <row r="27" spans="5:29" ht="4.5" customHeight="1">
      <c r="E27" s="337"/>
      <c r="F27" s="337"/>
      <c r="G27" s="337"/>
      <c r="H27" s="337"/>
      <c r="I27" s="337"/>
      <c r="J27" s="337"/>
      <c r="K27" s="337"/>
      <c r="L27" s="337"/>
      <c r="M27" s="337"/>
      <c r="N27" s="337"/>
      <c r="O27" s="337"/>
      <c r="P27" s="337"/>
      <c r="Q27" s="337"/>
      <c r="R27" s="337"/>
      <c r="S27" s="337"/>
      <c r="T27" s="338"/>
      <c r="U27" s="338"/>
      <c r="V27" s="338"/>
      <c r="W27" s="338"/>
      <c r="X27" s="338"/>
      <c r="Y27" s="338"/>
      <c r="Z27" s="338"/>
      <c r="AA27" s="338"/>
      <c r="AB27" s="338"/>
      <c r="AC27" s="338"/>
    </row>
    <row r="28" spans="1:34" ht="33" customHeight="1">
      <c r="A28" s="31">
        <v>10</v>
      </c>
      <c r="B28" s="20" t="s">
        <v>97</v>
      </c>
      <c r="C28" s="25" t="s">
        <v>143</v>
      </c>
      <c r="D28" s="1"/>
      <c r="E28" s="334"/>
      <c r="F28" s="325"/>
      <c r="G28" s="334"/>
      <c r="H28" s="325"/>
      <c r="I28" s="334"/>
      <c r="J28" s="325"/>
      <c r="K28" s="334"/>
      <c r="L28" s="325"/>
      <c r="M28" s="334"/>
      <c r="N28" s="325"/>
      <c r="O28" s="334"/>
      <c r="P28" s="325"/>
      <c r="Q28" s="334"/>
      <c r="R28" s="325"/>
      <c r="S28" s="334"/>
      <c r="T28" s="326"/>
      <c r="U28" s="335"/>
      <c r="V28" s="326"/>
      <c r="W28" s="335"/>
      <c r="X28" s="326"/>
      <c r="Y28" s="335"/>
      <c r="Z28" s="326"/>
      <c r="AA28" s="335"/>
      <c r="AB28" s="326"/>
      <c r="AC28" s="336"/>
      <c r="AD28" s="1"/>
      <c r="AE28" s="1"/>
      <c r="AF28" s="1"/>
      <c r="AG28" s="1"/>
      <c r="AH28" s="1"/>
    </row>
    <row r="29" spans="5:29" ht="4.5" customHeight="1">
      <c r="E29" s="337"/>
      <c r="F29" s="337"/>
      <c r="G29" s="337"/>
      <c r="H29" s="337"/>
      <c r="I29" s="337"/>
      <c r="J29" s="337"/>
      <c r="K29" s="337"/>
      <c r="L29" s="337"/>
      <c r="M29" s="337"/>
      <c r="N29" s="337"/>
      <c r="O29" s="337"/>
      <c r="P29" s="337"/>
      <c r="Q29" s="337"/>
      <c r="R29" s="337"/>
      <c r="S29" s="337"/>
      <c r="T29" s="338"/>
      <c r="U29" s="338"/>
      <c r="V29" s="338"/>
      <c r="W29" s="338"/>
      <c r="X29" s="338"/>
      <c r="Y29" s="338"/>
      <c r="Z29" s="338"/>
      <c r="AA29" s="338"/>
      <c r="AB29" s="338"/>
      <c r="AC29" s="338"/>
    </row>
    <row r="30" spans="1:33" ht="21" customHeight="1">
      <c r="A30" s="31">
        <v>11</v>
      </c>
      <c r="B30" s="20" t="s">
        <v>96</v>
      </c>
      <c r="C30" s="25" t="s">
        <v>143</v>
      </c>
      <c r="D30" s="1"/>
      <c r="E30" s="334"/>
      <c r="F30" s="325"/>
      <c r="G30" s="334"/>
      <c r="H30" s="325"/>
      <c r="I30" s="334"/>
      <c r="J30" s="325"/>
      <c r="K30" s="334"/>
      <c r="L30" s="325"/>
      <c r="M30" s="334"/>
      <c r="N30" s="325"/>
      <c r="O30" s="334"/>
      <c r="P30" s="325"/>
      <c r="Q30" s="334"/>
      <c r="R30" s="325"/>
      <c r="S30" s="334"/>
      <c r="T30" s="326"/>
      <c r="U30" s="335"/>
      <c r="V30" s="326"/>
      <c r="W30" s="335"/>
      <c r="X30" s="326"/>
      <c r="Y30" s="335"/>
      <c r="Z30" s="326"/>
      <c r="AA30" s="335"/>
      <c r="AB30" s="326"/>
      <c r="AC30" s="336"/>
      <c r="AD30" s="1"/>
      <c r="AE30" s="1"/>
      <c r="AF30" s="1"/>
      <c r="AG30" s="1"/>
    </row>
    <row r="31" spans="5:29" ht="5.25" customHeight="1">
      <c r="E31" s="337"/>
      <c r="F31" s="337"/>
      <c r="G31" s="337"/>
      <c r="H31" s="337"/>
      <c r="I31" s="337"/>
      <c r="J31" s="337"/>
      <c r="K31" s="337"/>
      <c r="L31" s="337"/>
      <c r="M31" s="337"/>
      <c r="N31" s="337"/>
      <c r="O31" s="337"/>
      <c r="P31" s="337"/>
      <c r="Q31" s="337"/>
      <c r="R31" s="337"/>
      <c r="S31" s="337"/>
      <c r="T31" s="338"/>
      <c r="U31" s="338"/>
      <c r="V31" s="338"/>
      <c r="W31" s="338"/>
      <c r="X31" s="338"/>
      <c r="Y31" s="338"/>
      <c r="Z31" s="338"/>
      <c r="AA31" s="338"/>
      <c r="AB31" s="338"/>
      <c r="AC31" s="338"/>
    </row>
    <row r="32" spans="1:33" ht="27" customHeight="1">
      <c r="A32" s="31">
        <v>12</v>
      </c>
      <c r="B32" s="20" t="s">
        <v>100</v>
      </c>
      <c r="C32" s="25" t="s">
        <v>101</v>
      </c>
      <c r="D32" s="1"/>
      <c r="E32" s="334"/>
      <c r="F32" s="325"/>
      <c r="G32" s="334"/>
      <c r="H32" s="325"/>
      <c r="I32" s="334"/>
      <c r="J32" s="325"/>
      <c r="K32" s="334"/>
      <c r="L32" s="325"/>
      <c r="M32" s="334"/>
      <c r="N32" s="325"/>
      <c r="O32" s="334"/>
      <c r="P32" s="325"/>
      <c r="Q32" s="334"/>
      <c r="R32" s="325"/>
      <c r="S32" s="334"/>
      <c r="T32" s="326"/>
      <c r="U32" s="335"/>
      <c r="V32" s="326"/>
      <c r="W32" s="335"/>
      <c r="X32" s="326"/>
      <c r="Y32" s="335"/>
      <c r="Z32" s="326"/>
      <c r="AA32" s="335"/>
      <c r="AB32" s="326"/>
      <c r="AC32" s="336"/>
      <c r="AD32" s="1"/>
      <c r="AE32" s="1"/>
      <c r="AF32" s="1"/>
      <c r="AG32" s="1"/>
    </row>
    <row r="33" spans="5:29" ht="5.25" customHeight="1">
      <c r="E33" s="337"/>
      <c r="F33" s="337"/>
      <c r="G33" s="337"/>
      <c r="H33" s="337"/>
      <c r="I33" s="337"/>
      <c r="J33" s="337"/>
      <c r="K33" s="337"/>
      <c r="L33" s="337"/>
      <c r="M33" s="337"/>
      <c r="N33" s="337"/>
      <c r="O33" s="337"/>
      <c r="P33" s="337"/>
      <c r="Q33" s="337"/>
      <c r="R33" s="337"/>
      <c r="S33" s="337"/>
      <c r="T33" s="338"/>
      <c r="U33" s="338"/>
      <c r="V33" s="338"/>
      <c r="W33" s="338"/>
      <c r="X33" s="338"/>
      <c r="Y33" s="338"/>
      <c r="Z33" s="338"/>
      <c r="AA33" s="338"/>
      <c r="AB33" s="338"/>
      <c r="AC33" s="338"/>
    </row>
    <row r="34" spans="1:33" ht="23.25" customHeight="1">
      <c r="A34" s="31">
        <v>13</v>
      </c>
      <c r="B34" s="20" t="s">
        <v>99</v>
      </c>
      <c r="C34" s="25" t="s">
        <v>143</v>
      </c>
      <c r="D34" s="1"/>
      <c r="E34" s="334"/>
      <c r="F34" s="325"/>
      <c r="G34" s="334"/>
      <c r="H34" s="325"/>
      <c r="I34" s="334"/>
      <c r="J34" s="325"/>
      <c r="K34" s="334"/>
      <c r="L34" s="325"/>
      <c r="M34" s="334"/>
      <c r="N34" s="325"/>
      <c r="O34" s="334"/>
      <c r="P34" s="325"/>
      <c r="Q34" s="334"/>
      <c r="R34" s="325"/>
      <c r="S34" s="334"/>
      <c r="T34" s="326"/>
      <c r="U34" s="335"/>
      <c r="V34" s="326"/>
      <c r="W34" s="335"/>
      <c r="X34" s="326"/>
      <c r="Y34" s="335"/>
      <c r="Z34" s="326"/>
      <c r="AA34" s="335"/>
      <c r="AB34" s="326"/>
      <c r="AC34" s="336"/>
      <c r="AD34" s="1"/>
      <c r="AE34" s="1"/>
      <c r="AF34" s="1"/>
      <c r="AG34" s="1"/>
    </row>
    <row r="35" spans="5:29" ht="3.75" customHeight="1">
      <c r="E35" s="337"/>
      <c r="F35" s="337"/>
      <c r="G35" s="337"/>
      <c r="H35" s="337"/>
      <c r="I35" s="337"/>
      <c r="J35" s="337"/>
      <c r="K35" s="337"/>
      <c r="L35" s="337"/>
      <c r="M35" s="337"/>
      <c r="N35" s="337"/>
      <c r="O35" s="337"/>
      <c r="P35" s="337"/>
      <c r="Q35" s="337"/>
      <c r="R35" s="337"/>
      <c r="S35" s="337"/>
      <c r="T35" s="338"/>
      <c r="U35" s="338"/>
      <c r="V35" s="338"/>
      <c r="W35" s="338"/>
      <c r="X35" s="338"/>
      <c r="Y35" s="338"/>
      <c r="Z35" s="338"/>
      <c r="AA35" s="338"/>
      <c r="AB35" s="338"/>
      <c r="AC35" s="338"/>
    </row>
    <row r="36" spans="1:33" ht="31.5" customHeight="1">
      <c r="A36" s="31">
        <v>14</v>
      </c>
      <c r="B36" s="20" t="s">
        <v>377</v>
      </c>
      <c r="C36" s="25" t="s">
        <v>172</v>
      </c>
      <c r="D36" s="1"/>
      <c r="E36" s="334"/>
      <c r="F36" s="325"/>
      <c r="G36" s="334"/>
      <c r="H36" s="325"/>
      <c r="I36" s="334"/>
      <c r="J36" s="325"/>
      <c r="K36" s="334"/>
      <c r="L36" s="325"/>
      <c r="M36" s="334"/>
      <c r="N36" s="325"/>
      <c r="O36" s="334"/>
      <c r="P36" s="325"/>
      <c r="Q36" s="334"/>
      <c r="R36" s="325"/>
      <c r="S36" s="334"/>
      <c r="T36" s="326"/>
      <c r="U36" s="335"/>
      <c r="V36" s="326"/>
      <c r="W36" s="335"/>
      <c r="X36" s="326"/>
      <c r="Y36" s="335"/>
      <c r="Z36" s="326"/>
      <c r="AA36" s="335"/>
      <c r="AB36" s="326"/>
      <c r="AC36" s="336"/>
      <c r="AD36" s="1"/>
      <c r="AE36" s="1"/>
      <c r="AF36" s="1"/>
      <c r="AG36" s="1"/>
    </row>
    <row r="37" spans="5:29" ht="3.75" customHeight="1">
      <c r="E37" s="337"/>
      <c r="F37" s="337"/>
      <c r="G37" s="337"/>
      <c r="H37" s="337"/>
      <c r="I37" s="337"/>
      <c r="J37" s="337"/>
      <c r="K37" s="337"/>
      <c r="L37" s="337"/>
      <c r="M37" s="337"/>
      <c r="N37" s="337"/>
      <c r="O37" s="337"/>
      <c r="P37" s="337"/>
      <c r="Q37" s="337"/>
      <c r="R37" s="337"/>
      <c r="S37" s="337"/>
      <c r="T37" s="338"/>
      <c r="U37" s="338"/>
      <c r="V37" s="338"/>
      <c r="W37" s="338"/>
      <c r="X37" s="338"/>
      <c r="Y37" s="338"/>
      <c r="Z37" s="338"/>
      <c r="AA37" s="338"/>
      <c r="AB37" s="338"/>
      <c r="AC37" s="338"/>
    </row>
    <row r="38" spans="1:34" ht="23.25" customHeight="1">
      <c r="A38" s="31">
        <v>15</v>
      </c>
      <c r="B38" s="20" t="s">
        <v>98</v>
      </c>
      <c r="C38" s="25" t="s">
        <v>172</v>
      </c>
      <c r="D38" s="1"/>
      <c r="E38" s="334"/>
      <c r="F38" s="325"/>
      <c r="G38" s="334"/>
      <c r="H38" s="325"/>
      <c r="I38" s="334"/>
      <c r="J38" s="325"/>
      <c r="K38" s="334"/>
      <c r="L38" s="325"/>
      <c r="M38" s="334"/>
      <c r="N38" s="325"/>
      <c r="O38" s="334"/>
      <c r="P38" s="325"/>
      <c r="Q38" s="334"/>
      <c r="R38" s="325"/>
      <c r="S38" s="334"/>
      <c r="T38" s="326"/>
      <c r="U38" s="335"/>
      <c r="V38" s="326"/>
      <c r="W38" s="335"/>
      <c r="X38" s="326"/>
      <c r="Y38" s="335"/>
      <c r="Z38" s="326"/>
      <c r="AA38" s="335"/>
      <c r="AB38" s="326"/>
      <c r="AC38" s="336"/>
      <c r="AD38" s="1"/>
      <c r="AE38" s="1"/>
      <c r="AF38" s="1"/>
      <c r="AG38" s="1"/>
      <c r="AH38" s="1"/>
    </row>
    <row r="39" spans="5:29" ht="3.75" customHeight="1">
      <c r="E39" s="337"/>
      <c r="F39" s="337"/>
      <c r="G39" s="337"/>
      <c r="H39" s="337"/>
      <c r="I39" s="337"/>
      <c r="J39" s="337"/>
      <c r="K39" s="337"/>
      <c r="L39" s="337"/>
      <c r="M39" s="337"/>
      <c r="N39" s="337"/>
      <c r="O39" s="337"/>
      <c r="P39" s="337"/>
      <c r="Q39" s="337"/>
      <c r="R39" s="337"/>
      <c r="S39" s="337"/>
      <c r="T39" s="338"/>
      <c r="U39" s="338"/>
      <c r="V39" s="338"/>
      <c r="W39" s="338"/>
      <c r="X39" s="338"/>
      <c r="Y39" s="338"/>
      <c r="Z39" s="338"/>
      <c r="AA39" s="338"/>
      <c r="AB39" s="338"/>
      <c r="AC39" s="338"/>
    </row>
    <row r="40" spans="1:33" ht="38.25">
      <c r="A40" s="31">
        <v>16</v>
      </c>
      <c r="B40" s="20" t="s">
        <v>378</v>
      </c>
      <c r="C40" s="25" t="s">
        <v>172</v>
      </c>
      <c r="D40" s="1"/>
      <c r="E40" s="334"/>
      <c r="F40" s="325"/>
      <c r="G40" s="334"/>
      <c r="H40" s="325"/>
      <c r="I40" s="334"/>
      <c r="J40" s="325"/>
      <c r="K40" s="334"/>
      <c r="L40" s="325"/>
      <c r="M40" s="334"/>
      <c r="N40" s="325"/>
      <c r="O40" s="334"/>
      <c r="P40" s="325"/>
      <c r="Q40" s="334"/>
      <c r="R40" s="325"/>
      <c r="S40" s="334"/>
      <c r="T40" s="326"/>
      <c r="U40" s="335"/>
      <c r="V40" s="326"/>
      <c r="W40" s="335"/>
      <c r="X40" s="326"/>
      <c r="Y40" s="335"/>
      <c r="Z40" s="326"/>
      <c r="AA40" s="335"/>
      <c r="AB40" s="326"/>
      <c r="AC40" s="336"/>
      <c r="AD40" s="1"/>
      <c r="AE40" s="1"/>
      <c r="AF40" s="1"/>
      <c r="AG40" s="1"/>
    </row>
  </sheetData>
  <sheetProtection formatRows="0"/>
  <mergeCells count="4">
    <mergeCell ref="E1:AA1"/>
    <mergeCell ref="E3:AA4"/>
    <mergeCell ref="B1:C1"/>
    <mergeCell ref="A6:B6"/>
  </mergeCells>
  <printOptions horizontalCentered="1"/>
  <pageMargins left="0.15748031496062992" right="0.1968503937007874" top="0.3937007874015748" bottom="0.35433070866141736" header="0.31496062992125984" footer="0.31496062992125984"/>
  <pageSetup fitToHeight="1" fitToWidth="1" horizontalDpi="600" verticalDpi="600" orientation="landscape" paperSize="9" scale="73" r:id="rId4"/>
  <drawing r:id="rId3"/>
  <legacyDrawing r:id="rId2"/>
</worksheet>
</file>

<file path=xl/worksheets/sheet6.xml><?xml version="1.0" encoding="utf-8"?>
<worksheet xmlns="http://schemas.openxmlformats.org/spreadsheetml/2006/main" xmlns:r="http://schemas.openxmlformats.org/officeDocument/2006/relationships">
  <sheetPr codeName="Sheet5">
    <pageSetUpPr fitToPage="1"/>
  </sheetPr>
  <dimension ref="A1:BQ56"/>
  <sheetViews>
    <sheetView showGridLines="0" view="pageBreakPreview" zoomScale="85" zoomScaleNormal="85" zoomScaleSheetLayoutView="85" zoomScalePageLayoutView="0" workbookViewId="0" topLeftCell="A1">
      <selection activeCell="S31" sqref="S31"/>
    </sheetView>
  </sheetViews>
  <sheetFormatPr defaultColWidth="8.8515625" defaultRowHeight="15"/>
  <cols>
    <col min="1" max="1" width="12.421875" style="131" customWidth="1"/>
    <col min="2" max="2" width="26.8515625" style="56" customWidth="1"/>
    <col min="3" max="3" width="7.8515625" style="56" customWidth="1"/>
    <col min="4" max="4" width="0.9921875" style="56" customWidth="1"/>
    <col min="5" max="6" width="4.421875" style="56" customWidth="1"/>
    <col min="7" max="7" width="4.8515625" style="56" customWidth="1"/>
    <col min="8" max="9" width="4.421875" style="56" customWidth="1"/>
    <col min="10" max="10" width="1.28515625" style="56" customWidth="1"/>
    <col min="11" max="11" width="8.57421875" style="56" customWidth="1"/>
    <col min="12" max="12" width="0.9921875" style="54" customWidth="1"/>
    <col min="13" max="13" width="9.57421875" style="56" bestFit="1" customWidth="1"/>
    <col min="14" max="14" width="0.85546875" style="54" customWidth="1"/>
    <col min="15" max="15" width="8.28125" style="56" customWidth="1"/>
    <col min="16" max="16" width="0.71875" style="54" customWidth="1"/>
    <col min="17" max="17" width="9.57421875" style="56" bestFit="1" customWidth="1"/>
    <col min="18" max="18" width="0.9921875" style="54" customWidth="1"/>
    <col min="19" max="19" width="44.00390625" style="56" customWidth="1"/>
    <col min="20" max="20" width="1.28515625" style="56" customWidth="1"/>
    <col min="21" max="16384" width="8.8515625" style="56" customWidth="1"/>
  </cols>
  <sheetData>
    <row r="1" spans="1:17" ht="46.5" customHeight="1">
      <c r="A1" s="478" t="s">
        <v>363</v>
      </c>
      <c r="B1" s="478"/>
      <c r="C1" s="478"/>
      <c r="D1" s="27"/>
      <c r="E1" s="488" t="str">
        <f>'1 Cover Sheet'!A14</f>
        <v>&lt;INSERT TRUST NAME HERE&gt;</v>
      </c>
      <c r="F1" s="489"/>
      <c r="G1" s="489"/>
      <c r="H1" s="489"/>
      <c r="I1" s="489"/>
      <c r="J1" s="489"/>
      <c r="K1" s="489"/>
      <c r="L1" s="489"/>
      <c r="M1" s="489"/>
      <c r="N1" s="489"/>
      <c r="O1" s="489"/>
      <c r="P1" s="489"/>
      <c r="Q1" s="490"/>
    </row>
    <row r="2" spans="1:69" ht="5.25" customHeight="1">
      <c r="A2" s="162"/>
      <c r="B2" s="163"/>
      <c r="C2" s="164"/>
      <c r="D2" s="27"/>
      <c r="E2" s="164"/>
      <c r="F2" s="164"/>
      <c r="G2" s="164"/>
      <c r="H2" s="164"/>
      <c r="I2" s="164"/>
      <c r="J2" s="27"/>
      <c r="BQ2" s="310" t="s">
        <v>92</v>
      </c>
    </row>
    <row r="3" spans="1:69" ht="18" customHeight="1">
      <c r="A3" s="162"/>
      <c r="B3" s="163"/>
      <c r="C3" s="164"/>
      <c r="D3" s="27"/>
      <c r="E3" s="164"/>
      <c r="F3" s="164"/>
      <c r="G3" s="164"/>
      <c r="H3" s="164"/>
      <c r="I3" s="164"/>
      <c r="J3" s="27"/>
      <c r="K3" s="479" t="s">
        <v>115</v>
      </c>
      <c r="L3" s="480"/>
      <c r="M3" s="480"/>
      <c r="N3" s="480"/>
      <c r="O3" s="480"/>
      <c r="P3" s="480"/>
      <c r="Q3" s="481"/>
      <c r="BQ3" s="310" t="s">
        <v>93</v>
      </c>
    </row>
    <row r="4" spans="1:17" ht="18" customHeight="1">
      <c r="A4" s="162"/>
      <c r="B4" s="163"/>
      <c r="C4" s="164"/>
      <c r="D4" s="27"/>
      <c r="J4" s="27"/>
      <c r="K4" s="482"/>
      <c r="L4" s="483"/>
      <c r="M4" s="483"/>
      <c r="N4" s="483"/>
      <c r="O4" s="483"/>
      <c r="P4" s="483"/>
      <c r="Q4" s="484"/>
    </row>
    <row r="5" spans="1:22" ht="3.75" customHeight="1" thickBot="1">
      <c r="A5" s="162"/>
      <c r="B5" s="163"/>
      <c r="C5" s="164"/>
      <c r="D5" s="27"/>
      <c r="L5" s="56"/>
      <c r="N5" s="56"/>
      <c r="P5" s="56"/>
      <c r="R5" s="56"/>
      <c r="V5" s="229"/>
    </row>
    <row r="6" spans="1:18" ht="30.75" customHeight="1">
      <c r="A6" s="117"/>
      <c r="E6" s="494" t="s">
        <v>159</v>
      </c>
      <c r="F6" s="495"/>
      <c r="G6" s="495"/>
      <c r="H6" s="495"/>
      <c r="I6" s="496"/>
      <c r="K6" s="485" t="s">
        <v>364</v>
      </c>
      <c r="L6" s="486"/>
      <c r="M6" s="487"/>
      <c r="O6" s="485" t="s">
        <v>367</v>
      </c>
      <c r="P6" s="486"/>
      <c r="Q6" s="487"/>
      <c r="R6" s="52"/>
    </row>
    <row r="7" spans="1:19" ht="46.5" customHeight="1">
      <c r="A7" s="165" t="s">
        <v>183</v>
      </c>
      <c r="B7" s="120" t="s">
        <v>217</v>
      </c>
      <c r="C7" s="120" t="s">
        <v>191</v>
      </c>
      <c r="E7" s="120">
        <v>5</v>
      </c>
      <c r="F7" s="120">
        <v>4</v>
      </c>
      <c r="G7" s="120">
        <v>3</v>
      </c>
      <c r="H7" s="120">
        <v>2</v>
      </c>
      <c r="I7" s="120">
        <v>1</v>
      </c>
      <c r="K7" s="287" t="s">
        <v>365</v>
      </c>
      <c r="L7" s="55"/>
      <c r="M7" s="298" t="s">
        <v>366</v>
      </c>
      <c r="N7" s="52"/>
      <c r="O7" s="287" t="s">
        <v>365</v>
      </c>
      <c r="P7" s="55"/>
      <c r="Q7" s="298" t="s">
        <v>366</v>
      </c>
      <c r="R7" s="52"/>
      <c r="S7" s="121" t="s">
        <v>39</v>
      </c>
    </row>
    <row r="8" spans="1:18" ht="3.75" customHeight="1">
      <c r="A8" s="56"/>
      <c r="K8" s="277"/>
      <c r="L8" s="27"/>
      <c r="M8" s="278"/>
      <c r="N8" s="56"/>
      <c r="O8" s="277"/>
      <c r="P8" s="27"/>
      <c r="Q8" s="278"/>
      <c r="R8" s="56"/>
    </row>
    <row r="9" spans="1:19" ht="30.75" customHeight="1">
      <c r="A9" s="18" t="s">
        <v>193</v>
      </c>
      <c r="B9" s="16" t="s">
        <v>224</v>
      </c>
      <c r="C9" s="166">
        <v>0.25</v>
      </c>
      <c r="E9" s="167">
        <v>11</v>
      </c>
      <c r="F9" s="168">
        <v>9</v>
      </c>
      <c r="G9" s="168">
        <v>5</v>
      </c>
      <c r="H9" s="168">
        <v>1</v>
      </c>
      <c r="I9" s="168" t="s">
        <v>184</v>
      </c>
      <c r="K9" s="299"/>
      <c r="L9" s="182"/>
      <c r="M9" s="300"/>
      <c r="N9" s="291"/>
      <c r="O9" s="299"/>
      <c r="P9" s="41"/>
      <c r="Q9" s="300"/>
      <c r="R9" s="308"/>
      <c r="S9" s="239"/>
    </row>
    <row r="10" spans="2:19" ht="6" customHeight="1">
      <c r="B10" s="129"/>
      <c r="C10" s="128"/>
      <c r="E10" s="128"/>
      <c r="F10" s="128"/>
      <c r="G10" s="128"/>
      <c r="H10" s="128"/>
      <c r="I10" s="128"/>
      <c r="K10" s="301"/>
      <c r="L10" s="181"/>
      <c r="M10" s="302"/>
      <c r="N10" s="181"/>
      <c r="O10" s="301"/>
      <c r="P10" s="45"/>
      <c r="Q10" s="302"/>
      <c r="R10" s="45"/>
      <c r="S10" s="46"/>
    </row>
    <row r="11" spans="1:19" ht="28.5" customHeight="1">
      <c r="A11" s="18" t="s">
        <v>192</v>
      </c>
      <c r="B11" s="16" t="s">
        <v>225</v>
      </c>
      <c r="C11" s="166">
        <v>0.1</v>
      </c>
      <c r="E11" s="167">
        <v>100</v>
      </c>
      <c r="F11" s="168">
        <v>85</v>
      </c>
      <c r="G11" s="168">
        <v>70</v>
      </c>
      <c r="H11" s="168">
        <v>50</v>
      </c>
      <c r="I11" s="168" t="s">
        <v>185</v>
      </c>
      <c r="K11" s="299"/>
      <c r="L11" s="182"/>
      <c r="M11" s="300"/>
      <c r="N11" s="291"/>
      <c r="O11" s="299"/>
      <c r="P11" s="41"/>
      <c r="Q11" s="300"/>
      <c r="R11" s="308"/>
      <c r="S11" s="61"/>
    </row>
    <row r="12" spans="2:19" ht="7.5" customHeight="1">
      <c r="B12" s="129"/>
      <c r="C12" s="128"/>
      <c r="E12" s="128"/>
      <c r="F12" s="128"/>
      <c r="G12" s="128"/>
      <c r="H12" s="128"/>
      <c r="I12" s="128"/>
      <c r="K12" s="301"/>
      <c r="L12" s="181"/>
      <c r="M12" s="302"/>
      <c r="N12" s="181"/>
      <c r="O12" s="301"/>
      <c r="P12" s="45"/>
      <c r="Q12" s="302"/>
      <c r="R12" s="45"/>
      <c r="S12" s="46"/>
    </row>
    <row r="13" spans="1:19" ht="17.25" customHeight="1">
      <c r="A13" s="491" t="s">
        <v>194</v>
      </c>
      <c r="B13" s="16" t="s">
        <v>242</v>
      </c>
      <c r="C13" s="166">
        <v>0.2</v>
      </c>
      <c r="E13" s="167" t="s">
        <v>243</v>
      </c>
      <c r="F13" s="168">
        <v>2</v>
      </c>
      <c r="G13" s="240">
        <v>-0.5</v>
      </c>
      <c r="H13" s="168">
        <v>-5</v>
      </c>
      <c r="I13" s="168" t="s">
        <v>244</v>
      </c>
      <c r="K13" s="299"/>
      <c r="L13" s="182"/>
      <c r="M13" s="300"/>
      <c r="N13" s="291"/>
      <c r="O13" s="299"/>
      <c r="P13" s="41"/>
      <c r="Q13" s="300"/>
      <c r="R13" s="308"/>
      <c r="S13" s="61"/>
    </row>
    <row r="14" spans="1:19" ht="1.5" customHeight="1">
      <c r="A14" s="492"/>
      <c r="B14" s="129"/>
      <c r="C14" s="128"/>
      <c r="E14" s="128"/>
      <c r="F14" s="128"/>
      <c r="G14" s="128"/>
      <c r="H14" s="128"/>
      <c r="I14" s="128"/>
      <c r="K14" s="301"/>
      <c r="L14" s="181"/>
      <c r="M14" s="302"/>
      <c r="N14" s="181"/>
      <c r="O14" s="301"/>
      <c r="P14" s="45"/>
      <c r="Q14" s="302"/>
      <c r="R14" s="45"/>
      <c r="S14" s="46"/>
    </row>
    <row r="15" spans="1:19" ht="19.5" customHeight="1">
      <c r="A15" s="493"/>
      <c r="B15" s="16" t="s">
        <v>226</v>
      </c>
      <c r="C15" s="166">
        <v>0.2</v>
      </c>
      <c r="E15" s="167">
        <v>3</v>
      </c>
      <c r="F15" s="168">
        <v>2</v>
      </c>
      <c r="G15" s="168">
        <v>1</v>
      </c>
      <c r="H15" s="168">
        <v>-2</v>
      </c>
      <c r="I15" s="168" t="s">
        <v>186</v>
      </c>
      <c r="K15" s="299"/>
      <c r="L15" s="182"/>
      <c r="M15" s="300"/>
      <c r="N15" s="291"/>
      <c r="O15" s="299"/>
      <c r="P15" s="41"/>
      <c r="Q15" s="300"/>
      <c r="R15" s="308"/>
      <c r="S15" s="61"/>
    </row>
    <row r="16" spans="1:19" ht="6.75" customHeight="1">
      <c r="A16" s="128"/>
      <c r="B16" s="129"/>
      <c r="C16" s="128"/>
      <c r="E16" s="128"/>
      <c r="F16" s="128"/>
      <c r="G16" s="128"/>
      <c r="H16" s="128"/>
      <c r="I16" s="128"/>
      <c r="K16" s="301"/>
      <c r="L16" s="181"/>
      <c r="M16" s="302"/>
      <c r="N16" s="181"/>
      <c r="O16" s="301"/>
      <c r="P16" s="45"/>
      <c r="Q16" s="302"/>
      <c r="R16" s="45"/>
      <c r="S16" s="46"/>
    </row>
    <row r="17" spans="1:19" ht="27" customHeight="1">
      <c r="A17" s="18" t="s">
        <v>195</v>
      </c>
      <c r="B17" s="16" t="s">
        <v>227</v>
      </c>
      <c r="C17" s="166">
        <v>0.25</v>
      </c>
      <c r="E17" s="167">
        <v>60</v>
      </c>
      <c r="F17" s="168">
        <v>25</v>
      </c>
      <c r="G17" s="168">
        <v>15</v>
      </c>
      <c r="H17" s="168">
        <v>10</v>
      </c>
      <c r="I17" s="168" t="s">
        <v>196</v>
      </c>
      <c r="K17" s="299"/>
      <c r="L17" s="182"/>
      <c r="M17" s="300"/>
      <c r="N17" s="291"/>
      <c r="O17" s="299"/>
      <c r="P17" s="41"/>
      <c r="Q17" s="300"/>
      <c r="R17" s="308"/>
      <c r="S17" s="61"/>
    </row>
    <row r="18" spans="1:19" ht="10.5" customHeight="1" thickBot="1">
      <c r="A18" s="10"/>
      <c r="B18" s="129"/>
      <c r="C18" s="128"/>
      <c r="E18" s="129"/>
      <c r="F18" s="129"/>
      <c r="G18" s="129"/>
      <c r="H18" s="129"/>
      <c r="I18" s="129"/>
      <c r="K18" s="303"/>
      <c r="L18" s="179"/>
      <c r="M18" s="304"/>
      <c r="N18" s="179"/>
      <c r="O18" s="303"/>
      <c r="P18" s="51"/>
      <c r="Q18" s="304"/>
      <c r="R18" s="51"/>
      <c r="S18" s="158"/>
    </row>
    <row r="19" spans="1:19" ht="16.5" customHeight="1" thickBot="1">
      <c r="A19" s="502" t="s">
        <v>197</v>
      </c>
      <c r="B19" s="503"/>
      <c r="C19" s="170">
        <v>1</v>
      </c>
      <c r="K19" s="171">
        <f>+SUMPRODUCT(K9:K17,$C$9:$C$17)</f>
        <v>0</v>
      </c>
      <c r="L19" s="231"/>
      <c r="M19" s="171">
        <f>+SUMPRODUCT(M9:M17,$C$9:$C$17)</f>
        <v>0</v>
      </c>
      <c r="N19" s="231"/>
      <c r="O19" s="171">
        <f>+SUMPRODUCT(O9:O17,$C$9:$C$17)</f>
        <v>0</v>
      </c>
      <c r="P19" s="232"/>
      <c r="Q19" s="171">
        <f>+SUMPRODUCT(Q9:Q17,$C$9:$C$17)</f>
        <v>0</v>
      </c>
      <c r="R19" s="52"/>
      <c r="S19" s="169"/>
    </row>
    <row r="20" spans="1:19" ht="7.5" customHeight="1">
      <c r="A20" s="10"/>
      <c r="B20" s="129"/>
      <c r="C20" s="128"/>
      <c r="K20" s="303"/>
      <c r="L20" s="179"/>
      <c r="M20" s="304"/>
      <c r="N20" s="179"/>
      <c r="O20" s="303"/>
      <c r="P20" s="51"/>
      <c r="Q20" s="304"/>
      <c r="R20" s="51"/>
      <c r="S20" s="158"/>
    </row>
    <row r="21" spans="1:19" ht="18.75" customHeight="1">
      <c r="A21" s="504" t="s">
        <v>198</v>
      </c>
      <c r="B21" s="505"/>
      <c r="C21" s="506"/>
      <c r="K21" s="305">
        <f>IF(SUM(K34:K41)=0,"",MIN(K34:K41))</f>
      </c>
      <c r="L21" s="261">
        <f>+IF(K21="no",#REF!,0)</f>
        <v>0</v>
      </c>
      <c r="M21" s="306">
        <f>IF(SUM(M34:M41)=0,"",MIN(M34:M41))</f>
      </c>
      <c r="N21" s="180">
        <f>+IF(M21="no",#REF!,0)</f>
        <v>0</v>
      </c>
      <c r="O21" s="305">
        <f>IF(SUM(O34:O41)=0,"",MIN(O34:O41))</f>
      </c>
      <c r="P21" s="260" t="e">
        <f>+IF(#REF!="no",#REF!,0)</f>
        <v>#REF!</v>
      </c>
      <c r="Q21" s="306">
        <f>IF(SUM(Q34:Q41)=0,"",MIN(Q34:Q41))</f>
      </c>
      <c r="R21" s="308">
        <f>+IF(Q21="no",#REF!,0)</f>
        <v>0</v>
      </c>
      <c r="S21" s="42"/>
    </row>
    <row r="22" spans="1:19" ht="5.25" customHeight="1" thickBot="1">
      <c r="A22" s="10"/>
      <c r="B22" s="129"/>
      <c r="C22" s="128"/>
      <c r="K22" s="303"/>
      <c r="L22" s="261">
        <f>+IF(K22="no",#REF!,0)</f>
        <v>0</v>
      </c>
      <c r="M22" s="304"/>
      <c r="N22" s="180">
        <f>+IF(M22="no",#REF!,0)</f>
        <v>0</v>
      </c>
      <c r="O22" s="303"/>
      <c r="P22" s="260" t="e">
        <f>+IF(#REF!="no",#REF!,0)</f>
        <v>#REF!</v>
      </c>
      <c r="Q22" s="304"/>
      <c r="R22" s="45"/>
      <c r="S22" s="46"/>
    </row>
    <row r="23" spans="1:19" ht="20.25" customHeight="1" thickBot="1">
      <c r="A23" s="502" t="s">
        <v>228</v>
      </c>
      <c r="B23" s="507"/>
      <c r="C23" s="503"/>
      <c r="K23" s="238">
        <f>ROUND(MIN(K19,K21),0)</f>
        <v>0</v>
      </c>
      <c r="L23" s="307">
        <f>+IF(K23="no",#REF!,0)</f>
        <v>0</v>
      </c>
      <c r="M23" s="238">
        <f>ROUND(MIN(M19,M21),0)</f>
        <v>0</v>
      </c>
      <c r="N23" s="180">
        <f>+IF(M23="no",#REF!,0)</f>
        <v>0</v>
      </c>
      <c r="O23" s="238">
        <f>ROUND(MIN(O19,O21),0)</f>
        <v>0</v>
      </c>
      <c r="P23" s="309" t="e">
        <f>+IF(#REF!="no",#REF!,0)</f>
        <v>#REF!</v>
      </c>
      <c r="Q23" s="238">
        <f>ROUND(MIN(Q19,Q21),0)</f>
        <v>0</v>
      </c>
      <c r="R23" s="308">
        <f>+IF(Q23="no",#REF!,0)</f>
        <v>0</v>
      </c>
      <c r="S23" s="42"/>
    </row>
    <row r="24" spans="1:19" ht="6.75" customHeight="1">
      <c r="A24" s="27"/>
      <c r="B24" s="129"/>
      <c r="C24" s="128"/>
      <c r="K24" s="128"/>
      <c r="L24" s="51"/>
      <c r="M24" s="128"/>
      <c r="N24" s="180">
        <f>+IF(M24="no",#REF!,0)</f>
        <v>0</v>
      </c>
      <c r="O24" s="128"/>
      <c r="P24" s="51"/>
      <c r="Q24" s="128"/>
      <c r="R24" s="51"/>
      <c r="S24" s="158"/>
    </row>
    <row r="25" spans="1:19" ht="13.5" customHeight="1" hidden="1">
      <c r="A25" s="27"/>
      <c r="B25" s="129" t="s">
        <v>236</v>
      </c>
      <c r="C25" s="128"/>
      <c r="K25" s="128">
        <f>K9</f>
        <v>0</v>
      </c>
      <c r="L25" s="51"/>
      <c r="M25" s="128">
        <f>M9</f>
        <v>0</v>
      </c>
      <c r="N25" s="180">
        <f>+IF(M25="no",#REF!,0)</f>
        <v>0</v>
      </c>
      <c r="O25" s="128">
        <f>O9</f>
        <v>0</v>
      </c>
      <c r="P25" s="51"/>
      <c r="Q25" s="128">
        <f>Q9</f>
        <v>0</v>
      </c>
      <c r="R25" s="51"/>
      <c r="S25" s="158"/>
    </row>
    <row r="26" spans="1:19" ht="13.5" customHeight="1" hidden="1">
      <c r="A26" s="27"/>
      <c r="B26" s="129" t="s">
        <v>237</v>
      </c>
      <c r="C26" s="128"/>
      <c r="K26" s="128">
        <f>K11</f>
        <v>0</v>
      </c>
      <c r="L26" s="51"/>
      <c r="M26" s="128">
        <f>M11</f>
        <v>0</v>
      </c>
      <c r="N26" s="180">
        <f>+IF(M26="no",#REF!,0)</f>
        <v>0</v>
      </c>
      <c r="O26" s="128">
        <f>O11</f>
        <v>0</v>
      </c>
      <c r="P26" s="51"/>
      <c r="Q26" s="128">
        <f>Q11</f>
        <v>0</v>
      </c>
      <c r="R26" s="51"/>
      <c r="S26" s="158"/>
    </row>
    <row r="27" spans="1:19" ht="13.5" customHeight="1" hidden="1">
      <c r="A27" s="27"/>
      <c r="B27" s="129" t="s">
        <v>238</v>
      </c>
      <c r="C27" s="128"/>
      <c r="K27" s="128">
        <f>ROUND(IF(K13="",0,AVERAGE(K13,K15)),0)</f>
        <v>0</v>
      </c>
      <c r="L27" s="51"/>
      <c r="M27" s="128">
        <f>ROUND(IF(M13="",0,AVERAGE(M13,M15)),0)</f>
        <v>0</v>
      </c>
      <c r="N27" s="180">
        <f>+IF(M27="no",#REF!,0)</f>
        <v>0</v>
      </c>
      <c r="O27" s="128">
        <f>ROUND(IF(O13="",0,AVERAGE(O13,O15)),0)</f>
        <v>0</v>
      </c>
      <c r="P27" s="51"/>
      <c r="Q27" s="128">
        <f>ROUND(IF(Q13="",0,AVERAGE(Q13,Q15)),0)</f>
        <v>0</v>
      </c>
      <c r="R27" s="51"/>
      <c r="S27" s="158"/>
    </row>
    <row r="28" spans="1:19" ht="13.5" customHeight="1" hidden="1">
      <c r="A28" s="27"/>
      <c r="B28" s="129" t="s">
        <v>195</v>
      </c>
      <c r="C28" s="128"/>
      <c r="K28" s="128">
        <f>K17</f>
        <v>0</v>
      </c>
      <c r="L28" s="51"/>
      <c r="M28" s="128">
        <f>M17</f>
        <v>0</v>
      </c>
      <c r="N28" s="180">
        <f>+IF(M28="no",#REF!,0)</f>
        <v>0</v>
      </c>
      <c r="O28" s="128">
        <f>O17</f>
        <v>0</v>
      </c>
      <c r="P28" s="51"/>
      <c r="Q28" s="128">
        <f>Q17</f>
        <v>0</v>
      </c>
      <c r="R28" s="51"/>
      <c r="S28" s="158"/>
    </row>
    <row r="29" spans="1:19" ht="6.75" customHeight="1" hidden="1">
      <c r="A29" s="27"/>
      <c r="B29" s="129"/>
      <c r="C29" s="128"/>
      <c r="K29" s="128"/>
      <c r="L29" s="51"/>
      <c r="M29" s="128"/>
      <c r="N29" s="180">
        <f>+IF(M29="no",#REF!,0)</f>
        <v>0</v>
      </c>
      <c r="O29" s="128"/>
      <c r="P29" s="51"/>
      <c r="Q29" s="128"/>
      <c r="R29" s="51"/>
      <c r="S29" s="158"/>
    </row>
    <row r="30" spans="11:17" ht="15" customHeight="1">
      <c r="K30" s="230"/>
      <c r="L30" s="233"/>
      <c r="M30" s="230"/>
      <c r="N30" s="233"/>
      <c r="O30" s="230"/>
      <c r="P30" s="233"/>
      <c r="Q30" s="230"/>
    </row>
    <row r="31" spans="1:18" ht="15" customHeight="1">
      <c r="A31" s="155" t="s">
        <v>161</v>
      </c>
      <c r="K31" s="230"/>
      <c r="L31" s="234"/>
      <c r="M31" s="230"/>
      <c r="N31" s="234"/>
      <c r="O31" s="230"/>
      <c r="P31" s="234"/>
      <c r="Q31" s="230"/>
      <c r="R31" s="52"/>
    </row>
    <row r="32" spans="4:17" ht="15" customHeight="1">
      <c r="D32" s="140"/>
      <c r="E32" s="140"/>
      <c r="F32" s="140"/>
      <c r="G32" s="140"/>
      <c r="H32" s="140"/>
      <c r="I32" s="140"/>
      <c r="J32" s="140"/>
      <c r="K32" s="235"/>
      <c r="L32" s="236"/>
      <c r="M32" s="235"/>
      <c r="N32" s="236"/>
      <c r="O32" s="235"/>
      <c r="P32" s="233"/>
      <c r="Q32" s="235"/>
    </row>
    <row r="33" spans="1:17" ht="15" customHeight="1">
      <c r="A33" s="172" t="s">
        <v>199</v>
      </c>
      <c r="B33" s="497" t="s">
        <v>160</v>
      </c>
      <c r="C33" s="497"/>
      <c r="D33" s="497"/>
      <c r="E33" s="497"/>
      <c r="F33" s="497"/>
      <c r="G33" s="497"/>
      <c r="H33" s="497"/>
      <c r="I33" s="498"/>
      <c r="K33" s="237"/>
      <c r="L33" s="233"/>
      <c r="M33" s="237"/>
      <c r="N33" s="233"/>
      <c r="O33" s="237"/>
      <c r="P33" s="233"/>
      <c r="Q33" s="237"/>
    </row>
    <row r="34" spans="1:17" ht="14.25">
      <c r="A34" s="173">
        <v>3</v>
      </c>
      <c r="B34" s="499" t="s">
        <v>162</v>
      </c>
      <c r="C34" s="500"/>
      <c r="D34" s="500"/>
      <c r="E34" s="500"/>
      <c r="F34" s="500"/>
      <c r="G34" s="500"/>
      <c r="H34" s="500"/>
      <c r="I34" s="114" t="s">
        <v>93</v>
      </c>
      <c r="K34" s="237">
        <f>IF($I$34="Yes",$A$34,"")</f>
      </c>
      <c r="L34" s="233"/>
      <c r="M34" s="237">
        <f>IF($I$34="Yes",$A$34,"")</f>
      </c>
      <c r="N34" s="233"/>
      <c r="O34" s="237">
        <f>IF($I$34="Yes",$A$34,"")</f>
      </c>
      <c r="P34" s="233"/>
      <c r="Q34" s="237">
        <f>IF($I$34="Yes",$A$34,"")</f>
      </c>
    </row>
    <row r="35" spans="1:17" ht="14.25">
      <c r="A35" s="173">
        <v>3</v>
      </c>
      <c r="B35" s="499" t="s">
        <v>163</v>
      </c>
      <c r="C35" s="500"/>
      <c r="D35" s="500"/>
      <c r="E35" s="500"/>
      <c r="F35" s="500"/>
      <c r="G35" s="500"/>
      <c r="H35" s="500"/>
      <c r="I35" s="114" t="s">
        <v>93</v>
      </c>
      <c r="K35" s="237">
        <f>IF($I$35="Yes",$A$35,"")</f>
      </c>
      <c r="L35" s="233"/>
      <c r="M35" s="237">
        <f>IF($I$35="Yes",$A$35,"")</f>
      </c>
      <c r="N35" s="233"/>
      <c r="O35" s="237">
        <f>IF($I$35="Yes",$A$35,"")</f>
      </c>
      <c r="P35" s="233"/>
      <c r="Q35" s="237">
        <f>IF($I$35="Yes",$A$35,"")</f>
      </c>
    </row>
    <row r="36" spans="1:17" ht="14.25">
      <c r="A36" s="173">
        <v>2</v>
      </c>
      <c r="B36" s="499" t="s">
        <v>241</v>
      </c>
      <c r="C36" s="500"/>
      <c r="D36" s="500"/>
      <c r="E36" s="500"/>
      <c r="F36" s="500"/>
      <c r="G36" s="500"/>
      <c r="H36" s="500"/>
      <c r="I36" s="114" t="s">
        <v>93</v>
      </c>
      <c r="K36" s="237">
        <f>IF($I$36="Yes",$A$36,"")</f>
      </c>
      <c r="L36" s="233"/>
      <c r="M36" s="237">
        <f>IF($I$36="Yes",$A$36,"")</f>
      </c>
      <c r="N36" s="233"/>
      <c r="O36" s="237">
        <f>IF($I$36="Yes",$A$36,"")</f>
      </c>
      <c r="P36" s="233"/>
      <c r="Q36" s="237">
        <f>IF($I$36="Yes",$A$36,"")</f>
      </c>
    </row>
    <row r="37" spans="1:17" ht="14.25">
      <c r="A37" s="173">
        <v>2</v>
      </c>
      <c r="B37" s="418" t="s">
        <v>259</v>
      </c>
      <c r="C37" s="419"/>
      <c r="D37" s="419"/>
      <c r="E37" s="419"/>
      <c r="F37" s="419"/>
      <c r="G37" s="419"/>
      <c r="H37" s="419"/>
      <c r="I37" s="114" t="s">
        <v>93</v>
      </c>
      <c r="K37" s="237">
        <f>IF($I$37="Yes",$A$37,"")</f>
      </c>
      <c r="L37" s="233"/>
      <c r="M37" s="237">
        <f>IF($I$37="Yes",$A$37,"")</f>
      </c>
      <c r="N37" s="233"/>
      <c r="O37" s="237">
        <f>IF($I$37="Yes",$A$37,"")</f>
      </c>
      <c r="P37" s="233"/>
      <c r="Q37" s="237">
        <f>IF($I$37="Yes",$A$37,"")</f>
      </c>
    </row>
    <row r="38" spans="1:17" ht="14.25">
      <c r="A38" s="173">
        <v>2</v>
      </c>
      <c r="B38" s="499" t="s">
        <v>239</v>
      </c>
      <c r="C38" s="500"/>
      <c r="D38" s="500"/>
      <c r="E38" s="500"/>
      <c r="F38" s="500"/>
      <c r="G38" s="500"/>
      <c r="H38" s="500"/>
      <c r="I38" s="508"/>
      <c r="K38" s="237">
        <f>IF(COUNTIF(K25:K28,"=1")=1,2,"")</f>
      </c>
      <c r="L38" s="233"/>
      <c r="M38" s="237">
        <f>IF(COUNTIF(M25:M28,"=1")=1,2,"")</f>
      </c>
      <c r="N38" s="233"/>
      <c r="O38" s="237">
        <f>IF(COUNTIF(O25:O28,"=1")=1,2,"")</f>
      </c>
      <c r="P38" s="233"/>
      <c r="Q38" s="237">
        <f>IF(COUNTIF(Q25:Q28,"=1")=1,2,"")</f>
      </c>
    </row>
    <row r="39" spans="1:17" ht="14.25">
      <c r="A39" s="173">
        <v>3</v>
      </c>
      <c r="B39" s="499" t="s">
        <v>240</v>
      </c>
      <c r="C39" s="500"/>
      <c r="D39" s="500"/>
      <c r="E39" s="500"/>
      <c r="F39" s="500"/>
      <c r="G39" s="500"/>
      <c r="H39" s="500"/>
      <c r="I39" s="501"/>
      <c r="K39" s="237">
        <f>IF(COUNTIF(K25:K28,"=2")=1,3,"")</f>
      </c>
      <c r="L39" s="233"/>
      <c r="M39" s="237">
        <f>IF(COUNTIF(M25:M28,"=2")=1,3,"")</f>
      </c>
      <c r="N39" s="233"/>
      <c r="O39" s="237">
        <f>IF(COUNTIF(O25:O28,"=2")=1,3,"")</f>
      </c>
      <c r="P39" s="233"/>
      <c r="Q39" s="237">
        <f>IF(COUNTIF(Q25:Q28,"=2")=1,3,"")</f>
      </c>
    </row>
    <row r="40" spans="1:17" ht="14.25">
      <c r="A40" s="173">
        <v>1</v>
      </c>
      <c r="B40" s="499" t="s">
        <v>189</v>
      </c>
      <c r="C40" s="500"/>
      <c r="D40" s="500"/>
      <c r="E40" s="500"/>
      <c r="F40" s="500"/>
      <c r="G40" s="500"/>
      <c r="H40" s="500"/>
      <c r="I40" s="501"/>
      <c r="K40" s="237">
        <f>IF(COUNTIF(K25:K28,"=1")&gt;1,1,"")</f>
      </c>
      <c r="L40" s="233"/>
      <c r="M40" s="237">
        <f>IF(COUNTIF(M25:M28,"=1")&gt;1,1,"")</f>
      </c>
      <c r="N40" s="233"/>
      <c r="O40" s="237">
        <f>IF(COUNTIF(O25:O28,"=1")&gt;1,1,"")</f>
      </c>
      <c r="P40" s="233"/>
      <c r="Q40" s="237">
        <f>IF(COUNTIF(Q25:Q28,"=1")&gt;1,1,"")</f>
      </c>
    </row>
    <row r="41" spans="1:17" ht="14.25">
      <c r="A41" s="173">
        <v>2</v>
      </c>
      <c r="B41" s="499" t="s">
        <v>190</v>
      </c>
      <c r="C41" s="500"/>
      <c r="D41" s="500"/>
      <c r="E41" s="500"/>
      <c r="F41" s="500"/>
      <c r="G41" s="500"/>
      <c r="H41" s="500"/>
      <c r="I41" s="501"/>
      <c r="K41" s="237">
        <f>IF(COUNTIF(K25:K28,"=2")&gt;1,2,"")</f>
      </c>
      <c r="L41" s="233"/>
      <c r="M41" s="237">
        <f>IF(COUNTIF(M25:M28,"=2")&gt;1,2,"")</f>
      </c>
      <c r="N41" s="233"/>
      <c r="O41" s="237">
        <f>IF(COUNTIF(O25:O28,"=2")&gt;1,2,"")</f>
      </c>
      <c r="P41" s="233"/>
      <c r="Q41" s="237">
        <f>IF(COUNTIF(Q25:Q28,"=2")&gt;1,2,"")</f>
      </c>
    </row>
    <row r="43" ht="14.25">
      <c r="A43" s="152" t="s">
        <v>368</v>
      </c>
    </row>
    <row r="44" ht="14.25">
      <c r="A44" s="56"/>
    </row>
    <row r="45" ht="14.25">
      <c r="A45" s="56"/>
    </row>
    <row r="46" ht="14.25">
      <c r="A46" s="56"/>
    </row>
    <row r="47" ht="14.25">
      <c r="A47" s="56"/>
    </row>
    <row r="48" ht="14.25">
      <c r="A48" s="56"/>
    </row>
    <row r="49" ht="14.25">
      <c r="A49" s="56"/>
    </row>
    <row r="50" ht="14.25">
      <c r="A50" s="56"/>
    </row>
    <row r="51" ht="14.25">
      <c r="A51" s="56"/>
    </row>
    <row r="52" ht="14.25" hidden="1">
      <c r="A52" s="56">
        <v>1</v>
      </c>
    </row>
    <row r="53" ht="14.25" hidden="1">
      <c r="A53" s="56">
        <v>2</v>
      </c>
    </row>
    <row r="54" ht="14.25" hidden="1">
      <c r="A54" s="56">
        <v>3</v>
      </c>
    </row>
    <row r="55" ht="14.25" hidden="1">
      <c r="A55" s="56">
        <v>4</v>
      </c>
    </row>
    <row r="56" spans="1:14" ht="14.25" hidden="1">
      <c r="A56" s="56">
        <v>5</v>
      </c>
      <c r="N56" s="52"/>
    </row>
  </sheetData>
  <sheetProtection password="CD4C" sheet="1" objects="1" scenarios="1" formatRows="0"/>
  <mergeCells count="18">
    <mergeCell ref="B41:I41"/>
    <mergeCell ref="B38:I38"/>
    <mergeCell ref="B39:I39"/>
    <mergeCell ref="B36:H36"/>
    <mergeCell ref="A13:A15"/>
    <mergeCell ref="E6:I6"/>
    <mergeCell ref="B33:I33"/>
    <mergeCell ref="B40:I40"/>
    <mergeCell ref="A19:B19"/>
    <mergeCell ref="A21:C21"/>
    <mergeCell ref="A23:C23"/>
    <mergeCell ref="B34:H34"/>
    <mergeCell ref="B35:H35"/>
    <mergeCell ref="A1:C1"/>
    <mergeCell ref="K3:Q4"/>
    <mergeCell ref="K6:M6"/>
    <mergeCell ref="O6:Q6"/>
    <mergeCell ref="E1:Q1"/>
  </mergeCells>
  <conditionalFormatting sqref="L19 N19 P19">
    <cfRule type="cellIs" priority="7" dxfId="17" operator="between">
      <formula>2</formula>
      <formula>2.999</formula>
    </cfRule>
  </conditionalFormatting>
  <conditionalFormatting sqref="K9:Q17">
    <cfRule type="cellIs" priority="4" dxfId="0" operator="greaterThanOrEqual">
      <formula>3</formula>
    </cfRule>
    <cfRule type="cellIs" priority="6" dxfId="2" operator="between">
      <formula>0.0001</formula>
      <formula>2.99999</formula>
    </cfRule>
  </conditionalFormatting>
  <conditionalFormatting sqref="K19 M19 O19 Q19 K23 M23 O23 Q23">
    <cfRule type="cellIs" priority="4" dxfId="26" operator="greaterThanOrEqual" stopIfTrue="1">
      <formula>3</formula>
    </cfRule>
    <cfRule type="cellIs" priority="5" dxfId="27" operator="between" stopIfTrue="1">
      <formula>0.0001</formula>
      <formula>3</formula>
    </cfRule>
  </conditionalFormatting>
  <conditionalFormatting sqref="I34:I37">
    <cfRule type="cellIs" priority="6" dxfId="27" operator="equal" stopIfTrue="1">
      <formula>"YES"</formula>
    </cfRule>
    <cfRule type="cellIs" priority="7" dxfId="26" operator="equal" stopIfTrue="1">
      <formula>"NO"</formula>
    </cfRule>
  </conditionalFormatting>
  <dataValidations count="2">
    <dataValidation type="list" allowBlank="1" showInputMessage="1" showErrorMessage="1" sqref="I34:I37">
      <formula1>$BQ$2:$BQ$3</formula1>
    </dataValidation>
    <dataValidation type="list" allowBlank="1" showInputMessage="1" showErrorMessage="1" sqref="K9 K17 M17 O17 Q17 Q15 O15 M15 K15 K13 M13 O13 Q13 Q11 O11 M11 K11 Q9 O9 M9">
      <formula1>$A$52:$A$56</formula1>
    </dataValidation>
  </dataValidations>
  <printOptions horizontalCentered="1"/>
  <pageMargins left="0.1968503937007874" right="0.15748031496062992" top="0.5511811023622047" bottom="0.5511811023622047" header="0.31496062992125984" footer="0.31496062992125984"/>
  <pageSetup fitToHeight="1" fitToWidth="1" orientation="landscape" paperSize="10" scale="87"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BH49"/>
  <sheetViews>
    <sheetView showGridLines="0" view="pageBreakPreview" zoomScale="85" zoomScaleNormal="85" zoomScaleSheetLayoutView="85" zoomScalePageLayoutView="0" workbookViewId="0" topLeftCell="A1">
      <selection activeCell="L33" sqref="L33"/>
    </sheetView>
  </sheetViews>
  <sheetFormatPr defaultColWidth="8.8515625" defaultRowHeight="15"/>
  <cols>
    <col min="1" max="1" width="6.421875" style="131" customWidth="1"/>
    <col min="2" max="2" width="51.421875" style="56" customWidth="1"/>
    <col min="3" max="3" width="0.9921875" style="56" customWidth="1"/>
    <col min="4" max="4" width="9.28125" style="56" customWidth="1"/>
    <col min="5" max="5" width="0.85546875" style="56" customWidth="1"/>
    <col min="6" max="6" width="9.421875" style="56" customWidth="1"/>
    <col min="7" max="7" width="0.85546875" style="56" customWidth="1"/>
    <col min="8" max="8" width="9.421875" style="56" customWidth="1"/>
    <col min="9" max="9" width="0.85546875" style="56" customWidth="1"/>
    <col min="10" max="10" width="7.8515625" style="56" customWidth="1"/>
    <col min="11" max="11" width="0.9921875" style="56" customWidth="1"/>
    <col min="12" max="12" width="8.00390625" style="56" customWidth="1"/>
    <col min="13" max="13" width="0.85546875" style="56" customWidth="1"/>
    <col min="14" max="14" width="8.140625" style="56" customWidth="1"/>
    <col min="15" max="15" width="0.85546875" style="56" customWidth="1"/>
    <col min="16" max="16" width="8.7109375" style="56" customWidth="1"/>
    <col min="17" max="17" width="0.85546875" style="56" customWidth="1"/>
    <col min="18" max="18" width="0.71875" style="56" customWidth="1"/>
    <col min="19" max="19" width="55.28125" style="56" customWidth="1"/>
    <col min="20" max="16384" width="8.8515625" style="56" customWidth="1"/>
  </cols>
  <sheetData>
    <row r="1" spans="1:16" ht="33.75" customHeight="1">
      <c r="A1" s="174" t="s">
        <v>370</v>
      </c>
      <c r="C1" s="164"/>
      <c r="D1" s="509" t="str">
        <f>'1 Cover Sheet'!A14</f>
        <v>&lt;INSERT TRUST NAME HERE&gt;</v>
      </c>
      <c r="E1" s="510"/>
      <c r="F1" s="510"/>
      <c r="G1" s="510"/>
      <c r="H1" s="510"/>
      <c r="I1" s="510"/>
      <c r="J1" s="510"/>
      <c r="K1" s="510"/>
      <c r="L1" s="510"/>
      <c r="M1" s="510"/>
      <c r="N1" s="510"/>
      <c r="O1" s="510"/>
      <c r="P1" s="511"/>
    </row>
    <row r="2" spans="2:18" ht="10.5" customHeight="1">
      <c r="B2" s="162"/>
      <c r="C2" s="27"/>
      <c r="E2" s="54"/>
      <c r="G2" s="54"/>
      <c r="I2" s="54"/>
      <c r="K2" s="54"/>
      <c r="M2" s="54"/>
      <c r="O2" s="54"/>
      <c r="Q2" s="54"/>
      <c r="R2" s="54"/>
    </row>
    <row r="3" spans="2:60" ht="14.25" customHeight="1">
      <c r="B3" s="162"/>
      <c r="C3" s="27"/>
      <c r="D3" s="512" t="s">
        <v>170</v>
      </c>
      <c r="E3" s="513"/>
      <c r="F3" s="513"/>
      <c r="G3" s="513"/>
      <c r="H3" s="513"/>
      <c r="I3" s="513"/>
      <c r="J3" s="513"/>
      <c r="K3" s="513"/>
      <c r="L3" s="513"/>
      <c r="M3" s="513"/>
      <c r="N3" s="513"/>
      <c r="O3" s="513"/>
      <c r="P3" s="514"/>
      <c r="Q3" s="54"/>
      <c r="R3" s="54"/>
      <c r="BH3" s="310" t="s">
        <v>92</v>
      </c>
    </row>
    <row r="4" spans="2:60" ht="12.75" customHeight="1">
      <c r="B4" s="162"/>
      <c r="C4" s="27"/>
      <c r="D4" s="515"/>
      <c r="E4" s="516"/>
      <c r="F4" s="516"/>
      <c r="G4" s="516"/>
      <c r="H4" s="516"/>
      <c r="I4" s="516"/>
      <c r="J4" s="516"/>
      <c r="K4" s="516"/>
      <c r="L4" s="516"/>
      <c r="M4" s="516"/>
      <c r="N4" s="516"/>
      <c r="O4" s="516"/>
      <c r="P4" s="517"/>
      <c r="Q4" s="54"/>
      <c r="R4" s="54"/>
      <c r="BH4" s="310" t="s">
        <v>93</v>
      </c>
    </row>
    <row r="5" spans="2:60" ht="6.75" customHeight="1">
      <c r="B5" s="117"/>
      <c r="E5" s="54"/>
      <c r="G5" s="54"/>
      <c r="I5" s="54"/>
      <c r="K5" s="54"/>
      <c r="M5" s="54"/>
      <c r="O5" s="54"/>
      <c r="Q5" s="54"/>
      <c r="BH5" s="310" t="s">
        <v>369</v>
      </c>
    </row>
    <row r="6" spans="2:60" ht="15.75" thickBot="1">
      <c r="B6" s="117"/>
      <c r="D6" s="518" t="s">
        <v>342</v>
      </c>
      <c r="E6" s="519"/>
      <c r="F6" s="519"/>
      <c r="G6" s="519"/>
      <c r="H6" s="520"/>
      <c r="I6" s="54"/>
      <c r="J6" s="521" t="s">
        <v>343</v>
      </c>
      <c r="K6" s="522"/>
      <c r="L6" s="522"/>
      <c r="M6" s="522"/>
      <c r="N6" s="522"/>
      <c r="O6" s="522"/>
      <c r="P6" s="523"/>
      <c r="Q6" s="54"/>
      <c r="BH6" s="310"/>
    </row>
    <row r="7" spans="1:26" ht="30">
      <c r="A7" s="165"/>
      <c r="B7" s="165" t="s">
        <v>183</v>
      </c>
      <c r="D7" s="636" t="str">
        <f>'7 GRR'!H6</f>
        <v>Qtr to Mar-12</v>
      </c>
      <c r="E7" s="637"/>
      <c r="F7" s="638" t="str">
        <f>'7 GRR'!J6</f>
        <v>Qtr to Jun-12</v>
      </c>
      <c r="G7" s="637"/>
      <c r="H7" s="639" t="str">
        <f>'7 GRR'!L6</f>
        <v>Qtr to Sep-12</v>
      </c>
      <c r="I7" s="40"/>
      <c r="J7" s="636" t="str">
        <f>'7 GRR'!N6</f>
        <v>Oct-12</v>
      </c>
      <c r="K7" s="637"/>
      <c r="L7" s="638" t="str">
        <f>'7 GRR'!P6</f>
        <v>Nov-12</v>
      </c>
      <c r="M7" s="637"/>
      <c r="N7" s="638" t="str">
        <f>'7 GRR'!R6</f>
        <v>Dec-12</v>
      </c>
      <c r="O7" s="637"/>
      <c r="P7" s="639" t="str">
        <f>'7 GRR'!T6</f>
        <v>Qtr to Dec-12</v>
      </c>
      <c r="S7" s="121" t="s">
        <v>39</v>
      </c>
      <c r="Z7" s="127"/>
    </row>
    <row r="8" spans="4:16" ht="5.25" customHeight="1">
      <c r="D8" s="277"/>
      <c r="E8" s="52"/>
      <c r="F8" s="27"/>
      <c r="G8" s="52"/>
      <c r="H8" s="278"/>
      <c r="I8" s="54"/>
      <c r="J8" s="277"/>
      <c r="K8" s="52"/>
      <c r="L8" s="27"/>
      <c r="M8" s="52"/>
      <c r="N8" s="27"/>
      <c r="O8" s="52"/>
      <c r="P8" s="278"/>
    </row>
    <row r="9" spans="1:19" ht="36.75" customHeight="1">
      <c r="A9" s="175">
        <v>1</v>
      </c>
      <c r="B9" s="176" t="s">
        <v>139</v>
      </c>
      <c r="D9" s="311"/>
      <c r="E9" s="182"/>
      <c r="F9" s="183"/>
      <c r="G9" s="182"/>
      <c r="H9" s="312"/>
      <c r="I9" s="291"/>
      <c r="J9" s="311"/>
      <c r="K9" s="182"/>
      <c r="L9" s="183"/>
      <c r="M9" s="182"/>
      <c r="N9" s="183"/>
      <c r="O9" s="182"/>
      <c r="P9" s="312"/>
      <c r="S9" s="61"/>
    </row>
    <row r="10" spans="1:19" ht="4.5" customHeight="1">
      <c r="A10" s="177"/>
      <c r="B10" s="156"/>
      <c r="C10" s="156"/>
      <c r="D10" s="396"/>
      <c r="E10" s="397"/>
      <c r="F10" s="397"/>
      <c r="G10" s="397"/>
      <c r="H10" s="398"/>
      <c r="I10" s="181"/>
      <c r="J10" s="281"/>
      <c r="K10" s="181"/>
      <c r="L10" s="178"/>
      <c r="M10" s="181"/>
      <c r="N10" s="178"/>
      <c r="O10" s="181"/>
      <c r="P10" s="282"/>
      <c r="S10" s="46"/>
    </row>
    <row r="11" spans="1:19" ht="42.75">
      <c r="A11" s="175">
        <v>2</v>
      </c>
      <c r="B11" s="176" t="s">
        <v>265</v>
      </c>
      <c r="D11" s="311"/>
      <c r="E11" s="182"/>
      <c r="F11" s="183"/>
      <c r="G11" s="182"/>
      <c r="H11" s="312"/>
      <c r="I11" s="291"/>
      <c r="J11" s="311"/>
      <c r="K11" s="182"/>
      <c r="L11" s="183"/>
      <c r="M11" s="182"/>
      <c r="N11" s="183"/>
      <c r="O11" s="182"/>
      <c r="P11" s="312"/>
      <c r="S11" s="61"/>
    </row>
    <row r="12" spans="1:19" ht="3.75" customHeight="1">
      <c r="A12" s="177"/>
      <c r="B12" s="156"/>
      <c r="C12" s="156"/>
      <c r="D12" s="396"/>
      <c r="E12" s="397"/>
      <c r="F12" s="397"/>
      <c r="G12" s="397"/>
      <c r="H12" s="398"/>
      <c r="I12" s="50"/>
      <c r="J12" s="396"/>
      <c r="K12" s="397"/>
      <c r="L12" s="397"/>
      <c r="M12" s="397"/>
      <c r="N12" s="397"/>
      <c r="O12" s="103"/>
      <c r="P12" s="313"/>
      <c r="S12" s="46"/>
    </row>
    <row r="13" spans="1:19" ht="32.25" customHeight="1">
      <c r="A13" s="175">
        <v>3</v>
      </c>
      <c r="B13" s="176" t="s">
        <v>164</v>
      </c>
      <c r="D13" s="640" t="s">
        <v>289</v>
      </c>
      <c r="E13" s="261"/>
      <c r="F13" s="641" t="s">
        <v>289</v>
      </c>
      <c r="G13" s="261"/>
      <c r="H13" s="427" t="s">
        <v>289</v>
      </c>
      <c r="I13" s="180"/>
      <c r="J13" s="640" t="s">
        <v>289</v>
      </c>
      <c r="K13" s="261"/>
      <c r="L13" s="641" t="s">
        <v>289</v>
      </c>
      <c r="M13" s="261"/>
      <c r="N13" s="641" t="s">
        <v>289</v>
      </c>
      <c r="O13" s="261"/>
      <c r="P13" s="427" t="s">
        <v>289</v>
      </c>
      <c r="S13" s="61"/>
    </row>
    <row r="14" spans="1:19" ht="3.75" customHeight="1">
      <c r="A14" s="177"/>
      <c r="D14" s="288"/>
      <c r="E14" s="60"/>
      <c r="F14" s="60"/>
      <c r="G14" s="60"/>
      <c r="H14" s="289"/>
      <c r="I14" s="37"/>
      <c r="J14" s="288"/>
      <c r="K14" s="60"/>
      <c r="L14" s="60"/>
      <c r="M14" s="60"/>
      <c r="N14" s="60"/>
      <c r="O14" s="27"/>
      <c r="P14" s="278"/>
      <c r="S14" s="37"/>
    </row>
    <row r="15" spans="1:19" ht="35.25" customHeight="1">
      <c r="A15" s="175">
        <v>4</v>
      </c>
      <c r="B15" s="176" t="s">
        <v>165</v>
      </c>
      <c r="D15" s="311"/>
      <c r="E15" s="182"/>
      <c r="F15" s="183"/>
      <c r="G15" s="182"/>
      <c r="H15" s="312"/>
      <c r="I15" s="291"/>
      <c r="J15" s="311"/>
      <c r="K15" s="182"/>
      <c r="L15" s="183"/>
      <c r="M15" s="182"/>
      <c r="N15" s="183"/>
      <c r="O15" s="182"/>
      <c r="P15" s="312"/>
      <c r="S15" s="61"/>
    </row>
    <row r="16" spans="1:19" ht="4.5" customHeight="1">
      <c r="A16" s="177"/>
      <c r="D16" s="288"/>
      <c r="E16" s="60"/>
      <c r="F16" s="60"/>
      <c r="G16" s="60"/>
      <c r="H16" s="314"/>
      <c r="I16" s="399"/>
      <c r="J16" s="315"/>
      <c r="K16" s="400"/>
      <c r="L16" s="316"/>
      <c r="M16" s="316"/>
      <c r="N16" s="316"/>
      <c r="O16" s="316"/>
      <c r="P16" s="314"/>
      <c r="S16" s="37"/>
    </row>
    <row r="17" spans="1:19" ht="39" customHeight="1">
      <c r="A17" s="175">
        <v>5</v>
      </c>
      <c r="B17" s="176" t="s">
        <v>166</v>
      </c>
      <c r="D17" s="311"/>
      <c r="E17" s="182"/>
      <c r="F17" s="183"/>
      <c r="G17" s="182"/>
      <c r="H17" s="312"/>
      <c r="I17" s="291"/>
      <c r="J17" s="311"/>
      <c r="K17" s="182"/>
      <c r="L17" s="183"/>
      <c r="M17" s="182"/>
      <c r="N17" s="183"/>
      <c r="O17" s="182"/>
      <c r="P17" s="312"/>
      <c r="S17" s="61"/>
    </row>
    <row r="18" spans="1:19" ht="3" customHeight="1">
      <c r="A18" s="177"/>
      <c r="B18" s="156"/>
      <c r="C18" s="156"/>
      <c r="D18" s="396"/>
      <c r="E18" s="397"/>
      <c r="F18" s="397"/>
      <c r="G18" s="397"/>
      <c r="H18" s="398"/>
      <c r="I18" s="181"/>
      <c r="J18" s="281"/>
      <c r="K18" s="181"/>
      <c r="L18" s="178"/>
      <c r="M18" s="181"/>
      <c r="N18" s="178"/>
      <c r="O18" s="181"/>
      <c r="P18" s="282"/>
      <c r="S18" s="46"/>
    </row>
    <row r="19" spans="1:19" ht="33" customHeight="1">
      <c r="A19" s="175">
        <v>6</v>
      </c>
      <c r="B19" s="176" t="s">
        <v>167</v>
      </c>
      <c r="D19" s="311"/>
      <c r="E19" s="182"/>
      <c r="F19" s="183"/>
      <c r="G19" s="182"/>
      <c r="H19" s="312"/>
      <c r="I19" s="291"/>
      <c r="J19" s="311"/>
      <c r="K19" s="182"/>
      <c r="L19" s="183"/>
      <c r="M19" s="182"/>
      <c r="N19" s="183"/>
      <c r="O19" s="182"/>
      <c r="P19" s="312"/>
      <c r="S19" s="61"/>
    </row>
    <row r="20" spans="1:19" ht="3.75" customHeight="1">
      <c r="A20" s="177"/>
      <c r="B20" s="156"/>
      <c r="D20" s="281"/>
      <c r="E20" s="401"/>
      <c r="F20" s="178"/>
      <c r="G20" s="181"/>
      <c r="H20" s="282"/>
      <c r="I20" s="181"/>
      <c r="J20" s="281"/>
      <c r="K20" s="181"/>
      <c r="L20" s="178"/>
      <c r="M20" s="181"/>
      <c r="N20" s="178"/>
      <c r="O20" s="181"/>
      <c r="P20" s="282"/>
      <c r="S20" s="46"/>
    </row>
    <row r="21" spans="1:19" ht="35.25" customHeight="1">
      <c r="A21" s="175">
        <v>7</v>
      </c>
      <c r="B21" s="176" t="s">
        <v>168</v>
      </c>
      <c r="D21" s="311"/>
      <c r="E21" s="182"/>
      <c r="F21" s="183"/>
      <c r="G21" s="182"/>
      <c r="H21" s="312"/>
      <c r="I21" s="291"/>
      <c r="J21" s="311"/>
      <c r="K21" s="182"/>
      <c r="L21" s="183"/>
      <c r="M21" s="182"/>
      <c r="N21" s="183"/>
      <c r="O21" s="182"/>
      <c r="P21" s="312"/>
      <c r="S21" s="61"/>
    </row>
    <row r="22" spans="1:19" ht="4.5" customHeight="1">
      <c r="A22" s="177"/>
      <c r="D22" s="315"/>
      <c r="E22" s="400"/>
      <c r="F22" s="316"/>
      <c r="G22" s="400"/>
      <c r="H22" s="314"/>
      <c r="I22" s="399"/>
      <c r="J22" s="315"/>
      <c r="K22" s="400"/>
      <c r="L22" s="316"/>
      <c r="M22" s="400"/>
      <c r="N22" s="316"/>
      <c r="O22" s="400"/>
      <c r="P22" s="314"/>
      <c r="S22" s="37"/>
    </row>
    <row r="23" spans="1:19" ht="34.5" customHeight="1">
      <c r="A23" s="175">
        <v>8</v>
      </c>
      <c r="B23" s="176" t="s">
        <v>150</v>
      </c>
      <c r="D23" s="311"/>
      <c r="E23" s="182"/>
      <c r="F23" s="183"/>
      <c r="G23" s="182"/>
      <c r="H23" s="312"/>
      <c r="I23" s="291"/>
      <c r="J23" s="311"/>
      <c r="K23" s="182"/>
      <c r="L23" s="183"/>
      <c r="M23" s="182"/>
      <c r="N23" s="183"/>
      <c r="O23" s="182"/>
      <c r="P23" s="312"/>
      <c r="S23" s="61"/>
    </row>
    <row r="24" spans="1:19" ht="4.5" customHeight="1">
      <c r="A24" s="177"/>
      <c r="D24" s="315"/>
      <c r="E24" s="400"/>
      <c r="F24" s="316"/>
      <c r="G24" s="400"/>
      <c r="H24" s="314"/>
      <c r="I24" s="399"/>
      <c r="J24" s="315"/>
      <c r="K24" s="400"/>
      <c r="L24" s="316"/>
      <c r="M24" s="400"/>
      <c r="N24" s="316"/>
      <c r="O24" s="400"/>
      <c r="P24" s="314"/>
      <c r="S24" s="37"/>
    </row>
    <row r="25" spans="1:19" ht="34.5" customHeight="1">
      <c r="A25" s="175">
        <v>9</v>
      </c>
      <c r="B25" s="176" t="s">
        <v>151</v>
      </c>
      <c r="D25" s="311"/>
      <c r="E25" s="182"/>
      <c r="F25" s="183"/>
      <c r="G25" s="182"/>
      <c r="H25" s="312"/>
      <c r="I25" s="291"/>
      <c r="J25" s="311"/>
      <c r="K25" s="182"/>
      <c r="L25" s="183"/>
      <c r="M25" s="182"/>
      <c r="N25" s="183"/>
      <c r="O25" s="182"/>
      <c r="P25" s="312"/>
      <c r="S25" s="61"/>
    </row>
    <row r="26" spans="1:19" ht="3.75" customHeight="1">
      <c r="A26" s="177"/>
      <c r="D26" s="315"/>
      <c r="E26" s="400"/>
      <c r="F26" s="316"/>
      <c r="G26" s="400"/>
      <c r="H26" s="314"/>
      <c r="I26" s="399"/>
      <c r="J26" s="315"/>
      <c r="K26" s="400"/>
      <c r="L26" s="316"/>
      <c r="M26" s="400"/>
      <c r="N26" s="316"/>
      <c r="O26" s="400"/>
      <c r="P26" s="314"/>
      <c r="S26" s="37"/>
    </row>
    <row r="27" spans="1:19" ht="31.5" customHeight="1" thickBot="1">
      <c r="A27" s="175">
        <v>10</v>
      </c>
      <c r="B27" s="176" t="s">
        <v>266</v>
      </c>
      <c r="D27" s="317"/>
      <c r="E27" s="402"/>
      <c r="F27" s="318"/>
      <c r="G27" s="402"/>
      <c r="H27" s="319"/>
      <c r="I27" s="291"/>
      <c r="J27" s="317"/>
      <c r="K27" s="402"/>
      <c r="L27" s="318"/>
      <c r="M27" s="402"/>
      <c r="N27" s="318"/>
      <c r="O27" s="402"/>
      <c r="P27" s="319"/>
      <c r="S27" s="61"/>
    </row>
    <row r="28" ht="7.5" customHeight="1"/>
    <row r="29" ht="8.25" customHeight="1"/>
    <row r="30" ht="17.25" customHeight="1"/>
    <row r="31" ht="23.25" customHeight="1"/>
    <row r="32" ht="4.5" customHeight="1"/>
    <row r="33" ht="21.75" customHeight="1"/>
    <row r="34" ht="4.5" customHeight="1"/>
    <row r="35" ht="23.25" customHeight="1"/>
    <row r="36" ht="14.25">
      <c r="A36" s="56"/>
    </row>
    <row r="37" ht="14.25">
      <c r="A37" s="56"/>
    </row>
    <row r="38" ht="14.25">
      <c r="A38" s="56"/>
    </row>
    <row r="39" ht="14.25">
      <c r="A39" s="56"/>
    </row>
    <row r="40" ht="14.25">
      <c r="A40" s="56"/>
    </row>
    <row r="41" ht="14.25">
      <c r="A41" s="56"/>
    </row>
    <row r="42" ht="14.25">
      <c r="A42" s="56"/>
    </row>
    <row r="43" ht="14.25">
      <c r="A43" s="56"/>
    </row>
    <row r="44" ht="14.25">
      <c r="A44" s="56"/>
    </row>
    <row r="45" ht="14.25">
      <c r="A45" s="56"/>
    </row>
    <row r="46" ht="14.25">
      <c r="A46" s="56"/>
    </row>
    <row r="47" ht="14.25">
      <c r="A47" s="56"/>
    </row>
    <row r="48" ht="14.25">
      <c r="A48" s="56"/>
    </row>
    <row r="49" ht="14.25">
      <c r="A49" s="56"/>
    </row>
  </sheetData>
  <sheetProtection password="CD4C" sheet="1" formatRows="0"/>
  <mergeCells count="4">
    <mergeCell ref="D1:P1"/>
    <mergeCell ref="D3:P4"/>
    <mergeCell ref="D6:H6"/>
    <mergeCell ref="J6:P6"/>
  </mergeCells>
  <conditionalFormatting sqref="P27 D23 D15 D17 D19 D21 F23 D27 F15 F17 F19 F21 H23 F27 H15 H17 H19 H21 J23 H27 J15 J17 J19 J21 L23 J27 L15 L17 L19 L21 N23 L27 N15 N17 N19 N21 P11 N27 P15 P17 P19 P21 D9 D11 F9 F11 H9 H11 J9 J11 L9 L11 N9 N11 P9 P23 D25 F25 H25 J25 L25 N25 P25">
    <cfRule type="cellIs" priority="80" dxfId="2" operator="equal">
      <formula>"yes"</formula>
    </cfRule>
    <cfRule type="cellIs" priority="81" dxfId="0" operator="equal">
      <formula>"no"</formula>
    </cfRule>
  </conditionalFormatting>
  <conditionalFormatting sqref="D13 P13 J13 L13 N13 F13 H13">
    <cfRule type="cellIs" priority="0" dxfId="2" operator="equal" stopIfTrue="1">
      <formula>"no"</formula>
    </cfRule>
    <cfRule type="cellIs" priority="0" dxfId="9" operator="equal" stopIfTrue="1">
      <formula>"N/A"</formula>
    </cfRule>
    <cfRule type="cellIs" priority="1" dxfId="0" operator="equal" stopIfTrue="1">
      <formula>"yes"</formula>
    </cfRule>
  </conditionalFormatting>
  <dataValidations count="1">
    <dataValidation type="list" allowBlank="1" showInputMessage="1" showErrorMessage="1" sqref="D9 D11 F9 F11 H9 H11 J9 J11 L9 L11 N9 N11 D27 N23 D21 D19 D17 D15 N27 L23 N21 N19 N17 N15 L27 J23 L21 L19 L17 L15 J27 H23 J21 J19 J17 J15 H27 F23 H21 H19 H17 H15 F27 P23 F21 F19 F17 F15 P9 P11 P27 P15 P21 P19 P17 D23 N25 L25 J25 H25 F25 P25 D25">
      <formula1>$BH$3:$BH$4</formula1>
    </dataValidation>
  </dataValidations>
  <printOptions horizontalCentered="1"/>
  <pageMargins left="0.2362204724409449" right="0.1968503937007874" top="0.5511811023622047" bottom="0.1968503937007874" header="0.31496062992125984" footer="0.31496062992125984"/>
  <pageSetup fitToHeight="1" fitToWidth="1" horizontalDpi="600" verticalDpi="600" orientation="landscape" paperSize="9" scale="78" r:id="rId2"/>
  <drawing r:id="rId1"/>
</worksheet>
</file>

<file path=xl/worksheets/sheet8.xml><?xml version="1.0" encoding="utf-8"?>
<worksheet xmlns="http://schemas.openxmlformats.org/spreadsheetml/2006/main" xmlns:r="http://schemas.openxmlformats.org/officeDocument/2006/relationships">
  <sheetPr codeName="Sheet4"/>
  <dimension ref="A1:BQ126"/>
  <sheetViews>
    <sheetView showGridLines="0" view="pageBreakPreview" zoomScale="85" zoomScaleNormal="85" zoomScaleSheetLayoutView="85" zoomScalePageLayoutView="0" workbookViewId="0" topLeftCell="A1">
      <pane xSplit="6" ySplit="6" topLeftCell="G7" activePane="bottomRight" state="frozen"/>
      <selection pane="topLeft" activeCell="W18" sqref="W18"/>
      <selection pane="topRight" activeCell="W18" sqref="W18"/>
      <selection pane="bottomLeft" activeCell="W18" sqref="W18"/>
      <selection pane="bottomRight" activeCell="A1" sqref="A1:C2"/>
    </sheetView>
  </sheetViews>
  <sheetFormatPr defaultColWidth="8.8515625" defaultRowHeight="15"/>
  <cols>
    <col min="1" max="1" width="6.28125" style="56" customWidth="1"/>
    <col min="2" max="2" width="5.00390625" style="56" customWidth="1"/>
    <col min="3" max="3" width="38.8515625" style="56" customWidth="1"/>
    <col min="4" max="4" width="29.28125" style="56" customWidth="1"/>
    <col min="5" max="5" width="11.00390625" style="56" customWidth="1"/>
    <col min="6" max="6" width="8.7109375" style="56" customWidth="1"/>
    <col min="7" max="7" width="0.85546875" style="56" customWidth="1"/>
    <col min="8" max="8" width="10.140625" style="56" customWidth="1"/>
    <col min="9" max="9" width="0.9921875" style="54" customWidth="1"/>
    <col min="10" max="10" width="9.57421875" style="56" customWidth="1"/>
    <col min="11" max="11" width="0.85546875" style="54" customWidth="1"/>
    <col min="12" max="12" width="9.7109375" style="56" customWidth="1"/>
    <col min="13" max="13" width="0.71875" style="54" customWidth="1"/>
    <col min="14" max="14" width="8.7109375" style="56" customWidth="1"/>
    <col min="15" max="15" width="0.85546875" style="54" customWidth="1"/>
    <col min="16" max="16" width="8.7109375" style="56" customWidth="1"/>
    <col min="17" max="17" width="0.85546875" style="54" customWidth="1"/>
    <col min="18" max="18" width="9.28125" style="56" customWidth="1"/>
    <col min="19" max="19" width="0.71875" style="54" customWidth="1"/>
    <col min="20" max="20" width="9.7109375" style="56" customWidth="1"/>
    <col min="21" max="21" width="0.71875" style="54" customWidth="1"/>
    <col min="22" max="22" width="40.28125" style="56" customWidth="1"/>
    <col min="23" max="23" width="1.28515625" style="56" customWidth="1"/>
    <col min="24" max="16384" width="8.8515625" style="56" customWidth="1"/>
  </cols>
  <sheetData>
    <row r="1" spans="1:20" ht="34.5" customHeight="1">
      <c r="A1" s="557" t="s">
        <v>362</v>
      </c>
      <c r="B1" s="557"/>
      <c r="C1" s="558"/>
      <c r="H1" s="597" t="str">
        <f>'1 Cover Sheet'!A14</f>
        <v>&lt;INSERT TRUST NAME HERE&gt;</v>
      </c>
      <c r="I1" s="598"/>
      <c r="J1" s="598"/>
      <c r="K1" s="598"/>
      <c r="L1" s="598"/>
      <c r="M1" s="598"/>
      <c r="N1" s="598"/>
      <c r="O1" s="598"/>
      <c r="P1" s="598"/>
      <c r="Q1" s="598"/>
      <c r="R1" s="598"/>
      <c r="S1" s="598"/>
      <c r="T1" s="599"/>
    </row>
    <row r="2" spans="1:21" ht="8.25" customHeight="1">
      <c r="A2" s="557"/>
      <c r="B2" s="557"/>
      <c r="C2" s="558"/>
      <c r="I2" s="56"/>
      <c r="K2" s="56"/>
      <c r="M2" s="56"/>
      <c r="O2" s="56"/>
      <c r="Q2" s="56"/>
      <c r="S2" s="56"/>
      <c r="U2" s="56"/>
    </row>
    <row r="3" spans="8:69" ht="27" customHeight="1">
      <c r="H3" s="559" t="s">
        <v>34</v>
      </c>
      <c r="I3" s="560"/>
      <c r="J3" s="560"/>
      <c r="K3" s="560"/>
      <c r="L3" s="560"/>
      <c r="M3" s="560"/>
      <c r="N3" s="560"/>
      <c r="O3" s="560"/>
      <c r="P3" s="560"/>
      <c r="Q3" s="560"/>
      <c r="R3" s="560"/>
      <c r="S3" s="560"/>
      <c r="T3" s="561"/>
      <c r="U3" s="56"/>
      <c r="BQ3" s="310" t="s">
        <v>92</v>
      </c>
    </row>
    <row r="4" spans="8:69" ht="23.25" customHeight="1">
      <c r="H4" s="562"/>
      <c r="I4" s="563"/>
      <c r="J4" s="563"/>
      <c r="K4" s="563"/>
      <c r="L4" s="563"/>
      <c r="M4" s="563"/>
      <c r="N4" s="563"/>
      <c r="O4" s="563"/>
      <c r="P4" s="563"/>
      <c r="Q4" s="563"/>
      <c r="R4" s="563"/>
      <c r="S4" s="563"/>
      <c r="T4" s="564"/>
      <c r="U4" s="56"/>
      <c r="BQ4" s="310" t="s">
        <v>93</v>
      </c>
    </row>
    <row r="5" spans="1:69" ht="15">
      <c r="A5" s="152" t="s">
        <v>68</v>
      </c>
      <c r="H5" s="518" t="s">
        <v>342</v>
      </c>
      <c r="I5" s="519"/>
      <c r="J5" s="519"/>
      <c r="K5" s="519"/>
      <c r="L5" s="520"/>
      <c r="N5" s="521" t="s">
        <v>343</v>
      </c>
      <c r="O5" s="522"/>
      <c r="P5" s="522"/>
      <c r="Q5" s="522"/>
      <c r="R5" s="522"/>
      <c r="S5" s="522"/>
      <c r="T5" s="523"/>
      <c r="BQ5" s="310" t="s">
        <v>289</v>
      </c>
    </row>
    <row r="6" spans="1:22" ht="30.75" thickBot="1">
      <c r="A6" s="119" t="s">
        <v>216</v>
      </c>
      <c r="B6" s="118" t="s">
        <v>129</v>
      </c>
      <c r="C6" s="120" t="s">
        <v>217</v>
      </c>
      <c r="D6" s="120" t="s">
        <v>116</v>
      </c>
      <c r="E6" s="120" t="s">
        <v>187</v>
      </c>
      <c r="F6" s="121" t="s">
        <v>182</v>
      </c>
      <c r="H6" s="642" t="str">
        <f>"Qtr to "&amp;VLOOKUP('1 Cover Sheet'!$A$16,Quarters!$A$1:$H$13,2,FALSE)</f>
        <v>Qtr to Mar-12</v>
      </c>
      <c r="I6" s="643"/>
      <c r="J6" s="644" t="str">
        <f>"Qtr to "&amp;VLOOKUP('1 Cover Sheet'!$A$16,Quarters!$A$1:$H$13,3,FALSE)</f>
        <v>Qtr to Jun-12</v>
      </c>
      <c r="K6" s="643"/>
      <c r="L6" s="645" t="str">
        <f>"Qtr to "&amp;VLOOKUP('1 Cover Sheet'!$A$16,Quarters!$A$1:$H$13,4,FALSE)</f>
        <v>Qtr to Sep-12</v>
      </c>
      <c r="M6" s="40"/>
      <c r="N6" s="646" t="str">
        <f>VLOOKUP('1 Cover Sheet'!$A$16,Quarters!$A$1:$H$13,5,FALSE)</f>
        <v>Oct-12</v>
      </c>
      <c r="O6" s="40"/>
      <c r="P6" s="647" t="str">
        <f>VLOOKUP('1 Cover Sheet'!$A$16,Quarters!$A$1:$H$13,6,FALSE)</f>
        <v>Nov-12</v>
      </c>
      <c r="Q6" s="40"/>
      <c r="R6" s="647" t="str">
        <f>VLOOKUP('1 Cover Sheet'!$A$16,Quarters!$A$1:$H$13,7,FALSE)</f>
        <v>Dec-12</v>
      </c>
      <c r="S6" s="40"/>
      <c r="T6" s="645" t="str">
        <f>"Qtr to "&amp;VLOOKUP('1 Cover Sheet'!$A$16,Quarters!$A$1:$H$13,8,FALSE)</f>
        <v>Qtr to Dec-12</v>
      </c>
      <c r="U6" s="52"/>
      <c r="V6" s="121" t="s">
        <v>39</v>
      </c>
    </row>
    <row r="7" spans="1:22" ht="18.75" customHeight="1">
      <c r="A7" s="548" t="s">
        <v>222</v>
      </c>
      <c r="B7" s="542" t="s">
        <v>344</v>
      </c>
      <c r="C7" s="545" t="s">
        <v>247</v>
      </c>
      <c r="D7" s="134" t="s">
        <v>248</v>
      </c>
      <c r="E7" s="135">
        <v>0.5</v>
      </c>
      <c r="F7" s="539">
        <v>1</v>
      </c>
      <c r="H7" s="592"/>
      <c r="I7" s="591"/>
      <c r="J7" s="570"/>
      <c r="K7" s="591"/>
      <c r="L7" s="554"/>
      <c r="M7" s="600"/>
      <c r="N7" s="592"/>
      <c r="O7" s="565"/>
      <c r="P7" s="570"/>
      <c r="Q7" s="565"/>
      <c r="R7" s="570"/>
      <c r="S7" s="565"/>
      <c r="T7" s="554"/>
      <c r="U7" s="567"/>
      <c r="V7" s="568"/>
    </row>
    <row r="8" spans="1:22" ht="18.75" customHeight="1">
      <c r="A8" s="534"/>
      <c r="B8" s="543"/>
      <c r="C8" s="585"/>
      <c r="D8" s="134" t="s">
        <v>249</v>
      </c>
      <c r="E8" s="135">
        <v>0.5</v>
      </c>
      <c r="F8" s="540"/>
      <c r="H8" s="580"/>
      <c r="I8" s="576"/>
      <c r="J8" s="571"/>
      <c r="K8" s="576"/>
      <c r="L8" s="555"/>
      <c r="M8" s="581"/>
      <c r="N8" s="580"/>
      <c r="O8" s="566"/>
      <c r="P8" s="571"/>
      <c r="Q8" s="566"/>
      <c r="R8" s="571"/>
      <c r="S8" s="566"/>
      <c r="T8" s="555"/>
      <c r="U8" s="567"/>
      <c r="V8" s="578"/>
    </row>
    <row r="9" spans="1:22" ht="28.5" customHeight="1">
      <c r="A9" s="534"/>
      <c r="B9" s="544"/>
      <c r="C9" s="546"/>
      <c r="D9" s="134" t="s">
        <v>250</v>
      </c>
      <c r="E9" s="135">
        <v>0.5</v>
      </c>
      <c r="F9" s="541"/>
      <c r="H9" s="575"/>
      <c r="I9" s="576"/>
      <c r="J9" s="572"/>
      <c r="K9" s="576"/>
      <c r="L9" s="556"/>
      <c r="M9" s="581"/>
      <c r="N9" s="575"/>
      <c r="O9" s="566"/>
      <c r="P9" s="572"/>
      <c r="Q9" s="566"/>
      <c r="R9" s="572"/>
      <c r="S9" s="566"/>
      <c r="T9" s="556"/>
      <c r="U9" s="567"/>
      <c r="V9" s="569"/>
    </row>
    <row r="10" spans="1:22" ht="4.5" customHeight="1">
      <c r="A10" s="534"/>
      <c r="B10" s="392"/>
      <c r="H10" s="288"/>
      <c r="I10" s="60"/>
      <c r="J10" s="60"/>
      <c r="K10" s="60"/>
      <c r="L10" s="289"/>
      <c r="M10" s="60"/>
      <c r="N10" s="288"/>
      <c r="O10" s="60"/>
      <c r="P10" s="60"/>
      <c r="Q10" s="60"/>
      <c r="R10" s="60"/>
      <c r="S10" s="60"/>
      <c r="T10" s="289"/>
      <c r="U10" s="37"/>
      <c r="V10" s="37"/>
    </row>
    <row r="11" spans="1:22" ht="19.5" customHeight="1">
      <c r="A11" s="534"/>
      <c r="B11" s="530" t="s">
        <v>345</v>
      </c>
      <c r="C11" s="551" t="s">
        <v>18</v>
      </c>
      <c r="D11" s="124" t="s">
        <v>16</v>
      </c>
      <c r="E11" s="353">
        <v>0.5</v>
      </c>
      <c r="F11" s="354"/>
      <c r="H11" s="279"/>
      <c r="I11" s="290"/>
      <c r="J11" s="114"/>
      <c r="K11" s="290"/>
      <c r="L11" s="280"/>
      <c r="M11" s="291"/>
      <c r="N11" s="279"/>
      <c r="O11" s="182"/>
      <c r="P11" s="114"/>
      <c r="Q11" s="182"/>
      <c r="R11" s="114"/>
      <c r="S11" s="182"/>
      <c r="T11" s="280"/>
      <c r="U11" s="410"/>
      <c r="V11" s="42"/>
    </row>
    <row r="12" spans="1:22" ht="28.5" customHeight="1">
      <c r="A12" s="534"/>
      <c r="B12" s="531"/>
      <c r="C12" s="552"/>
      <c r="D12" s="124" t="s">
        <v>17</v>
      </c>
      <c r="E12" s="353">
        <v>0.5</v>
      </c>
      <c r="F12" s="354"/>
      <c r="H12" s="279"/>
      <c r="I12" s="290"/>
      <c r="J12" s="114"/>
      <c r="K12" s="290"/>
      <c r="L12" s="280"/>
      <c r="M12" s="291"/>
      <c r="N12" s="279"/>
      <c r="O12" s="182"/>
      <c r="P12" s="114"/>
      <c r="Q12" s="182"/>
      <c r="R12" s="114"/>
      <c r="S12" s="182"/>
      <c r="T12" s="280"/>
      <c r="U12" s="410"/>
      <c r="V12" s="42"/>
    </row>
    <row r="13" spans="1:22" ht="5.25" customHeight="1">
      <c r="A13" s="534"/>
      <c r="B13" s="393"/>
      <c r="C13" s="129"/>
      <c r="D13" s="133"/>
      <c r="E13" s="136"/>
      <c r="F13" s="144"/>
      <c r="H13" s="281"/>
      <c r="I13" s="292"/>
      <c r="J13" s="178"/>
      <c r="K13" s="292"/>
      <c r="L13" s="282"/>
      <c r="M13" s="181"/>
      <c r="N13" s="281"/>
      <c r="O13" s="181"/>
      <c r="P13" s="178"/>
      <c r="Q13" s="181"/>
      <c r="R13" s="178"/>
      <c r="S13" s="181"/>
      <c r="T13" s="282"/>
      <c r="U13" s="181"/>
      <c r="V13" s="46"/>
    </row>
    <row r="14" spans="1:22" ht="24" customHeight="1">
      <c r="A14" s="534"/>
      <c r="B14" s="394" t="s">
        <v>346</v>
      </c>
      <c r="C14" s="123" t="s">
        <v>65</v>
      </c>
      <c r="D14" s="137"/>
      <c r="E14" s="135">
        <v>0.97</v>
      </c>
      <c r="F14" s="161">
        <v>0.5</v>
      </c>
      <c r="H14" s="279"/>
      <c r="I14" s="290"/>
      <c r="J14" s="114"/>
      <c r="K14" s="290"/>
      <c r="L14" s="280"/>
      <c r="M14" s="291"/>
      <c r="N14" s="279"/>
      <c r="O14" s="182"/>
      <c r="P14" s="114"/>
      <c r="Q14" s="182"/>
      <c r="R14" s="114"/>
      <c r="S14" s="182"/>
      <c r="T14" s="280"/>
      <c r="U14" s="410"/>
      <c r="V14" s="42"/>
    </row>
    <row r="15" spans="1:22" ht="5.25" customHeight="1">
      <c r="A15" s="534"/>
      <c r="B15" s="393"/>
      <c r="C15" s="129"/>
      <c r="D15" s="133"/>
      <c r="E15" s="136"/>
      <c r="F15" s="144"/>
      <c r="H15" s="281"/>
      <c r="I15" s="292"/>
      <c r="J15" s="178"/>
      <c r="K15" s="292"/>
      <c r="L15" s="282"/>
      <c r="M15" s="181"/>
      <c r="N15" s="281"/>
      <c r="O15" s="181"/>
      <c r="P15" s="178"/>
      <c r="Q15" s="181"/>
      <c r="R15" s="178"/>
      <c r="S15" s="181"/>
      <c r="T15" s="282"/>
      <c r="U15" s="181"/>
      <c r="V15" s="46"/>
    </row>
    <row r="16" spans="1:22" ht="28.5">
      <c r="A16" s="536"/>
      <c r="B16" s="394" t="s">
        <v>346</v>
      </c>
      <c r="C16" s="123" t="s">
        <v>156</v>
      </c>
      <c r="D16" s="137"/>
      <c r="E16" s="135">
        <v>0.5</v>
      </c>
      <c r="F16" s="161">
        <v>0.5</v>
      </c>
      <c r="H16" s="279"/>
      <c r="I16" s="290"/>
      <c r="J16" s="114"/>
      <c r="K16" s="290"/>
      <c r="L16" s="280"/>
      <c r="M16" s="291"/>
      <c r="N16" s="279"/>
      <c r="O16" s="182"/>
      <c r="P16" s="114"/>
      <c r="Q16" s="182"/>
      <c r="R16" s="114"/>
      <c r="S16" s="182"/>
      <c r="T16" s="280"/>
      <c r="U16" s="410"/>
      <c r="V16" s="42"/>
    </row>
    <row r="17" spans="1:22" ht="3" customHeight="1">
      <c r="A17" s="266"/>
      <c r="B17" s="395"/>
      <c r="C17" s="267"/>
      <c r="D17" s="268"/>
      <c r="E17" s="269"/>
      <c r="F17" s="270"/>
      <c r="G17" s="271"/>
      <c r="H17" s="283"/>
      <c r="I17" s="293"/>
      <c r="J17" s="272"/>
      <c r="K17" s="293"/>
      <c r="L17" s="284"/>
      <c r="M17" s="294"/>
      <c r="N17" s="283"/>
      <c r="O17" s="294"/>
      <c r="P17" s="272"/>
      <c r="Q17" s="294"/>
      <c r="R17" s="272"/>
      <c r="S17" s="294"/>
      <c r="T17" s="284"/>
      <c r="U17" s="294"/>
      <c r="V17" s="273"/>
    </row>
    <row r="18" spans="1:22" ht="33.75" customHeight="1">
      <c r="A18" s="548" t="s">
        <v>118</v>
      </c>
      <c r="B18" s="394" t="s">
        <v>347</v>
      </c>
      <c r="C18" s="123" t="s">
        <v>11</v>
      </c>
      <c r="D18" s="124" t="s">
        <v>245</v>
      </c>
      <c r="E18" s="135">
        <v>0.9</v>
      </c>
      <c r="F18" s="125">
        <v>1</v>
      </c>
      <c r="H18" s="279"/>
      <c r="I18" s="41"/>
      <c r="J18" s="114"/>
      <c r="K18" s="41"/>
      <c r="L18" s="280"/>
      <c r="M18" s="291"/>
      <c r="N18" s="279"/>
      <c r="O18" s="182"/>
      <c r="P18" s="114"/>
      <c r="Q18" s="182"/>
      <c r="R18" s="114"/>
      <c r="S18" s="182"/>
      <c r="T18" s="280"/>
      <c r="U18" s="410"/>
      <c r="V18" s="42"/>
    </row>
    <row r="19" spans="1:22" ht="4.5" customHeight="1">
      <c r="A19" s="534"/>
      <c r="B19" s="393"/>
      <c r="C19" s="129"/>
      <c r="D19" s="133"/>
      <c r="E19" s="131"/>
      <c r="F19" s="132"/>
      <c r="H19" s="281"/>
      <c r="I19" s="45"/>
      <c r="J19" s="178"/>
      <c r="K19" s="45"/>
      <c r="L19" s="282"/>
      <c r="M19" s="181"/>
      <c r="N19" s="281"/>
      <c r="O19" s="181"/>
      <c r="P19" s="178"/>
      <c r="Q19" s="181"/>
      <c r="R19" s="178"/>
      <c r="S19" s="181"/>
      <c r="T19" s="282"/>
      <c r="U19" s="181"/>
      <c r="V19" s="46"/>
    </row>
    <row r="20" spans="1:22" ht="42.75" customHeight="1">
      <c r="A20" s="534"/>
      <c r="B20" s="394" t="s">
        <v>348</v>
      </c>
      <c r="C20" s="123" t="s">
        <v>12</v>
      </c>
      <c r="D20" s="124" t="s">
        <v>245</v>
      </c>
      <c r="E20" s="135">
        <v>0.95</v>
      </c>
      <c r="F20" s="125">
        <v>1</v>
      </c>
      <c r="H20" s="279"/>
      <c r="I20" s="41"/>
      <c r="J20" s="114"/>
      <c r="K20" s="41"/>
      <c r="L20" s="280"/>
      <c r="M20" s="291"/>
      <c r="N20" s="279"/>
      <c r="O20" s="182"/>
      <c r="P20" s="114"/>
      <c r="Q20" s="182"/>
      <c r="R20" s="114"/>
      <c r="S20" s="182"/>
      <c r="T20" s="280"/>
      <c r="U20" s="410"/>
      <c r="V20" s="42"/>
    </row>
    <row r="21" spans="1:22" ht="6" customHeight="1">
      <c r="A21" s="534"/>
      <c r="B21" s="393"/>
      <c r="C21" s="129"/>
      <c r="D21" s="133"/>
      <c r="E21" s="131"/>
      <c r="F21" s="132"/>
      <c r="H21" s="281"/>
      <c r="I21" s="45"/>
      <c r="J21" s="178"/>
      <c r="K21" s="45"/>
      <c r="L21" s="282"/>
      <c r="M21" s="181"/>
      <c r="N21" s="281"/>
      <c r="O21" s="181"/>
      <c r="P21" s="178"/>
      <c r="Q21" s="181"/>
      <c r="R21" s="178"/>
      <c r="S21" s="181"/>
      <c r="T21" s="282"/>
      <c r="U21" s="181"/>
      <c r="V21" s="46"/>
    </row>
    <row r="22" spans="1:22" ht="42.75">
      <c r="A22" s="534"/>
      <c r="B22" s="394" t="s">
        <v>349</v>
      </c>
      <c r="C22" s="123" t="s">
        <v>13</v>
      </c>
      <c r="D22" s="124" t="s">
        <v>245</v>
      </c>
      <c r="E22" s="135">
        <v>0.92</v>
      </c>
      <c r="F22" s="125">
        <v>1</v>
      </c>
      <c r="H22" s="279"/>
      <c r="I22" s="41"/>
      <c r="J22" s="114"/>
      <c r="K22" s="41"/>
      <c r="L22" s="280"/>
      <c r="M22" s="291"/>
      <c r="N22" s="279"/>
      <c r="O22" s="182"/>
      <c r="P22" s="114"/>
      <c r="Q22" s="182"/>
      <c r="R22" s="114"/>
      <c r="S22" s="182"/>
      <c r="T22" s="280"/>
      <c r="U22" s="410"/>
      <c r="V22" s="42"/>
    </row>
    <row r="23" spans="1:22" ht="6" customHeight="1">
      <c r="A23" s="534"/>
      <c r="B23" s="393"/>
      <c r="C23" s="129"/>
      <c r="D23" s="133"/>
      <c r="E23" s="131"/>
      <c r="F23" s="132"/>
      <c r="H23" s="281"/>
      <c r="I23" s="45"/>
      <c r="J23" s="178"/>
      <c r="K23" s="45"/>
      <c r="L23" s="282"/>
      <c r="M23" s="181"/>
      <c r="N23" s="281"/>
      <c r="O23" s="181"/>
      <c r="P23" s="178"/>
      <c r="Q23" s="181"/>
      <c r="R23" s="178"/>
      <c r="S23" s="181"/>
      <c r="T23" s="282"/>
      <c r="U23" s="181"/>
      <c r="V23" s="46"/>
    </row>
    <row r="24" spans="1:22" ht="57">
      <c r="A24" s="536"/>
      <c r="B24" s="394" t="s">
        <v>350</v>
      </c>
      <c r="C24" s="123" t="s">
        <v>179</v>
      </c>
      <c r="D24" s="137"/>
      <c r="E24" s="126" t="s">
        <v>223</v>
      </c>
      <c r="F24" s="138">
        <v>0.5</v>
      </c>
      <c r="H24" s="279"/>
      <c r="I24" s="41"/>
      <c r="J24" s="114"/>
      <c r="K24" s="41"/>
      <c r="L24" s="280"/>
      <c r="M24" s="291"/>
      <c r="N24" s="279"/>
      <c r="O24" s="182"/>
      <c r="P24" s="114"/>
      <c r="Q24" s="182"/>
      <c r="R24" s="114"/>
      <c r="S24" s="182"/>
      <c r="T24" s="280"/>
      <c r="U24" s="410"/>
      <c r="V24" s="42"/>
    </row>
    <row r="25" spans="1:22" ht="3" customHeight="1">
      <c r="A25" s="266"/>
      <c r="B25" s="395"/>
      <c r="C25" s="267"/>
      <c r="D25" s="268"/>
      <c r="E25" s="274"/>
      <c r="F25" s="275"/>
      <c r="G25" s="271"/>
      <c r="H25" s="283"/>
      <c r="I25" s="294"/>
      <c r="J25" s="272"/>
      <c r="K25" s="294"/>
      <c r="L25" s="284"/>
      <c r="M25" s="294"/>
      <c r="N25" s="283"/>
      <c r="O25" s="294"/>
      <c r="P25" s="272"/>
      <c r="Q25" s="294"/>
      <c r="R25" s="272"/>
      <c r="S25" s="294"/>
      <c r="T25" s="284"/>
      <c r="U25" s="294"/>
      <c r="V25" s="273"/>
    </row>
    <row r="26" spans="1:22" ht="18.75" customHeight="1">
      <c r="A26" s="548" t="s">
        <v>219</v>
      </c>
      <c r="B26" s="542" t="s">
        <v>174</v>
      </c>
      <c r="C26" s="545" t="s">
        <v>30</v>
      </c>
      <c r="D26" s="134" t="s">
        <v>112</v>
      </c>
      <c r="E26" s="135">
        <v>0.94</v>
      </c>
      <c r="F26" s="539">
        <v>1</v>
      </c>
      <c r="H26" s="574"/>
      <c r="I26" s="576"/>
      <c r="J26" s="573"/>
      <c r="K26" s="576"/>
      <c r="L26" s="579"/>
      <c r="M26" s="581"/>
      <c r="N26" s="574"/>
      <c r="O26" s="566"/>
      <c r="P26" s="573"/>
      <c r="Q26" s="566"/>
      <c r="R26" s="573"/>
      <c r="S26" s="566"/>
      <c r="T26" s="579"/>
      <c r="U26" s="567"/>
      <c r="V26" s="568"/>
    </row>
    <row r="27" spans="1:22" ht="18.75" customHeight="1">
      <c r="A27" s="534"/>
      <c r="B27" s="543"/>
      <c r="C27" s="585"/>
      <c r="D27" s="134" t="s">
        <v>111</v>
      </c>
      <c r="E27" s="135">
        <v>0.98</v>
      </c>
      <c r="F27" s="540"/>
      <c r="H27" s="580"/>
      <c r="I27" s="576"/>
      <c r="J27" s="571"/>
      <c r="K27" s="576"/>
      <c r="L27" s="555"/>
      <c r="M27" s="581"/>
      <c r="N27" s="580"/>
      <c r="O27" s="566"/>
      <c r="P27" s="571"/>
      <c r="Q27" s="566"/>
      <c r="R27" s="571"/>
      <c r="S27" s="566"/>
      <c r="T27" s="555"/>
      <c r="U27" s="567"/>
      <c r="V27" s="578"/>
    </row>
    <row r="28" spans="1:22" ht="14.25" customHeight="1">
      <c r="A28" s="534"/>
      <c r="B28" s="544"/>
      <c r="C28" s="546"/>
      <c r="D28" s="134" t="s">
        <v>113</v>
      </c>
      <c r="E28" s="135">
        <v>0.94</v>
      </c>
      <c r="F28" s="541"/>
      <c r="H28" s="575"/>
      <c r="I28" s="576"/>
      <c r="J28" s="572"/>
      <c r="K28" s="576"/>
      <c r="L28" s="556"/>
      <c r="M28" s="581"/>
      <c r="N28" s="575"/>
      <c r="O28" s="566"/>
      <c r="P28" s="572"/>
      <c r="Q28" s="566"/>
      <c r="R28" s="572"/>
      <c r="S28" s="566"/>
      <c r="T28" s="556"/>
      <c r="U28" s="567"/>
      <c r="V28" s="569"/>
    </row>
    <row r="29" spans="1:22" ht="4.5" customHeight="1">
      <c r="A29" s="534"/>
      <c r="B29" s="393"/>
      <c r="C29" s="129"/>
      <c r="D29" s="133"/>
      <c r="E29" s="131"/>
      <c r="F29" s="132"/>
      <c r="H29" s="281"/>
      <c r="I29" s="45"/>
      <c r="J29" s="178"/>
      <c r="K29" s="45"/>
      <c r="L29" s="282"/>
      <c r="M29" s="181"/>
      <c r="N29" s="281"/>
      <c r="O29" s="181"/>
      <c r="P29" s="178"/>
      <c r="Q29" s="181"/>
      <c r="R29" s="178"/>
      <c r="S29" s="181"/>
      <c r="T29" s="282"/>
      <c r="U29" s="181"/>
      <c r="V29" s="46"/>
    </row>
    <row r="30" spans="1:22" ht="22.5" customHeight="1">
      <c r="A30" s="534"/>
      <c r="B30" s="542" t="s">
        <v>175</v>
      </c>
      <c r="C30" s="545" t="s">
        <v>31</v>
      </c>
      <c r="D30" s="124" t="s">
        <v>32</v>
      </c>
      <c r="E30" s="135">
        <v>0.85</v>
      </c>
      <c r="F30" s="539">
        <v>1</v>
      </c>
      <c r="H30" s="574"/>
      <c r="I30" s="576"/>
      <c r="J30" s="573"/>
      <c r="K30" s="576"/>
      <c r="L30" s="579"/>
      <c r="M30" s="581"/>
      <c r="N30" s="574"/>
      <c r="O30" s="566"/>
      <c r="P30" s="573"/>
      <c r="Q30" s="566"/>
      <c r="R30" s="573"/>
      <c r="S30" s="566"/>
      <c r="T30" s="579"/>
      <c r="U30" s="567"/>
      <c r="V30" s="568"/>
    </row>
    <row r="31" spans="1:22" ht="25.5">
      <c r="A31" s="534"/>
      <c r="B31" s="544"/>
      <c r="C31" s="546"/>
      <c r="D31" s="124" t="s">
        <v>33</v>
      </c>
      <c r="E31" s="135">
        <v>0.9</v>
      </c>
      <c r="F31" s="541"/>
      <c r="H31" s="575"/>
      <c r="I31" s="576"/>
      <c r="J31" s="572"/>
      <c r="K31" s="576"/>
      <c r="L31" s="556"/>
      <c r="M31" s="581"/>
      <c r="N31" s="575"/>
      <c r="O31" s="566"/>
      <c r="P31" s="572"/>
      <c r="Q31" s="566"/>
      <c r="R31" s="572"/>
      <c r="S31" s="566"/>
      <c r="T31" s="556"/>
      <c r="U31" s="567"/>
      <c r="V31" s="569"/>
    </row>
    <row r="32" spans="1:22" ht="5.25" customHeight="1">
      <c r="A32" s="534"/>
      <c r="B32" s="393"/>
      <c r="C32" s="129"/>
      <c r="D32" s="133"/>
      <c r="E32" s="136"/>
      <c r="F32" s="132"/>
      <c r="H32" s="281"/>
      <c r="I32" s="45"/>
      <c r="J32" s="178"/>
      <c r="K32" s="45"/>
      <c r="L32" s="282"/>
      <c r="M32" s="181"/>
      <c r="N32" s="281"/>
      <c r="O32" s="181"/>
      <c r="P32" s="178"/>
      <c r="Q32" s="181"/>
      <c r="R32" s="178"/>
      <c r="S32" s="181"/>
      <c r="T32" s="282"/>
      <c r="U32" s="181"/>
      <c r="V32" s="46"/>
    </row>
    <row r="33" spans="1:22" ht="28.5">
      <c r="A33" s="534"/>
      <c r="B33" s="394" t="s">
        <v>351</v>
      </c>
      <c r="C33" s="123" t="s">
        <v>107</v>
      </c>
      <c r="D33" s="137"/>
      <c r="E33" s="135">
        <v>0.96</v>
      </c>
      <c r="F33" s="138">
        <v>0.5</v>
      </c>
      <c r="H33" s="279"/>
      <c r="I33" s="41"/>
      <c r="J33" s="114"/>
      <c r="K33" s="41"/>
      <c r="L33" s="280"/>
      <c r="M33" s="291"/>
      <c r="N33" s="279"/>
      <c r="O33" s="182"/>
      <c r="P33" s="114"/>
      <c r="Q33" s="182"/>
      <c r="R33" s="114"/>
      <c r="S33" s="182"/>
      <c r="T33" s="280"/>
      <c r="U33" s="410"/>
      <c r="V33" s="42"/>
    </row>
    <row r="34" spans="1:22" ht="5.25" customHeight="1">
      <c r="A34" s="534"/>
      <c r="B34" s="393"/>
      <c r="C34" s="129"/>
      <c r="D34" s="133"/>
      <c r="E34" s="136"/>
      <c r="F34" s="132"/>
      <c r="H34" s="281"/>
      <c r="I34" s="45"/>
      <c r="J34" s="178"/>
      <c r="K34" s="45"/>
      <c r="L34" s="282"/>
      <c r="M34" s="181"/>
      <c r="N34" s="281"/>
      <c r="O34" s="181"/>
      <c r="P34" s="178"/>
      <c r="Q34" s="181"/>
      <c r="R34" s="178"/>
      <c r="S34" s="181"/>
      <c r="T34" s="282"/>
      <c r="U34" s="181"/>
      <c r="V34" s="46"/>
    </row>
    <row r="35" spans="1:22" ht="17.25" customHeight="1">
      <c r="A35" s="534"/>
      <c r="B35" s="542" t="s">
        <v>352</v>
      </c>
      <c r="C35" s="545" t="s">
        <v>14</v>
      </c>
      <c r="D35" s="124" t="s">
        <v>246</v>
      </c>
      <c r="E35" s="135">
        <v>0.93</v>
      </c>
      <c r="F35" s="549">
        <v>0.5</v>
      </c>
      <c r="H35" s="574"/>
      <c r="I35" s="576"/>
      <c r="J35" s="573"/>
      <c r="K35" s="576"/>
      <c r="L35" s="579"/>
      <c r="M35" s="581"/>
      <c r="N35" s="574"/>
      <c r="O35" s="566"/>
      <c r="P35" s="573"/>
      <c r="Q35" s="566"/>
      <c r="R35" s="573"/>
      <c r="S35" s="566"/>
      <c r="T35" s="579"/>
      <c r="U35" s="567"/>
      <c r="V35" s="568"/>
    </row>
    <row r="36" spans="1:22" ht="25.5">
      <c r="A36" s="534"/>
      <c r="B36" s="544"/>
      <c r="C36" s="546"/>
      <c r="D36" s="124" t="s">
        <v>220</v>
      </c>
      <c r="E36" s="135">
        <v>0.93</v>
      </c>
      <c r="F36" s="550"/>
      <c r="H36" s="575"/>
      <c r="I36" s="576"/>
      <c r="J36" s="572"/>
      <c r="K36" s="576"/>
      <c r="L36" s="556"/>
      <c r="M36" s="581"/>
      <c r="N36" s="575"/>
      <c r="O36" s="566"/>
      <c r="P36" s="572"/>
      <c r="Q36" s="566"/>
      <c r="R36" s="572"/>
      <c r="S36" s="566"/>
      <c r="T36" s="556"/>
      <c r="U36" s="567"/>
      <c r="V36" s="569"/>
    </row>
    <row r="37" spans="1:22" ht="5.25" customHeight="1">
      <c r="A37" s="534"/>
      <c r="B37" s="393"/>
      <c r="C37" s="129"/>
      <c r="D37" s="133"/>
      <c r="E37" s="136"/>
      <c r="F37" s="132"/>
      <c r="H37" s="281"/>
      <c r="I37" s="45"/>
      <c r="J37" s="178"/>
      <c r="K37" s="45"/>
      <c r="L37" s="282"/>
      <c r="M37" s="181"/>
      <c r="N37" s="281"/>
      <c r="O37" s="181"/>
      <c r="P37" s="178"/>
      <c r="Q37" s="181"/>
      <c r="R37" s="178"/>
      <c r="S37" s="181"/>
      <c r="T37" s="282"/>
      <c r="U37" s="181"/>
      <c r="V37" s="46"/>
    </row>
    <row r="38" spans="1:22" ht="28.5">
      <c r="A38" s="534"/>
      <c r="B38" s="394" t="s">
        <v>353</v>
      </c>
      <c r="C38" s="123" t="s">
        <v>15</v>
      </c>
      <c r="D38" s="139" t="s">
        <v>392</v>
      </c>
      <c r="E38" s="135">
        <v>0.95</v>
      </c>
      <c r="F38" s="125">
        <v>1</v>
      </c>
      <c r="H38" s="279"/>
      <c r="I38" s="41"/>
      <c r="J38" s="114"/>
      <c r="K38" s="41"/>
      <c r="L38" s="280"/>
      <c r="M38" s="291"/>
      <c r="N38" s="279"/>
      <c r="O38" s="182"/>
      <c r="P38" s="114"/>
      <c r="Q38" s="182"/>
      <c r="R38" s="114"/>
      <c r="S38" s="182"/>
      <c r="T38" s="280"/>
      <c r="U38" s="410"/>
      <c r="V38" s="42"/>
    </row>
    <row r="39" spans="1:22" ht="4.5" customHeight="1">
      <c r="A39" s="534"/>
      <c r="B39" s="393"/>
      <c r="C39" s="129"/>
      <c r="D39" s="133"/>
      <c r="E39" s="131"/>
      <c r="F39" s="132"/>
      <c r="H39" s="281"/>
      <c r="I39" s="45"/>
      <c r="J39" s="178"/>
      <c r="K39" s="45"/>
      <c r="L39" s="282"/>
      <c r="M39" s="181"/>
      <c r="N39" s="281"/>
      <c r="O39" s="181"/>
      <c r="P39" s="178"/>
      <c r="Q39" s="181"/>
      <c r="R39" s="178"/>
      <c r="S39" s="181"/>
      <c r="T39" s="282"/>
      <c r="U39" s="181"/>
      <c r="V39" s="46"/>
    </row>
    <row r="40" spans="1:22" ht="25.5">
      <c r="A40" s="534"/>
      <c r="B40" s="542" t="s">
        <v>354</v>
      </c>
      <c r="C40" s="545" t="s">
        <v>20</v>
      </c>
      <c r="D40" s="124" t="s">
        <v>21</v>
      </c>
      <c r="E40" s="135">
        <v>0.95</v>
      </c>
      <c r="F40" s="539">
        <v>1</v>
      </c>
      <c r="H40" s="574"/>
      <c r="I40" s="566"/>
      <c r="J40" s="573"/>
      <c r="K40" s="566"/>
      <c r="L40" s="579"/>
      <c r="M40" s="581"/>
      <c r="N40" s="574"/>
      <c r="O40" s="566"/>
      <c r="P40" s="573"/>
      <c r="Q40" s="566"/>
      <c r="R40" s="573"/>
      <c r="S40" s="566"/>
      <c r="T40" s="579"/>
      <c r="U40" s="567"/>
      <c r="V40" s="568"/>
    </row>
    <row r="41" spans="1:22" ht="25.5">
      <c r="A41" s="534"/>
      <c r="B41" s="544"/>
      <c r="C41" s="546"/>
      <c r="D41" s="124" t="s">
        <v>126</v>
      </c>
      <c r="E41" s="135">
        <v>0.95</v>
      </c>
      <c r="F41" s="541"/>
      <c r="H41" s="575"/>
      <c r="I41" s="566"/>
      <c r="J41" s="572"/>
      <c r="K41" s="566"/>
      <c r="L41" s="556"/>
      <c r="M41" s="581"/>
      <c r="N41" s="575"/>
      <c r="O41" s="566"/>
      <c r="P41" s="572"/>
      <c r="Q41" s="566"/>
      <c r="R41" s="572"/>
      <c r="S41" s="566"/>
      <c r="T41" s="556"/>
      <c r="U41" s="567"/>
      <c r="V41" s="569"/>
    </row>
    <row r="42" spans="1:22" ht="5.25" customHeight="1">
      <c r="A42" s="534"/>
      <c r="B42" s="179"/>
      <c r="C42" s="51"/>
      <c r="D42" s="159"/>
      <c r="E42" s="51"/>
      <c r="F42" s="51"/>
      <c r="G42" s="51"/>
      <c r="H42" s="285"/>
      <c r="I42" s="181"/>
      <c r="J42" s="181"/>
      <c r="K42" s="181"/>
      <c r="L42" s="286"/>
      <c r="M42" s="181"/>
      <c r="N42" s="285"/>
      <c r="O42" s="181"/>
      <c r="P42" s="181"/>
      <c r="Q42" s="181"/>
      <c r="R42" s="181"/>
      <c r="S42" s="181"/>
      <c r="T42" s="286"/>
      <c r="U42" s="181"/>
      <c r="V42" s="46"/>
    </row>
    <row r="43" spans="1:22" ht="28.5">
      <c r="A43" s="534"/>
      <c r="B43" s="394" t="s">
        <v>355</v>
      </c>
      <c r="C43" s="123" t="s">
        <v>154</v>
      </c>
      <c r="D43" s="137"/>
      <c r="E43" s="126" t="s">
        <v>221</v>
      </c>
      <c r="F43" s="160">
        <v>1</v>
      </c>
      <c r="H43" s="279"/>
      <c r="I43" s="290"/>
      <c r="J43" s="114"/>
      <c r="K43" s="290"/>
      <c r="L43" s="280"/>
      <c r="M43" s="291"/>
      <c r="N43" s="279"/>
      <c r="O43" s="182"/>
      <c r="P43" s="114"/>
      <c r="Q43" s="182"/>
      <c r="R43" s="114"/>
      <c r="S43" s="182"/>
      <c r="T43" s="280"/>
      <c r="U43" s="410"/>
      <c r="V43" s="42"/>
    </row>
    <row r="44" spans="1:22" ht="4.5" customHeight="1">
      <c r="A44" s="534"/>
      <c r="B44" s="393"/>
      <c r="C44" s="129"/>
      <c r="D44" s="133"/>
      <c r="E44" s="131"/>
      <c r="F44" s="144"/>
      <c r="H44" s="281"/>
      <c r="I44" s="292"/>
      <c r="J44" s="178"/>
      <c r="K44" s="292"/>
      <c r="L44" s="282"/>
      <c r="M44" s="181"/>
      <c r="N44" s="281"/>
      <c r="O44" s="181"/>
      <c r="P44" s="178"/>
      <c r="Q44" s="181"/>
      <c r="R44" s="178"/>
      <c r="S44" s="181"/>
      <c r="T44" s="282"/>
      <c r="U44" s="181"/>
      <c r="V44" s="46"/>
    </row>
    <row r="45" spans="1:22" ht="42.75">
      <c r="A45" s="534"/>
      <c r="B45" s="394" t="s">
        <v>356</v>
      </c>
      <c r="C45" s="123" t="s">
        <v>22</v>
      </c>
      <c r="D45" s="137"/>
      <c r="E45" s="135">
        <v>0.95</v>
      </c>
      <c r="F45" s="160">
        <v>1</v>
      </c>
      <c r="H45" s="279"/>
      <c r="I45" s="290"/>
      <c r="J45" s="114"/>
      <c r="K45" s="290"/>
      <c r="L45" s="280"/>
      <c r="M45" s="291"/>
      <c r="N45" s="279"/>
      <c r="O45" s="182"/>
      <c r="P45" s="114"/>
      <c r="Q45" s="182"/>
      <c r="R45" s="114"/>
      <c r="S45" s="182"/>
      <c r="T45" s="280"/>
      <c r="U45" s="410"/>
      <c r="V45" s="42"/>
    </row>
    <row r="46" spans="1:22" ht="5.25" customHeight="1">
      <c r="A46" s="534"/>
      <c r="B46" s="393"/>
      <c r="C46" s="129"/>
      <c r="D46" s="133"/>
      <c r="E46" s="136"/>
      <c r="F46" s="144"/>
      <c r="H46" s="281"/>
      <c r="I46" s="292"/>
      <c r="J46" s="178"/>
      <c r="K46" s="292"/>
      <c r="L46" s="282"/>
      <c r="M46" s="181"/>
      <c r="N46" s="281"/>
      <c r="O46" s="181"/>
      <c r="P46" s="178"/>
      <c r="Q46" s="181"/>
      <c r="R46" s="178"/>
      <c r="S46" s="181"/>
      <c r="T46" s="282"/>
      <c r="U46" s="181"/>
      <c r="V46" s="46"/>
    </row>
    <row r="47" spans="1:22" ht="42.75">
      <c r="A47" s="534"/>
      <c r="B47" s="394" t="s">
        <v>357</v>
      </c>
      <c r="C47" s="123" t="s">
        <v>155</v>
      </c>
      <c r="D47" s="124"/>
      <c r="E47" s="135">
        <v>0.95</v>
      </c>
      <c r="F47" s="161">
        <v>0.5</v>
      </c>
      <c r="H47" s="279"/>
      <c r="I47" s="290"/>
      <c r="J47" s="114"/>
      <c r="K47" s="290"/>
      <c r="L47" s="280"/>
      <c r="M47" s="291"/>
      <c r="N47" s="279"/>
      <c r="O47" s="182"/>
      <c r="P47" s="114"/>
      <c r="Q47" s="182"/>
      <c r="R47" s="114"/>
      <c r="S47" s="182"/>
      <c r="T47" s="280"/>
      <c r="U47" s="410"/>
      <c r="V47" s="42"/>
    </row>
    <row r="48" spans="1:22" ht="5.25" customHeight="1">
      <c r="A48" s="534"/>
      <c r="B48" s="393"/>
      <c r="C48" s="129"/>
      <c r="D48" s="133"/>
      <c r="E48" s="136"/>
      <c r="F48" s="144"/>
      <c r="H48" s="281"/>
      <c r="I48" s="292"/>
      <c r="J48" s="178"/>
      <c r="K48" s="292"/>
      <c r="L48" s="282"/>
      <c r="M48" s="181"/>
      <c r="N48" s="281"/>
      <c r="O48" s="181"/>
      <c r="P48" s="178"/>
      <c r="Q48" s="181"/>
      <c r="R48" s="178"/>
      <c r="S48" s="181"/>
      <c r="T48" s="282"/>
      <c r="U48" s="181"/>
      <c r="V48" s="46"/>
    </row>
    <row r="49" spans="1:22" ht="20.25" customHeight="1">
      <c r="A49" s="535"/>
      <c r="B49" s="530" t="s">
        <v>358</v>
      </c>
      <c r="C49" s="528" t="s">
        <v>157</v>
      </c>
      <c r="D49" s="407" t="s">
        <v>41</v>
      </c>
      <c r="E49" s="135">
        <v>0.8</v>
      </c>
      <c r="F49" s="160">
        <v>0.5</v>
      </c>
      <c r="H49" s="279"/>
      <c r="I49" s="408"/>
      <c r="J49" s="114"/>
      <c r="K49" s="408"/>
      <c r="L49" s="280"/>
      <c r="M49" s="291"/>
      <c r="N49" s="279"/>
      <c r="O49" s="409"/>
      <c r="P49" s="114"/>
      <c r="Q49" s="409"/>
      <c r="R49" s="114"/>
      <c r="S49" s="409"/>
      <c r="T49" s="280"/>
      <c r="U49" s="409"/>
      <c r="V49" s="524"/>
    </row>
    <row r="50" spans="1:22" ht="19.5" customHeight="1">
      <c r="A50" s="535"/>
      <c r="B50" s="531"/>
      <c r="C50" s="553"/>
      <c r="D50" s="407" t="s">
        <v>42</v>
      </c>
      <c r="E50" s="135">
        <v>0.75</v>
      </c>
      <c r="F50" s="417">
        <v>0.5</v>
      </c>
      <c r="H50" s="279"/>
      <c r="I50" s="408"/>
      <c r="J50" s="114"/>
      <c r="K50" s="408"/>
      <c r="L50" s="280"/>
      <c r="M50" s="291"/>
      <c r="N50" s="279"/>
      <c r="O50" s="409"/>
      <c r="P50" s="114"/>
      <c r="Q50" s="409"/>
      <c r="R50" s="114"/>
      <c r="S50" s="409"/>
      <c r="T50" s="280"/>
      <c r="U50" s="291"/>
      <c r="V50" s="525"/>
    </row>
    <row r="51" spans="1:22" ht="4.5" customHeight="1">
      <c r="A51" s="534"/>
      <c r="B51" s="393"/>
      <c r="C51" s="129"/>
      <c r="D51" s="133"/>
      <c r="E51" s="136"/>
      <c r="F51" s="144"/>
      <c r="H51" s="385"/>
      <c r="I51" s="292"/>
      <c r="J51" s="178"/>
      <c r="K51" s="292"/>
      <c r="L51" s="386"/>
      <c r="M51" s="181"/>
      <c r="N51" s="385"/>
      <c r="O51" s="181"/>
      <c r="P51" s="178"/>
      <c r="Q51" s="181"/>
      <c r="R51" s="178"/>
      <c r="S51" s="181"/>
      <c r="T51" s="386"/>
      <c r="U51" s="181"/>
      <c r="V51" s="46"/>
    </row>
    <row r="52" spans="1:22" ht="28.5">
      <c r="A52" s="536"/>
      <c r="B52" s="394" t="s">
        <v>359</v>
      </c>
      <c r="C52" s="123" t="s">
        <v>158</v>
      </c>
      <c r="D52" s="137"/>
      <c r="E52" s="135">
        <v>0.95</v>
      </c>
      <c r="F52" s="160">
        <v>1</v>
      </c>
      <c r="H52" s="279"/>
      <c r="I52" s="290"/>
      <c r="J52" s="114"/>
      <c r="K52" s="290"/>
      <c r="L52" s="280"/>
      <c r="M52" s="291"/>
      <c r="N52" s="279"/>
      <c r="O52" s="182"/>
      <c r="P52" s="114"/>
      <c r="Q52" s="182"/>
      <c r="R52" s="114"/>
      <c r="S52" s="182"/>
      <c r="T52" s="280"/>
      <c r="U52" s="410"/>
      <c r="V52" s="42"/>
    </row>
    <row r="53" spans="1:22" ht="2.25" customHeight="1">
      <c r="A53" s="266"/>
      <c r="B53" s="395"/>
      <c r="C53" s="267"/>
      <c r="D53" s="268"/>
      <c r="E53" s="269"/>
      <c r="F53" s="276"/>
      <c r="G53" s="271"/>
      <c r="H53" s="283"/>
      <c r="I53" s="293"/>
      <c r="J53" s="272"/>
      <c r="K53" s="293"/>
      <c r="L53" s="284"/>
      <c r="M53" s="294"/>
      <c r="N53" s="283"/>
      <c r="O53" s="294"/>
      <c r="P53" s="272"/>
      <c r="Q53" s="294"/>
      <c r="R53" s="272"/>
      <c r="S53" s="294"/>
      <c r="T53" s="284"/>
      <c r="U53" s="294"/>
      <c r="V53" s="273"/>
    </row>
    <row r="54" spans="1:22" ht="25.5">
      <c r="A54" s="532" t="s">
        <v>218</v>
      </c>
      <c r="B54" s="530" t="s">
        <v>360</v>
      </c>
      <c r="C54" s="528" t="s">
        <v>180</v>
      </c>
      <c r="D54" s="422" t="s">
        <v>258</v>
      </c>
      <c r="E54" s="421">
        <v>12</v>
      </c>
      <c r="F54" s="526">
        <v>1</v>
      </c>
      <c r="H54" s="279"/>
      <c r="I54" s="41"/>
      <c r="J54" s="114"/>
      <c r="K54" s="41"/>
      <c r="L54" s="280"/>
      <c r="M54" s="291"/>
      <c r="N54" s="279"/>
      <c r="O54" s="182"/>
      <c r="P54" s="114"/>
      <c r="Q54" s="182"/>
      <c r="R54" s="114"/>
      <c r="S54" s="182"/>
      <c r="T54" s="280"/>
      <c r="U54" s="409"/>
      <c r="V54" s="524"/>
    </row>
    <row r="55" spans="1:22" ht="38.25">
      <c r="A55" s="533"/>
      <c r="B55" s="531"/>
      <c r="C55" s="529"/>
      <c r="D55" s="124" t="s">
        <v>257</v>
      </c>
      <c r="E55" s="421" t="s">
        <v>29</v>
      </c>
      <c r="F55" s="547"/>
      <c r="H55" s="279"/>
      <c r="I55" s="41"/>
      <c r="J55" s="114"/>
      <c r="K55" s="41"/>
      <c r="L55" s="280"/>
      <c r="M55" s="291"/>
      <c r="N55" s="279"/>
      <c r="O55" s="182"/>
      <c r="P55" s="114"/>
      <c r="Q55" s="182"/>
      <c r="R55" s="114"/>
      <c r="S55" s="182"/>
      <c r="T55" s="280"/>
      <c r="U55" s="291"/>
      <c r="V55" s="525"/>
    </row>
    <row r="56" spans="1:22" ht="6.75" customHeight="1">
      <c r="A56" s="534"/>
      <c r="B56" s="393"/>
      <c r="C56" s="129"/>
      <c r="D56" s="130"/>
      <c r="E56" s="131"/>
      <c r="F56" s="132"/>
      <c r="H56" s="281"/>
      <c r="I56" s="45"/>
      <c r="J56" s="178"/>
      <c r="K56" s="45"/>
      <c r="L56" s="282"/>
      <c r="M56" s="181"/>
      <c r="N56" s="281"/>
      <c r="O56" s="181"/>
      <c r="P56" s="178"/>
      <c r="Q56" s="181"/>
      <c r="R56" s="178"/>
      <c r="S56" s="181"/>
      <c r="T56" s="282"/>
      <c r="U56" s="181"/>
      <c r="V56" s="46"/>
    </row>
    <row r="57" spans="1:22" ht="25.5">
      <c r="A57" s="535"/>
      <c r="B57" s="530" t="s">
        <v>361</v>
      </c>
      <c r="C57" s="528" t="s">
        <v>181</v>
      </c>
      <c r="D57" s="422" t="s">
        <v>258</v>
      </c>
      <c r="E57" s="421">
        <v>6</v>
      </c>
      <c r="F57" s="526">
        <v>1</v>
      </c>
      <c r="H57" s="279"/>
      <c r="I57" s="41"/>
      <c r="J57" s="114"/>
      <c r="K57" s="41"/>
      <c r="L57" s="280"/>
      <c r="M57" s="291"/>
      <c r="N57" s="279"/>
      <c r="O57" s="182"/>
      <c r="P57" s="114"/>
      <c r="Q57" s="182"/>
      <c r="R57" s="114"/>
      <c r="S57" s="182"/>
      <c r="T57" s="280"/>
      <c r="U57" s="409"/>
      <c r="V57" s="524"/>
    </row>
    <row r="58" spans="1:22" ht="38.25">
      <c r="A58" s="535"/>
      <c r="B58" s="531"/>
      <c r="C58" s="529"/>
      <c r="D58" s="124" t="s">
        <v>257</v>
      </c>
      <c r="E58" s="420" t="s">
        <v>29</v>
      </c>
      <c r="F58" s="527"/>
      <c r="H58" s="279"/>
      <c r="I58" s="41"/>
      <c r="J58" s="114"/>
      <c r="K58" s="41"/>
      <c r="L58" s="280"/>
      <c r="M58" s="291"/>
      <c r="N58" s="279"/>
      <c r="O58" s="182"/>
      <c r="P58" s="114"/>
      <c r="Q58" s="182"/>
      <c r="R58" s="114"/>
      <c r="S58" s="182"/>
      <c r="T58" s="280"/>
      <c r="U58" s="291"/>
      <c r="V58" s="525"/>
    </row>
    <row r="59" spans="1:22" ht="5.25" customHeight="1">
      <c r="A59" s="534"/>
      <c r="B59" s="128"/>
      <c r="C59" s="129"/>
      <c r="D59" s="133"/>
      <c r="E59" s="131"/>
      <c r="F59" s="132"/>
      <c r="H59" s="281"/>
      <c r="I59" s="295"/>
      <c r="J59" s="178"/>
      <c r="K59" s="295"/>
      <c r="L59" s="282"/>
      <c r="M59" s="181"/>
      <c r="N59" s="281"/>
      <c r="O59" s="181"/>
      <c r="P59" s="178"/>
      <c r="Q59" s="181"/>
      <c r="R59" s="178"/>
      <c r="S59" s="181"/>
      <c r="T59" s="282"/>
      <c r="U59" s="181"/>
      <c r="V59" s="46"/>
    </row>
    <row r="60" spans="1:30" ht="15">
      <c r="A60" s="534"/>
      <c r="B60" s="142"/>
      <c r="C60" s="143" t="s">
        <v>133</v>
      </c>
      <c r="D60" s="133"/>
      <c r="E60" s="136"/>
      <c r="F60" s="144"/>
      <c r="H60" s="281"/>
      <c r="I60" s="295"/>
      <c r="J60" s="178"/>
      <c r="K60" s="295"/>
      <c r="L60" s="282"/>
      <c r="M60" s="181"/>
      <c r="N60" s="281"/>
      <c r="O60" s="181"/>
      <c r="P60" s="178"/>
      <c r="Q60" s="181"/>
      <c r="R60" s="178"/>
      <c r="S60" s="181"/>
      <c r="T60" s="282"/>
      <c r="U60" s="181"/>
      <c r="V60" s="46"/>
      <c r="AB60" s="143"/>
      <c r="AC60" s="145"/>
      <c r="AD60" s="145"/>
    </row>
    <row r="61" spans="1:30" ht="42.75">
      <c r="A61" s="534"/>
      <c r="B61" s="297" t="s">
        <v>130</v>
      </c>
      <c r="C61" s="123" t="s">
        <v>290</v>
      </c>
      <c r="D61" s="124"/>
      <c r="E61" s="126">
        <v>0</v>
      </c>
      <c r="F61" s="125">
        <v>2</v>
      </c>
      <c r="H61" s="279"/>
      <c r="I61" s="41"/>
      <c r="J61" s="114"/>
      <c r="K61" s="41"/>
      <c r="L61" s="280"/>
      <c r="M61" s="291"/>
      <c r="N61" s="279"/>
      <c r="O61" s="182"/>
      <c r="P61" s="114"/>
      <c r="Q61" s="182"/>
      <c r="R61" s="114"/>
      <c r="S61" s="182"/>
      <c r="T61" s="280"/>
      <c r="U61" s="410"/>
      <c r="V61" s="42"/>
      <c r="AB61" s="129"/>
      <c r="AC61" s="146"/>
      <c r="AD61" s="147"/>
    </row>
    <row r="62" spans="1:30" ht="3.75" customHeight="1">
      <c r="A62" s="534"/>
      <c r="B62" s="148"/>
      <c r="C62" s="141"/>
      <c r="D62" s="149"/>
      <c r="E62" s="102"/>
      <c r="F62" s="150"/>
      <c r="H62" s="281"/>
      <c r="I62" s="45"/>
      <c r="J62" s="178"/>
      <c r="K62" s="48"/>
      <c r="L62" s="282"/>
      <c r="M62" s="178"/>
      <c r="N62" s="281"/>
      <c r="O62" s="178"/>
      <c r="P62" s="178"/>
      <c r="Q62" s="178"/>
      <c r="R62" s="178"/>
      <c r="S62" s="178"/>
      <c r="T62" s="282"/>
      <c r="U62" s="178"/>
      <c r="V62" s="49"/>
      <c r="AB62" s="129"/>
      <c r="AC62" s="146"/>
      <c r="AD62" s="147"/>
    </row>
    <row r="63" spans="1:30" ht="42.75">
      <c r="A63" s="534"/>
      <c r="B63" s="297" t="s">
        <v>131</v>
      </c>
      <c r="C63" s="123" t="s">
        <v>291</v>
      </c>
      <c r="D63" s="151"/>
      <c r="E63" s="126">
        <v>0</v>
      </c>
      <c r="F63" s="125">
        <v>4</v>
      </c>
      <c r="H63" s="279"/>
      <c r="I63" s="41"/>
      <c r="J63" s="114"/>
      <c r="K63" s="41"/>
      <c r="L63" s="280"/>
      <c r="M63" s="291"/>
      <c r="N63" s="279"/>
      <c r="O63" s="182"/>
      <c r="P63" s="114"/>
      <c r="Q63" s="182"/>
      <c r="R63" s="114"/>
      <c r="S63" s="182"/>
      <c r="T63" s="280"/>
      <c r="U63" s="410"/>
      <c r="V63" s="42"/>
      <c r="AB63" s="129"/>
      <c r="AC63" s="146"/>
      <c r="AD63" s="147"/>
    </row>
    <row r="64" spans="1:22" ht="5.25" customHeight="1">
      <c r="A64" s="534"/>
      <c r="B64" s="131"/>
      <c r="D64" s="152"/>
      <c r="H64" s="288"/>
      <c r="I64" s="40"/>
      <c r="J64" s="60"/>
      <c r="K64" s="40"/>
      <c r="L64" s="289"/>
      <c r="M64" s="40"/>
      <c r="N64" s="288"/>
      <c r="O64" s="40"/>
      <c r="P64" s="60"/>
      <c r="Q64" s="40"/>
      <c r="R64" s="60"/>
      <c r="S64" s="40"/>
      <c r="T64" s="289"/>
      <c r="U64" s="40"/>
      <c r="V64" s="37"/>
    </row>
    <row r="65" spans="1:30" ht="58.5" customHeight="1">
      <c r="A65" s="536"/>
      <c r="B65" s="297" t="s">
        <v>132</v>
      </c>
      <c r="C65" s="123" t="s">
        <v>94</v>
      </c>
      <c r="D65" s="151"/>
      <c r="E65" s="126">
        <v>0</v>
      </c>
      <c r="F65" s="125">
        <v>2</v>
      </c>
      <c r="H65" s="279"/>
      <c r="I65" s="41"/>
      <c r="J65" s="114"/>
      <c r="K65" s="41"/>
      <c r="L65" s="280"/>
      <c r="M65" s="291"/>
      <c r="N65" s="279"/>
      <c r="O65" s="182"/>
      <c r="P65" s="114"/>
      <c r="Q65" s="182"/>
      <c r="R65" s="114"/>
      <c r="S65" s="182"/>
      <c r="T65" s="280"/>
      <c r="U65" s="410"/>
      <c r="V65" s="42"/>
      <c r="AB65" s="129"/>
      <c r="AC65" s="146"/>
      <c r="AD65" s="147"/>
    </row>
    <row r="66" spans="2:21" ht="5.25" customHeight="1" thickBot="1">
      <c r="B66" s="131"/>
      <c r="D66" s="152"/>
      <c r="H66" s="277"/>
      <c r="I66" s="41"/>
      <c r="J66" s="27"/>
      <c r="K66" s="41"/>
      <c r="L66" s="278"/>
      <c r="M66" s="52"/>
      <c r="N66" s="277"/>
      <c r="O66" s="182"/>
      <c r="P66" s="27"/>
      <c r="Q66" s="182"/>
      <c r="R66" s="27"/>
      <c r="S66" s="182"/>
      <c r="T66" s="278"/>
      <c r="U66" s="52"/>
    </row>
    <row r="67" spans="2:21" ht="18.75" thickBot="1">
      <c r="B67" s="131"/>
      <c r="D67" s="152"/>
      <c r="E67" s="153" t="s">
        <v>188</v>
      </c>
      <c r="F67" s="248"/>
      <c r="G67" s="246"/>
      <c r="H67" s="57">
        <f>SUMIF(H7:H59,"No",$F$7:$F$59)+IF(H63="Yes",SUMIF(H63:H65,"Yes",$F$63:$F$65),SUMIF(H61:H65,"Yes",$F$61:$F$65))</f>
        <v>0</v>
      </c>
      <c r="I67" s="412"/>
      <c r="J67" s="57">
        <f>SUMIF(J7:J59,"No",$F$7:$F$59)+IF(J63="Yes",SUMIF(J63:J65,"Yes",$F$63:$F$65),SUMIF(J61:J65,"Yes",$F$61:$F$65))</f>
        <v>0</v>
      </c>
      <c r="K67" s="412"/>
      <c r="L67" s="57">
        <f>SUMIF(L7:L59,"No",$F$7:$F$59)+IF(L63="Yes",SUMIF(L63:L65,"Yes",$F$63:$F$65),SUMIF(L61:L65,"Yes",$F$61:$F$65))</f>
        <v>0</v>
      </c>
      <c r="M67" s="413"/>
      <c r="N67" s="57">
        <f>SUMIF(N7:N59,"No",$F$7:$F$59)+IF(N63="Yes",SUMIF(N63:N65,"Yes",$F$63:$F$65),SUMIF(N61:N65,"Yes",$F$61:$F$65))</f>
        <v>0</v>
      </c>
      <c r="O67" s="402"/>
      <c r="P67" s="57">
        <f>SUMIF(P7:P59,"No",$F$7:$F$59)+IF(P63="Yes",SUMIF(P63:P65,"Yes",$F$63:$F$65),SUMIF(P61:P65,"Yes",$F$61:$F$65))</f>
        <v>0</v>
      </c>
      <c r="Q67" s="402"/>
      <c r="R67" s="57">
        <f>SUMIF(R7:R59,"No",$F$7:$F$59)+IF(R63="Yes",SUMIF(R63:R65,"Yes",$F$63:$F$65),SUMIF(R61:R65,"Yes",$F$61:$F$65))</f>
        <v>0</v>
      </c>
      <c r="S67" s="402"/>
      <c r="T67" s="57">
        <f>SUMIF(T7:T59,"No",$F$7:$F$59)+IF(T63="Yes",SUMIF(T63:T65,"Yes",$F$63:$F$65),SUMIF(T61:T65,"Yes",$F$61:$F$65))</f>
        <v>0</v>
      </c>
      <c r="U67" s="53"/>
    </row>
    <row r="68" spans="3:20" ht="15.75">
      <c r="C68" s="155" t="s">
        <v>169</v>
      </c>
      <c r="H68" s="411" t="str">
        <f>IF(H67&lt;1,"G",IF(H67&lt;2,"AG",IF(H67&lt;4,"AR","R")))</f>
        <v>G</v>
      </c>
      <c r="J68" s="411" t="str">
        <f>IF(J67&lt;1,"G",IF(J67&lt;2,"AG",IF(J67&lt;4,"AR","R")))</f>
        <v>G</v>
      </c>
      <c r="L68" s="411" t="str">
        <f>IF(L67&lt;1,"G",IF(L67&lt;2,"AG",IF(L67&lt;4,"AR","R")))</f>
        <v>G</v>
      </c>
      <c r="N68" s="411" t="str">
        <f>IF(N67&lt;1,"G",IF(N67&lt;2,"AG",IF(N67&lt;4,"AR","R")))</f>
        <v>G</v>
      </c>
      <c r="P68" s="411" t="str">
        <f>IF(P67&lt;1,"G",IF(P67&lt;2,"AG",IF(P67&lt;4,"AR","R")))</f>
        <v>G</v>
      </c>
      <c r="R68" s="411" t="str">
        <f>IF(R67&lt;1,"G",IF(R67&lt;2,"AG",IF(R67&lt;4,"AR","R")))</f>
        <v>G</v>
      </c>
      <c r="T68" s="411" t="str">
        <f>IF(T67&lt;1,"G",IF(T67&lt;2,"AG",IF(T67&lt;4,"AR","R")))</f>
        <v>G</v>
      </c>
    </row>
    <row r="69" spans="3:4" ht="21" customHeight="1">
      <c r="C69" s="537" t="s">
        <v>35</v>
      </c>
      <c r="D69" s="538"/>
    </row>
    <row r="70" spans="3:4" ht="5.25" customHeight="1">
      <c r="C70" s="156"/>
      <c r="D70" s="157"/>
    </row>
    <row r="71" spans="3:4" ht="21.75" customHeight="1">
      <c r="C71" s="589" t="s">
        <v>44</v>
      </c>
      <c r="D71" s="590"/>
    </row>
    <row r="72" spans="3:4" ht="5.25" customHeight="1">
      <c r="C72" s="156"/>
      <c r="D72" s="157"/>
    </row>
    <row r="73" spans="3:4" ht="21.75" customHeight="1">
      <c r="C73" s="589" t="s">
        <v>45</v>
      </c>
      <c r="D73" s="590"/>
    </row>
    <row r="74" spans="3:4" ht="5.25" customHeight="1">
      <c r="C74" s="156"/>
      <c r="D74" s="157"/>
    </row>
    <row r="75" spans="3:4" ht="21.75" customHeight="1">
      <c r="C75" s="587" t="s">
        <v>46</v>
      </c>
      <c r="D75" s="588"/>
    </row>
    <row r="76" spans="2:21" ht="18">
      <c r="B76" s="131"/>
      <c r="D76" s="152"/>
      <c r="E76" s="153"/>
      <c r="F76" s="248"/>
      <c r="G76" s="246"/>
      <c r="H76" s="245"/>
      <c r="I76" s="53"/>
      <c r="J76" s="245"/>
      <c r="K76" s="53"/>
      <c r="L76" s="245"/>
      <c r="M76" s="53"/>
      <c r="N76" s="245"/>
      <c r="O76" s="53"/>
      <c r="P76" s="245"/>
      <c r="Q76" s="53"/>
      <c r="R76" s="245"/>
      <c r="S76" s="53"/>
      <c r="T76" s="245"/>
      <c r="U76" s="53"/>
    </row>
    <row r="77" spans="2:21" ht="18.75" thickBot="1">
      <c r="B77" s="253"/>
      <c r="C77" s="254" t="s">
        <v>298</v>
      </c>
      <c r="D77" s="255"/>
      <c r="E77" s="256"/>
      <c r="F77" s="257"/>
      <c r="H77" s="245"/>
      <c r="I77" s="53"/>
      <c r="J77" s="245"/>
      <c r="K77" s="53"/>
      <c r="L77" s="245"/>
      <c r="M77" s="53"/>
      <c r="N77" s="245"/>
      <c r="O77" s="53"/>
      <c r="P77" s="245"/>
      <c r="Q77" s="53"/>
      <c r="R77" s="245"/>
      <c r="S77" s="53"/>
      <c r="T77" s="245"/>
      <c r="U77" s="53"/>
    </row>
    <row r="78" spans="2:22" ht="42.75" customHeight="1">
      <c r="B78" s="122" t="s">
        <v>293</v>
      </c>
      <c r="C78" s="241" t="s">
        <v>292</v>
      </c>
      <c r="D78" s="577" t="s">
        <v>260</v>
      </c>
      <c r="E78" s="577"/>
      <c r="F78" s="577"/>
      <c r="H78" s="424"/>
      <c r="I78" s="416"/>
      <c r="J78" s="425"/>
      <c r="K78" s="416"/>
      <c r="L78" s="426"/>
      <c r="M78" s="291"/>
      <c r="N78" s="424"/>
      <c r="O78" s="415"/>
      <c r="P78" s="425"/>
      <c r="Q78" s="415"/>
      <c r="R78" s="425"/>
      <c r="S78" s="415"/>
      <c r="T78" s="426"/>
      <c r="U78" s="414"/>
      <c r="V78" s="423"/>
    </row>
    <row r="79" spans="2:22" ht="4.5" customHeight="1">
      <c r="B79" s="128"/>
      <c r="C79" s="247"/>
      <c r="D79" s="133"/>
      <c r="E79" s="131"/>
      <c r="F79" s="132"/>
      <c r="H79" s="387"/>
      <c r="I79" s="45"/>
      <c r="J79" s="178"/>
      <c r="K79" s="45"/>
      <c r="L79" s="388"/>
      <c r="M79" s="181"/>
      <c r="N79" s="387"/>
      <c r="O79" s="181"/>
      <c r="P79" s="178"/>
      <c r="Q79" s="181"/>
      <c r="R79" s="178"/>
      <c r="S79" s="181"/>
      <c r="T79" s="388"/>
      <c r="U79" s="181"/>
      <c r="V79" s="46"/>
    </row>
    <row r="80" spans="2:22" ht="14.25">
      <c r="B80" s="582" t="s">
        <v>294</v>
      </c>
      <c r="C80" s="545" t="s">
        <v>295</v>
      </c>
      <c r="D80" s="577" t="s">
        <v>296</v>
      </c>
      <c r="E80" s="577"/>
      <c r="F80" s="577"/>
      <c r="H80" s="609"/>
      <c r="I80" s="593"/>
      <c r="J80" s="594"/>
      <c r="K80" s="593"/>
      <c r="L80" s="601"/>
      <c r="M80" s="581"/>
      <c r="N80" s="609"/>
      <c r="O80" s="607"/>
      <c r="P80" s="594"/>
      <c r="Q80" s="607"/>
      <c r="R80" s="594"/>
      <c r="S80" s="607"/>
      <c r="T80" s="601"/>
      <c r="U80" s="608"/>
      <c r="V80" s="568"/>
    </row>
    <row r="81" spans="2:22" ht="27" customHeight="1">
      <c r="B81" s="583"/>
      <c r="C81" s="585"/>
      <c r="D81" s="604" t="s">
        <v>394</v>
      </c>
      <c r="E81" s="605"/>
      <c r="F81" s="606"/>
      <c r="H81" s="610"/>
      <c r="I81" s="593"/>
      <c r="J81" s="595"/>
      <c r="K81" s="593"/>
      <c r="L81" s="602"/>
      <c r="M81" s="581"/>
      <c r="N81" s="610"/>
      <c r="O81" s="607"/>
      <c r="P81" s="595"/>
      <c r="Q81" s="607"/>
      <c r="R81" s="595"/>
      <c r="S81" s="607"/>
      <c r="T81" s="602"/>
      <c r="U81" s="608"/>
      <c r="V81" s="578"/>
    </row>
    <row r="82" spans="2:25" s="158" customFormat="1" ht="28.5" customHeight="1">
      <c r="B82" s="584"/>
      <c r="C82" s="546"/>
      <c r="D82" s="577" t="s">
        <v>297</v>
      </c>
      <c r="E82" s="577"/>
      <c r="F82" s="577"/>
      <c r="H82" s="611"/>
      <c r="I82" s="593"/>
      <c r="J82" s="596"/>
      <c r="K82" s="593"/>
      <c r="L82" s="603"/>
      <c r="M82" s="581"/>
      <c r="N82" s="611"/>
      <c r="O82" s="607"/>
      <c r="P82" s="596"/>
      <c r="Q82" s="607"/>
      <c r="R82" s="596"/>
      <c r="S82" s="607"/>
      <c r="T82" s="603"/>
      <c r="U82" s="608"/>
      <c r="V82" s="569"/>
      <c r="Y82" s="56"/>
    </row>
    <row r="83" spans="2:22" ht="4.5" customHeight="1">
      <c r="B83" s="128"/>
      <c r="C83" s="247"/>
      <c r="D83" s="133"/>
      <c r="E83" s="131"/>
      <c r="F83" s="132"/>
      <c r="H83" s="387"/>
      <c r="I83" s="45"/>
      <c r="J83" s="178"/>
      <c r="K83" s="45"/>
      <c r="L83" s="388"/>
      <c r="M83" s="181"/>
      <c r="N83" s="387"/>
      <c r="O83" s="181"/>
      <c r="P83" s="178"/>
      <c r="Q83" s="181"/>
      <c r="R83" s="178"/>
      <c r="S83" s="181"/>
      <c r="T83" s="388"/>
      <c r="U83" s="181"/>
      <c r="V83" s="46"/>
    </row>
    <row r="84" spans="2:22" ht="14.25">
      <c r="B84" s="582" t="s">
        <v>301</v>
      </c>
      <c r="C84" s="545" t="s">
        <v>299</v>
      </c>
      <c r="D84" s="577" t="s">
        <v>300</v>
      </c>
      <c r="E84" s="577"/>
      <c r="F84" s="577"/>
      <c r="H84" s="609"/>
      <c r="I84" s="593"/>
      <c r="J84" s="594"/>
      <c r="K84" s="593"/>
      <c r="L84" s="601"/>
      <c r="M84" s="581"/>
      <c r="N84" s="609"/>
      <c r="O84" s="607"/>
      <c r="P84" s="594"/>
      <c r="Q84" s="607"/>
      <c r="R84" s="594"/>
      <c r="S84" s="607"/>
      <c r="T84" s="601"/>
      <c r="U84" s="608"/>
      <c r="V84" s="568"/>
    </row>
    <row r="85" spans="2:22" ht="27" customHeight="1">
      <c r="B85" s="583"/>
      <c r="C85" s="585"/>
      <c r="D85" s="604" t="s">
        <v>252</v>
      </c>
      <c r="E85" s="605"/>
      <c r="F85" s="606"/>
      <c r="H85" s="610"/>
      <c r="I85" s="593"/>
      <c r="J85" s="595"/>
      <c r="K85" s="593"/>
      <c r="L85" s="602"/>
      <c r="M85" s="581"/>
      <c r="N85" s="610"/>
      <c r="O85" s="607"/>
      <c r="P85" s="595"/>
      <c r="Q85" s="607"/>
      <c r="R85" s="595"/>
      <c r="S85" s="607"/>
      <c r="T85" s="602"/>
      <c r="U85" s="608"/>
      <c r="V85" s="578"/>
    </row>
    <row r="86" spans="2:22" ht="28.5" customHeight="1">
      <c r="B86" s="583"/>
      <c r="C86" s="585"/>
      <c r="D86" s="577" t="s">
        <v>395</v>
      </c>
      <c r="E86" s="577"/>
      <c r="F86" s="577"/>
      <c r="H86" s="610"/>
      <c r="I86" s="593"/>
      <c r="J86" s="595"/>
      <c r="K86" s="593"/>
      <c r="L86" s="602"/>
      <c r="M86" s="581"/>
      <c r="N86" s="610"/>
      <c r="O86" s="607"/>
      <c r="P86" s="595"/>
      <c r="Q86" s="607"/>
      <c r="R86" s="595"/>
      <c r="S86" s="607"/>
      <c r="T86" s="602"/>
      <c r="U86" s="608"/>
      <c r="V86" s="578"/>
    </row>
    <row r="87" spans="2:25" s="158" customFormat="1" ht="28.5" customHeight="1">
      <c r="B87" s="584"/>
      <c r="C87" s="546"/>
      <c r="D87" s="577" t="s">
        <v>396</v>
      </c>
      <c r="E87" s="577"/>
      <c r="F87" s="577"/>
      <c r="H87" s="611"/>
      <c r="I87" s="593"/>
      <c r="J87" s="596"/>
      <c r="K87" s="593"/>
      <c r="L87" s="603"/>
      <c r="M87" s="581"/>
      <c r="N87" s="611"/>
      <c r="O87" s="607"/>
      <c r="P87" s="596"/>
      <c r="Q87" s="607"/>
      <c r="R87" s="596"/>
      <c r="S87" s="607"/>
      <c r="T87" s="603"/>
      <c r="U87" s="608"/>
      <c r="V87" s="569"/>
      <c r="Y87" s="56"/>
    </row>
    <row r="88" spans="2:22" ht="4.5" customHeight="1">
      <c r="B88" s="128"/>
      <c r="C88" s="247"/>
      <c r="D88" s="133"/>
      <c r="E88" s="131"/>
      <c r="F88" s="132"/>
      <c r="H88" s="385"/>
      <c r="I88" s="45"/>
      <c r="J88" s="178"/>
      <c r="K88" s="45"/>
      <c r="L88" s="386"/>
      <c r="M88" s="181"/>
      <c r="N88" s="385"/>
      <c r="O88" s="181"/>
      <c r="P88" s="178"/>
      <c r="Q88" s="181"/>
      <c r="R88" s="178"/>
      <c r="S88" s="181"/>
      <c r="T88" s="386"/>
      <c r="U88" s="181"/>
      <c r="V88" s="46"/>
    </row>
    <row r="89" spans="2:25" s="158" customFormat="1" ht="48" customHeight="1">
      <c r="B89" s="122" t="s">
        <v>302</v>
      </c>
      <c r="C89" s="241" t="s">
        <v>303</v>
      </c>
      <c r="D89" s="577" t="s">
        <v>393</v>
      </c>
      <c r="E89" s="577"/>
      <c r="F89" s="577"/>
      <c r="H89" s="279"/>
      <c r="I89" s="45"/>
      <c r="J89" s="114"/>
      <c r="K89" s="45"/>
      <c r="L89" s="280"/>
      <c r="M89" s="181"/>
      <c r="N89" s="279"/>
      <c r="O89" s="181"/>
      <c r="P89" s="114"/>
      <c r="Q89" s="181"/>
      <c r="R89" s="114"/>
      <c r="S89" s="181"/>
      <c r="T89" s="280"/>
      <c r="U89" s="181"/>
      <c r="V89" s="42"/>
      <c r="Y89" s="56"/>
    </row>
    <row r="90" spans="2:22" ht="4.5" customHeight="1">
      <c r="B90" s="128"/>
      <c r="C90" s="247"/>
      <c r="D90" s="133"/>
      <c r="E90" s="131"/>
      <c r="F90" s="132"/>
      <c r="H90" s="281"/>
      <c r="I90" s="45"/>
      <c r="J90" s="178"/>
      <c r="K90" s="45"/>
      <c r="L90" s="282"/>
      <c r="M90" s="181"/>
      <c r="N90" s="281"/>
      <c r="O90" s="181"/>
      <c r="P90" s="178"/>
      <c r="Q90" s="181"/>
      <c r="R90" s="178"/>
      <c r="S90" s="181"/>
      <c r="T90" s="282"/>
      <c r="U90" s="181"/>
      <c r="V90" s="46"/>
    </row>
    <row r="91" spans="2:22" ht="14.25">
      <c r="B91" s="582" t="s">
        <v>304</v>
      </c>
      <c r="C91" s="545" t="s">
        <v>305</v>
      </c>
      <c r="D91" s="577" t="s">
        <v>306</v>
      </c>
      <c r="E91" s="577"/>
      <c r="F91" s="577"/>
      <c r="H91" s="609"/>
      <c r="I91" s="576"/>
      <c r="J91" s="594"/>
      <c r="K91" s="576"/>
      <c r="L91" s="601"/>
      <c r="M91" s="581"/>
      <c r="N91" s="609"/>
      <c r="O91" s="594"/>
      <c r="P91" s="594"/>
      <c r="Q91" s="566"/>
      <c r="R91" s="594"/>
      <c r="S91" s="566"/>
      <c r="T91" s="601"/>
      <c r="U91" s="608"/>
      <c r="V91" s="568"/>
    </row>
    <row r="92" spans="2:22" ht="29.25" customHeight="1">
      <c r="B92" s="583"/>
      <c r="C92" s="585"/>
      <c r="D92" s="577" t="s">
        <v>397</v>
      </c>
      <c r="E92" s="577"/>
      <c r="F92" s="577"/>
      <c r="H92" s="610"/>
      <c r="I92" s="576"/>
      <c r="J92" s="595"/>
      <c r="K92" s="576"/>
      <c r="L92" s="602"/>
      <c r="M92" s="581"/>
      <c r="N92" s="610"/>
      <c r="O92" s="595"/>
      <c r="P92" s="595"/>
      <c r="Q92" s="566"/>
      <c r="R92" s="595"/>
      <c r="S92" s="566"/>
      <c r="T92" s="602"/>
      <c r="U92" s="608"/>
      <c r="V92" s="578"/>
    </row>
    <row r="93" spans="2:22" ht="29.25" customHeight="1">
      <c r="B93" s="584"/>
      <c r="C93" s="546"/>
      <c r="D93" s="577" t="s">
        <v>398</v>
      </c>
      <c r="E93" s="577"/>
      <c r="F93" s="577"/>
      <c r="H93" s="611"/>
      <c r="I93" s="576"/>
      <c r="J93" s="596"/>
      <c r="K93" s="576"/>
      <c r="L93" s="603"/>
      <c r="M93" s="581"/>
      <c r="N93" s="611"/>
      <c r="O93" s="596"/>
      <c r="P93" s="596"/>
      <c r="Q93" s="566"/>
      <c r="R93" s="596"/>
      <c r="S93" s="566"/>
      <c r="T93" s="603"/>
      <c r="U93" s="608"/>
      <c r="V93" s="569"/>
    </row>
    <row r="94" spans="2:22" ht="4.5" customHeight="1">
      <c r="B94" s="128"/>
      <c r="C94" s="129"/>
      <c r="D94" s="133"/>
      <c r="E94" s="131"/>
      <c r="F94" s="132"/>
      <c r="H94" s="281"/>
      <c r="I94" s="45"/>
      <c r="J94" s="178"/>
      <c r="K94" s="178"/>
      <c r="L94" s="389"/>
      <c r="M94" s="178"/>
      <c r="N94" s="390"/>
      <c r="O94" s="178"/>
      <c r="P94" s="178"/>
      <c r="Q94" s="181"/>
      <c r="R94" s="178"/>
      <c r="S94" s="181"/>
      <c r="T94" s="282"/>
      <c r="U94" s="181"/>
      <c r="V94" s="46"/>
    </row>
    <row r="95" spans="2:22" ht="14.25">
      <c r="B95" s="582" t="s">
        <v>307</v>
      </c>
      <c r="C95" s="545" t="s">
        <v>308</v>
      </c>
      <c r="D95" s="577" t="s">
        <v>306</v>
      </c>
      <c r="E95" s="577"/>
      <c r="F95" s="577"/>
      <c r="H95" s="609"/>
      <c r="I95" s="576"/>
      <c r="J95" s="594"/>
      <c r="K95" s="576"/>
      <c r="L95" s="601"/>
      <c r="M95" s="581"/>
      <c r="N95" s="609"/>
      <c r="O95" s="566"/>
      <c r="P95" s="594"/>
      <c r="Q95" s="566"/>
      <c r="R95" s="594"/>
      <c r="S95" s="566"/>
      <c r="T95" s="601"/>
      <c r="U95" s="608"/>
      <c r="V95" s="568"/>
    </row>
    <row r="96" spans="2:22" ht="29.25" customHeight="1">
      <c r="B96" s="583"/>
      <c r="C96" s="585"/>
      <c r="D96" s="577" t="s">
        <v>1</v>
      </c>
      <c r="E96" s="577"/>
      <c r="F96" s="577"/>
      <c r="H96" s="610"/>
      <c r="I96" s="576"/>
      <c r="J96" s="595"/>
      <c r="K96" s="576"/>
      <c r="L96" s="602"/>
      <c r="M96" s="581"/>
      <c r="N96" s="610"/>
      <c r="O96" s="566"/>
      <c r="P96" s="595"/>
      <c r="Q96" s="566"/>
      <c r="R96" s="595"/>
      <c r="S96" s="566"/>
      <c r="T96" s="602"/>
      <c r="U96" s="608"/>
      <c r="V96" s="578"/>
    </row>
    <row r="97" spans="2:22" ht="29.25" customHeight="1">
      <c r="B97" s="586"/>
      <c r="C97" s="612"/>
      <c r="D97" s="577" t="s">
        <v>2</v>
      </c>
      <c r="E97" s="577"/>
      <c r="F97" s="577"/>
      <c r="H97" s="610"/>
      <c r="I97" s="576"/>
      <c r="J97" s="595"/>
      <c r="K97" s="576"/>
      <c r="L97" s="602"/>
      <c r="M97" s="581"/>
      <c r="N97" s="610"/>
      <c r="O97" s="566"/>
      <c r="P97" s="595"/>
      <c r="Q97" s="566"/>
      <c r="R97" s="595"/>
      <c r="S97" s="566"/>
      <c r="T97" s="602"/>
      <c r="U97" s="608"/>
      <c r="V97" s="613"/>
    </row>
    <row r="98" spans="2:22" ht="29.25" customHeight="1">
      <c r="B98" s="584"/>
      <c r="C98" s="546"/>
      <c r="D98" s="614" t="s">
        <v>261</v>
      </c>
      <c r="E98" s="614"/>
      <c r="F98" s="614"/>
      <c r="H98" s="611"/>
      <c r="I98" s="576"/>
      <c r="J98" s="596"/>
      <c r="K98" s="576"/>
      <c r="L98" s="603"/>
      <c r="M98" s="581"/>
      <c r="N98" s="611"/>
      <c r="O98" s="566"/>
      <c r="P98" s="596"/>
      <c r="Q98" s="566"/>
      <c r="R98" s="596"/>
      <c r="S98" s="566"/>
      <c r="T98" s="603"/>
      <c r="U98" s="608"/>
      <c r="V98" s="569"/>
    </row>
    <row r="99" spans="2:22" ht="4.5" customHeight="1">
      <c r="B99" s="128"/>
      <c r="C99" s="129"/>
      <c r="D99" s="133"/>
      <c r="E99" s="131"/>
      <c r="F99" s="132"/>
      <c r="H99" s="281"/>
      <c r="I99" s="45"/>
      <c r="J99" s="178"/>
      <c r="K99" s="45"/>
      <c r="L99" s="282"/>
      <c r="M99" s="181"/>
      <c r="N99" s="281"/>
      <c r="O99" s="181"/>
      <c r="P99" s="178"/>
      <c r="Q99" s="181"/>
      <c r="R99" s="178"/>
      <c r="S99" s="181"/>
      <c r="T99" s="282"/>
      <c r="U99" s="181"/>
      <c r="V99" s="46"/>
    </row>
    <row r="100" spans="2:22" ht="14.25">
      <c r="B100" s="582" t="s">
        <v>311</v>
      </c>
      <c r="C100" s="545" t="s">
        <v>309</v>
      </c>
      <c r="D100" s="577" t="s">
        <v>310</v>
      </c>
      <c r="E100" s="577"/>
      <c r="F100" s="577"/>
      <c r="H100" s="574"/>
      <c r="I100" s="593"/>
      <c r="J100" s="573"/>
      <c r="K100" s="593"/>
      <c r="L100" s="579"/>
      <c r="M100" s="581"/>
      <c r="N100" s="574"/>
      <c r="O100" s="607"/>
      <c r="P100" s="573"/>
      <c r="Q100" s="607"/>
      <c r="R100" s="573"/>
      <c r="S100" s="607"/>
      <c r="T100" s="579"/>
      <c r="U100" s="608"/>
      <c r="V100" s="568"/>
    </row>
    <row r="101" spans="2:22" ht="27" customHeight="1">
      <c r="B101" s="583"/>
      <c r="C101" s="585"/>
      <c r="D101" s="604" t="s">
        <v>3</v>
      </c>
      <c r="E101" s="605"/>
      <c r="F101" s="606"/>
      <c r="H101" s="580"/>
      <c r="I101" s="593"/>
      <c r="J101" s="571"/>
      <c r="K101" s="593"/>
      <c r="L101" s="555"/>
      <c r="M101" s="581"/>
      <c r="N101" s="580"/>
      <c r="O101" s="607"/>
      <c r="P101" s="571"/>
      <c r="Q101" s="607"/>
      <c r="R101" s="571"/>
      <c r="S101" s="607"/>
      <c r="T101" s="555"/>
      <c r="U101" s="608"/>
      <c r="V101" s="578"/>
    </row>
    <row r="102" spans="2:22" ht="25.5" customHeight="1">
      <c r="B102" s="583"/>
      <c r="C102" s="585"/>
      <c r="D102" s="604" t="s">
        <v>4</v>
      </c>
      <c r="E102" s="605"/>
      <c r="F102" s="606"/>
      <c r="H102" s="580"/>
      <c r="I102" s="593"/>
      <c r="J102" s="571"/>
      <c r="K102" s="593"/>
      <c r="L102" s="555"/>
      <c r="M102" s="581"/>
      <c r="N102" s="580"/>
      <c r="O102" s="607"/>
      <c r="P102" s="571"/>
      <c r="Q102" s="607"/>
      <c r="R102" s="571"/>
      <c r="S102" s="607"/>
      <c r="T102" s="555"/>
      <c r="U102" s="608"/>
      <c r="V102" s="578"/>
    </row>
    <row r="103" spans="2:25" s="158" customFormat="1" ht="22.5" customHeight="1">
      <c r="B103" s="584"/>
      <c r="C103" s="546"/>
      <c r="D103" s="604" t="s">
        <v>5</v>
      </c>
      <c r="E103" s="605"/>
      <c r="F103" s="606"/>
      <c r="H103" s="575"/>
      <c r="I103" s="593"/>
      <c r="J103" s="572"/>
      <c r="K103" s="593"/>
      <c r="L103" s="556"/>
      <c r="M103" s="581"/>
      <c r="N103" s="575"/>
      <c r="O103" s="607"/>
      <c r="P103" s="572"/>
      <c r="Q103" s="607"/>
      <c r="R103" s="572"/>
      <c r="S103" s="607"/>
      <c r="T103" s="556"/>
      <c r="U103" s="608"/>
      <c r="V103" s="569"/>
      <c r="Y103" s="56"/>
    </row>
    <row r="104" spans="2:22" ht="4.5" customHeight="1">
      <c r="B104" s="128"/>
      <c r="C104" s="247"/>
      <c r="D104" s="133"/>
      <c r="E104" s="131"/>
      <c r="F104" s="132"/>
      <c r="H104" s="281"/>
      <c r="I104" s="45"/>
      <c r="J104" s="178"/>
      <c r="K104" s="45"/>
      <c r="L104" s="282"/>
      <c r="M104" s="181"/>
      <c r="N104" s="281"/>
      <c r="O104" s="181"/>
      <c r="P104" s="178"/>
      <c r="Q104" s="181"/>
      <c r="R104" s="178"/>
      <c r="S104" s="181"/>
      <c r="T104" s="282"/>
      <c r="U104" s="181"/>
      <c r="V104" s="46"/>
    </row>
    <row r="105" spans="2:25" s="158" customFormat="1" ht="24.75" customHeight="1">
      <c r="B105" s="122" t="s">
        <v>312</v>
      </c>
      <c r="C105" s="241" t="s">
        <v>262</v>
      </c>
      <c r="D105" s="577" t="s">
        <v>313</v>
      </c>
      <c r="E105" s="577"/>
      <c r="F105" s="577"/>
      <c r="H105" s="279"/>
      <c r="I105" s="45"/>
      <c r="J105" s="114"/>
      <c r="K105" s="45"/>
      <c r="L105" s="280"/>
      <c r="M105" s="181"/>
      <c r="N105" s="279"/>
      <c r="O105" s="181"/>
      <c r="P105" s="114"/>
      <c r="Q105" s="181"/>
      <c r="R105" s="114"/>
      <c r="S105" s="181"/>
      <c r="T105" s="280"/>
      <c r="U105" s="181"/>
      <c r="V105" s="42"/>
      <c r="Y105" s="56"/>
    </row>
    <row r="106" spans="2:22" ht="4.5" customHeight="1" thickBot="1">
      <c r="B106" s="128"/>
      <c r="C106" s="247"/>
      <c r="D106" s="133"/>
      <c r="E106" s="131"/>
      <c r="F106" s="132"/>
      <c r="H106" s="281"/>
      <c r="I106" s="51"/>
      <c r="J106" s="178"/>
      <c r="K106" s="51"/>
      <c r="L106" s="282"/>
      <c r="M106" s="179"/>
      <c r="N106" s="281"/>
      <c r="O106" s="179"/>
      <c r="P106" s="178"/>
      <c r="Q106" s="179"/>
      <c r="R106" s="178"/>
      <c r="S106" s="179"/>
      <c r="T106" s="282"/>
      <c r="U106" s="179"/>
      <c r="V106" s="46"/>
    </row>
    <row r="107" spans="2:21" ht="19.5" thickBot="1">
      <c r="B107" s="131"/>
      <c r="D107" s="249" t="s">
        <v>263</v>
      </c>
      <c r="E107" s="249"/>
      <c r="F107" s="250"/>
      <c r="G107" s="251"/>
      <c r="H107" s="57">
        <f>IF(COUNTIF(H78:H105,"Yes")&lt;1,H67,MAX(H67,4))</f>
        <v>0</v>
      </c>
      <c r="I107" s="412"/>
      <c r="J107" s="57">
        <f>IF(COUNTIF(J78:J105,"Yes")&lt;1,J67,MAX(J67,4))</f>
        <v>0</v>
      </c>
      <c r="K107" s="412"/>
      <c r="L107" s="57">
        <f>IF(COUNTIF(L78:L105,"Yes")&lt;1,L67,MAX(L67,4))</f>
        <v>0</v>
      </c>
      <c r="M107" s="413"/>
      <c r="N107" s="57">
        <f>IF(COUNTIF(N78:N105,"Yes")&lt;1,N67,MAX(N67,4))</f>
        <v>0</v>
      </c>
      <c r="O107" s="402"/>
      <c r="P107" s="57">
        <f>IF(COUNTIF(P78:P105,"Yes")&lt;1,P67,MAX(P67,4))</f>
        <v>0</v>
      </c>
      <c r="Q107" s="402"/>
      <c r="R107" s="57">
        <f>IF(COUNTIF(R78:R105,"Yes")&lt;1,R67,MAX(R67,4))</f>
        <v>0</v>
      </c>
      <c r="S107" s="402"/>
      <c r="T107" s="57">
        <f>IF(COUNTIF(T78:T105,"Yes")&lt;1,T67,MAX(T67,4))</f>
        <v>0</v>
      </c>
      <c r="U107" s="252"/>
    </row>
    <row r="108" spans="2:21" ht="18">
      <c r="B108" s="131"/>
      <c r="D108" s="152"/>
      <c r="E108" s="153"/>
      <c r="F108" s="154"/>
      <c r="H108" s="411" t="str">
        <f>IF(H107&lt;1,"G",IF(H107&lt;2,"AG",IF(H107&lt;4,"AR","R")))</f>
        <v>G</v>
      </c>
      <c r="J108" s="411" t="str">
        <f>IF(J107&lt;1,"G",IF(J107&lt;2,"AG",IF(J107&lt;4,"AR","R")))</f>
        <v>G</v>
      </c>
      <c r="L108" s="411" t="str">
        <f>IF(L107&lt;1,"G",IF(L107&lt;2,"AG",IF(L107&lt;4,"AR","R")))</f>
        <v>G</v>
      </c>
      <c r="N108" s="411" t="str">
        <f>IF(N107&lt;1,"G",IF(N107&lt;2,"AG",IF(N107&lt;4,"AR","R")))</f>
        <v>G</v>
      </c>
      <c r="P108" s="411" t="str">
        <f>IF(P107&lt;1,"G",IF(P107&lt;2,"AG",IF(P107&lt;4,"AR","R")))</f>
        <v>G</v>
      </c>
      <c r="R108" s="411" t="str">
        <f>IF(R107&lt;1,"G",IF(R107&lt;2,"AG",IF(R107&lt;4,"AR","R")))</f>
        <v>G</v>
      </c>
      <c r="T108" s="411" t="str">
        <f>IF(T107&lt;1,"G",IF(T107&lt;2,"AG",IF(T107&lt;4,"AR","R")))</f>
        <v>G</v>
      </c>
      <c r="U108" s="53"/>
    </row>
    <row r="109" spans="2:21" ht="18">
      <c r="B109" s="131"/>
      <c r="D109" s="152"/>
      <c r="E109" s="153"/>
      <c r="F109" s="154"/>
      <c r="H109" s="245"/>
      <c r="I109" s="53"/>
      <c r="J109" s="245"/>
      <c r="K109" s="53"/>
      <c r="L109" s="245"/>
      <c r="M109" s="53"/>
      <c r="N109" s="245"/>
      <c r="O109" s="53"/>
      <c r="P109" s="245"/>
      <c r="Q109" s="53"/>
      <c r="R109" s="245"/>
      <c r="S109" s="53"/>
      <c r="T109" s="245"/>
      <c r="U109" s="53"/>
    </row>
    <row r="126" ht="14.25">
      <c r="K126" s="52"/>
    </row>
  </sheetData>
  <sheetProtection password="CD4C" sheet="1" formatRows="0"/>
  <mergeCells count="222">
    <mergeCell ref="T100:T103"/>
    <mergeCell ref="D105:F105"/>
    <mergeCell ref="V100:V103"/>
    <mergeCell ref="D101:F101"/>
    <mergeCell ref="D102:F102"/>
    <mergeCell ref="D103:F103"/>
    <mergeCell ref="U100:U103"/>
    <mergeCell ref="P100:P103"/>
    <mergeCell ref="Q100:Q103"/>
    <mergeCell ref="R100:R103"/>
    <mergeCell ref="S100:S103"/>
    <mergeCell ref="M100:M103"/>
    <mergeCell ref="N100:N103"/>
    <mergeCell ref="O100:O103"/>
    <mergeCell ref="U95:U98"/>
    <mergeCell ref="Q95:Q98"/>
    <mergeCell ref="R95:R98"/>
    <mergeCell ref="S95:S98"/>
    <mergeCell ref="T95:T98"/>
    <mergeCell ref="I100:I103"/>
    <mergeCell ref="J100:J103"/>
    <mergeCell ref="K100:K103"/>
    <mergeCell ref="L100:L103"/>
    <mergeCell ref="B100:B103"/>
    <mergeCell ref="C100:C103"/>
    <mergeCell ref="D100:F100"/>
    <mergeCell ref="H100:H103"/>
    <mergeCell ref="P95:P98"/>
    <mergeCell ref="V95:V98"/>
    <mergeCell ref="D96:F96"/>
    <mergeCell ref="D98:F98"/>
    <mergeCell ref="K95:K98"/>
    <mergeCell ref="L95:L98"/>
    <mergeCell ref="O95:O98"/>
    <mergeCell ref="J95:J98"/>
    <mergeCell ref="M95:M98"/>
    <mergeCell ref="N95:N98"/>
    <mergeCell ref="O91:O93"/>
    <mergeCell ref="P91:P93"/>
    <mergeCell ref="D91:F91"/>
    <mergeCell ref="H91:H93"/>
    <mergeCell ref="I91:I93"/>
    <mergeCell ref="J91:J93"/>
    <mergeCell ref="K91:K93"/>
    <mergeCell ref="D92:F92"/>
    <mergeCell ref="D93:F93"/>
    <mergeCell ref="L91:L93"/>
    <mergeCell ref="M91:M93"/>
    <mergeCell ref="N91:N93"/>
    <mergeCell ref="C95:C98"/>
    <mergeCell ref="D95:F95"/>
    <mergeCell ref="H95:H98"/>
    <mergeCell ref="I95:I98"/>
    <mergeCell ref="D97:F97"/>
    <mergeCell ref="V91:V93"/>
    <mergeCell ref="Q91:Q93"/>
    <mergeCell ref="R91:R93"/>
    <mergeCell ref="S91:S93"/>
    <mergeCell ref="T91:T93"/>
    <mergeCell ref="U91:U93"/>
    <mergeCell ref="V84:V87"/>
    <mergeCell ref="D85:F85"/>
    <mergeCell ref="D86:F86"/>
    <mergeCell ref="D87:F87"/>
    <mergeCell ref="Q84:Q87"/>
    <mergeCell ref="R84:R87"/>
    <mergeCell ref="S84:S87"/>
    <mergeCell ref="T84:T87"/>
    <mergeCell ref="U84:U87"/>
    <mergeCell ref="L84:L87"/>
    <mergeCell ref="P84:P87"/>
    <mergeCell ref="D84:F84"/>
    <mergeCell ref="H84:H87"/>
    <mergeCell ref="I84:I87"/>
    <mergeCell ref="J84:J87"/>
    <mergeCell ref="K84:K87"/>
    <mergeCell ref="M84:M87"/>
    <mergeCell ref="N84:N87"/>
    <mergeCell ref="O84:O87"/>
    <mergeCell ref="O80:O82"/>
    <mergeCell ref="P80:P82"/>
    <mergeCell ref="Q80:Q82"/>
    <mergeCell ref="R80:R82"/>
    <mergeCell ref="L80:L82"/>
    <mergeCell ref="V80:V82"/>
    <mergeCell ref="D82:F82"/>
    <mergeCell ref="D81:F81"/>
    <mergeCell ref="S80:S82"/>
    <mergeCell ref="T80:T82"/>
    <mergeCell ref="U80:U82"/>
    <mergeCell ref="M80:M82"/>
    <mergeCell ref="N80:N82"/>
    <mergeCell ref="H80:H82"/>
    <mergeCell ref="I80:I82"/>
    <mergeCell ref="J80:J82"/>
    <mergeCell ref="K80:K82"/>
    <mergeCell ref="H1:T1"/>
    <mergeCell ref="M7:M9"/>
    <mergeCell ref="N7:N9"/>
    <mergeCell ref="O7:O9"/>
    <mergeCell ref="T7:T9"/>
    <mergeCell ref="L40:L41"/>
    <mergeCell ref="I35:I36"/>
    <mergeCell ref="V40:V41"/>
    <mergeCell ref="T40:T41"/>
    <mergeCell ref="U40:U41"/>
    <mergeCell ref="S40:S41"/>
    <mergeCell ref="H7:H9"/>
    <mergeCell ref="P40:P41"/>
    <mergeCell ref="U7:U9"/>
    <mergeCell ref="Q40:Q41"/>
    <mergeCell ref="R40:R41"/>
    <mergeCell ref="M40:M41"/>
    <mergeCell ref="N40:N41"/>
    <mergeCell ref="O40:O41"/>
    <mergeCell ref="P7:P9"/>
    <mergeCell ref="U30:U31"/>
    <mergeCell ref="H40:H41"/>
    <mergeCell ref="I40:I41"/>
    <mergeCell ref="J40:J41"/>
    <mergeCell ref="K40:K41"/>
    <mergeCell ref="I7:I9"/>
    <mergeCell ref="J7:J9"/>
    <mergeCell ref="K7:K9"/>
    <mergeCell ref="V7:V9"/>
    <mergeCell ref="H30:H31"/>
    <mergeCell ref="I26:I28"/>
    <mergeCell ref="B80:B82"/>
    <mergeCell ref="D78:F78"/>
    <mergeCell ref="D80:F80"/>
    <mergeCell ref="I30:I31"/>
    <mergeCell ref="H26:H28"/>
    <mergeCell ref="H35:H36"/>
    <mergeCell ref="C73:D73"/>
    <mergeCell ref="C71:D71"/>
    <mergeCell ref="B84:B87"/>
    <mergeCell ref="C84:C87"/>
    <mergeCell ref="B95:B98"/>
    <mergeCell ref="C26:C28"/>
    <mergeCell ref="C35:C36"/>
    <mergeCell ref="B35:B36"/>
    <mergeCell ref="C80:C82"/>
    <mergeCell ref="C75:D75"/>
    <mergeCell ref="B91:B93"/>
    <mergeCell ref="C91:C93"/>
    <mergeCell ref="M26:M28"/>
    <mergeCell ref="M30:M31"/>
    <mergeCell ref="K26:K28"/>
    <mergeCell ref="J35:J36"/>
    <mergeCell ref="L35:L36"/>
    <mergeCell ref="M35:M36"/>
    <mergeCell ref="K35:K36"/>
    <mergeCell ref="D89:F89"/>
    <mergeCell ref="V26:V28"/>
    <mergeCell ref="J26:J28"/>
    <mergeCell ref="L26:L28"/>
    <mergeCell ref="N26:N28"/>
    <mergeCell ref="P26:P28"/>
    <mergeCell ref="T30:T31"/>
    <mergeCell ref="S35:S36"/>
    <mergeCell ref="J30:J31"/>
    <mergeCell ref="L30:L31"/>
    <mergeCell ref="Q35:Q36"/>
    <mergeCell ref="R35:R36"/>
    <mergeCell ref="K30:K31"/>
    <mergeCell ref="O35:O36"/>
    <mergeCell ref="R30:R31"/>
    <mergeCell ref="N35:N36"/>
    <mergeCell ref="P35:P36"/>
    <mergeCell ref="Q30:Q31"/>
    <mergeCell ref="O26:O28"/>
    <mergeCell ref="O30:O31"/>
    <mergeCell ref="R26:R28"/>
    <mergeCell ref="N30:N31"/>
    <mergeCell ref="P30:P31"/>
    <mergeCell ref="Q26:Q28"/>
    <mergeCell ref="U35:U36"/>
    <mergeCell ref="T35:T36"/>
    <mergeCell ref="V30:V31"/>
    <mergeCell ref="S26:S28"/>
    <mergeCell ref="S30:S31"/>
    <mergeCell ref="U26:U28"/>
    <mergeCell ref="V35:V36"/>
    <mergeCell ref="T26:T28"/>
    <mergeCell ref="H5:L5"/>
    <mergeCell ref="L7:L9"/>
    <mergeCell ref="N5:T5"/>
    <mergeCell ref="A1:C2"/>
    <mergeCell ref="H3:T4"/>
    <mergeCell ref="A7:A16"/>
    <mergeCell ref="Q7:Q9"/>
    <mergeCell ref="R7:R9"/>
    <mergeCell ref="S7:S9"/>
    <mergeCell ref="C7:C9"/>
    <mergeCell ref="A18:A24"/>
    <mergeCell ref="A26:A52"/>
    <mergeCell ref="F35:F36"/>
    <mergeCell ref="F7:F9"/>
    <mergeCell ref="B7:B9"/>
    <mergeCell ref="B11:B12"/>
    <mergeCell ref="C11:C12"/>
    <mergeCell ref="C49:C50"/>
    <mergeCell ref="B49:B50"/>
    <mergeCell ref="B40:B41"/>
    <mergeCell ref="A54:A65"/>
    <mergeCell ref="C69:D69"/>
    <mergeCell ref="F26:F28"/>
    <mergeCell ref="F30:F31"/>
    <mergeCell ref="B26:B28"/>
    <mergeCell ref="B30:B31"/>
    <mergeCell ref="C30:C31"/>
    <mergeCell ref="F54:F55"/>
    <mergeCell ref="C40:C41"/>
    <mergeCell ref="F40:F41"/>
    <mergeCell ref="V49:V50"/>
    <mergeCell ref="C54:C55"/>
    <mergeCell ref="B54:B55"/>
    <mergeCell ref="V54:V55"/>
    <mergeCell ref="V57:V58"/>
    <mergeCell ref="F57:F58"/>
    <mergeCell ref="C57:C58"/>
    <mergeCell ref="B57:B58"/>
  </mergeCells>
  <conditionalFormatting sqref="I84:I85 K84:K87 M84:M87 O84:O87 I91 U95:U98 S95:S98 I95 U105 S105 I100:I101 U91:U93 S91:S93 U89 S89 U84:U87 S84:S87 Q84:Q87 K89 M89 O89 Q89 K105 M105 O105 Q105 K95:K98 M95:M98 O95:O98 Q95:Q98 K91:K93 M91:M93 Q91:Q93 K100:K103 M100:M103 O100:O103 Q100:Q103 S100:S103 U100:U103 U80:U82 I80:I81 K80:K82 M80:M82 O80:O82 Q80:Q82 S80:S82 I78 U78 S78 K78 M78 O78 Q78 J7:U9 I7 T26 U26:U28 R26 S26:S28 P26 Q26:Q28 N26 O26:O28 L26 M26:M28 K26:K28 H26:J26 H7:H9">
    <cfRule type="cellIs" priority="1606" dxfId="0" operator="equal">
      <formula>"Yes"</formula>
    </cfRule>
    <cfRule type="cellIs" priority="1607" dxfId="2" operator="equal">
      <formula>"No"</formula>
    </cfRule>
  </conditionalFormatting>
  <conditionalFormatting sqref="R105 L84 N84 P84 R84 T84 J84 H89 H84 J89 L89 N89 P89 R89 T95:T98 H91:H93 J91:J93 N91:P93 R91:R93 T105 H95:H98 J95:J98 L95:L98 N95:N98 P95:P98 R95:R98 H100:H103 T91 J100:J103 L100:L103 N100:N103 P100:P103 R100:R103 T89 H105 J105 L105 N105 P105 L91:L93 T100:T103 J80 L80 N80 P80 R80 T80 H80 S62 U62 K62 M62 O62 Q62 H65 J65 L65 N65 P65 R65 T65 H61:H63 J61:J63 L61:L63 N61:N63 P61:P63 R61:R63 T61:T63 H78 J78 L78 N78 P78 R78 T78">
    <cfRule type="cellIs" priority="0" dxfId="27" operator="equal" stopIfTrue="1">
      <formula>"YES"</formula>
    </cfRule>
    <cfRule type="cellIs" priority="0" dxfId="26" operator="equal" stopIfTrue="1">
      <formula>"NO"</formula>
    </cfRule>
  </conditionalFormatting>
  <conditionalFormatting sqref="H89 H100:H103 H78">
    <cfRule type="cellIs" priority="5" dxfId="27" operator="equal" stopIfTrue="1">
      <formula>"Yes"</formula>
    </cfRule>
    <cfRule type="cellIs" priority="6" dxfId="26" operator="equal" stopIfTrue="1">
      <formula>"No"</formula>
    </cfRule>
  </conditionalFormatting>
  <conditionalFormatting sqref="H89 H100:H103 H78">
    <cfRule type="cellIs" priority="7" dxfId="26" operator="equal" stopIfTrue="1">
      <formula>"No"</formula>
    </cfRule>
    <cfRule type="cellIs" priority="8" dxfId="27" operator="equal" stopIfTrue="1">
      <formula>"Yes"</formula>
    </cfRule>
  </conditionalFormatting>
  <conditionalFormatting sqref="H49:U55 K61 M61 O61 Q61 S61 U61 K63 M63 O63 Q63 S63 U63 M65 U65 I61:I63 H60:U60 H26:H28 H38:U38 R7:R9 T7:T9 H16:U18 H24:U25 H33:U33 P7:P9 N7:N9 L7:L9 J7:J9 H7:H9 H20:U20 H22:U22 T26:T28 R26:R28 P26:P28 N26:N28 L26:L28 J26:J28 H43:U43 H45:U45 H47:U47 H11:U14 I65:I67 O65:O67 Q65:Q67 S65:S67 K65:K67 H57:U58 H59:T59 I107 O107 Q107 S107 K107">
    <cfRule type="cellIs" priority="1613" dxfId="2" operator="equal">
      <formula>"No"</formula>
    </cfRule>
    <cfRule type="cellIs" priority="1614" dxfId="30" operator="equal">
      <formula>"YES"</formula>
    </cfRule>
  </conditionalFormatting>
  <conditionalFormatting sqref="I65 Q60 S60 U60 K60 M60 O60 I60:I63 M43 M45 M47 O43 O45 O47 Q43 Q45 Q47 S43 S45 S47 U43 U45 U47 I43 I45 I47 K43 K45 K47 I11:I14 I33 I38 K33 K38 M33 M38 O33 Q33 S33 U33 O38 Q38 S38 U38 S24:S25 U24:U25 K24:K25 M24:M25 O24:O25 I24:I25 Q16:Q18 U22 I20 K20 M20 O20 Q20 S20 U20 I22 K22 M22 O22 Q22 S22 S16:S18 U16:U18 K16:K18 M16:M18 O16:O18 I16:I18 Q24:Q25 Q11:Q14 S11:S14 U11:U14 K11:K14 M11:M14 O11:O14 O51:O53 Q51:Q53 S51:S53 I51:I53 U49:U53 K51:K53 K49 I49 S49 Q49 O49 M49 M51:M53">
    <cfRule type="cellIs" priority="1530" dxfId="2" operator="equal">
      <formula>"No"</formula>
    </cfRule>
    <cfRule type="cellIs" priority="1531" dxfId="28" operator="equal">
      <formula>"YES"</formula>
    </cfRule>
  </conditionalFormatting>
  <conditionalFormatting sqref="J51:U53">
    <cfRule type="cellIs" priority="107" dxfId="0" operator="equal">
      <formula>"yes"</formula>
    </cfRule>
    <cfRule type="cellIs" priority="108" dxfId="2" operator="equal">
      <formula>"no"</formula>
    </cfRule>
  </conditionalFormatting>
  <conditionalFormatting sqref="H40:H41 H40:J40 J40:U41 H35:J35 T35 U35:U36 R35 S35:S36 P35 Q35:Q36 N35 O35:O36 L35 M35:M36 K35:K36 T30 U30:U31 R30 S30:S31 P30 Q30:Q31 N30 O30:O31 L30 M30:M31 K30:K31 H30:J30">
    <cfRule type="cellIs" priority="1598" dxfId="2" operator="equal">
      <formula>"No"</formula>
    </cfRule>
    <cfRule type="cellIs" priority="1599" dxfId="30" operator="equal">
      <formula>"Yes"</formula>
    </cfRule>
  </conditionalFormatting>
  <conditionalFormatting sqref="H67 T67 P67 R67 J67 L67 N67 H107 T107 P107 R107 J107 L107 N107">
    <cfRule type="cellIs" priority="17" dxfId="26" operator="lessThan" stopIfTrue="1">
      <formula>1</formula>
    </cfRule>
    <cfRule type="cellIs" priority="18" dxfId="59" operator="greaterThanOrEqual" stopIfTrue="1">
      <formula>4</formula>
    </cfRule>
    <cfRule type="cellIs" priority="19" dxfId="60" operator="between" stopIfTrue="1">
      <formula>1</formula>
      <formula>4</formula>
    </cfRule>
  </conditionalFormatting>
  <dataValidations count="4">
    <dataValidation type="list" allowBlank="1" showInputMessage="1" showErrorMessage="1" sqref="H105 H80 J80 L80 N80 P80 R80 T80 J57:J58 T78 T18 T16 T47 T45 T43 T40:T41 T38 T35:T36 T11:T12 T33 T30:T31 T26:T28 T20 T24 T7:T9 T22 T14 T52 H49:H50 R54:R55 T61 T63 T65 T49:T50 R49:R50 P49:P50 J49:J50 L49:L50 N49:N50 R18 H14 P18 N18 L18 J18 H18 L7:L9 R16 P16 J11:J12 N20 N16 L16 R47 P47 N47 N45 P45 R45 J16 H16 R43 P43 N43 N40:N41 P40:P41 R40:R41 L11:L12 N11:N12 R38 P38 N38 N35:N36 P35:P36 R35:R36 P11:P12 R11:R12 R33 P33 N33 N30:N31 P30:P31 R30:R31 J20 J7:J9 R26:R28 P26:P28 N26:N28 P20 R20 P7:P9 H47 J47 L47 L45 J45 H45 H43 J43 L43">
      <formula1>$BQ$3:$BQ$5</formula1>
    </dataValidation>
    <dataValidation type="list" allowBlank="1" showInputMessage="1" showErrorMessage="1" sqref="L40:L41 J40:J41 H40:H41 H38 J38 L38 L35:L36 J35:J36 H35:H36 H33 J33 L33 L30:L31 J30:J31 H30:H31 L26:L28 J26:J28 H26:H28 H24 J24 L24 N24 P24 R24 H7:H9 R7:R9 R22 P22 N22 L22 J22 H22 H20 L20 H11:H12 R14 P14 N14 L14 J14 N7:N9 L52 J52 H52 N52 P52 R52 T54:T55 H54:H55 J54:J55 L54:L55 N54:N55 P54:P55 H57:H58 T57:T58 R57:R58 P57:P58 N57:N58 L57:L58 H61 J61 L61 L63 J63 H63 H65 J65 L65 N61 P61 R61 R63 P63 N63 N65 P65 R65 H78 J78 L78 N78 P78 R78 T84 T89 T91 T95 T100:T103 T105 H95 J84 L84 N84 P84 R84 R89 P89 N89 L89 J89">
      <formula1>$BQ$3:$BQ$5</formula1>
    </dataValidation>
    <dataValidation type="list" allowBlank="1" showInputMessage="1" showErrorMessage="1" sqref="H89 J91 L91 N91 P91 R91 H84 H91 R95 P95 N95 L95 J95 H100:H103 J100:J103 L100:L103 N100:N103 P100:P103 R100:R103 R105 P105 N105 L105 J105">
      <formula1>$BQ$3:$BQ$5</formula1>
    </dataValidation>
    <dataValidation type="list" allowBlank="1" showInputMessage="1" showErrorMessage="1" sqref="S26:S28 H13 J13 L13 N13 P13 R13 P44 R44 H44 H46 J46 L46 N46 P46 R46 J44 H48 J48 L48 N48 P48 H17 L44 R17 P17 N17 L17 J17 H15 J15 L15 N15 P15 R15 N44 R48 T13 T44 T46 T17 T15 T48">
      <formula1>#REF!</formula1>
    </dataValidation>
  </dataValidations>
  <printOptions horizontalCentered="1"/>
  <pageMargins left="0.15748031496062992" right="0.15748031496062992" top="0.15748031496062992" bottom="0.15748031496062992" header="0.15748031496062992" footer="0.2362204724409449"/>
  <pageSetup horizontalDpi="600" verticalDpi="600" orientation="landscape" paperSize="9" scale="40" r:id="rId2"/>
  <rowBreaks count="1" manualBreakCount="1">
    <brk id="75" max="255" man="1"/>
  </rowBreaks>
  <drawing r:id="rId1"/>
</worksheet>
</file>

<file path=xl/worksheets/sheet9.xml><?xml version="1.0" encoding="utf-8"?>
<worksheet xmlns="http://schemas.openxmlformats.org/spreadsheetml/2006/main" xmlns:r="http://schemas.openxmlformats.org/officeDocument/2006/relationships">
  <sheetPr codeName="Sheet7">
    <pageSetUpPr fitToPage="1"/>
  </sheetPr>
  <dimension ref="A1:Y41"/>
  <sheetViews>
    <sheetView showGridLines="0" view="pageBreakPreview" zoomScaleNormal="90" zoomScaleSheetLayoutView="100" zoomScalePageLayoutView="110" workbookViewId="0" topLeftCell="A1">
      <selection activeCell="P33" sqref="P33"/>
    </sheetView>
  </sheetViews>
  <sheetFormatPr defaultColWidth="8.8515625" defaultRowHeight="15"/>
  <cols>
    <col min="1" max="1" width="8.8515625" style="37" customWidth="1"/>
    <col min="2" max="2" width="43.421875" style="37" customWidth="1"/>
    <col min="3" max="3" width="0.71875" style="37" customWidth="1"/>
    <col min="4" max="4" width="8.00390625" style="37" bestFit="1" customWidth="1"/>
    <col min="5" max="5" width="0.71875" style="37" customWidth="1"/>
    <col min="6" max="6" width="8.00390625" style="37" bestFit="1" customWidth="1"/>
    <col min="7" max="7" width="0.71875" style="37" customWidth="1"/>
    <col min="8" max="8" width="7.8515625" style="37" bestFit="1" customWidth="1"/>
    <col min="9" max="9" width="0.71875" style="37" customWidth="1"/>
    <col min="10" max="10" width="7.57421875" style="37" bestFit="1" customWidth="1"/>
    <col min="11" max="11" width="0.42578125" style="37" customWidth="1"/>
    <col min="12" max="12" width="8.00390625" style="37" bestFit="1" customWidth="1"/>
    <col min="13" max="13" width="0.71875" style="37" customWidth="1"/>
    <col min="14" max="14" width="7.7109375" style="37" bestFit="1" customWidth="1"/>
    <col min="15" max="15" width="0.42578125" style="37" customWidth="1"/>
    <col min="16" max="16" width="7.7109375" style="37" bestFit="1" customWidth="1"/>
    <col min="17" max="17" width="0.42578125" style="37" customWidth="1"/>
    <col min="18" max="18" width="38.7109375" style="37" customWidth="1"/>
    <col min="19" max="20" width="8.8515625" style="37" customWidth="1"/>
    <col min="21" max="25" width="0" style="37" hidden="1" customWidth="1"/>
    <col min="26" max="16384" width="8.8515625" style="37" customWidth="1"/>
  </cols>
  <sheetData>
    <row r="1" spans="1:16" ht="45.75" customHeight="1">
      <c r="A1" s="623" t="s">
        <v>371</v>
      </c>
      <c r="B1" s="623"/>
      <c r="C1" s="58"/>
      <c r="D1" s="618" t="str">
        <f>'1 Cover Sheet'!A14</f>
        <v>&lt;INSERT TRUST NAME HERE&gt;</v>
      </c>
      <c r="E1" s="619"/>
      <c r="F1" s="619"/>
      <c r="G1" s="619"/>
      <c r="H1" s="619"/>
      <c r="I1" s="619"/>
      <c r="J1" s="619"/>
      <c r="K1" s="619"/>
      <c r="L1" s="619"/>
      <c r="M1" s="619"/>
      <c r="N1" s="619"/>
      <c r="O1" s="619"/>
      <c r="P1" s="620"/>
    </row>
    <row r="2" spans="2:15" ht="9.75" customHeight="1">
      <c r="B2" s="59"/>
      <c r="C2" s="60"/>
      <c r="E2" s="38"/>
      <c r="G2" s="38"/>
      <c r="I2" s="38"/>
      <c r="K2" s="38"/>
      <c r="M2" s="38"/>
      <c r="O2" s="38"/>
    </row>
    <row r="3" spans="1:21" ht="15.75" customHeight="1">
      <c r="A3" s="624" t="s">
        <v>40</v>
      </c>
      <c r="B3" s="624"/>
      <c r="C3" s="60"/>
      <c r="D3" s="512" t="s">
        <v>170</v>
      </c>
      <c r="E3" s="513"/>
      <c r="F3" s="513"/>
      <c r="G3" s="513"/>
      <c r="H3" s="513"/>
      <c r="I3" s="513"/>
      <c r="J3" s="513"/>
      <c r="K3" s="513"/>
      <c r="L3" s="513"/>
      <c r="M3" s="513"/>
      <c r="N3" s="513"/>
      <c r="O3" s="513"/>
      <c r="P3" s="514"/>
      <c r="U3" s="259" t="s">
        <v>92</v>
      </c>
    </row>
    <row r="4" spans="2:21" ht="26.25">
      <c r="B4" s="59"/>
      <c r="C4" s="60"/>
      <c r="D4" s="515"/>
      <c r="E4" s="516"/>
      <c r="F4" s="516"/>
      <c r="G4" s="516"/>
      <c r="H4" s="516"/>
      <c r="I4" s="516"/>
      <c r="J4" s="516"/>
      <c r="K4" s="516"/>
      <c r="L4" s="516"/>
      <c r="M4" s="516"/>
      <c r="N4" s="516"/>
      <c r="O4" s="516"/>
      <c r="P4" s="517"/>
      <c r="U4" s="259" t="s">
        <v>93</v>
      </c>
    </row>
    <row r="5" spans="2:21" ht="5.25" customHeight="1" thickBot="1">
      <c r="B5" s="59"/>
      <c r="U5" s="259"/>
    </row>
    <row r="6" spans="2:21" ht="15.75" thickBot="1">
      <c r="B6" s="39"/>
      <c r="D6" s="625" t="s">
        <v>342</v>
      </c>
      <c r="E6" s="626"/>
      <c r="F6" s="626"/>
      <c r="G6" s="626"/>
      <c r="H6" s="627"/>
      <c r="I6" s="54"/>
      <c r="J6" s="615" t="s">
        <v>343</v>
      </c>
      <c r="K6" s="616"/>
      <c r="L6" s="616"/>
      <c r="M6" s="616"/>
      <c r="N6" s="616"/>
      <c r="O6" s="616"/>
      <c r="P6" s="617"/>
      <c r="Q6" s="38"/>
      <c r="U6" s="259" t="s">
        <v>289</v>
      </c>
    </row>
    <row r="7" spans="1:25" ht="35.25" customHeight="1">
      <c r="A7" s="621" t="s">
        <v>183</v>
      </c>
      <c r="B7" s="622"/>
      <c r="D7" s="636" t="str">
        <f>'7 GRR'!H6</f>
        <v>Qtr to Mar-12</v>
      </c>
      <c r="E7" s="637"/>
      <c r="F7" s="638" t="str">
        <f>'7 GRR'!J6</f>
        <v>Qtr to Jun-12</v>
      </c>
      <c r="G7" s="637"/>
      <c r="H7" s="639" t="str">
        <f>'7 GRR'!L6</f>
        <v>Qtr to Sep-12</v>
      </c>
      <c r="I7" s="40"/>
      <c r="J7" s="636" t="str">
        <f>'7 GRR'!N6</f>
        <v>Oct-12</v>
      </c>
      <c r="K7" s="637"/>
      <c r="L7" s="638" t="str">
        <f>'7 GRR'!P6</f>
        <v>Nov-12</v>
      </c>
      <c r="M7" s="637"/>
      <c r="N7" s="638" t="str">
        <f>'7 GRR'!R6</f>
        <v>Dec-12</v>
      </c>
      <c r="O7" s="637"/>
      <c r="P7" s="639" t="str">
        <f>'7 GRR'!T6</f>
        <v>Qtr to Dec-12</v>
      </c>
      <c r="Q7" s="323"/>
      <c r="R7" s="121" t="s">
        <v>39</v>
      </c>
      <c r="Y7" s="43" t="s">
        <v>148</v>
      </c>
    </row>
    <row r="8" spans="4:16" ht="4.5" customHeight="1">
      <c r="D8" s="288"/>
      <c r="E8" s="60"/>
      <c r="F8" s="60"/>
      <c r="G8" s="60"/>
      <c r="H8" s="289"/>
      <c r="J8" s="288"/>
      <c r="K8" s="60"/>
      <c r="L8" s="60"/>
      <c r="M8" s="60"/>
      <c r="N8" s="60"/>
      <c r="O8" s="60"/>
      <c r="P8" s="289"/>
    </row>
    <row r="9" spans="1:18" ht="21" customHeight="1">
      <c r="A9" s="175">
        <v>1</v>
      </c>
      <c r="B9" s="320" t="s">
        <v>374</v>
      </c>
      <c r="C9" s="648"/>
      <c r="D9" s="311"/>
      <c r="E9" s="321"/>
      <c r="F9" s="183"/>
      <c r="G9" s="321"/>
      <c r="H9" s="312"/>
      <c r="I9" s="291"/>
      <c r="J9" s="311"/>
      <c r="K9" s="321"/>
      <c r="L9" s="183"/>
      <c r="M9" s="321"/>
      <c r="N9" s="183"/>
      <c r="O9" s="321"/>
      <c r="P9" s="312"/>
      <c r="Q9" s="291"/>
      <c r="R9" s="61"/>
    </row>
    <row r="10" spans="1:16" ht="4.5" customHeight="1">
      <c r="A10" s="177"/>
      <c r="D10" s="288"/>
      <c r="E10" s="60"/>
      <c r="F10" s="60"/>
      <c r="G10" s="60"/>
      <c r="H10" s="289"/>
      <c r="J10" s="288"/>
      <c r="K10" s="60"/>
      <c r="L10" s="60"/>
      <c r="M10" s="60"/>
      <c r="N10" s="60"/>
      <c r="O10" s="60"/>
      <c r="P10" s="289"/>
    </row>
    <row r="11" spans="1:18" ht="28.5">
      <c r="A11" s="175">
        <v>2</v>
      </c>
      <c r="B11" s="320" t="s">
        <v>375</v>
      </c>
      <c r="C11" s="648"/>
      <c r="D11" s="311"/>
      <c r="E11" s="321"/>
      <c r="F11" s="183"/>
      <c r="G11" s="321"/>
      <c r="H11" s="312"/>
      <c r="I11" s="291"/>
      <c r="J11" s="311"/>
      <c r="K11" s="321"/>
      <c r="L11" s="183"/>
      <c r="M11" s="321"/>
      <c r="N11" s="183"/>
      <c r="O11" s="321"/>
      <c r="P11" s="312"/>
      <c r="Q11" s="291"/>
      <c r="R11" s="61"/>
    </row>
    <row r="12" spans="1:16" ht="4.5" customHeight="1">
      <c r="A12" s="177"/>
      <c r="D12" s="288"/>
      <c r="E12" s="60"/>
      <c r="F12" s="60"/>
      <c r="G12" s="60"/>
      <c r="H12" s="289"/>
      <c r="J12" s="288"/>
      <c r="K12" s="60"/>
      <c r="L12" s="60"/>
      <c r="M12" s="60"/>
      <c r="N12" s="60"/>
      <c r="O12" s="60"/>
      <c r="P12" s="289"/>
    </row>
    <row r="13" spans="1:18" ht="42.75">
      <c r="A13" s="175">
        <v>3</v>
      </c>
      <c r="B13" s="320" t="s">
        <v>43</v>
      </c>
      <c r="C13" s="648"/>
      <c r="D13" s="311"/>
      <c r="E13" s="321"/>
      <c r="F13" s="183"/>
      <c r="G13" s="321"/>
      <c r="H13" s="312"/>
      <c r="I13" s="291"/>
      <c r="J13" s="311"/>
      <c r="K13" s="321"/>
      <c r="L13" s="183"/>
      <c r="M13" s="321"/>
      <c r="N13" s="183"/>
      <c r="O13" s="321"/>
      <c r="P13" s="312"/>
      <c r="Q13" s="291"/>
      <c r="R13" s="61"/>
    </row>
    <row r="14" spans="1:16" ht="4.5" customHeight="1">
      <c r="A14" s="177"/>
      <c r="D14" s="288"/>
      <c r="E14" s="60"/>
      <c r="F14" s="60"/>
      <c r="G14" s="60"/>
      <c r="H14" s="289"/>
      <c r="J14" s="288"/>
      <c r="K14" s="60"/>
      <c r="L14" s="60"/>
      <c r="M14" s="60"/>
      <c r="N14" s="60"/>
      <c r="O14" s="60"/>
      <c r="P14" s="289"/>
    </row>
    <row r="15" spans="1:18" ht="35.25" customHeight="1">
      <c r="A15" s="175">
        <v>4</v>
      </c>
      <c r="B15" s="320" t="s">
        <v>314</v>
      </c>
      <c r="C15" s="648"/>
      <c r="D15" s="311"/>
      <c r="E15" s="321"/>
      <c r="F15" s="183"/>
      <c r="G15" s="321"/>
      <c r="H15" s="312"/>
      <c r="I15" s="291"/>
      <c r="J15" s="311"/>
      <c r="K15" s="321"/>
      <c r="L15" s="183"/>
      <c r="M15" s="321"/>
      <c r="N15" s="183"/>
      <c r="O15" s="321"/>
      <c r="P15" s="312"/>
      <c r="Q15" s="291"/>
      <c r="R15" s="61"/>
    </row>
    <row r="16" spans="1:16" ht="4.5" customHeight="1">
      <c r="A16" s="177"/>
      <c r="D16" s="288"/>
      <c r="E16" s="60"/>
      <c r="F16" s="60"/>
      <c r="G16" s="60"/>
      <c r="H16" s="289"/>
      <c r="J16" s="288"/>
      <c r="K16" s="60"/>
      <c r="L16" s="60"/>
      <c r="M16" s="60"/>
      <c r="N16" s="60"/>
      <c r="O16" s="60"/>
      <c r="P16" s="289"/>
    </row>
    <row r="17" spans="1:18" ht="36.75" customHeight="1">
      <c r="A17" s="175">
        <v>5</v>
      </c>
      <c r="B17" s="320" t="s">
        <v>315</v>
      </c>
      <c r="C17" s="648"/>
      <c r="D17" s="311"/>
      <c r="E17" s="321"/>
      <c r="F17" s="183"/>
      <c r="G17" s="321"/>
      <c r="H17" s="312"/>
      <c r="I17" s="291"/>
      <c r="J17" s="311"/>
      <c r="K17" s="321"/>
      <c r="L17" s="183"/>
      <c r="M17" s="321"/>
      <c r="N17" s="183"/>
      <c r="O17" s="321"/>
      <c r="P17" s="312"/>
      <c r="Q17" s="291"/>
      <c r="R17" s="61"/>
    </row>
    <row r="18" spans="1:16" ht="4.5" customHeight="1">
      <c r="A18" s="177"/>
      <c r="D18" s="288"/>
      <c r="E18" s="60"/>
      <c r="F18" s="60"/>
      <c r="G18" s="60"/>
      <c r="H18" s="289"/>
      <c r="J18" s="288"/>
      <c r="K18" s="60"/>
      <c r="L18" s="60"/>
      <c r="M18" s="60"/>
      <c r="N18" s="60"/>
      <c r="O18" s="60"/>
      <c r="P18" s="289"/>
    </row>
    <row r="19" spans="1:18" ht="32.25" customHeight="1">
      <c r="A19" s="175">
        <v>6</v>
      </c>
      <c r="B19" s="320" t="s">
        <v>269</v>
      </c>
      <c r="C19" s="648"/>
      <c r="D19" s="311"/>
      <c r="E19" s="321"/>
      <c r="F19" s="183"/>
      <c r="G19" s="321"/>
      <c r="H19" s="312"/>
      <c r="I19" s="291"/>
      <c r="J19" s="311"/>
      <c r="K19" s="321"/>
      <c r="L19" s="183"/>
      <c r="M19" s="321"/>
      <c r="N19" s="183"/>
      <c r="O19" s="321"/>
      <c r="P19" s="312"/>
      <c r="Q19" s="291"/>
      <c r="R19" s="61"/>
    </row>
    <row r="20" spans="1:18" ht="4.5" customHeight="1">
      <c r="A20" s="177"/>
      <c r="B20" s="50"/>
      <c r="D20" s="288"/>
      <c r="E20" s="60"/>
      <c r="F20" s="60"/>
      <c r="G20" s="60"/>
      <c r="H20" s="289"/>
      <c r="J20" s="288"/>
      <c r="K20" s="60"/>
      <c r="L20" s="60"/>
      <c r="M20" s="60"/>
      <c r="N20" s="60"/>
      <c r="O20" s="60"/>
      <c r="P20" s="289"/>
      <c r="R20" s="46"/>
    </row>
    <row r="21" spans="1:18" ht="32.25" customHeight="1">
      <c r="A21" s="175">
        <v>7</v>
      </c>
      <c r="B21" s="320" t="s">
        <v>317</v>
      </c>
      <c r="C21" s="648"/>
      <c r="D21" s="311"/>
      <c r="E21" s="321"/>
      <c r="F21" s="183"/>
      <c r="G21" s="321"/>
      <c r="H21" s="312"/>
      <c r="I21" s="291"/>
      <c r="J21" s="311"/>
      <c r="K21" s="321"/>
      <c r="L21" s="183"/>
      <c r="M21" s="321"/>
      <c r="N21" s="183"/>
      <c r="O21" s="321"/>
      <c r="P21" s="312"/>
      <c r="Q21" s="291"/>
      <c r="R21" s="61"/>
    </row>
    <row r="22" spans="1:18" ht="4.5" customHeight="1">
      <c r="A22" s="177"/>
      <c r="B22" s="50"/>
      <c r="D22" s="288"/>
      <c r="E22" s="60"/>
      <c r="F22" s="60"/>
      <c r="G22" s="60"/>
      <c r="H22" s="289"/>
      <c r="J22" s="288"/>
      <c r="K22" s="60"/>
      <c r="L22" s="60"/>
      <c r="M22" s="60"/>
      <c r="N22" s="60"/>
      <c r="O22" s="60"/>
      <c r="P22" s="289"/>
      <c r="R22" s="46"/>
    </row>
    <row r="23" spans="1:18" ht="19.5" customHeight="1">
      <c r="A23" s="175">
        <v>8</v>
      </c>
      <c r="B23" s="320" t="s">
        <v>316</v>
      </c>
      <c r="C23" s="648"/>
      <c r="D23" s="311"/>
      <c r="E23" s="321"/>
      <c r="F23" s="183"/>
      <c r="G23" s="321"/>
      <c r="H23" s="312"/>
      <c r="I23" s="291"/>
      <c r="J23" s="311"/>
      <c r="K23" s="321"/>
      <c r="L23" s="183"/>
      <c r="M23" s="321"/>
      <c r="N23" s="183"/>
      <c r="O23" s="321"/>
      <c r="P23" s="312"/>
      <c r="Q23" s="291"/>
      <c r="R23" s="61"/>
    </row>
    <row r="24" spans="1:18" ht="4.5" customHeight="1">
      <c r="A24" s="177"/>
      <c r="B24" s="50"/>
      <c r="D24" s="288"/>
      <c r="E24" s="60"/>
      <c r="F24" s="60"/>
      <c r="G24" s="60"/>
      <c r="H24" s="289"/>
      <c r="J24" s="288"/>
      <c r="K24" s="60"/>
      <c r="L24" s="60"/>
      <c r="M24" s="60"/>
      <c r="N24" s="60"/>
      <c r="O24" s="60"/>
      <c r="P24" s="289"/>
      <c r="R24" s="46"/>
    </row>
    <row r="25" spans="1:18" ht="20.25" customHeight="1" thickBot="1">
      <c r="A25" s="175">
        <v>9</v>
      </c>
      <c r="B25" s="320" t="s">
        <v>376</v>
      </c>
      <c r="C25" s="648"/>
      <c r="D25" s="317"/>
      <c r="E25" s="322"/>
      <c r="F25" s="318"/>
      <c r="G25" s="322"/>
      <c r="H25" s="319"/>
      <c r="I25" s="291"/>
      <c r="J25" s="317"/>
      <c r="K25" s="322"/>
      <c r="L25" s="318"/>
      <c r="M25" s="322"/>
      <c r="N25" s="318"/>
      <c r="O25" s="322"/>
      <c r="P25" s="319"/>
      <c r="Q25" s="291"/>
      <c r="R25" s="61"/>
    </row>
    <row r="26" spans="2:18" ht="14.25">
      <c r="B26" s="62"/>
      <c r="D26" s="44"/>
      <c r="E26" s="45"/>
      <c r="F26" s="44"/>
      <c r="G26" s="45"/>
      <c r="H26" s="44"/>
      <c r="I26" s="45"/>
      <c r="J26" s="44"/>
      <c r="K26" s="45"/>
      <c r="L26" s="44"/>
      <c r="M26" s="45"/>
      <c r="N26" s="44"/>
      <c r="O26" s="45"/>
      <c r="P26" s="44"/>
      <c r="Q26" s="45"/>
      <c r="R26" s="46"/>
    </row>
    <row r="27" spans="4:18" ht="14.25">
      <c r="D27" s="44"/>
      <c r="E27" s="45"/>
      <c r="F27" s="44"/>
      <c r="G27" s="45"/>
      <c r="H27" s="44"/>
      <c r="I27" s="45"/>
      <c r="J27" s="44"/>
      <c r="K27" s="45"/>
      <c r="L27" s="44"/>
      <c r="M27" s="45"/>
      <c r="N27" s="44"/>
      <c r="O27" s="45"/>
      <c r="P27" s="44"/>
      <c r="Q27" s="45"/>
      <c r="R27" s="46"/>
    </row>
    <row r="28" spans="2:18" ht="14.25">
      <c r="B28" s="184" t="s">
        <v>373</v>
      </c>
      <c r="D28" s="44"/>
      <c r="E28" s="45"/>
      <c r="F28" s="44"/>
      <c r="G28" s="45"/>
      <c r="H28" s="44"/>
      <c r="I28" s="45"/>
      <c r="J28" s="44"/>
      <c r="K28" s="45"/>
      <c r="L28" s="44"/>
      <c r="M28" s="45"/>
      <c r="N28" s="44"/>
      <c r="O28" s="45"/>
      <c r="P28" s="44"/>
      <c r="Q28" s="45"/>
      <c r="R28" s="46"/>
    </row>
    <row r="29" spans="4:18" ht="14.25">
      <c r="D29" s="44"/>
      <c r="E29" s="45"/>
      <c r="F29" s="44"/>
      <c r="G29" s="45"/>
      <c r="H29" s="44"/>
      <c r="I29" s="45"/>
      <c r="J29" s="44"/>
      <c r="K29" s="45"/>
      <c r="L29" s="44"/>
      <c r="M29" s="45"/>
      <c r="N29" s="44"/>
      <c r="O29" s="45"/>
      <c r="P29" s="44"/>
      <c r="Q29" s="45"/>
      <c r="R29" s="46"/>
    </row>
    <row r="37" spans="13:17" ht="14.25">
      <c r="M37" s="37" t="e">
        <f>+'6 Fin Risk Triggers'!#REF!</f>
        <v>#REF!</v>
      </c>
      <c r="O37" s="37" t="e">
        <f>+'6 Fin Risk Triggers'!#REF!</f>
        <v>#REF!</v>
      </c>
      <c r="Q37" s="37" t="e">
        <f>+'6 Fin Risk Triggers'!#REF!</f>
        <v>#REF!</v>
      </c>
    </row>
    <row r="41" spans="4:17" ht="14.25">
      <c r="D41" s="47"/>
      <c r="E41" s="47"/>
      <c r="F41" s="47"/>
      <c r="G41" s="47"/>
      <c r="H41" s="47"/>
      <c r="I41" s="47"/>
      <c r="J41" s="47"/>
      <c r="K41" s="47"/>
      <c r="L41" s="47"/>
      <c r="M41" s="47"/>
      <c r="N41" s="47"/>
      <c r="O41" s="47"/>
      <c r="P41" s="47"/>
      <c r="Q41" s="47"/>
    </row>
  </sheetData>
  <sheetProtection password="CD4C" sheet="1" formatRows="0"/>
  <mergeCells count="7">
    <mergeCell ref="J6:P6"/>
    <mergeCell ref="D3:P4"/>
    <mergeCell ref="D1:P1"/>
    <mergeCell ref="A7:B7"/>
    <mergeCell ref="A1:B1"/>
    <mergeCell ref="A3:B3"/>
    <mergeCell ref="D6:H6"/>
  </mergeCells>
  <dataValidations count="2">
    <dataValidation type="list" allowBlank="1" showInputMessage="1" showErrorMessage="1" sqref="D9 D25 F9 N25 L25 J25 H25 F25 N9 N11 L11 J11 H11 F11 D11 D23 L9 N23 L23 J23 H23 F23 D17 J9 N17 L17 J17 H17 F17 D15 H9 N15 L15 J15 H15 F15 P25 P9 P11 P23 P17 P15 N13 L13 J13 H13 F13 D13 P13">
      <formula1>$U$3:$U$4</formula1>
    </dataValidation>
    <dataValidation type="list" allowBlank="1" showInputMessage="1" showErrorMessage="1" sqref="D19 H19 N21 L21 J21 H21 F21 D21 F19 N19 L19 J19 P21 P19">
      <formula1>$U$3:$U$6</formula1>
    </dataValidation>
  </dataValidations>
  <printOptions horizontalCentered="1"/>
  <pageMargins left="0.3937007874015748" right="0.31496062992125984" top="0.7480314960629921" bottom="0.7480314960629921" header="0.31496062992125984" footer="0.31496062992125984"/>
  <pageSetup fitToHeight="1" fitToWidth="1" horizontalDpi="600" verticalDpi="600" orientation="landscape"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aboasman</dc:creator>
  <cp:keywords/>
  <dc:description/>
  <cp:lastModifiedBy>NHS</cp:lastModifiedBy>
  <cp:lastPrinted>2012-11-15T17:07:47Z</cp:lastPrinted>
  <dcterms:created xsi:type="dcterms:W3CDTF">2011-04-18T12:09:42Z</dcterms:created>
  <dcterms:modified xsi:type="dcterms:W3CDTF">2012-11-16T12:58:45Z</dcterms:modified>
  <cp:category/>
  <cp:version/>
  <cp:contentType/>
  <cp:contentStatus/>
</cp:coreProperties>
</file>