
<file path=[Content_Types].xml><?xml version="1.0" encoding="utf-8"?>
<Types xmlns="http://schemas.openxmlformats.org/package/2006/content-types">
  <Override PartName="/xl/charts/chart6.xml" ContentType="application/vnd.openxmlformats-officedocument.drawingml.chart+xml"/>
  <Override PartName="/xl/charts/chart7.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80" yWindow="48" windowWidth="15192" windowHeight="9432"/>
  </bookViews>
  <sheets>
    <sheet name="Presentation" sheetId="1" r:id="rId1"/>
    <sheet name="Description" sheetId="4" r:id="rId2"/>
  </sheets>
  <externalReferences>
    <externalReference r:id="rId3"/>
  </externalReferences>
  <calcPr calcId="125725"/>
</workbook>
</file>

<file path=xl/calcChain.xml><?xml version="1.0" encoding="utf-8"?>
<calcChain xmlns="http://schemas.openxmlformats.org/spreadsheetml/2006/main">
  <c r="O471" i="1"/>
  <c r="O470"/>
  <c r="O469"/>
  <c r="O468"/>
  <c r="N462"/>
  <c r="L462"/>
  <c r="Q420"/>
  <c r="Q421" s="1"/>
  <c r="P421" s="1"/>
  <c r="P419"/>
  <c r="P418"/>
  <c r="P417"/>
  <c r="P416"/>
  <c r="P415"/>
  <c r="P414"/>
  <c r="P413"/>
  <c r="P412"/>
  <c r="P411"/>
  <c r="Q397"/>
  <c r="P397" s="1"/>
  <c r="Q396"/>
  <c r="P396" s="1"/>
  <c r="Q395"/>
  <c r="P395"/>
  <c r="Q394"/>
  <c r="P394" s="1"/>
  <c r="O345"/>
  <c r="N344" s="1"/>
  <c r="M345"/>
  <c r="L344" s="1"/>
  <c r="O331"/>
  <c r="M331"/>
  <c r="L330" s="1"/>
  <c r="N330"/>
  <c r="O216"/>
  <c r="N205"/>
  <c r="L205"/>
  <c r="Q147"/>
  <c r="O147"/>
  <c r="M147"/>
  <c r="R146"/>
  <c r="P146"/>
  <c r="N146"/>
  <c r="L146"/>
  <c r="R145"/>
  <c r="P145"/>
  <c r="N145"/>
  <c r="L145"/>
  <c r="R144"/>
  <c r="P144"/>
  <c r="N144"/>
  <c r="L144"/>
  <c r="R143"/>
  <c r="P143"/>
  <c r="N143"/>
  <c r="L143"/>
  <c r="R142"/>
  <c r="P142"/>
  <c r="N142"/>
  <c r="L142"/>
  <c r="R141"/>
  <c r="P141"/>
  <c r="N141"/>
  <c r="L141"/>
  <c r="R140"/>
  <c r="P140"/>
  <c r="N140"/>
  <c r="L140"/>
  <c r="R139"/>
  <c r="P139"/>
  <c r="N139"/>
  <c r="L139"/>
  <c r="R138"/>
  <c r="R147" s="1"/>
  <c r="P138"/>
  <c r="N138"/>
  <c r="L138"/>
  <c r="T102"/>
  <c r="P420" l="1"/>
</calcChain>
</file>

<file path=xl/sharedStrings.xml><?xml version="1.0" encoding="utf-8"?>
<sst xmlns="http://schemas.openxmlformats.org/spreadsheetml/2006/main" count="740" uniqueCount="196">
  <si>
    <t>Logo contained in Header and Footer</t>
  </si>
  <si>
    <t>Quarter 1 2012-2013 Environment Agency Workforce Diversity Statistics</t>
  </si>
  <si>
    <t>All current data is as of June 30 2012</t>
  </si>
  <si>
    <t>Contents / Links</t>
  </si>
  <si>
    <t>Figure Ref</t>
  </si>
  <si>
    <t>Dual Characteristics</t>
  </si>
  <si>
    <t>Overall Environment Agency information</t>
  </si>
  <si>
    <t>1 and 2</t>
  </si>
  <si>
    <t>Age</t>
  </si>
  <si>
    <t>Disability</t>
  </si>
  <si>
    <t>By age</t>
  </si>
  <si>
    <t>Gender</t>
  </si>
  <si>
    <t>Gender Identity</t>
  </si>
  <si>
    <t>Race</t>
  </si>
  <si>
    <t>By gender, by age</t>
  </si>
  <si>
    <t>Religion and Belief</t>
  </si>
  <si>
    <t>Sexual Orientation</t>
  </si>
  <si>
    <t>Part Time</t>
  </si>
  <si>
    <t>By race and gender, by age</t>
  </si>
  <si>
    <t>Flexible working</t>
  </si>
  <si>
    <t xml:space="preserve">By gender </t>
  </si>
  <si>
    <t>Figure 1: Overall Environment Agency employees trend information. Data taken from HR Employee Database.</t>
  </si>
  <si>
    <t>Year</t>
  </si>
  <si>
    <t>2008/09*</t>
  </si>
  <si>
    <t>2009/10*</t>
  </si>
  <si>
    <t>2010/11*</t>
  </si>
  <si>
    <t>2011/12*</t>
  </si>
  <si>
    <t>2012/13</t>
  </si>
  <si>
    <t>Number Of employees</t>
  </si>
  <si>
    <t>*As at March 31</t>
  </si>
  <si>
    <t>As at June 30 2012</t>
  </si>
  <si>
    <t>Figure 2: The distribution of all Environment Agency employees across grades. Data taken from HR Employee Database.</t>
  </si>
  <si>
    <t>Grade</t>
  </si>
  <si>
    <t>%</t>
  </si>
  <si>
    <t>No#</t>
  </si>
  <si>
    <t>AS1 and AS2</t>
  </si>
  <si>
    <t>AS3</t>
  </si>
  <si>
    <t>AS4</t>
  </si>
  <si>
    <t>AS5</t>
  </si>
  <si>
    <t>AS6</t>
  </si>
  <si>
    <t>AS7</t>
  </si>
  <si>
    <t>EM</t>
  </si>
  <si>
    <t>OD - Manual</t>
  </si>
  <si>
    <t>*Other</t>
  </si>
  <si>
    <t xml:space="preserve">Total </t>
  </si>
  <si>
    <t>Top</t>
  </si>
  <si>
    <t>*Other grades include: Nuclear, Non-Standard and Graduate Trainees</t>
  </si>
  <si>
    <t>Figure 3: Environment Agency age profile trend information. Data taken from HR Employee Database.</t>
  </si>
  <si>
    <t>2012/13 %</t>
  </si>
  <si>
    <t>2012/13 No.</t>
  </si>
  <si>
    <t>&lt;25</t>
  </si>
  <si>
    <t>25 - 30</t>
  </si>
  <si>
    <t>30 - 35</t>
  </si>
  <si>
    <t>35 - 40</t>
  </si>
  <si>
    <t>40 - 45</t>
  </si>
  <si>
    <t>45 - 50</t>
  </si>
  <si>
    <t>50 - 55</t>
  </si>
  <si>
    <t>55 - 60</t>
  </si>
  <si>
    <t>60 - 65</t>
  </si>
  <si>
    <t>65+</t>
  </si>
  <si>
    <t>Figure 3a: Age profile. Data taken from Employee Self Disclosure Database.</t>
  </si>
  <si>
    <t>Age Bands</t>
  </si>
  <si>
    <t>Employee Self Disclosure Database</t>
  </si>
  <si>
    <t>% of total staff that have self disclosed</t>
  </si>
  <si>
    <t>Age =&lt;25</t>
  </si>
  <si>
    <t>Age 26-30</t>
  </si>
  <si>
    <t>Age 31-35</t>
  </si>
  <si>
    <t>Age 36-40</t>
  </si>
  <si>
    <t>Age 41-45</t>
  </si>
  <si>
    <t>Age 46-50</t>
  </si>
  <si>
    <t>Age 51-55</t>
  </si>
  <si>
    <t>Age 56-60</t>
  </si>
  <si>
    <t>Age &gt;=61</t>
  </si>
  <si>
    <t>Not Yet Self Disclosed</t>
  </si>
  <si>
    <t>Total</t>
  </si>
  <si>
    <t>Figure 3b: Grade breakdown for each age group and whole organisation shown in %. Data taken from HR Employee Database.</t>
  </si>
  <si>
    <t>Whole organisation</t>
  </si>
  <si>
    <t>Other</t>
  </si>
  <si>
    <t>Figure 3c: Age breakdown for each grade and whole organisation shown in %. Data taken from HR Employee Database.</t>
  </si>
  <si>
    <t>Figure 3d: Age / Grade split shown in numbers. Data taken from HR Employee Database.</t>
  </si>
  <si>
    <t>Figure 4: Disability breakdown.</t>
  </si>
  <si>
    <t>HR Employee Database</t>
  </si>
  <si>
    <t>% of total employees that have self disclosed</t>
  </si>
  <si>
    <t>Yes</t>
  </si>
  <si>
    <t>No</t>
  </si>
  <si>
    <t>*WPNTS</t>
  </si>
  <si>
    <t>Unknown</t>
  </si>
  <si>
    <t>*WPNTS = Would prefer not to say</t>
  </si>
  <si>
    <t>Figure 4a: Disability type breakdown.  Data taken from Employee Self Disclosure Database.</t>
  </si>
  <si>
    <t>Disability by Type</t>
  </si>
  <si>
    <t>Chronic / long term health condition</t>
  </si>
  <si>
    <t>Mobility difficulties</t>
  </si>
  <si>
    <t>Dyslexia and other specific learning difficulties</t>
  </si>
  <si>
    <t>Hearing impairment</t>
  </si>
  <si>
    <t>Mental health difficulties</t>
  </si>
  <si>
    <t>Manual dexterity difficulties</t>
  </si>
  <si>
    <t>Visual impairment</t>
  </si>
  <si>
    <t>Epilepsy</t>
  </si>
  <si>
    <t>Autistic Spectrum Disorder or Asperger Syndrome</t>
  </si>
  <si>
    <t>Any other disability / impairment / long term health condition not listed above</t>
  </si>
  <si>
    <t>Disability type not disclosed</t>
  </si>
  <si>
    <t>Would prefer not to say</t>
  </si>
  <si>
    <t>No disability disclosed</t>
  </si>
  <si>
    <t>Figure 4b: Disability by Age. Employee self Disclosure.</t>
  </si>
  <si>
    <t>Disabled</t>
  </si>
  <si>
    <t>26 - 30</t>
  </si>
  <si>
    <t>31 - 35</t>
  </si>
  <si>
    <t>36 - 40</t>
  </si>
  <si>
    <t>41 - 45</t>
  </si>
  <si>
    <t>46 - 50</t>
  </si>
  <si>
    <t>51 - 55</t>
  </si>
  <si>
    <t>56 - 60</t>
  </si>
  <si>
    <t>&gt;=61</t>
  </si>
  <si>
    <t>Figure 5: Environment Agency gender profile trend information. Data taken from HR Employee Database.</t>
  </si>
  <si>
    <t>Male</t>
  </si>
  <si>
    <t>Female</t>
  </si>
  <si>
    <t>Figure 5a: Gender breakdown. Data taken from Emplyee Self Disclosure Database</t>
  </si>
  <si>
    <t>Self Disclosure</t>
  </si>
  <si>
    <t>Figure 5b: The gender breakdown for each grade - the total employees for each grade broken down by gender i.e. the percentage of Grade x that are male / female. Data taken from HR Employee Database.</t>
  </si>
  <si>
    <t>Male %</t>
  </si>
  <si>
    <t>Male No.</t>
  </si>
  <si>
    <t>Female %</t>
  </si>
  <si>
    <t>Female No.</t>
  </si>
  <si>
    <t>Figure 5c: The grade breakdown for each gender - the total employees for male and female broken down by grade i.e. the percentage of men / women that are Grade x. Data taken from HR Employee Database.</t>
  </si>
  <si>
    <t>Total lower grades</t>
  </si>
  <si>
    <t>Total higher grades</t>
  </si>
  <si>
    <t>Total other grades</t>
  </si>
  <si>
    <t>Figure 5d: Gender by Age: HR Employee Database</t>
  </si>
  <si>
    <t>Figure 6: Gender Identity. Data taken from Employee Self Disclosure Database.</t>
  </si>
  <si>
    <t>Transgender Yes</t>
  </si>
  <si>
    <t>Transgender No</t>
  </si>
  <si>
    <t>Not Self Disclosed</t>
  </si>
  <si>
    <t>Figure 7: Race/Ethnicity trend information – Black, Asian and Minority Ethnic. Data taken from HR Employee Database.</t>
  </si>
  <si>
    <t>2012/13 No#</t>
  </si>
  <si>
    <t>BAME %</t>
  </si>
  <si>
    <t>figures includes Eastern Europeans</t>
  </si>
  <si>
    <t>Figure 7a: Race/Ethnicity trend information – Black, Asian and Minority Ethnic. Data taken from HR Employee Database.</t>
  </si>
  <si>
    <t>2011/12 %</t>
  </si>
  <si>
    <t>figures excludes Eastern Europeans</t>
  </si>
  <si>
    <t>Figure 7b: Grade breakdown – Black, Asian and Minority Ethnic population. Data taken from HR Employee Database.</t>
  </si>
  <si>
    <t>BAME</t>
  </si>
  <si>
    <t>includes Eastern Europeans</t>
  </si>
  <si>
    <t xml:space="preserve"> </t>
  </si>
  <si>
    <t>Figure 7c: Grade breakdown – Black, Asian and Minority Ethnic population. Data taken from HR Employee Database.</t>
  </si>
  <si>
    <t>*Excludes Eastern Europeans</t>
  </si>
  <si>
    <t>Figure 7d: BAME Population - Grade breakdown by gender. Data taken from HR Employee Database.</t>
  </si>
  <si>
    <t>* includes Eastern Europeans</t>
  </si>
  <si>
    <t>Figure 7e: BAME Population - Grade breakdown by gender. Data taken from HR Employee Database.</t>
  </si>
  <si>
    <t>* excludes Eastern Europeans</t>
  </si>
  <si>
    <t>Figure 7f: Grade breakdown for each race/ethnicity - taken from HR Employee Database.</t>
  </si>
  <si>
    <t>Chinese or other ethnic group</t>
  </si>
  <si>
    <t>Asian or Asian British</t>
  </si>
  <si>
    <t>Black or Black British</t>
  </si>
  <si>
    <t>Chinese</t>
  </si>
  <si>
    <t>Other Ethnic Background</t>
  </si>
  <si>
    <t>Mixed Heritage</t>
  </si>
  <si>
    <t>No.</t>
  </si>
  <si>
    <t>Figure 7g: Grade breakdown for each race/ethnicity – taken from Employee Self Disclosure Database.</t>
  </si>
  <si>
    <t>Figure 7h: Race (BAME) by Age: HR Employee Database.</t>
  </si>
  <si>
    <t>Non-BAME</t>
  </si>
  <si>
    <t>*Includes Eastern European</t>
  </si>
  <si>
    <t>Figure 7i: Race (BAME) by Age: HR Employee Database.</t>
  </si>
  <si>
    <t>*Excludes Eastern European</t>
  </si>
  <si>
    <t>Figure 8: Religion and Belief. Data taken from HR Employee Database and Employee Self Disclosure Database.</t>
  </si>
  <si>
    <t>Buddhist</t>
  </si>
  <si>
    <t>Christian</t>
  </si>
  <si>
    <t>Hindu</t>
  </si>
  <si>
    <t>Jewish</t>
  </si>
  <si>
    <t>Muslim</t>
  </si>
  <si>
    <t>Sikh</t>
  </si>
  <si>
    <t>No Religion/Belief/Faith stated</t>
  </si>
  <si>
    <t>Religion Not Stated</t>
  </si>
  <si>
    <t>Unknown Not Disclosed</t>
  </si>
  <si>
    <t>Figure 9: Sexual Orientation. Data taken from Employee Self Disclosure Database.</t>
  </si>
  <si>
    <t>Sexual Orientation %</t>
  </si>
  <si>
    <t>Heterosexual/straight</t>
  </si>
  <si>
    <t>Gay man</t>
  </si>
  <si>
    <t>Gay woman/Lesbian</t>
  </si>
  <si>
    <t>Bisexual</t>
  </si>
  <si>
    <t>Figure 9a: Grade breakdown – Gay, Lesbian and Bisexual population. Data taken from HR Employee Database.</t>
  </si>
  <si>
    <t>LGB</t>
  </si>
  <si>
    <t>Figure 10: Part Time Employees including Employee Self Disclosure Database.</t>
  </si>
  <si>
    <t>Figure 10a: Part Time by Gender. HR Employee Database.</t>
  </si>
  <si>
    <t>Figure 10b: Part Time by Grade including Employee Self Disclosure Database.</t>
  </si>
  <si>
    <t>Figure 10c: Part Time Workers-Male by BAME. HR Employee Database</t>
  </si>
  <si>
    <t>White</t>
  </si>
  <si>
    <t>Figure 10d: Part Time Workers-Female by BAME. HR Employee Database</t>
  </si>
  <si>
    <t>Figure 10e: Part Time by Age: HR Employee Database.</t>
  </si>
  <si>
    <t>Part time/Full time</t>
  </si>
  <si>
    <t>Part time</t>
  </si>
  <si>
    <t>Full time</t>
  </si>
  <si>
    <t>Figure 11: Flexible working. Employee Self Disclosure Database.</t>
  </si>
  <si>
    <t>Flexible Working</t>
  </si>
  <si>
    <t>Figure 11a: Flexible working by Gender. Employee Self Disclosure Database.</t>
  </si>
  <si>
    <t>Figure 11b: Flexible working by Grade. Employee Self Disclosure Database.</t>
  </si>
  <si>
    <t>LIT 8837</t>
  </si>
</sst>
</file>

<file path=xl/styles.xml><?xml version="1.0" encoding="utf-8"?>
<styleSheet xmlns="http://schemas.openxmlformats.org/spreadsheetml/2006/main">
  <numFmts count="1">
    <numFmt numFmtId="164" formatCode="0.0%"/>
  </numFmts>
  <fonts count="20">
    <font>
      <sz val="10"/>
      <name val="Arial"/>
    </font>
    <font>
      <sz val="8"/>
      <name val="Arial"/>
    </font>
    <font>
      <sz val="10"/>
      <name val="Arial"/>
    </font>
    <font>
      <sz val="12"/>
      <name val="Tahoma"/>
      <family val="2"/>
    </font>
    <font>
      <b/>
      <u/>
      <sz val="12"/>
      <name val="Tahoma"/>
      <family val="2"/>
    </font>
    <font>
      <sz val="10"/>
      <name val="Arial"/>
      <family val="2"/>
    </font>
    <font>
      <b/>
      <sz val="12"/>
      <color indexed="9"/>
      <name val="Tahoma"/>
      <family val="2"/>
    </font>
    <font>
      <u/>
      <sz val="12"/>
      <color indexed="12"/>
      <name val="Arial"/>
    </font>
    <font>
      <u/>
      <sz val="12"/>
      <color indexed="12"/>
      <name val="Arial"/>
      <family val="2"/>
    </font>
    <font>
      <b/>
      <sz val="12"/>
      <name val="Tahoma"/>
      <family val="2"/>
    </font>
    <font>
      <sz val="12"/>
      <color indexed="10"/>
      <name val="Tahoma"/>
      <family val="2"/>
    </font>
    <font>
      <sz val="12"/>
      <color indexed="9"/>
      <name val="Tahoma"/>
      <family val="2"/>
    </font>
    <font>
      <sz val="10"/>
      <name val="Tahoma"/>
      <family val="2"/>
    </font>
    <font>
      <b/>
      <sz val="10"/>
      <name val="Tahoma"/>
      <family val="2"/>
    </font>
    <font>
      <sz val="12"/>
      <name val="Arial"/>
      <family val="2"/>
    </font>
    <font>
      <sz val="12"/>
      <color indexed="9"/>
      <name val="Arial"/>
      <family val="2"/>
    </font>
    <font>
      <b/>
      <sz val="12"/>
      <color indexed="9"/>
      <name val="Arial"/>
      <family val="2"/>
    </font>
    <font>
      <b/>
      <sz val="12"/>
      <name val="Arial"/>
      <family val="2"/>
    </font>
    <font>
      <b/>
      <sz val="14"/>
      <name val="Tahoma"/>
      <family val="2"/>
    </font>
    <font>
      <b/>
      <sz val="7"/>
      <color rgb="FF333333"/>
      <name val="Verdana"/>
      <family val="2"/>
    </font>
  </fonts>
  <fills count="7">
    <fill>
      <patternFill patternType="none"/>
    </fill>
    <fill>
      <patternFill patternType="gray125"/>
    </fill>
    <fill>
      <patternFill patternType="solid">
        <fgColor indexed="61"/>
        <bgColor indexed="64"/>
      </patternFill>
    </fill>
    <fill>
      <patternFill patternType="solid">
        <fgColor indexed="22"/>
        <bgColor indexed="64"/>
      </patternFill>
    </fill>
    <fill>
      <patternFill patternType="solid">
        <fgColor indexed="55"/>
        <bgColor indexed="64"/>
      </patternFill>
    </fill>
    <fill>
      <patternFill patternType="solid">
        <fgColor indexed="51"/>
        <bgColor indexed="64"/>
      </patternFill>
    </fill>
    <fill>
      <patternFill patternType="solid">
        <fgColor indexed="9"/>
        <bgColor indexed="64"/>
      </patternFill>
    </fill>
  </fills>
  <borders count="115">
    <border>
      <left/>
      <right/>
      <top/>
      <bottom/>
      <diagonal/>
    </border>
    <border>
      <left style="medium">
        <color indexed="64"/>
      </left>
      <right style="dashed">
        <color indexed="22"/>
      </right>
      <top style="dashed">
        <color indexed="22"/>
      </top>
      <bottom style="dashed">
        <color indexed="22"/>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dashed">
        <color indexed="55"/>
      </right>
      <top style="medium">
        <color indexed="64"/>
      </top>
      <bottom style="dashed">
        <color indexed="55"/>
      </bottom>
      <diagonal/>
    </border>
    <border>
      <left style="dashed">
        <color indexed="55"/>
      </left>
      <right style="dashed">
        <color indexed="55"/>
      </right>
      <top style="medium">
        <color indexed="64"/>
      </top>
      <bottom style="dashed">
        <color indexed="55"/>
      </bottom>
      <diagonal/>
    </border>
    <border>
      <left style="dashed">
        <color indexed="55"/>
      </left>
      <right style="medium">
        <color indexed="64"/>
      </right>
      <top style="medium">
        <color indexed="64"/>
      </top>
      <bottom style="dashed">
        <color indexed="55"/>
      </bottom>
      <diagonal/>
    </border>
    <border>
      <left style="medium">
        <color indexed="64"/>
      </left>
      <right style="dashed">
        <color indexed="55"/>
      </right>
      <top style="dashed">
        <color indexed="55"/>
      </top>
      <bottom style="medium">
        <color indexed="64"/>
      </bottom>
      <diagonal/>
    </border>
    <border>
      <left style="dashed">
        <color indexed="55"/>
      </left>
      <right style="dashed">
        <color indexed="55"/>
      </right>
      <top style="dashed">
        <color indexed="55"/>
      </top>
      <bottom style="medium">
        <color indexed="64"/>
      </bottom>
      <diagonal/>
    </border>
    <border>
      <left style="dashed">
        <color indexed="55"/>
      </left>
      <right style="medium">
        <color indexed="64"/>
      </right>
      <top style="dashed">
        <color indexed="55"/>
      </top>
      <bottom style="medium">
        <color indexed="64"/>
      </bottom>
      <diagonal/>
    </border>
    <border>
      <left style="hair">
        <color indexed="23"/>
      </left>
      <right/>
      <top style="medium">
        <color indexed="64"/>
      </top>
      <bottom style="hair">
        <color indexed="23"/>
      </bottom>
      <diagonal/>
    </border>
    <border>
      <left style="dotted">
        <color indexed="64"/>
      </left>
      <right style="medium">
        <color indexed="64"/>
      </right>
      <top style="medium">
        <color indexed="64"/>
      </top>
      <bottom style="dashed">
        <color indexed="55"/>
      </bottom>
      <diagonal/>
    </border>
    <border>
      <left style="dashed">
        <color indexed="22"/>
      </left>
      <right/>
      <top style="dashed">
        <color indexed="22"/>
      </top>
      <bottom style="dashed">
        <color indexed="22"/>
      </bottom>
      <diagonal/>
    </border>
    <border>
      <left style="dotted">
        <color indexed="64"/>
      </left>
      <right style="medium">
        <color indexed="64"/>
      </right>
      <top style="dashed">
        <color indexed="22"/>
      </top>
      <bottom style="dashed">
        <color indexed="22"/>
      </bottom>
      <diagonal/>
    </border>
    <border>
      <left style="dashed">
        <color indexed="22"/>
      </left>
      <right/>
      <top style="dashed">
        <color indexed="22"/>
      </top>
      <bottom/>
      <diagonal/>
    </border>
    <border>
      <left style="medium">
        <color indexed="64"/>
      </left>
      <right/>
      <top style="medium">
        <color indexed="64"/>
      </top>
      <bottom style="dashed">
        <color indexed="22"/>
      </bottom>
      <diagonal/>
    </border>
    <border>
      <left style="medium">
        <color indexed="64"/>
      </left>
      <right/>
      <top style="dashed">
        <color indexed="22"/>
      </top>
      <bottom style="medium">
        <color indexed="64"/>
      </bottom>
      <diagonal/>
    </border>
    <border>
      <left style="hair">
        <color indexed="23"/>
      </left>
      <right/>
      <top/>
      <bottom style="hair">
        <color indexed="23"/>
      </bottom>
      <diagonal/>
    </border>
    <border>
      <left style="hair">
        <color indexed="23"/>
      </left>
      <right/>
      <top style="hair">
        <color indexed="23"/>
      </top>
      <bottom style="hair">
        <color indexed="23"/>
      </bottom>
      <diagonal/>
    </border>
    <border>
      <left style="medium">
        <color indexed="64"/>
      </left>
      <right style="dotted">
        <color indexed="55"/>
      </right>
      <top style="dashed">
        <color indexed="22"/>
      </top>
      <bottom style="dashed">
        <color indexed="22"/>
      </bottom>
      <diagonal/>
    </border>
    <border>
      <left style="medium">
        <color indexed="64"/>
      </left>
      <right style="dotted">
        <color indexed="55"/>
      </right>
      <top/>
      <bottom style="medium">
        <color indexed="64"/>
      </bottom>
      <diagonal/>
    </border>
    <border>
      <left/>
      <right/>
      <top/>
      <bottom style="medium">
        <color indexed="64"/>
      </bottom>
      <diagonal/>
    </border>
    <border>
      <left style="dotted">
        <color indexed="64"/>
      </left>
      <right style="medium">
        <color indexed="64"/>
      </right>
      <top/>
      <bottom style="medium">
        <color indexed="64"/>
      </bottom>
      <diagonal/>
    </border>
    <border>
      <left style="dashed">
        <color indexed="55"/>
      </left>
      <right/>
      <top style="medium">
        <color indexed="64"/>
      </top>
      <bottom style="dashed">
        <color indexed="55"/>
      </bottom>
      <diagonal/>
    </border>
    <border>
      <left style="dashed">
        <color indexed="22"/>
      </left>
      <right style="medium">
        <color indexed="64"/>
      </right>
      <top style="medium">
        <color indexed="64"/>
      </top>
      <bottom style="dashed">
        <color indexed="55"/>
      </bottom>
      <diagonal/>
    </border>
    <border>
      <left style="medium">
        <color indexed="64"/>
      </left>
      <right style="dashed">
        <color indexed="55"/>
      </right>
      <top style="dashed">
        <color indexed="55"/>
      </top>
      <bottom style="dashed">
        <color indexed="55"/>
      </bottom>
      <diagonal/>
    </border>
    <border>
      <left style="dashed">
        <color indexed="55"/>
      </left>
      <right style="dashed">
        <color indexed="55"/>
      </right>
      <top style="dashed">
        <color indexed="55"/>
      </top>
      <bottom style="dashed">
        <color indexed="55"/>
      </bottom>
      <diagonal/>
    </border>
    <border>
      <left style="dashed">
        <color indexed="22"/>
      </left>
      <right style="medium">
        <color indexed="64"/>
      </right>
      <top style="dashed">
        <color indexed="55"/>
      </top>
      <bottom style="dashed">
        <color indexed="55"/>
      </bottom>
      <diagonal/>
    </border>
    <border>
      <left style="dashed">
        <color indexed="55"/>
      </left>
      <right/>
      <top style="dashed">
        <color indexed="55"/>
      </top>
      <bottom style="dashed">
        <color indexed="55"/>
      </bottom>
      <diagonal/>
    </border>
    <border>
      <left style="dashed">
        <color indexed="55"/>
      </left>
      <right style="dashed">
        <color indexed="55"/>
      </right>
      <top style="dashed">
        <color indexed="55"/>
      </top>
      <bottom/>
      <diagonal/>
    </border>
    <border>
      <left style="medium">
        <color indexed="64"/>
      </left>
      <right style="medium">
        <color indexed="64"/>
      </right>
      <top style="medium">
        <color indexed="64"/>
      </top>
      <bottom style="dashed">
        <color indexed="64"/>
      </bottom>
      <diagonal/>
    </border>
    <border>
      <left/>
      <right style="medium">
        <color indexed="64"/>
      </right>
      <top style="dashed">
        <color indexed="55"/>
      </top>
      <bottom style="dashed">
        <color indexed="55"/>
      </bottom>
      <diagonal/>
    </border>
    <border>
      <left style="medium">
        <color indexed="64"/>
      </left>
      <right style="medium">
        <color indexed="64"/>
      </right>
      <top/>
      <bottom style="dashed">
        <color indexed="55"/>
      </bottom>
      <diagonal/>
    </border>
    <border>
      <left style="medium">
        <color indexed="64"/>
      </left>
      <right style="medium">
        <color indexed="64"/>
      </right>
      <top style="dashed">
        <color indexed="55"/>
      </top>
      <bottom style="medium">
        <color indexed="64"/>
      </bottom>
      <diagonal/>
    </border>
    <border>
      <left style="dashed">
        <color indexed="55"/>
      </left>
      <right style="dashed">
        <color indexed="55"/>
      </right>
      <top/>
      <bottom style="dashed">
        <color indexed="55"/>
      </bottom>
      <diagonal/>
    </border>
    <border>
      <left style="dashed">
        <color indexed="22"/>
      </left>
      <right style="medium">
        <color indexed="64"/>
      </right>
      <top style="dashed">
        <color indexed="55"/>
      </top>
      <bottom style="medium">
        <color indexed="64"/>
      </bottom>
      <diagonal/>
    </border>
    <border>
      <left style="medium">
        <color indexed="64"/>
      </left>
      <right style="dashed">
        <color indexed="55"/>
      </right>
      <top style="medium">
        <color indexed="64"/>
      </top>
      <bottom/>
      <diagonal/>
    </border>
    <border>
      <left/>
      <right style="dashed">
        <color indexed="55"/>
      </right>
      <top style="medium">
        <color indexed="64"/>
      </top>
      <bottom style="dashed">
        <color indexed="55"/>
      </bottom>
      <diagonal/>
    </border>
    <border>
      <left/>
      <right style="medium">
        <color indexed="64"/>
      </right>
      <top style="medium">
        <color indexed="64"/>
      </top>
      <bottom style="dashed">
        <color indexed="55"/>
      </bottom>
      <diagonal/>
    </border>
    <border>
      <left style="medium">
        <color indexed="64"/>
      </left>
      <right style="dashed">
        <color indexed="55"/>
      </right>
      <top/>
      <bottom style="dashed">
        <color indexed="55"/>
      </bottom>
      <diagonal/>
    </border>
    <border>
      <left/>
      <right style="dashed">
        <color indexed="55"/>
      </right>
      <top style="dashed">
        <color indexed="55"/>
      </top>
      <bottom style="dashed">
        <color indexed="55"/>
      </bottom>
      <diagonal/>
    </border>
    <border>
      <left style="dashed">
        <color indexed="55"/>
      </left>
      <right style="medium">
        <color indexed="64"/>
      </right>
      <top style="dashed">
        <color indexed="55"/>
      </top>
      <bottom style="dashed">
        <color indexed="55"/>
      </bottom>
      <diagonal/>
    </border>
    <border>
      <left style="medium">
        <color indexed="64"/>
      </left>
      <right style="dashed">
        <color indexed="22"/>
      </right>
      <top/>
      <bottom style="dashed">
        <color indexed="22"/>
      </bottom>
      <diagonal/>
    </border>
    <border>
      <left style="dashed">
        <color indexed="22"/>
      </left>
      <right style="dashed">
        <color indexed="22"/>
      </right>
      <top/>
      <bottom style="dashed">
        <color indexed="22"/>
      </bottom>
      <diagonal/>
    </border>
    <border>
      <left style="dashed">
        <color indexed="22"/>
      </left>
      <right style="medium">
        <color indexed="64"/>
      </right>
      <top/>
      <bottom style="dashed">
        <color indexed="22"/>
      </bottom>
      <diagonal/>
    </border>
    <border>
      <left style="dashed">
        <color indexed="22"/>
      </left>
      <right style="dashed">
        <color indexed="22"/>
      </right>
      <top style="dashed">
        <color indexed="22"/>
      </top>
      <bottom style="dashed">
        <color indexed="22"/>
      </bottom>
      <diagonal/>
    </border>
    <border>
      <left style="dashed">
        <color indexed="22"/>
      </left>
      <right style="medium">
        <color indexed="64"/>
      </right>
      <top style="dashed">
        <color indexed="22"/>
      </top>
      <bottom style="dashed">
        <color indexed="22"/>
      </bottom>
      <diagonal/>
    </border>
    <border>
      <left style="medium">
        <color indexed="64"/>
      </left>
      <right style="dashed">
        <color indexed="22"/>
      </right>
      <top style="dashed">
        <color indexed="22"/>
      </top>
      <bottom style="medium">
        <color indexed="64"/>
      </bottom>
      <diagonal/>
    </border>
    <border>
      <left style="dashed">
        <color indexed="22"/>
      </left>
      <right style="dashed">
        <color indexed="22"/>
      </right>
      <top style="dashed">
        <color indexed="22"/>
      </top>
      <bottom style="medium">
        <color indexed="64"/>
      </bottom>
      <diagonal/>
    </border>
    <border>
      <left style="dashed">
        <color indexed="22"/>
      </left>
      <right style="medium">
        <color indexed="64"/>
      </right>
      <top style="dashed">
        <color indexed="22"/>
      </top>
      <bottom style="medium">
        <color indexed="64"/>
      </bottom>
      <diagonal/>
    </border>
    <border>
      <left style="medium">
        <color indexed="64"/>
      </left>
      <right style="dashed">
        <color indexed="55"/>
      </right>
      <top style="medium">
        <color indexed="64"/>
      </top>
      <bottom style="dashed">
        <color indexed="22"/>
      </bottom>
      <diagonal/>
    </border>
    <border>
      <left style="dashed">
        <color indexed="55"/>
      </left>
      <right style="dashed">
        <color indexed="55"/>
      </right>
      <top style="medium">
        <color indexed="64"/>
      </top>
      <bottom/>
      <diagonal/>
    </border>
    <border>
      <left style="dashed">
        <color indexed="22"/>
      </left>
      <right style="medium">
        <color indexed="64"/>
      </right>
      <top style="hair">
        <color indexed="23"/>
      </top>
      <bottom style="dashed">
        <color indexed="22"/>
      </bottom>
      <diagonal/>
    </border>
    <border>
      <left style="medium">
        <color indexed="64"/>
      </left>
      <right style="dashed">
        <color indexed="22"/>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dashed">
        <color indexed="55"/>
      </right>
      <top style="dashed">
        <color indexed="55"/>
      </top>
      <bottom/>
      <diagonal/>
    </border>
    <border>
      <left style="dashed">
        <color indexed="55"/>
      </left>
      <right style="medium">
        <color indexed="64"/>
      </right>
      <top style="dashed">
        <color indexed="55"/>
      </top>
      <bottom/>
      <diagonal/>
    </border>
    <border>
      <left/>
      <right/>
      <top style="medium">
        <color indexed="64"/>
      </top>
      <bottom/>
      <diagonal/>
    </border>
    <border>
      <left style="medium">
        <color indexed="64"/>
      </left>
      <right/>
      <top style="dashed">
        <color indexed="22"/>
      </top>
      <bottom style="dashed">
        <color indexed="22"/>
      </bottom>
      <diagonal/>
    </border>
    <border>
      <left style="medium">
        <color indexed="64"/>
      </left>
      <right style="medium">
        <color indexed="64"/>
      </right>
      <top style="medium">
        <color indexed="64"/>
      </top>
      <bottom style="dashed">
        <color indexed="22"/>
      </bottom>
      <diagonal/>
    </border>
    <border>
      <left/>
      <right style="medium">
        <color indexed="64"/>
      </right>
      <top style="dashed">
        <color indexed="22"/>
      </top>
      <bottom style="dashed">
        <color indexed="22"/>
      </bottom>
      <diagonal/>
    </border>
    <border>
      <left/>
      <right style="dashed">
        <color indexed="22"/>
      </right>
      <top style="dashed">
        <color indexed="22"/>
      </top>
      <bottom style="dashed">
        <color indexed="22"/>
      </bottom>
      <diagonal/>
    </border>
    <border>
      <left style="medium">
        <color indexed="64"/>
      </left>
      <right style="medium">
        <color indexed="64"/>
      </right>
      <top style="dashed">
        <color indexed="22"/>
      </top>
      <bottom style="dashed">
        <color indexed="22"/>
      </bottom>
      <diagonal/>
    </border>
    <border>
      <left style="medium">
        <color indexed="64"/>
      </left>
      <right style="medium">
        <color indexed="64"/>
      </right>
      <top style="dashed">
        <color indexed="22"/>
      </top>
      <bottom style="medium">
        <color indexed="64"/>
      </bottom>
      <diagonal/>
    </border>
    <border>
      <left/>
      <right style="dashed">
        <color indexed="22"/>
      </right>
      <top/>
      <bottom style="dashed">
        <color indexed="22"/>
      </bottom>
      <diagonal/>
    </border>
    <border>
      <left/>
      <right style="dashed">
        <color indexed="22"/>
      </right>
      <top style="dashed">
        <color indexed="22"/>
      </top>
      <bottom/>
      <diagonal/>
    </border>
    <border>
      <left style="medium">
        <color indexed="64"/>
      </left>
      <right style="dashed">
        <color indexed="55"/>
      </right>
      <top style="dashed">
        <color indexed="22"/>
      </top>
      <bottom style="medium">
        <color indexed="64"/>
      </bottom>
      <diagonal/>
    </border>
    <border>
      <left/>
      <right style="dashed">
        <color indexed="22"/>
      </right>
      <top style="dashed">
        <color indexed="22"/>
      </top>
      <bottom style="medium">
        <color indexed="64"/>
      </bottom>
      <diagonal/>
    </border>
    <border>
      <left style="dashed">
        <color indexed="55"/>
      </left>
      <right style="dashed">
        <color indexed="22"/>
      </right>
      <top style="medium">
        <color indexed="64"/>
      </top>
      <bottom style="dashed">
        <color indexed="22"/>
      </bottom>
      <diagonal/>
    </border>
    <border>
      <left style="dashed">
        <color indexed="22"/>
      </left>
      <right style="dashed">
        <color indexed="22"/>
      </right>
      <top style="medium">
        <color indexed="64"/>
      </top>
      <bottom style="dashed">
        <color indexed="22"/>
      </bottom>
      <diagonal/>
    </border>
    <border>
      <left style="dashed">
        <color indexed="22"/>
      </left>
      <right style="medium">
        <color indexed="64"/>
      </right>
      <top style="medium">
        <color indexed="64"/>
      </top>
      <bottom style="dashed">
        <color indexed="22"/>
      </bottom>
      <diagonal/>
    </border>
    <border>
      <left style="dashed">
        <color indexed="55"/>
      </left>
      <right style="dashed">
        <color indexed="22"/>
      </right>
      <top style="dashed">
        <color indexed="22"/>
      </top>
      <bottom style="dashed">
        <color indexed="22"/>
      </bottom>
      <diagonal/>
    </border>
    <border>
      <left style="medium">
        <color indexed="64"/>
      </left>
      <right/>
      <top/>
      <bottom/>
      <diagonal/>
    </border>
    <border>
      <left style="dashed">
        <color indexed="55"/>
      </left>
      <right style="medium">
        <color indexed="64"/>
      </right>
      <top/>
      <bottom style="dashed">
        <color indexed="55"/>
      </bottom>
      <diagonal/>
    </border>
    <border>
      <left style="medium">
        <color indexed="64"/>
      </left>
      <right style="dotted">
        <color indexed="55"/>
      </right>
      <top style="medium">
        <color indexed="64"/>
      </top>
      <bottom style="dashed">
        <color indexed="55"/>
      </bottom>
      <diagonal/>
    </border>
    <border>
      <left/>
      <right style="dotted">
        <color indexed="55"/>
      </right>
      <top style="medium">
        <color indexed="64"/>
      </top>
      <bottom style="dashed">
        <color indexed="55"/>
      </bottom>
      <diagonal/>
    </border>
    <border>
      <left style="dashed">
        <color indexed="55"/>
      </left>
      <right style="medium">
        <color indexed="64"/>
      </right>
      <top style="medium">
        <color indexed="64"/>
      </top>
      <bottom/>
      <diagonal/>
    </border>
    <border>
      <left style="dotted">
        <color indexed="55"/>
      </left>
      <right style="dotted">
        <color indexed="55"/>
      </right>
      <top style="dotted">
        <color indexed="55"/>
      </top>
      <bottom style="dotted">
        <color indexed="55"/>
      </bottom>
      <diagonal/>
    </border>
    <border>
      <left style="dotted">
        <color indexed="55"/>
      </left>
      <right style="medium">
        <color indexed="64"/>
      </right>
      <top style="dotted">
        <color indexed="55"/>
      </top>
      <bottom style="dotted">
        <color indexed="55"/>
      </bottom>
      <diagonal/>
    </border>
    <border>
      <left/>
      <right style="dotted">
        <color indexed="55"/>
      </right>
      <top/>
      <bottom style="medium">
        <color indexed="64"/>
      </bottom>
      <diagonal/>
    </border>
    <border>
      <left style="dotted">
        <color indexed="55"/>
      </left>
      <right/>
      <top style="medium">
        <color indexed="64"/>
      </top>
      <bottom style="dashed">
        <color indexed="55"/>
      </bottom>
      <diagonal/>
    </border>
    <border>
      <left style="dashed">
        <color indexed="55"/>
      </left>
      <right/>
      <top style="dashed">
        <color indexed="55"/>
      </top>
      <bottom style="medium">
        <color indexed="64"/>
      </bottom>
      <diagonal/>
    </border>
    <border>
      <left style="medium">
        <color indexed="64"/>
      </left>
      <right style="dashed">
        <color indexed="22"/>
      </right>
      <top style="medium">
        <color indexed="64"/>
      </top>
      <bottom style="dashed">
        <color indexed="22"/>
      </bottom>
      <diagonal/>
    </border>
    <border>
      <left style="hair">
        <color indexed="23"/>
      </left>
      <right style="dashed">
        <color indexed="22"/>
      </right>
      <top style="hair">
        <color indexed="23"/>
      </top>
      <bottom style="hair">
        <color indexed="23"/>
      </bottom>
      <diagonal/>
    </border>
    <border>
      <left/>
      <right style="dashed">
        <color indexed="22"/>
      </right>
      <top/>
      <bottom style="medium">
        <color indexed="64"/>
      </bottom>
      <diagonal/>
    </border>
    <border>
      <left style="dashed">
        <color indexed="22"/>
      </left>
      <right/>
      <top/>
      <bottom style="medium">
        <color indexed="64"/>
      </bottom>
      <diagonal/>
    </border>
    <border>
      <left style="thin">
        <color indexed="64"/>
      </left>
      <right style="dashed">
        <color indexed="55"/>
      </right>
      <top style="medium">
        <color indexed="64"/>
      </top>
      <bottom style="dashed">
        <color indexed="55"/>
      </bottom>
      <diagonal/>
    </border>
    <border>
      <left style="medium">
        <color indexed="64"/>
      </left>
      <right style="medium">
        <color indexed="64"/>
      </right>
      <top style="medium">
        <color indexed="64"/>
      </top>
      <bottom style="dashed">
        <color indexed="55"/>
      </bottom>
      <diagonal/>
    </border>
    <border>
      <left style="medium">
        <color indexed="64"/>
      </left>
      <right style="medium">
        <color indexed="64"/>
      </right>
      <top style="dashed">
        <color indexed="55"/>
      </top>
      <bottom style="dashed">
        <color indexed="55"/>
      </bottom>
      <diagonal/>
    </border>
    <border>
      <left/>
      <right style="dashed">
        <color indexed="55"/>
      </right>
      <top style="dashed">
        <color indexed="55"/>
      </top>
      <bottom/>
      <diagonal/>
    </border>
    <border>
      <left style="medium">
        <color indexed="64"/>
      </left>
      <right/>
      <top/>
      <bottom style="medium">
        <color indexed="64"/>
      </bottom>
      <diagonal/>
    </border>
    <border>
      <left/>
      <right style="dashed">
        <color indexed="55"/>
      </right>
      <top style="dashed">
        <color indexed="55"/>
      </top>
      <bottom style="medium">
        <color indexed="64"/>
      </bottom>
      <diagonal/>
    </border>
    <border>
      <left style="medium">
        <color indexed="64"/>
      </left>
      <right/>
      <top style="medium">
        <color indexed="64"/>
      </top>
      <bottom style="dashed">
        <color indexed="55"/>
      </bottom>
      <diagonal/>
    </border>
    <border>
      <left style="dashed">
        <color indexed="22"/>
      </left>
      <right style="dashed">
        <color indexed="55"/>
      </right>
      <top style="dashed">
        <color indexed="55"/>
      </top>
      <bottom style="dashed">
        <color indexed="22"/>
      </bottom>
      <diagonal/>
    </border>
    <border>
      <left style="dashed">
        <color indexed="55"/>
      </left>
      <right style="dashed">
        <color indexed="55"/>
      </right>
      <top style="dashed">
        <color indexed="55"/>
      </top>
      <bottom style="dashed">
        <color indexed="22"/>
      </bottom>
      <diagonal/>
    </border>
    <border>
      <left style="dashed">
        <color indexed="55"/>
      </left>
      <right style="medium">
        <color indexed="64"/>
      </right>
      <top style="dashed">
        <color indexed="55"/>
      </top>
      <bottom style="dashed">
        <color indexed="22"/>
      </bottom>
      <diagonal/>
    </border>
    <border>
      <left style="dashed">
        <color indexed="22"/>
      </left>
      <right style="dashed">
        <color indexed="55"/>
      </right>
      <top style="dashed">
        <color indexed="22"/>
      </top>
      <bottom style="dashed">
        <color indexed="22"/>
      </bottom>
      <diagonal/>
    </border>
    <border>
      <left style="dashed">
        <color indexed="55"/>
      </left>
      <right style="dashed">
        <color indexed="55"/>
      </right>
      <top style="dashed">
        <color indexed="22"/>
      </top>
      <bottom style="dashed">
        <color indexed="22"/>
      </bottom>
      <diagonal/>
    </border>
    <border>
      <left style="dashed">
        <color indexed="55"/>
      </left>
      <right style="medium">
        <color indexed="64"/>
      </right>
      <top style="dashed">
        <color indexed="22"/>
      </top>
      <bottom style="dashed">
        <color indexed="22"/>
      </bottom>
      <diagonal/>
    </border>
    <border>
      <left style="dashed">
        <color indexed="55"/>
      </left>
      <right style="medium">
        <color indexed="64"/>
      </right>
      <top style="dashed">
        <color indexed="22"/>
      </top>
      <bottom style="dashed">
        <color indexed="55"/>
      </bottom>
      <diagonal/>
    </border>
    <border>
      <left style="medium">
        <color indexed="64"/>
      </left>
      <right style="dotted">
        <color indexed="55"/>
      </right>
      <top/>
      <bottom/>
      <diagonal/>
    </border>
    <border>
      <left style="dashed">
        <color indexed="22"/>
      </left>
      <right style="dashed">
        <color indexed="55"/>
      </right>
      <top/>
      <bottom/>
      <diagonal/>
    </border>
    <border>
      <left style="dashed">
        <color indexed="55"/>
      </left>
      <right style="dashed">
        <color indexed="55"/>
      </right>
      <top/>
      <bottom/>
      <diagonal/>
    </border>
    <border>
      <left/>
      <right style="dashed">
        <color indexed="55"/>
      </right>
      <top/>
      <bottom/>
      <diagonal/>
    </border>
    <border>
      <left style="dashed">
        <color indexed="55"/>
      </left>
      <right style="medium">
        <color indexed="64"/>
      </right>
      <top/>
      <bottom/>
      <diagonal/>
    </border>
    <border>
      <left style="dashed">
        <color indexed="22"/>
      </left>
      <right style="dashed">
        <color indexed="55"/>
      </right>
      <top style="dashed">
        <color indexed="55"/>
      </top>
      <bottom style="medium">
        <color indexed="64"/>
      </bottom>
      <diagonal/>
    </border>
    <border>
      <left style="medium">
        <color indexed="64"/>
      </left>
      <right style="dashed">
        <color indexed="22"/>
      </right>
      <top style="dashed">
        <color indexed="55"/>
      </top>
      <bottom style="dashed">
        <color indexed="22"/>
      </bottom>
      <diagonal/>
    </border>
    <border>
      <left style="dashed">
        <color indexed="22"/>
      </left>
      <right style="dashed">
        <color indexed="22"/>
      </right>
      <top style="dashed">
        <color indexed="55"/>
      </top>
      <bottom style="dashed">
        <color indexed="22"/>
      </bottom>
      <diagonal/>
    </border>
    <border>
      <left style="dashed">
        <color indexed="22"/>
      </left>
      <right style="medium">
        <color indexed="64"/>
      </right>
      <top style="dashed">
        <color indexed="55"/>
      </top>
      <bottom style="dashed">
        <color indexed="22"/>
      </bottom>
      <diagonal/>
    </border>
    <border>
      <left style="dashed">
        <color indexed="22"/>
      </left>
      <right style="dashed">
        <color indexed="22"/>
      </right>
      <top style="dashed">
        <color indexed="55"/>
      </top>
      <bottom style="medium">
        <color indexed="64"/>
      </bottom>
      <diagonal/>
    </border>
  </borders>
  <cellStyleXfs count="5">
    <xf numFmtId="0" fontId="0" fillId="0" borderId="0"/>
    <xf numFmtId="9" fontId="2" fillId="0" borderId="0" applyFont="0" applyFill="0" applyBorder="0" applyAlignment="0" applyProtection="0"/>
    <xf numFmtId="0" fontId="5" fillId="0" borderId="0"/>
    <xf numFmtId="0" fontId="7" fillId="0" borderId="0" applyNumberFormat="0" applyFill="0" applyBorder="0" applyAlignment="0" applyProtection="0">
      <alignment vertical="top"/>
      <protection locked="0"/>
    </xf>
    <xf numFmtId="0" fontId="5" fillId="0" borderId="0"/>
  </cellStyleXfs>
  <cellXfs count="391">
    <xf numFmtId="0" fontId="0" fillId="0" borderId="0" xfId="0"/>
    <xf numFmtId="0" fontId="3" fillId="0" borderId="0" xfId="0" applyFont="1"/>
    <xf numFmtId="0" fontId="4" fillId="0" borderId="0" xfId="0" applyFont="1" applyAlignment="1">
      <alignment horizontal="left"/>
    </xf>
    <xf numFmtId="0" fontId="3" fillId="0" borderId="0" xfId="0" applyFont="1" applyAlignment="1">
      <alignment horizontal="left"/>
    </xf>
    <xf numFmtId="0" fontId="6" fillId="2" borderId="1" xfId="2" applyNumberFormat="1" applyFont="1" applyFill="1" applyBorder="1" applyAlignment="1" applyProtection="1">
      <alignment horizontal="left" wrapText="1"/>
    </xf>
    <xf numFmtId="0" fontId="8" fillId="0" borderId="2" xfId="3" applyFont="1" applyBorder="1" applyAlignment="1" applyProtection="1">
      <alignment horizontal="left" wrapText="1"/>
    </xf>
    <xf numFmtId="0" fontId="3" fillId="0" borderId="3" xfId="0" applyFont="1" applyBorder="1" applyAlignment="1">
      <alignment horizontal="left" wrapText="1"/>
    </xf>
    <xf numFmtId="0" fontId="3" fillId="0" borderId="4" xfId="0" applyFont="1" applyBorder="1" applyAlignment="1">
      <alignment wrapText="1"/>
    </xf>
    <xf numFmtId="0" fontId="8" fillId="0" borderId="5" xfId="3" applyFont="1" applyBorder="1" applyAlignment="1" applyProtection="1">
      <alignment horizontal="left" wrapText="1"/>
    </xf>
    <xf numFmtId="0" fontId="3" fillId="0" borderId="6" xfId="0" applyFont="1" applyBorder="1" applyAlignment="1">
      <alignment horizontal="left" wrapText="1"/>
    </xf>
    <xf numFmtId="0" fontId="3" fillId="0" borderId="7" xfId="0" applyFont="1" applyBorder="1" applyAlignment="1">
      <alignment wrapText="1"/>
    </xf>
    <xf numFmtId="0" fontId="6" fillId="2" borderId="8" xfId="2" applyNumberFormat="1" applyFont="1" applyFill="1" applyBorder="1" applyAlignment="1" applyProtection="1"/>
    <xf numFmtId="0" fontId="6" fillId="2" borderId="9" xfId="2" applyNumberFormat="1" applyFont="1" applyFill="1" applyBorder="1" applyAlignment="1" applyProtection="1">
      <alignment horizontal="center"/>
    </xf>
    <xf numFmtId="0" fontId="6" fillId="2" borderId="10" xfId="2" applyNumberFormat="1" applyFont="1" applyFill="1" applyBorder="1" applyAlignment="1" applyProtection="1">
      <alignment horizontal="center"/>
    </xf>
    <xf numFmtId="0" fontId="3" fillId="0" borderId="11" xfId="2" applyNumberFormat="1" applyFont="1" applyFill="1" applyBorder="1" applyAlignment="1" applyProtection="1">
      <alignment horizontal="left" indent="1"/>
    </xf>
    <xf numFmtId="0" fontId="3" fillId="0" borderId="12" xfId="2" applyNumberFormat="1" applyFont="1" applyFill="1" applyBorder="1" applyAlignment="1" applyProtection="1">
      <alignment horizontal="left" indent="1"/>
    </xf>
    <xf numFmtId="0" fontId="3" fillId="0" borderId="13" xfId="2" applyNumberFormat="1" applyFont="1" applyFill="1" applyBorder="1" applyAlignment="1" applyProtection="1">
      <alignment horizontal="left" indent="1"/>
    </xf>
    <xf numFmtId="0" fontId="3" fillId="0" borderId="0" xfId="2" applyNumberFormat="1" applyFont="1" applyFill="1" applyBorder="1" applyAlignment="1" applyProtection="1">
      <alignment horizontal="left" indent="1"/>
    </xf>
    <xf numFmtId="0" fontId="6" fillId="2" borderId="14" xfId="2" applyNumberFormat="1" applyFont="1" applyFill="1" applyBorder="1" applyAlignment="1" applyProtection="1">
      <alignment horizontal="center"/>
    </xf>
    <xf numFmtId="0" fontId="6" fillId="2" borderId="15" xfId="2" applyNumberFormat="1" applyFont="1" applyFill="1" applyBorder="1" applyAlignment="1" applyProtection="1">
      <alignment horizontal="center"/>
    </xf>
    <xf numFmtId="0" fontId="3" fillId="3" borderId="1" xfId="4" applyNumberFormat="1" applyFont="1" applyFill="1" applyBorder="1" applyAlignment="1"/>
    <xf numFmtId="164" fontId="3" fillId="3" borderId="16" xfId="1" applyNumberFormat="1" applyFont="1" applyFill="1" applyBorder="1" applyAlignment="1"/>
    <xf numFmtId="0" fontId="3" fillId="3" borderId="17" xfId="4" applyNumberFormat="1" applyFont="1" applyFill="1" applyBorder="1" applyAlignment="1"/>
    <xf numFmtId="164" fontId="3" fillId="3" borderId="18" xfId="1" applyNumberFormat="1" applyFont="1" applyFill="1" applyBorder="1" applyAlignment="1"/>
    <xf numFmtId="164" fontId="9" fillId="3" borderId="19" xfId="1" applyNumberFormat="1" applyFont="1" applyFill="1" applyBorder="1" applyAlignment="1"/>
    <xf numFmtId="0" fontId="3" fillId="4" borderId="1" xfId="4" applyNumberFormat="1" applyFont="1" applyFill="1" applyBorder="1" applyAlignment="1"/>
    <xf numFmtId="164" fontId="9" fillId="4" borderId="20" xfId="1" applyNumberFormat="1" applyFont="1" applyFill="1" applyBorder="1" applyAlignment="1"/>
    <xf numFmtId="0" fontId="3" fillId="4" borderId="17" xfId="4" applyNumberFormat="1" applyFont="1" applyFill="1" applyBorder="1" applyAlignment="1"/>
    <xf numFmtId="164" fontId="3" fillId="4" borderId="21" xfId="1" applyNumberFormat="1" applyFont="1" applyFill="1" applyBorder="1"/>
    <xf numFmtId="164" fontId="3" fillId="4" borderId="22" xfId="1" applyNumberFormat="1" applyFont="1" applyFill="1" applyBorder="1"/>
    <xf numFmtId="164" fontId="9" fillId="4" borderId="22" xfId="1" applyNumberFormat="1" applyFont="1" applyFill="1" applyBorder="1"/>
    <xf numFmtId="0" fontId="3" fillId="5" borderId="1" xfId="4" applyNumberFormat="1" applyFont="1" applyFill="1" applyBorder="1" applyAlignment="1"/>
    <xf numFmtId="164" fontId="3" fillId="5" borderId="22" xfId="1" applyNumberFormat="1" applyFont="1" applyFill="1" applyBorder="1"/>
    <xf numFmtId="0" fontId="3" fillId="5" borderId="17" xfId="4" applyNumberFormat="1" applyFont="1" applyFill="1" applyBorder="1" applyAlignment="1"/>
    <xf numFmtId="0" fontId="3" fillId="5" borderId="23" xfId="4" applyNumberFormat="1" applyFont="1" applyFill="1" applyBorder="1" applyAlignment="1">
      <alignment horizontal="left"/>
    </xf>
    <xf numFmtId="0" fontId="9" fillId="0" borderId="24" xfId="4" applyNumberFormat="1" applyFont="1" applyFill="1" applyBorder="1" applyAlignment="1">
      <alignment horizontal="left"/>
    </xf>
    <xf numFmtId="10" fontId="9" fillId="0" borderId="25" xfId="0" applyNumberFormat="1" applyFont="1" applyBorder="1"/>
    <xf numFmtId="3" fontId="9" fillId="0" borderId="26" xfId="0" applyNumberFormat="1" applyFont="1" applyBorder="1"/>
    <xf numFmtId="0" fontId="8" fillId="0" borderId="0" xfId="3" applyFont="1" applyAlignment="1" applyProtection="1"/>
    <xf numFmtId="0" fontId="3" fillId="0" borderId="0" xfId="4" applyNumberFormat="1" applyFont="1" applyFill="1" applyBorder="1" applyAlignment="1">
      <alignment horizontal="left"/>
    </xf>
    <xf numFmtId="0" fontId="10" fillId="0" borderId="0" xfId="0" applyFont="1"/>
    <xf numFmtId="0" fontId="6" fillId="2" borderId="27" xfId="2" applyNumberFormat="1" applyFont="1" applyFill="1" applyBorder="1" applyAlignment="1" applyProtection="1">
      <alignment horizontal="center"/>
    </xf>
    <xf numFmtId="0" fontId="6" fillId="2" borderId="28" xfId="2" applyNumberFormat="1" applyFont="1" applyFill="1" applyBorder="1" applyAlignment="1" applyProtection="1">
      <alignment horizontal="center"/>
    </xf>
    <xf numFmtId="164" fontId="3" fillId="0" borderId="29" xfId="2" applyNumberFormat="1" applyFont="1" applyFill="1" applyBorder="1" applyAlignment="1" applyProtection="1"/>
    <xf numFmtId="164" fontId="3" fillId="0" borderId="30" xfId="2" applyNumberFormat="1" applyFont="1" applyFill="1" applyBorder="1" applyAlignment="1" applyProtection="1"/>
    <xf numFmtId="0" fontId="3" fillId="0" borderId="31" xfId="2" applyNumberFormat="1" applyFont="1" applyFill="1" applyBorder="1" applyAlignment="1" applyProtection="1"/>
    <xf numFmtId="164" fontId="3" fillId="0" borderId="32" xfId="2" applyNumberFormat="1" applyFont="1" applyFill="1" applyBorder="1" applyAlignment="1" applyProtection="1"/>
    <xf numFmtId="164" fontId="3" fillId="0" borderId="33" xfId="2" applyNumberFormat="1" applyFont="1" applyFill="1" applyBorder="1" applyAlignment="1" applyProtection="1"/>
    <xf numFmtId="164" fontId="9" fillId="0" borderId="34" xfId="2" applyNumberFormat="1" applyFont="1" applyFill="1" applyBorder="1" applyAlignment="1" applyProtection="1"/>
    <xf numFmtId="0" fontId="3" fillId="0" borderId="35" xfId="2" applyNumberFormat="1" applyFont="1" applyFill="1" applyBorder="1" applyAlignment="1" applyProtection="1"/>
    <xf numFmtId="164" fontId="9" fillId="0" borderId="36" xfId="2" applyNumberFormat="1" applyFont="1" applyFill="1" applyBorder="1" applyAlignment="1" applyProtection="1"/>
    <xf numFmtId="164" fontId="9" fillId="0" borderId="37" xfId="2" applyNumberFormat="1" applyFont="1" applyFill="1" applyBorder="1" applyAlignment="1" applyProtection="1"/>
    <xf numFmtId="164" fontId="3" fillId="0" borderId="38" xfId="2" applyNumberFormat="1" applyFont="1" applyFill="1" applyBorder="1" applyAlignment="1" applyProtection="1"/>
    <xf numFmtId="164" fontId="3" fillId="0" borderId="11" xfId="2" applyNumberFormat="1" applyFont="1" applyFill="1" applyBorder="1" applyAlignment="1" applyProtection="1"/>
    <xf numFmtId="164" fontId="3" fillId="0" borderId="12" xfId="2" applyNumberFormat="1" applyFont="1" applyFill="1" applyBorder="1" applyAlignment="1" applyProtection="1"/>
    <xf numFmtId="0" fontId="3" fillId="0" borderId="39" xfId="2" applyNumberFormat="1" applyFont="1" applyFill="1" applyBorder="1" applyAlignment="1" applyProtection="1"/>
    <xf numFmtId="164" fontId="3" fillId="0" borderId="0" xfId="2" applyNumberFormat="1" applyFont="1" applyFill="1" applyBorder="1" applyAlignment="1" applyProtection="1"/>
    <xf numFmtId="0" fontId="3" fillId="0" borderId="0" xfId="2" applyNumberFormat="1" applyFont="1" applyFill="1" applyBorder="1" applyAlignment="1" applyProtection="1"/>
    <xf numFmtId="0" fontId="6" fillId="2" borderId="33" xfId="2" applyNumberFormat="1" applyFont="1" applyFill="1" applyBorder="1" applyAlignment="1" applyProtection="1">
      <alignment horizontal="center"/>
    </xf>
    <xf numFmtId="0" fontId="6" fillId="2" borderId="44" xfId="2" applyNumberFormat="1" applyFont="1" applyFill="1" applyBorder="1" applyAlignment="1" applyProtection="1">
      <alignment horizontal="center"/>
    </xf>
    <xf numFmtId="0" fontId="6" fillId="2" borderId="30" xfId="2" applyNumberFormat="1" applyFont="1" applyFill="1" applyBorder="1" applyAlignment="1" applyProtection="1">
      <alignment horizontal="center"/>
    </xf>
    <xf numFmtId="0" fontId="6" fillId="2" borderId="45" xfId="2" applyNumberFormat="1" applyFont="1" applyFill="1" applyBorder="1" applyAlignment="1" applyProtection="1">
      <alignment horizontal="center"/>
    </xf>
    <xf numFmtId="0" fontId="3" fillId="0" borderId="46" xfId="4" applyNumberFormat="1" applyFont="1" applyFill="1" applyBorder="1" applyAlignment="1">
      <alignment horizontal="left"/>
    </xf>
    <xf numFmtId="10" fontId="3" fillId="0" borderId="47" xfId="1" applyNumberFormat="1" applyFont="1" applyBorder="1"/>
    <xf numFmtId="3" fontId="3" fillId="0" borderId="47" xfId="0" applyNumberFormat="1" applyFont="1" applyBorder="1"/>
    <xf numFmtId="3" fontId="3" fillId="0" borderId="48" xfId="0" applyNumberFormat="1" applyFont="1" applyBorder="1"/>
    <xf numFmtId="0" fontId="3" fillId="0" borderId="1" xfId="4" applyNumberFormat="1" applyFont="1" applyFill="1" applyBorder="1" applyAlignment="1">
      <alignment horizontal="left"/>
    </xf>
    <xf numFmtId="0" fontId="3" fillId="0" borderId="49" xfId="0" applyFont="1" applyBorder="1"/>
    <xf numFmtId="0" fontId="3" fillId="3" borderId="49" xfId="0" applyFont="1" applyFill="1" applyBorder="1"/>
    <xf numFmtId="3" fontId="3" fillId="0" borderId="50" xfId="0" applyNumberFormat="1" applyFont="1" applyBorder="1"/>
    <xf numFmtId="0" fontId="9" fillId="0" borderId="51" xfId="4" applyNumberFormat="1" applyFont="1" applyFill="1" applyBorder="1" applyAlignment="1">
      <alignment horizontal="left"/>
    </xf>
    <xf numFmtId="0" fontId="9" fillId="0" borderId="52" xfId="0" applyFont="1" applyBorder="1"/>
    <xf numFmtId="0" fontId="9" fillId="0" borderId="53" xfId="0" applyFont="1" applyBorder="1"/>
    <xf numFmtId="0" fontId="6" fillId="2" borderId="54" xfId="2" applyNumberFormat="1" applyFont="1" applyFill="1" applyBorder="1" applyAlignment="1" applyProtection="1">
      <alignment horizontal="left" wrapText="1"/>
    </xf>
    <xf numFmtId="0" fontId="6" fillId="2" borderId="55" xfId="2" applyNumberFormat="1" applyFont="1" applyFill="1" applyBorder="1" applyAlignment="1" applyProtection="1">
      <alignment horizontal="center" wrapText="1"/>
    </xf>
    <xf numFmtId="0" fontId="6" fillId="2" borderId="9" xfId="2" applyNumberFormat="1" applyFont="1" applyFill="1" applyBorder="1" applyAlignment="1" applyProtection="1">
      <alignment horizontal="center" wrapText="1"/>
    </xf>
    <xf numFmtId="0" fontId="6" fillId="2" borderId="10" xfId="2" applyNumberFormat="1" applyFont="1" applyFill="1" applyBorder="1" applyAlignment="1" applyProtection="1">
      <alignment horizontal="center" wrapText="1"/>
    </xf>
    <xf numFmtId="0" fontId="3" fillId="3" borderId="1" xfId="4" applyNumberFormat="1" applyFont="1" applyFill="1" applyBorder="1" applyAlignment="1">
      <alignment horizontal="left"/>
    </xf>
    <xf numFmtId="164" fontId="3" fillId="3" borderId="49" xfId="1" applyNumberFormat="1" applyFont="1" applyFill="1" applyBorder="1"/>
    <xf numFmtId="164" fontId="9" fillId="3" borderId="49" xfId="1" applyNumberFormat="1" applyFont="1" applyFill="1" applyBorder="1"/>
    <xf numFmtId="10" fontId="9" fillId="3" borderId="56" xfId="0" applyNumberFormat="1" applyFont="1" applyFill="1" applyBorder="1"/>
    <xf numFmtId="164" fontId="3" fillId="0" borderId="0" xfId="0" applyNumberFormat="1" applyFont="1"/>
    <xf numFmtId="10" fontId="9" fillId="3" borderId="50" xfId="0" applyNumberFormat="1" applyFont="1" applyFill="1" applyBorder="1"/>
    <xf numFmtId="0" fontId="3" fillId="4" borderId="1" xfId="4" applyNumberFormat="1" applyFont="1" applyFill="1" applyBorder="1" applyAlignment="1">
      <alignment horizontal="left"/>
    </xf>
    <xf numFmtId="164" fontId="3" fillId="4" borderId="49" xfId="1" applyNumberFormat="1" applyFont="1" applyFill="1" applyBorder="1"/>
    <xf numFmtId="164" fontId="9" fillId="4" borderId="49" xfId="1" applyNumberFormat="1" applyFont="1" applyFill="1" applyBorder="1"/>
    <xf numFmtId="10" fontId="9" fillId="4" borderId="50" xfId="0" applyNumberFormat="1" applyFont="1" applyFill="1" applyBorder="1"/>
    <xf numFmtId="0" fontId="3" fillId="5" borderId="1" xfId="4" applyNumberFormat="1" applyFont="1" applyFill="1" applyBorder="1" applyAlignment="1">
      <alignment horizontal="left"/>
    </xf>
    <xf numFmtId="164" fontId="9" fillId="5" borderId="49" xfId="1" applyNumberFormat="1" applyFont="1" applyFill="1" applyBorder="1"/>
    <xf numFmtId="164" fontId="3" fillId="5" borderId="49" xfId="1" applyNumberFormat="1" applyFont="1" applyFill="1" applyBorder="1"/>
    <xf numFmtId="164" fontId="9" fillId="5" borderId="50" xfId="1" applyNumberFormat="1" applyFont="1" applyFill="1" applyBorder="1"/>
    <xf numFmtId="0" fontId="3" fillId="5" borderId="51" xfId="4" applyNumberFormat="1" applyFont="1" applyFill="1" applyBorder="1" applyAlignment="1">
      <alignment horizontal="left"/>
    </xf>
    <xf numFmtId="164" fontId="9" fillId="5" borderId="52" xfId="1" applyNumberFormat="1" applyFont="1" applyFill="1" applyBorder="1"/>
    <xf numFmtId="164" fontId="9" fillId="5" borderId="53" xfId="1" applyNumberFormat="1" applyFont="1" applyFill="1" applyBorder="1"/>
    <xf numFmtId="0" fontId="6" fillId="2" borderId="8" xfId="2" applyNumberFormat="1" applyFont="1" applyFill="1" applyBorder="1" applyAlignment="1" applyProtection="1">
      <alignment horizontal="left"/>
    </xf>
    <xf numFmtId="164" fontId="9" fillId="3" borderId="50" xfId="1" applyNumberFormat="1" applyFont="1" applyFill="1" applyBorder="1"/>
    <xf numFmtId="164" fontId="3" fillId="3" borderId="50" xfId="1" applyNumberFormat="1" applyFont="1" applyFill="1" applyBorder="1"/>
    <xf numFmtId="164" fontId="3" fillId="4" borderId="50" xfId="1" applyNumberFormat="1" applyFont="1" applyFill="1" applyBorder="1"/>
    <xf numFmtId="164" fontId="9" fillId="4" borderId="50" xfId="1" applyNumberFormat="1" applyFont="1" applyFill="1" applyBorder="1"/>
    <xf numFmtId="164" fontId="3" fillId="5" borderId="50" xfId="1" applyNumberFormat="1" applyFont="1" applyFill="1" applyBorder="1"/>
    <xf numFmtId="0" fontId="9" fillId="6" borderId="57" xfId="4" applyNumberFormat="1" applyFont="1" applyFill="1" applyBorder="1" applyAlignment="1">
      <alignment horizontal="left"/>
    </xf>
    <xf numFmtId="164" fontId="9" fillId="0" borderId="25" xfId="0" applyNumberFormat="1" applyFont="1" applyBorder="1"/>
    <xf numFmtId="164" fontId="9" fillId="0" borderId="58" xfId="0" applyNumberFormat="1" applyFont="1" applyBorder="1"/>
    <xf numFmtId="3" fontId="3" fillId="3" borderId="49" xfId="0" applyNumberFormat="1" applyFont="1" applyFill="1" applyBorder="1"/>
    <xf numFmtId="3" fontId="3" fillId="3" borderId="50" xfId="0" applyNumberFormat="1" applyFont="1" applyFill="1" applyBorder="1"/>
    <xf numFmtId="3" fontId="3" fillId="4" borderId="49" xfId="0" applyNumberFormat="1" applyFont="1" applyFill="1" applyBorder="1"/>
    <xf numFmtId="3" fontId="3" fillId="4" borderId="50" xfId="0" applyNumberFormat="1" applyFont="1" applyFill="1" applyBorder="1"/>
    <xf numFmtId="3" fontId="9" fillId="4" borderId="49" xfId="0" applyNumberFormat="1" applyFont="1" applyFill="1" applyBorder="1"/>
    <xf numFmtId="3" fontId="3" fillId="5" borderId="49" xfId="0" applyNumberFormat="1" applyFont="1" applyFill="1" applyBorder="1"/>
    <xf numFmtId="3" fontId="3" fillId="5" borderId="50" xfId="0" applyNumberFormat="1" applyFont="1" applyFill="1" applyBorder="1"/>
    <xf numFmtId="3" fontId="9" fillId="0" borderId="25" xfId="0" applyNumberFormat="1" applyFont="1" applyBorder="1"/>
    <xf numFmtId="3" fontId="9" fillId="6" borderId="25" xfId="0" applyNumberFormat="1" applyFont="1" applyFill="1" applyBorder="1"/>
    <xf numFmtId="3" fontId="9" fillId="0" borderId="58" xfId="0" applyNumberFormat="1" applyFont="1" applyBorder="1"/>
    <xf numFmtId="0" fontId="3" fillId="0" borderId="59" xfId="2" applyNumberFormat="1" applyFont="1" applyFill="1" applyBorder="1" applyAlignment="1" applyProtection="1">
      <alignment horizontal="left"/>
    </xf>
    <xf numFmtId="0" fontId="6" fillId="2" borderId="1" xfId="2" applyNumberFormat="1" applyFont="1" applyFill="1" applyBorder="1" applyAlignment="1" applyProtection="1">
      <alignment horizontal="left"/>
    </xf>
    <xf numFmtId="0" fontId="3" fillId="0" borderId="29" xfId="2" applyNumberFormat="1" applyFont="1" applyFill="1" applyBorder="1" applyAlignment="1" applyProtection="1">
      <alignment horizontal="left" indent="1"/>
    </xf>
    <xf numFmtId="3" fontId="3" fillId="0" borderId="30" xfId="2" applyNumberFormat="1" applyFont="1" applyFill="1" applyBorder="1" applyAlignment="1" applyProtection="1"/>
    <xf numFmtId="10" fontId="3" fillId="0" borderId="30" xfId="0" applyNumberFormat="1" applyFont="1" applyBorder="1"/>
    <xf numFmtId="3" fontId="3" fillId="0" borderId="45" xfId="2" applyNumberFormat="1" applyFont="1" applyFill="1" applyBorder="1" applyAlignment="1" applyProtection="1"/>
    <xf numFmtId="0" fontId="3" fillId="0" borderId="29" xfId="2" applyNumberFormat="1" applyFont="1" applyFill="1" applyBorder="1" applyAlignment="1" applyProtection="1">
      <alignment horizontal="left" wrapText="1" indent="1"/>
    </xf>
    <xf numFmtId="0" fontId="3" fillId="0" borderId="60" xfId="2" applyNumberFormat="1" applyFont="1" applyFill="1" applyBorder="1" applyAlignment="1" applyProtection="1">
      <alignment horizontal="left" indent="1"/>
    </xf>
    <xf numFmtId="164" fontId="3" fillId="3" borderId="33" xfId="2" applyNumberFormat="1" applyFont="1" applyFill="1" applyBorder="1" applyAlignment="1" applyProtection="1"/>
    <xf numFmtId="3" fontId="3" fillId="3" borderId="33" xfId="2" applyNumberFormat="1" applyFont="1" applyFill="1" applyBorder="1" applyAlignment="1" applyProtection="1"/>
    <xf numFmtId="10" fontId="3" fillId="0" borderId="33" xfId="0" applyNumberFormat="1" applyFont="1" applyBorder="1"/>
    <xf numFmtId="3" fontId="3" fillId="0" borderId="61" xfId="2" applyNumberFormat="1" applyFont="1" applyFill="1" applyBorder="1" applyAlignment="1" applyProtection="1"/>
    <xf numFmtId="0" fontId="9" fillId="0" borderId="11" xfId="2" applyNumberFormat="1" applyFont="1" applyFill="1" applyBorder="1" applyAlignment="1" applyProtection="1">
      <alignment horizontal="left" indent="1"/>
    </xf>
    <xf numFmtId="3" fontId="9" fillId="0" borderId="12" xfId="2" applyNumberFormat="1" applyFont="1" applyFill="1" applyBorder="1" applyAlignment="1" applyProtection="1"/>
    <xf numFmtId="164" fontId="9" fillId="0" borderId="12" xfId="2" applyNumberFormat="1" applyFont="1" applyFill="1" applyBorder="1" applyAlignment="1" applyProtection="1"/>
    <xf numFmtId="10" fontId="9" fillId="0" borderId="12" xfId="0" applyNumberFormat="1" applyFont="1" applyBorder="1"/>
    <xf numFmtId="3" fontId="9" fillId="0" borderId="13" xfId="2" applyNumberFormat="1" applyFont="1" applyFill="1" applyBorder="1" applyAlignment="1" applyProtection="1"/>
    <xf numFmtId="0" fontId="3" fillId="0" borderId="0" xfId="2" applyNumberFormat="1" applyFont="1" applyFill="1" applyBorder="1" applyAlignment="1" applyProtection="1">
      <alignment horizontal="left"/>
    </xf>
    <xf numFmtId="164" fontId="3" fillId="0" borderId="62" xfId="2" applyNumberFormat="1" applyFont="1" applyFill="1" applyBorder="1" applyAlignment="1" applyProtection="1"/>
    <xf numFmtId="3" fontId="9" fillId="0" borderId="62" xfId="2" applyNumberFormat="1" applyFont="1" applyFill="1" applyBorder="1" applyAlignment="1" applyProtection="1"/>
    <xf numFmtId="164" fontId="9" fillId="0" borderId="62" xfId="2" applyNumberFormat="1" applyFont="1" applyFill="1" applyBorder="1" applyAlignment="1" applyProtection="1"/>
    <xf numFmtId="10" fontId="9" fillId="0" borderId="62" xfId="0" applyNumberFormat="1" applyFont="1" applyBorder="1"/>
    <xf numFmtId="3" fontId="9" fillId="0" borderId="0" xfId="2" applyNumberFormat="1" applyFont="1" applyFill="1" applyBorder="1" applyAlignment="1" applyProtection="1"/>
    <xf numFmtId="164" fontId="9" fillId="0" borderId="0" xfId="2" applyNumberFormat="1" applyFont="1" applyFill="1" applyBorder="1" applyAlignment="1" applyProtection="1"/>
    <xf numFmtId="10" fontId="9" fillId="0" borderId="0" xfId="0" applyNumberFormat="1" applyFont="1" applyBorder="1"/>
    <xf numFmtId="0" fontId="3" fillId="0" borderId="63" xfId="2" applyNumberFormat="1" applyFont="1" applyFill="1" applyBorder="1" applyAlignment="1" applyProtection="1">
      <alignment horizontal="left" wrapText="1" indent="1"/>
    </xf>
    <xf numFmtId="164" fontId="9" fillId="0" borderId="64" xfId="2" applyNumberFormat="1" applyFont="1" applyFill="1" applyBorder="1" applyAlignment="1" applyProtection="1"/>
    <xf numFmtId="3" fontId="3" fillId="0" borderId="65" xfId="2" applyNumberFormat="1" applyFont="1" applyFill="1" applyBorder="1" applyAlignment="1" applyProtection="1"/>
    <xf numFmtId="164" fontId="3" fillId="0" borderId="66" xfId="2" applyNumberFormat="1" applyFont="1" applyFill="1" applyBorder="1" applyAlignment="1" applyProtection="1"/>
    <xf numFmtId="164" fontId="9" fillId="0" borderId="67" xfId="2" applyNumberFormat="1" applyFont="1" applyFill="1" applyBorder="1" applyAlignment="1" applyProtection="1"/>
    <xf numFmtId="164" fontId="9" fillId="0" borderId="68" xfId="2" applyNumberFormat="1" applyFont="1" applyFill="1" applyBorder="1" applyAlignment="1" applyProtection="1"/>
    <xf numFmtId="0" fontId="3" fillId="0" borderId="1" xfId="2" applyNumberFormat="1" applyFont="1" applyFill="1" applyBorder="1" applyAlignment="1" applyProtection="1">
      <alignment horizontal="left" wrapText="1" indent="1"/>
    </xf>
    <xf numFmtId="164" fontId="3" fillId="0" borderId="69" xfId="2" applyNumberFormat="1" applyFont="1" applyFill="1" applyBorder="1" applyAlignment="1" applyProtection="1"/>
    <xf numFmtId="3" fontId="3" fillId="0" borderId="50" xfId="2" applyNumberFormat="1" applyFont="1" applyFill="1" applyBorder="1" applyAlignment="1" applyProtection="1"/>
    <xf numFmtId="164" fontId="3" fillId="0" borderId="70" xfId="2" applyNumberFormat="1" applyFont="1" applyFill="1" applyBorder="1" applyAlignment="1" applyProtection="1"/>
    <xf numFmtId="0" fontId="3" fillId="0" borderId="63" xfId="2" applyNumberFormat="1" applyFont="1" applyFill="1" applyBorder="1" applyAlignment="1" applyProtection="1">
      <alignment horizontal="left" vertical="top" wrapText="1" indent="1"/>
    </xf>
    <xf numFmtId="0" fontId="12" fillId="0" borderId="1" xfId="2" applyNumberFormat="1" applyFont="1" applyFill="1" applyBorder="1" applyAlignment="1" applyProtection="1">
      <alignment horizontal="left" indent="1"/>
    </xf>
    <xf numFmtId="0" fontId="3" fillId="3" borderId="0" xfId="0" applyFont="1" applyFill="1" applyBorder="1"/>
    <xf numFmtId="3" fontId="3" fillId="3" borderId="50" xfId="2" applyNumberFormat="1" applyFont="1" applyFill="1" applyBorder="1" applyAlignment="1" applyProtection="1"/>
    <xf numFmtId="3" fontId="3" fillId="0" borderId="45" xfId="0" applyNumberFormat="1" applyFont="1" applyBorder="1"/>
    <xf numFmtId="0" fontId="9" fillId="0" borderId="71" xfId="2" applyNumberFormat="1" applyFont="1" applyFill="1" applyBorder="1" applyAlignment="1" applyProtection="1">
      <alignment horizontal="left" indent="1"/>
    </xf>
    <xf numFmtId="0" fontId="3" fillId="0" borderId="72" xfId="2" applyNumberFormat="1" applyFont="1" applyFill="1" applyBorder="1" applyAlignment="1" applyProtection="1"/>
    <xf numFmtId="3" fontId="9" fillId="0" borderId="53" xfId="2" applyNumberFormat="1" applyFont="1" applyFill="1" applyBorder="1" applyAlignment="1" applyProtection="1"/>
    <xf numFmtId="0" fontId="12" fillId="0" borderId="12" xfId="0" applyFont="1" applyBorder="1"/>
    <xf numFmtId="0" fontId="12" fillId="0" borderId="13" xfId="0" applyFont="1" applyBorder="1"/>
    <xf numFmtId="0" fontId="9" fillId="0" borderId="0" xfId="2" applyNumberFormat="1" applyFont="1" applyFill="1" applyBorder="1" applyAlignment="1" applyProtection="1">
      <alignment horizontal="left" indent="1"/>
    </xf>
    <xf numFmtId="0" fontId="12" fillId="0" borderId="0" xfId="0" applyFont="1" applyBorder="1"/>
    <xf numFmtId="0" fontId="6" fillId="2" borderId="75" xfId="2" applyNumberFormat="1" applyFont="1" applyFill="1" applyBorder="1" applyAlignment="1" applyProtection="1">
      <alignment horizontal="center"/>
    </xf>
    <xf numFmtId="0" fontId="6" fillId="2" borderId="49" xfId="2" applyNumberFormat="1" applyFont="1" applyFill="1" applyBorder="1" applyAlignment="1" applyProtection="1">
      <alignment horizontal="center"/>
    </xf>
    <xf numFmtId="0" fontId="6" fillId="2" borderId="76" xfId="2" applyNumberFormat="1" applyFont="1" applyFill="1" applyBorder="1" applyAlignment="1" applyProtection="1">
      <alignment horizontal="center"/>
    </xf>
    <xf numFmtId="0" fontId="6" fillId="2" borderId="50" xfId="2" applyNumberFormat="1" applyFont="1" applyFill="1" applyBorder="1" applyAlignment="1" applyProtection="1">
      <alignment horizontal="center"/>
    </xf>
    <xf numFmtId="164" fontId="3" fillId="0" borderId="30" xfId="1" applyNumberFormat="1" applyFont="1" applyBorder="1"/>
    <xf numFmtId="0" fontId="3" fillId="0" borderId="30" xfId="0" applyFont="1" applyBorder="1"/>
    <xf numFmtId="0" fontId="3" fillId="0" borderId="45" xfId="0" applyFont="1" applyBorder="1"/>
    <xf numFmtId="0" fontId="3" fillId="0" borderId="77" xfId="0" applyFont="1" applyBorder="1" applyAlignment="1">
      <alignment horizontal="center"/>
    </xf>
    <xf numFmtId="0" fontId="9" fillId="0" borderId="11" xfId="0" applyFont="1" applyBorder="1" applyAlignment="1">
      <alignment horizontal="left"/>
    </xf>
    <xf numFmtId="0" fontId="3" fillId="0" borderId="12" xfId="0" applyFont="1" applyBorder="1"/>
    <xf numFmtId="0" fontId="9" fillId="0" borderId="12" xfId="0" applyFont="1" applyBorder="1"/>
    <xf numFmtId="0" fontId="9" fillId="0" borderId="13" xfId="0" applyFont="1" applyBorder="1"/>
    <xf numFmtId="0" fontId="6" fillId="2" borderId="42" xfId="2" applyNumberFormat="1" applyFont="1" applyFill="1" applyBorder="1" applyAlignment="1" applyProtection="1">
      <alignment horizontal="center"/>
    </xf>
    <xf numFmtId="164" fontId="9" fillId="0" borderId="30" xfId="2" applyNumberFormat="1" applyFont="1" applyFill="1" applyBorder="1" applyAlignment="1" applyProtection="1"/>
    <xf numFmtId="3" fontId="3" fillId="0" borderId="13" xfId="2" applyNumberFormat="1" applyFont="1" applyFill="1" applyBorder="1" applyAlignment="1" applyProtection="1"/>
    <xf numFmtId="10" fontId="3" fillId="0" borderId="38" xfId="0" applyNumberFormat="1" applyFont="1" applyBorder="1"/>
    <xf numFmtId="0" fontId="3" fillId="0" borderId="38" xfId="0" applyFont="1" applyBorder="1"/>
    <xf numFmtId="0" fontId="3" fillId="0" borderId="78" xfId="0" applyFont="1" applyBorder="1"/>
    <xf numFmtId="0" fontId="3" fillId="3" borderId="30" xfId="0" applyFont="1" applyFill="1" applyBorder="1"/>
    <xf numFmtId="0" fontId="3" fillId="0" borderId="13" xfId="0" applyFont="1" applyBorder="1"/>
    <xf numFmtId="0" fontId="6" fillId="2" borderId="62" xfId="2" applyNumberFormat="1" applyFont="1" applyFill="1" applyBorder="1" applyAlignment="1" applyProtection="1">
      <alignment horizontal="center"/>
    </xf>
    <xf numFmtId="0" fontId="6" fillId="2" borderId="55" xfId="2" applyNumberFormat="1" applyFont="1" applyFill="1" applyBorder="1" applyAlignment="1" applyProtection="1">
      <alignment horizontal="center"/>
    </xf>
    <xf numFmtId="164" fontId="3" fillId="3" borderId="49" xfId="0" applyNumberFormat="1" applyFont="1" applyFill="1" applyBorder="1"/>
    <xf numFmtId="164" fontId="3" fillId="3" borderId="16" xfId="0" applyNumberFormat="1" applyFont="1" applyFill="1" applyBorder="1"/>
    <xf numFmtId="164" fontId="3" fillId="4" borderId="49" xfId="0" applyNumberFormat="1" applyFont="1" applyFill="1" applyBorder="1"/>
    <xf numFmtId="164" fontId="3" fillId="4" borderId="16" xfId="0" applyNumberFormat="1" applyFont="1" applyFill="1" applyBorder="1"/>
    <xf numFmtId="164" fontId="3" fillId="5" borderId="49" xfId="0" applyNumberFormat="1" applyFont="1" applyFill="1" applyBorder="1"/>
    <xf numFmtId="164" fontId="3" fillId="5" borderId="16" xfId="0" applyNumberFormat="1" applyFont="1" applyFill="1" applyBorder="1"/>
    <xf numFmtId="0" fontId="3" fillId="0" borderId="25" xfId="0" applyFont="1" applyBorder="1"/>
    <xf numFmtId="3" fontId="9" fillId="0" borderId="0" xfId="0" applyNumberFormat="1" applyFont="1" applyBorder="1"/>
    <xf numFmtId="0" fontId="3" fillId="0" borderId="0" xfId="0" applyFont="1" applyBorder="1"/>
    <xf numFmtId="0" fontId="3" fillId="0" borderId="0" xfId="0" applyFont="1" applyFill="1" applyAlignment="1">
      <alignment horizontal="left"/>
    </xf>
    <xf numFmtId="0" fontId="6" fillId="2" borderId="79" xfId="2" applyNumberFormat="1" applyFont="1" applyFill="1" applyBorder="1" applyAlignment="1" applyProtection="1">
      <alignment horizontal="left"/>
    </xf>
    <xf numFmtId="0" fontId="6" fillId="2" borderId="80" xfId="2" applyNumberFormat="1" applyFont="1" applyFill="1" applyBorder="1" applyAlignment="1" applyProtection="1">
      <alignment horizontal="center"/>
    </xf>
    <xf numFmtId="0" fontId="6" fillId="2" borderId="81" xfId="2" applyNumberFormat="1" applyFont="1" applyFill="1" applyBorder="1" applyAlignment="1" applyProtection="1">
      <alignment horizontal="center"/>
    </xf>
    <xf numFmtId="10" fontId="3" fillId="3" borderId="82" xfId="0" applyNumberFormat="1" applyFont="1" applyFill="1" applyBorder="1"/>
    <xf numFmtId="3" fontId="3" fillId="3" borderId="82" xfId="0" applyNumberFormat="1" applyFont="1" applyFill="1" applyBorder="1"/>
    <xf numFmtId="3" fontId="3" fillId="3" borderId="83" xfId="0" applyNumberFormat="1" applyFont="1" applyFill="1" applyBorder="1"/>
    <xf numFmtId="0" fontId="3" fillId="3" borderId="23" xfId="4" applyNumberFormat="1" applyFont="1" applyFill="1" applyBorder="1" applyAlignment="1">
      <alignment horizontal="left"/>
    </xf>
    <xf numFmtId="0" fontId="3" fillId="0" borderId="0" xfId="0" applyFont="1" applyFill="1"/>
    <xf numFmtId="0" fontId="9" fillId="3" borderId="23" xfId="4" applyNumberFormat="1" applyFont="1" applyFill="1" applyBorder="1" applyAlignment="1">
      <alignment horizontal="left"/>
    </xf>
    <xf numFmtId="10" fontId="9" fillId="3" borderId="82" xfId="0" applyNumberFormat="1" applyFont="1" applyFill="1" applyBorder="1"/>
    <xf numFmtId="3" fontId="9" fillId="3" borderId="82" xfId="0" applyNumberFormat="1" applyFont="1" applyFill="1" applyBorder="1"/>
    <xf numFmtId="3" fontId="9" fillId="3" borderId="83" xfId="0" applyNumberFormat="1" applyFont="1" applyFill="1" applyBorder="1"/>
    <xf numFmtId="0" fontId="3" fillId="4" borderId="23" xfId="4" applyNumberFormat="1" applyFont="1" applyFill="1" applyBorder="1" applyAlignment="1">
      <alignment horizontal="left"/>
    </xf>
    <xf numFmtId="10" fontId="3" fillId="4" borderId="82" xfId="0" applyNumberFormat="1" applyFont="1" applyFill="1" applyBorder="1"/>
    <xf numFmtId="3" fontId="3" fillId="4" borderId="82" xfId="0" applyNumberFormat="1" applyFont="1" applyFill="1" applyBorder="1"/>
    <xf numFmtId="3" fontId="3" fillId="4" borderId="83" xfId="0" applyNumberFormat="1" applyFont="1" applyFill="1" applyBorder="1"/>
    <xf numFmtId="0" fontId="9" fillId="4" borderId="23" xfId="4" applyNumberFormat="1" applyFont="1" applyFill="1" applyBorder="1" applyAlignment="1">
      <alignment horizontal="left"/>
    </xf>
    <xf numFmtId="10" fontId="9" fillId="4" borderId="82" xfId="0" applyNumberFormat="1" applyFont="1" applyFill="1" applyBorder="1"/>
    <xf numFmtId="3" fontId="9" fillId="4" borderId="82" xfId="0" applyNumberFormat="1" applyFont="1" applyFill="1" applyBorder="1"/>
    <xf numFmtId="3" fontId="9" fillId="4" borderId="83" xfId="0" applyNumberFormat="1" applyFont="1" applyFill="1" applyBorder="1"/>
    <xf numFmtId="10" fontId="3" fillId="5" borderId="82" xfId="0" applyNumberFormat="1" applyFont="1" applyFill="1" applyBorder="1"/>
    <xf numFmtId="3" fontId="3" fillId="5" borderId="82" xfId="0" applyNumberFormat="1" applyFont="1" applyFill="1" applyBorder="1"/>
    <xf numFmtId="3" fontId="3" fillId="5" borderId="83" xfId="0" applyNumberFormat="1" applyFont="1" applyFill="1" applyBorder="1"/>
    <xf numFmtId="0" fontId="9" fillId="5" borderId="24" xfId="4" applyNumberFormat="1" applyFont="1" applyFill="1" applyBorder="1" applyAlignment="1">
      <alignment horizontal="left"/>
    </xf>
    <xf numFmtId="10" fontId="9" fillId="5" borderId="84" xfId="0" applyNumberFormat="1" applyFont="1" applyFill="1" applyBorder="1"/>
    <xf numFmtId="3" fontId="9" fillId="5" borderId="84" xfId="0" applyNumberFormat="1" applyFont="1" applyFill="1" applyBorder="1"/>
    <xf numFmtId="3" fontId="9" fillId="5" borderId="58" xfId="0" applyNumberFormat="1" applyFont="1" applyFill="1" applyBorder="1"/>
    <xf numFmtId="3" fontId="9" fillId="0" borderId="0" xfId="0" applyNumberFormat="1" applyFont="1" applyFill="1" applyBorder="1"/>
    <xf numFmtId="10" fontId="9" fillId="0" borderId="0" xfId="0" applyNumberFormat="1" applyFont="1" applyFill="1" applyBorder="1"/>
    <xf numFmtId="0" fontId="3" fillId="0" borderId="0" xfId="0" applyFont="1" applyBorder="1" applyAlignment="1">
      <alignment horizontal="center"/>
    </xf>
    <xf numFmtId="3" fontId="3" fillId="0" borderId="0" xfId="0" applyNumberFormat="1" applyFont="1"/>
    <xf numFmtId="164" fontId="3" fillId="3" borderId="30" xfId="2" applyNumberFormat="1" applyFont="1" applyFill="1" applyBorder="1" applyAlignment="1" applyProtection="1"/>
    <xf numFmtId="3" fontId="3" fillId="3" borderId="30" xfId="2" applyNumberFormat="1" applyFont="1" applyFill="1" applyBorder="1" applyAlignment="1" applyProtection="1"/>
    <xf numFmtId="0" fontId="9" fillId="0" borderId="12" xfId="2" applyNumberFormat="1" applyFont="1" applyFill="1" applyBorder="1" applyAlignment="1" applyProtection="1"/>
    <xf numFmtId="3" fontId="9" fillId="0" borderId="13" xfId="0" applyNumberFormat="1" applyFont="1" applyBorder="1"/>
    <xf numFmtId="0" fontId="6" fillId="2" borderId="8" xfId="2" applyNumberFormat="1" applyFont="1" applyFill="1" applyBorder="1" applyAlignment="1" applyProtection="1">
      <alignment wrapText="1"/>
    </xf>
    <xf numFmtId="0" fontId="6" fillId="2" borderId="27" xfId="2" applyNumberFormat="1" applyFont="1" applyFill="1" applyBorder="1" applyAlignment="1" applyProtection="1">
      <alignment horizontal="center" wrapText="1"/>
    </xf>
    <xf numFmtId="10" fontId="3" fillId="0" borderId="12" xfId="0" applyNumberFormat="1" applyFont="1" applyBorder="1" applyAlignment="1">
      <alignment horizontal="center"/>
    </xf>
    <xf numFmtId="10" fontId="3" fillId="0" borderId="12" xfId="0" applyNumberFormat="1" applyFont="1" applyBorder="1" applyAlignment="1">
      <alignment horizontal="center" wrapText="1"/>
    </xf>
    <xf numFmtId="10" fontId="3" fillId="0" borderId="86" xfId="0" applyNumberFormat="1" applyFont="1" applyBorder="1" applyAlignment="1">
      <alignment horizontal="center" wrapText="1"/>
    </xf>
    <xf numFmtId="0" fontId="3" fillId="0" borderId="13" xfId="0" applyFont="1" applyBorder="1" applyAlignment="1">
      <alignment horizontal="center"/>
    </xf>
    <xf numFmtId="10" fontId="3" fillId="0" borderId="0" xfId="0" applyNumberFormat="1" applyFont="1" applyBorder="1" applyAlignment="1">
      <alignment horizontal="left"/>
    </xf>
    <xf numFmtId="10" fontId="3" fillId="0" borderId="0" xfId="0" applyNumberFormat="1" applyFont="1" applyBorder="1" applyAlignment="1">
      <alignment horizontal="center"/>
    </xf>
    <xf numFmtId="10" fontId="3" fillId="0" borderId="0" xfId="0" applyNumberFormat="1" applyFont="1" applyBorder="1" applyAlignment="1">
      <alignment horizontal="center" wrapText="1"/>
    </xf>
    <xf numFmtId="0" fontId="2" fillId="0" borderId="0" xfId="0" applyFont="1"/>
    <xf numFmtId="0" fontId="6" fillId="2" borderId="42" xfId="2" applyNumberFormat="1" applyFont="1" applyFill="1" applyBorder="1" applyAlignment="1" applyProtection="1">
      <alignment horizontal="center" wrapText="1"/>
    </xf>
    <xf numFmtId="10" fontId="12" fillId="3" borderId="12" xfId="0" applyNumberFormat="1" applyFont="1" applyFill="1" applyBorder="1" applyAlignment="1">
      <alignment horizontal="center"/>
    </xf>
    <xf numFmtId="10" fontId="12" fillId="3" borderId="12" xfId="0" applyNumberFormat="1" applyFont="1" applyFill="1" applyBorder="1" applyAlignment="1">
      <alignment horizontal="center" wrapText="1"/>
    </xf>
    <xf numFmtId="0" fontId="12" fillId="0" borderId="0" xfId="0" applyFont="1" applyBorder="1" applyAlignment="1">
      <alignment horizontal="center"/>
    </xf>
    <xf numFmtId="0" fontId="6" fillId="2" borderId="87" xfId="2" applyNumberFormat="1" applyFont="1" applyFill="1" applyBorder="1" applyAlignment="1" applyProtection="1"/>
    <xf numFmtId="0" fontId="9" fillId="0" borderId="0" xfId="0" applyFont="1" applyBorder="1" applyAlignment="1">
      <alignment horizontal="right"/>
    </xf>
    <xf numFmtId="164" fontId="3" fillId="0" borderId="0" xfId="0" applyNumberFormat="1" applyFont="1" applyBorder="1"/>
    <xf numFmtId="0" fontId="12" fillId="0" borderId="0" xfId="0" applyFont="1"/>
    <xf numFmtId="0" fontId="12" fillId="0" borderId="0" xfId="4" applyNumberFormat="1" applyFont="1" applyFill="1" applyBorder="1" applyAlignment="1">
      <alignment horizontal="left"/>
    </xf>
    <xf numFmtId="0" fontId="13" fillId="0" borderId="0" xfId="0" applyFont="1" applyBorder="1" applyAlignment="1">
      <alignment horizontal="right"/>
    </xf>
    <xf numFmtId="164" fontId="12" fillId="0" borderId="0" xfId="0" applyNumberFormat="1" applyFont="1" applyBorder="1"/>
    <xf numFmtId="0" fontId="14" fillId="0" borderId="0" xfId="0" applyFont="1"/>
    <xf numFmtId="0" fontId="16" fillId="2" borderId="87" xfId="2" applyNumberFormat="1" applyFont="1" applyFill="1" applyBorder="1" applyAlignment="1" applyProtection="1"/>
    <xf numFmtId="0" fontId="16" fillId="2" borderId="49" xfId="2" applyNumberFormat="1" applyFont="1" applyFill="1" applyBorder="1" applyAlignment="1" applyProtection="1">
      <alignment horizontal="center"/>
    </xf>
    <xf numFmtId="0" fontId="16" fillId="2" borderId="66" xfId="2" applyNumberFormat="1" applyFont="1" applyFill="1" applyBorder="1" applyAlignment="1" applyProtection="1">
      <alignment horizontal="center"/>
    </xf>
    <xf numFmtId="0" fontId="14" fillId="3" borderId="1" xfId="4" applyNumberFormat="1" applyFont="1" applyFill="1" applyBorder="1" applyAlignment="1"/>
    <xf numFmtId="164" fontId="14" fillId="3" borderId="49" xfId="1" applyNumberFormat="1" applyFont="1" applyFill="1" applyBorder="1" applyAlignment="1"/>
    <xf numFmtId="0" fontId="14" fillId="3" borderId="16" xfId="4" applyNumberFormat="1" applyFont="1" applyFill="1" applyBorder="1" applyAlignment="1"/>
    <xf numFmtId="0" fontId="14" fillId="3" borderId="49" xfId="4" applyNumberFormat="1" applyFont="1" applyFill="1" applyBorder="1" applyAlignment="1"/>
    <xf numFmtId="0" fontId="14" fillId="4" borderId="1" xfId="4" applyNumberFormat="1" applyFont="1" applyFill="1" applyBorder="1" applyAlignment="1"/>
    <xf numFmtId="164" fontId="14" fillId="4" borderId="88" xfId="1" applyNumberFormat="1" applyFont="1" applyFill="1" applyBorder="1"/>
    <xf numFmtId="0" fontId="14" fillId="4" borderId="16" xfId="4" applyNumberFormat="1" applyFont="1" applyFill="1" applyBorder="1" applyAlignment="1"/>
    <xf numFmtId="0" fontId="14" fillId="5" borderId="1" xfId="4" applyNumberFormat="1" applyFont="1" applyFill="1" applyBorder="1" applyAlignment="1"/>
    <xf numFmtId="164" fontId="14" fillId="5" borderId="88" xfId="1" applyNumberFormat="1" applyFont="1" applyFill="1" applyBorder="1"/>
    <xf numFmtId="0" fontId="14" fillId="5" borderId="16" xfId="4" applyNumberFormat="1" applyFont="1" applyFill="1" applyBorder="1" applyAlignment="1"/>
    <xf numFmtId="0" fontId="14" fillId="5" borderId="23" xfId="4" applyNumberFormat="1" applyFont="1" applyFill="1" applyBorder="1" applyAlignment="1">
      <alignment horizontal="left"/>
    </xf>
    <xf numFmtId="0" fontId="17" fillId="0" borderId="24" xfId="4" applyNumberFormat="1" applyFont="1" applyFill="1" applyBorder="1" applyAlignment="1">
      <alignment horizontal="left"/>
    </xf>
    <xf numFmtId="164" fontId="14" fillId="0" borderId="89" xfId="0" applyNumberFormat="1" applyFont="1" applyBorder="1"/>
    <xf numFmtId="0" fontId="17" fillId="0" borderId="25" xfId="0" applyFont="1" applyBorder="1" applyAlignment="1">
      <alignment horizontal="right"/>
    </xf>
    <xf numFmtId="0" fontId="17" fillId="0" borderId="90" xfId="0" applyFont="1" applyBorder="1" applyAlignment="1">
      <alignment horizontal="right"/>
    </xf>
    <xf numFmtId="0" fontId="14" fillId="0" borderId="0" xfId="4" applyNumberFormat="1" applyFont="1" applyFill="1" applyBorder="1" applyAlignment="1">
      <alignment horizontal="left"/>
    </xf>
    <xf numFmtId="0" fontId="17" fillId="0" borderId="0" xfId="0" applyFont="1" applyBorder="1" applyAlignment="1">
      <alignment horizontal="right"/>
    </xf>
    <xf numFmtId="164" fontId="14" fillId="0" borderId="0" xfId="0" applyNumberFormat="1" applyFont="1" applyBorder="1"/>
    <xf numFmtId="0" fontId="0" fillId="0" borderId="0" xfId="0" applyFill="1"/>
    <xf numFmtId="0" fontId="11" fillId="0" borderId="0" xfId="0" applyFont="1"/>
    <xf numFmtId="0" fontId="6" fillId="2" borderId="8" xfId="2" applyNumberFormat="1" applyFont="1" applyFill="1" applyBorder="1" applyAlignment="1" applyProtection="1">
      <alignment horizontal="left" wrapText="1"/>
    </xf>
    <xf numFmtId="0" fontId="6" fillId="2" borderId="29" xfId="2" applyNumberFormat="1" applyFont="1" applyFill="1" applyBorder="1" applyAlignment="1" applyProtection="1">
      <alignment horizontal="left"/>
    </xf>
    <xf numFmtId="0" fontId="3" fillId="3" borderId="49" xfId="0" applyNumberFormat="1" applyFont="1" applyFill="1" applyBorder="1"/>
    <xf numFmtId="0" fontId="3" fillId="4" borderId="49" xfId="0" applyFont="1" applyFill="1" applyBorder="1"/>
    <xf numFmtId="0" fontId="3" fillId="4" borderId="49" xfId="0" applyNumberFormat="1" applyFont="1" applyFill="1" applyBorder="1"/>
    <xf numFmtId="0" fontId="3" fillId="5" borderId="49" xfId="0" applyFont="1" applyFill="1" applyBorder="1"/>
    <xf numFmtId="0" fontId="3" fillId="5" borderId="49" xfId="0" applyNumberFormat="1" applyFont="1" applyFill="1" applyBorder="1"/>
    <xf numFmtId="0" fontId="9" fillId="0" borderId="25" xfId="0" applyFont="1" applyBorder="1"/>
    <xf numFmtId="0" fontId="9" fillId="0" borderId="25" xfId="0" applyNumberFormat="1" applyFont="1" applyBorder="1"/>
    <xf numFmtId="0" fontId="9" fillId="0" borderId="77" xfId="0" applyFont="1" applyBorder="1" applyAlignment="1">
      <alignment horizontal="center"/>
    </xf>
    <xf numFmtId="0" fontId="9" fillId="0" borderId="0" xfId="0" applyFont="1" applyBorder="1" applyAlignment="1">
      <alignment horizontal="left"/>
    </xf>
    <xf numFmtId="0" fontId="9" fillId="0" borderId="0" xfId="0" applyFont="1" applyBorder="1"/>
    <xf numFmtId="0" fontId="12" fillId="0" borderId="0" xfId="0" applyFont="1" applyAlignment="1">
      <alignment horizontal="left"/>
    </xf>
    <xf numFmtId="0" fontId="11" fillId="2" borderId="91" xfId="2" applyNumberFormat="1" applyFont="1" applyFill="1" applyBorder="1" applyAlignment="1" applyProtection="1">
      <alignment horizontal="left"/>
    </xf>
    <xf numFmtId="0" fontId="3" fillId="0" borderId="29" xfId="2" applyNumberFormat="1" applyFont="1" applyFill="1" applyBorder="1" applyAlignment="1">
      <alignment horizontal="left" indent="1"/>
    </xf>
    <xf numFmtId="3" fontId="3" fillId="0" borderId="32" xfId="2" applyNumberFormat="1" applyFont="1" applyFill="1" applyBorder="1" applyAlignment="1" applyProtection="1"/>
    <xf numFmtId="10" fontId="3" fillId="0" borderId="92" xfId="2" applyNumberFormat="1" applyFont="1" applyFill="1" applyBorder="1" applyAlignment="1" applyProtection="1"/>
    <xf numFmtId="3" fontId="3" fillId="0" borderId="35" xfId="2" applyNumberFormat="1" applyFont="1" applyFill="1" applyBorder="1" applyAlignment="1" applyProtection="1"/>
    <xf numFmtId="10" fontId="3" fillId="0" borderId="93" xfId="2" applyNumberFormat="1" applyFont="1" applyFill="1" applyBorder="1" applyAlignment="1" applyProtection="1"/>
    <xf numFmtId="10" fontId="3" fillId="0" borderId="37" xfId="2" applyNumberFormat="1" applyFont="1" applyFill="1" applyBorder="1" applyAlignment="1" applyProtection="1"/>
    <xf numFmtId="10" fontId="3" fillId="0" borderId="38" xfId="2" applyNumberFormat="1" applyFont="1" applyFill="1" applyBorder="1" applyAlignment="1" applyProtection="1"/>
    <xf numFmtId="10" fontId="3" fillId="0" borderId="30" xfId="2" applyNumberFormat="1" applyFont="1" applyFill="1" applyBorder="1" applyAlignment="1" applyProtection="1"/>
    <xf numFmtId="0" fontId="3" fillId="0" borderId="77" xfId="2" applyNumberFormat="1" applyFont="1" applyFill="1" applyBorder="1" applyAlignment="1">
      <alignment horizontal="left" indent="1"/>
    </xf>
    <xf numFmtId="164" fontId="3" fillId="3" borderId="94" xfId="2" applyNumberFormat="1" applyFont="1" applyFill="1" applyBorder="1" applyAlignment="1" applyProtection="1"/>
    <xf numFmtId="10" fontId="3" fillId="0" borderId="33" xfId="2" applyNumberFormat="1" applyFont="1" applyFill="1" applyBorder="1" applyAlignment="1" applyProtection="1"/>
    <xf numFmtId="0" fontId="9" fillId="0" borderId="95" xfId="2" applyNumberFormat="1" applyFont="1" applyFill="1" applyBorder="1" applyAlignment="1">
      <alignment horizontal="left" indent="1"/>
    </xf>
    <xf numFmtId="164" fontId="3" fillId="0" borderId="96" xfId="2" applyNumberFormat="1" applyFont="1" applyFill="1" applyBorder="1" applyAlignment="1" applyProtection="1"/>
    <xf numFmtId="0" fontId="3" fillId="0" borderId="12" xfId="2" applyNumberFormat="1" applyFont="1" applyFill="1" applyBorder="1" applyAlignment="1" applyProtection="1"/>
    <xf numFmtId="3" fontId="6" fillId="2" borderId="45" xfId="2" applyNumberFormat="1" applyFont="1" applyFill="1" applyBorder="1" applyAlignment="1" applyProtection="1">
      <alignment horizontal="center"/>
    </xf>
    <xf numFmtId="10" fontId="3" fillId="3" borderId="30" xfId="2" applyNumberFormat="1" applyFont="1" applyFill="1" applyBorder="1" applyAlignment="1" applyProtection="1"/>
    <xf numFmtId="3" fontId="3" fillId="3" borderId="45" xfId="2" applyNumberFormat="1" applyFont="1" applyFill="1" applyBorder="1" applyAlignment="1" applyProtection="1"/>
    <xf numFmtId="3" fontId="9" fillId="0" borderId="58" xfId="2" applyNumberFormat="1" applyFont="1" applyFill="1" applyBorder="1" applyAlignment="1" applyProtection="1"/>
    <xf numFmtId="0" fontId="9" fillId="0" borderId="11" xfId="2" applyNumberFormat="1" applyFont="1" applyFill="1" applyBorder="1" applyAlignment="1" applyProtection="1">
      <alignment horizontal="left" wrapText="1" indent="1"/>
    </xf>
    <xf numFmtId="0" fontId="9" fillId="0" borderId="0" xfId="2" applyNumberFormat="1" applyFont="1" applyFill="1" applyBorder="1" applyAlignment="1" applyProtection="1">
      <alignment horizontal="left" wrapText="1" indent="1"/>
    </xf>
    <xf numFmtId="164" fontId="3" fillId="3" borderId="98" xfId="1" applyNumberFormat="1" applyFont="1" applyFill="1" applyBorder="1" applyAlignment="1">
      <alignment horizontal="right"/>
    </xf>
    <xf numFmtId="0" fontId="3" fillId="3" borderId="99" xfId="4" applyNumberFormat="1" applyFont="1" applyFill="1" applyBorder="1" applyAlignment="1">
      <alignment horizontal="right"/>
    </xf>
    <xf numFmtId="0" fontId="3" fillId="3" borderId="100" xfId="4" applyNumberFormat="1" applyFont="1" applyFill="1" applyBorder="1" applyAlignment="1">
      <alignment horizontal="right"/>
    </xf>
    <xf numFmtId="164" fontId="3" fillId="3" borderId="101" xfId="1" applyNumberFormat="1" applyFont="1" applyFill="1" applyBorder="1" applyAlignment="1">
      <alignment horizontal="right"/>
    </xf>
    <xf numFmtId="0" fontId="3" fillId="3" borderId="102" xfId="4" applyNumberFormat="1" applyFont="1" applyFill="1" applyBorder="1" applyAlignment="1">
      <alignment horizontal="right"/>
    </xf>
    <xf numFmtId="0" fontId="3" fillId="3" borderId="103" xfId="4" applyNumberFormat="1" applyFont="1" applyFill="1" applyBorder="1" applyAlignment="1">
      <alignment horizontal="right"/>
    </xf>
    <xf numFmtId="164" fontId="3" fillId="4" borderId="101" xfId="1" applyNumberFormat="1" applyFont="1" applyFill="1" applyBorder="1" applyAlignment="1">
      <alignment horizontal="right"/>
    </xf>
    <xf numFmtId="0" fontId="3" fillId="4" borderId="102" xfId="4" applyNumberFormat="1" applyFont="1" applyFill="1" applyBorder="1" applyAlignment="1">
      <alignment horizontal="right"/>
    </xf>
    <xf numFmtId="0" fontId="3" fillId="4" borderId="103" xfId="4" applyNumberFormat="1" applyFont="1" applyFill="1" applyBorder="1" applyAlignment="1">
      <alignment horizontal="right"/>
    </xf>
    <xf numFmtId="164" fontId="3" fillId="5" borderId="101" xfId="1" applyNumberFormat="1" applyFont="1" applyFill="1" applyBorder="1" applyAlignment="1">
      <alignment horizontal="right"/>
    </xf>
    <xf numFmtId="0" fontId="3" fillId="5" borderId="102" xfId="4" applyNumberFormat="1" applyFont="1" applyFill="1" applyBorder="1" applyAlignment="1">
      <alignment horizontal="right"/>
    </xf>
    <xf numFmtId="0" fontId="3" fillId="5" borderId="103" xfId="4" applyNumberFormat="1" applyFont="1" applyFill="1" applyBorder="1" applyAlignment="1">
      <alignment horizontal="right"/>
    </xf>
    <xf numFmtId="0" fontId="3" fillId="5" borderId="104" xfId="4" applyNumberFormat="1" applyFont="1" applyFill="1" applyBorder="1" applyAlignment="1">
      <alignment horizontal="right"/>
    </xf>
    <xf numFmtId="0" fontId="3" fillId="0" borderId="105" xfId="4" applyNumberFormat="1" applyFont="1" applyFill="1" applyBorder="1" applyAlignment="1">
      <alignment horizontal="left"/>
    </xf>
    <xf numFmtId="164" fontId="3" fillId="3" borderId="106" xfId="1" applyNumberFormat="1" applyFont="1" applyFill="1" applyBorder="1" applyAlignment="1">
      <alignment horizontal="right"/>
    </xf>
    <xf numFmtId="0" fontId="3" fillId="3" borderId="107" xfId="4" applyNumberFormat="1" applyFont="1" applyFill="1" applyBorder="1" applyAlignment="1">
      <alignment horizontal="right"/>
    </xf>
    <xf numFmtId="164" fontId="3" fillId="3" borderId="108" xfId="1" applyNumberFormat="1" applyFont="1" applyFill="1" applyBorder="1" applyAlignment="1">
      <alignment horizontal="right"/>
    </xf>
    <xf numFmtId="164" fontId="3" fillId="0" borderId="108" xfId="1" applyNumberFormat="1" applyFont="1" applyFill="1" applyBorder="1" applyAlignment="1">
      <alignment horizontal="right"/>
    </xf>
    <xf numFmtId="3" fontId="3" fillId="0" borderId="109" xfId="4" applyNumberFormat="1" applyFont="1" applyFill="1" applyBorder="1" applyAlignment="1">
      <alignment horizontal="right"/>
    </xf>
    <xf numFmtId="164" fontId="3" fillId="0" borderId="110" xfId="2" applyNumberFormat="1" applyFont="1" applyFill="1" applyBorder="1" applyAlignment="1" applyProtection="1"/>
    <xf numFmtId="10" fontId="3" fillId="0" borderId="12" xfId="0" applyNumberFormat="1" applyFont="1" applyBorder="1"/>
    <xf numFmtId="0" fontId="6" fillId="2" borderId="54" xfId="2" applyNumberFormat="1" applyFont="1" applyFill="1" applyBorder="1" applyAlignment="1" applyProtection="1">
      <alignment horizontal="left"/>
    </xf>
    <xf numFmtId="0" fontId="3" fillId="0" borderId="111" xfId="2" applyNumberFormat="1" applyFont="1" applyFill="1" applyBorder="1" applyAlignment="1" applyProtection="1">
      <alignment horizontal="left" indent="1"/>
    </xf>
    <xf numFmtId="164" fontId="3" fillId="0" borderId="112" xfId="2" applyNumberFormat="1" applyFont="1" applyFill="1" applyBorder="1" applyAlignment="1" applyProtection="1"/>
    <xf numFmtId="3" fontId="3" fillId="0" borderId="112" xfId="2" applyNumberFormat="1" applyFont="1" applyFill="1" applyBorder="1" applyAlignment="1" applyProtection="1"/>
    <xf numFmtId="3" fontId="9" fillId="0" borderId="113" xfId="2" applyNumberFormat="1" applyFont="1" applyFill="1" applyBorder="1" applyAlignment="1" applyProtection="1"/>
    <xf numFmtId="0" fontId="3" fillId="0" borderId="1" xfId="2" applyNumberFormat="1" applyFont="1" applyFill="1" applyBorder="1" applyAlignment="1" applyProtection="1">
      <alignment horizontal="left" indent="1"/>
    </xf>
    <xf numFmtId="164" fontId="3" fillId="0" borderId="49" xfId="2" applyNumberFormat="1" applyFont="1" applyFill="1" applyBorder="1" applyAlignment="1" applyProtection="1"/>
    <xf numFmtId="3" fontId="3" fillId="0" borderId="49" xfId="2" applyNumberFormat="1" applyFont="1" applyFill="1" applyBorder="1" applyAlignment="1" applyProtection="1"/>
    <xf numFmtId="3" fontId="9" fillId="0" borderId="50" xfId="2" applyNumberFormat="1" applyFont="1" applyFill="1" applyBorder="1" applyAlignment="1" applyProtection="1"/>
    <xf numFmtId="0" fontId="9" fillId="0" borderId="51" xfId="2" applyNumberFormat="1" applyFont="1" applyFill="1" applyBorder="1" applyAlignment="1" applyProtection="1">
      <alignment horizontal="left" wrapText="1" indent="1"/>
    </xf>
    <xf numFmtId="164" fontId="3" fillId="0" borderId="52" xfId="2" applyNumberFormat="1" applyFont="1" applyFill="1" applyBorder="1" applyAlignment="1" applyProtection="1"/>
    <xf numFmtId="3" fontId="9" fillId="0" borderId="52" xfId="2" applyNumberFormat="1" applyFont="1" applyFill="1" applyBorder="1" applyAlignment="1" applyProtection="1"/>
    <xf numFmtId="164" fontId="9" fillId="0" borderId="52" xfId="2" applyNumberFormat="1" applyFont="1" applyFill="1" applyBorder="1" applyAlignment="1" applyProtection="1"/>
    <xf numFmtId="10" fontId="9" fillId="0" borderId="52" xfId="0" applyNumberFormat="1" applyFont="1" applyBorder="1"/>
    <xf numFmtId="10" fontId="9" fillId="0" borderId="52" xfId="0" applyNumberFormat="1" applyFont="1" applyFill="1" applyBorder="1"/>
    <xf numFmtId="0" fontId="13" fillId="0" borderId="0" xfId="2" applyNumberFormat="1" applyFont="1" applyFill="1" applyBorder="1" applyAlignment="1" applyProtection="1">
      <alignment horizontal="left" wrapText="1" indent="1"/>
    </xf>
    <xf numFmtId="164" fontId="12" fillId="0" borderId="0" xfId="2" applyNumberFormat="1" applyFont="1" applyFill="1" applyBorder="1" applyAlignment="1" applyProtection="1"/>
    <xf numFmtId="3" fontId="13" fillId="0" borderId="0" xfId="2" applyNumberFormat="1" applyFont="1" applyFill="1" applyBorder="1" applyAlignment="1" applyProtection="1"/>
    <xf numFmtId="164" fontId="13" fillId="0" borderId="0" xfId="2" applyNumberFormat="1" applyFont="1" applyFill="1" applyBorder="1" applyAlignment="1" applyProtection="1"/>
    <xf numFmtId="10" fontId="13" fillId="0" borderId="0" xfId="0" applyNumberFormat="1" applyFont="1" applyBorder="1"/>
    <xf numFmtId="3" fontId="3" fillId="0" borderId="113" xfId="2" applyNumberFormat="1" applyFont="1" applyFill="1" applyBorder="1" applyAlignment="1" applyProtection="1"/>
    <xf numFmtId="0" fontId="18" fillId="0" borderId="77" xfId="0" applyFont="1" applyBorder="1" applyAlignment="1">
      <alignment horizontal="center"/>
    </xf>
    <xf numFmtId="164" fontId="3" fillId="0" borderId="114" xfId="2" applyNumberFormat="1" applyFont="1" applyFill="1" applyBorder="1" applyAlignment="1" applyProtection="1"/>
    <xf numFmtId="3" fontId="3" fillId="0" borderId="39" xfId="2" applyNumberFormat="1" applyFont="1" applyFill="1" applyBorder="1" applyAlignment="1" applyProtection="1"/>
    <xf numFmtId="0" fontId="6" fillId="2" borderId="29" xfId="2" applyNumberFormat="1" applyFont="1" applyFill="1" applyBorder="1" applyAlignment="1" applyProtection="1">
      <alignment horizontal="center"/>
    </xf>
    <xf numFmtId="164" fontId="3" fillId="0" borderId="111" xfId="0" applyNumberFormat="1" applyFont="1" applyBorder="1"/>
    <xf numFmtId="3" fontId="3" fillId="0" borderId="113" xfId="0" applyNumberFormat="1" applyFont="1" applyBorder="1"/>
    <xf numFmtId="164" fontId="3" fillId="0" borderId="1" xfId="0" applyNumberFormat="1" applyFont="1" applyBorder="1"/>
    <xf numFmtId="3" fontId="3" fillId="3" borderId="61" xfId="2" applyNumberFormat="1" applyFont="1" applyFill="1" applyBorder="1" applyAlignment="1" applyProtection="1"/>
    <xf numFmtId="0" fontId="3" fillId="0" borderId="51" xfId="0" applyFont="1" applyBorder="1"/>
    <xf numFmtId="0" fontId="3" fillId="0" borderId="53" xfId="0" applyFont="1" applyBorder="1"/>
    <xf numFmtId="0" fontId="9" fillId="0" borderId="0" xfId="4" applyNumberFormat="1" applyFont="1" applyFill="1" applyBorder="1" applyAlignment="1">
      <alignment horizontal="left"/>
    </xf>
    <xf numFmtId="10" fontId="3" fillId="0" borderId="0" xfId="0" applyNumberFormat="1" applyFont="1" applyBorder="1"/>
    <xf numFmtId="0" fontId="19" fillId="0" borderId="0" xfId="0" applyFont="1"/>
    <xf numFmtId="0" fontId="11" fillId="2" borderId="27" xfId="2" applyNumberFormat="1" applyFont="1" applyFill="1" applyBorder="1" applyAlignment="1" applyProtection="1">
      <alignment horizontal="center"/>
    </xf>
    <xf numFmtId="0" fontId="11" fillId="2" borderId="42" xfId="2" applyNumberFormat="1" applyFont="1" applyFill="1" applyBorder="1" applyAlignment="1" applyProtection="1">
      <alignment horizontal="center"/>
    </xf>
    <xf numFmtId="0" fontId="11" fillId="2" borderId="41" xfId="2" applyNumberFormat="1" applyFont="1" applyFill="1" applyBorder="1" applyAlignment="1" applyProtection="1">
      <alignment horizontal="center"/>
    </xf>
    <xf numFmtId="0" fontId="11" fillId="2" borderId="27" xfId="2" applyNumberFormat="1" applyFont="1" applyFill="1" applyBorder="1" applyAlignment="1" applyProtection="1">
      <alignment horizontal="center" wrapText="1"/>
    </xf>
    <xf numFmtId="0" fontId="11" fillId="2" borderId="42" xfId="2" applyNumberFormat="1" applyFont="1" applyFill="1" applyBorder="1" applyAlignment="1" applyProtection="1">
      <alignment horizontal="center" wrapText="1"/>
    </xf>
    <xf numFmtId="0" fontId="11" fillId="2" borderId="8" xfId="2" applyNumberFormat="1" applyFont="1" applyFill="1" applyBorder="1" applyAlignment="1" applyProtection="1">
      <alignment horizontal="center"/>
    </xf>
    <xf numFmtId="0" fontId="11" fillId="2" borderId="9" xfId="2" applyNumberFormat="1" applyFont="1" applyFill="1" applyBorder="1" applyAlignment="1" applyProtection="1">
      <alignment horizontal="center"/>
    </xf>
    <xf numFmtId="0" fontId="11" fillId="2" borderId="10" xfId="2" applyNumberFormat="1" applyFont="1" applyFill="1" applyBorder="1" applyAlignment="1" applyProtection="1">
      <alignment horizontal="center"/>
    </xf>
    <xf numFmtId="0" fontId="11" fillId="2" borderId="97" xfId="2" applyNumberFormat="1" applyFont="1" applyFill="1" applyBorder="1" applyAlignment="1" applyProtection="1">
      <alignment horizontal="center" wrapText="1"/>
    </xf>
    <xf numFmtId="0" fontId="6" fillId="2" borderId="40" xfId="2" applyNumberFormat="1" applyFont="1" applyFill="1" applyBorder="1" applyAlignment="1" applyProtection="1">
      <alignment horizontal="left" wrapText="1"/>
    </xf>
    <xf numFmtId="0" fontId="6" fillId="2" borderId="43" xfId="2" applyNumberFormat="1" applyFont="1" applyFill="1" applyBorder="1" applyAlignment="1" applyProtection="1">
      <alignment horizontal="left" wrapText="1"/>
    </xf>
    <xf numFmtId="0" fontId="3" fillId="0" borderId="42" xfId="0" applyFont="1" applyBorder="1" applyAlignment="1">
      <alignment horizontal="center" wrapText="1"/>
    </xf>
    <xf numFmtId="0" fontId="11" fillId="2" borderId="41" xfId="2" applyNumberFormat="1" applyFont="1" applyFill="1" applyBorder="1" applyAlignment="1" applyProtection="1">
      <alignment horizontal="center" wrapText="1"/>
    </xf>
    <xf numFmtId="0" fontId="11" fillId="2" borderId="9" xfId="2" applyNumberFormat="1" applyFont="1" applyFill="1" applyBorder="1" applyAlignment="1" applyProtection="1">
      <alignment horizontal="center" wrapText="1"/>
    </xf>
    <xf numFmtId="0" fontId="11" fillId="2" borderId="10" xfId="2" applyNumberFormat="1" applyFont="1" applyFill="1" applyBorder="1" applyAlignment="1" applyProtection="1">
      <alignment horizontal="center" wrapText="1"/>
    </xf>
    <xf numFmtId="0" fontId="3" fillId="0" borderId="41" xfId="0" applyFont="1" applyBorder="1" applyAlignment="1">
      <alignment horizontal="center" wrapText="1"/>
    </xf>
    <xf numFmtId="0" fontId="6" fillId="2" borderId="27" xfId="2" applyNumberFormat="1" applyFont="1" applyFill="1" applyBorder="1" applyAlignment="1" applyProtection="1">
      <alignment horizontal="center" wrapText="1"/>
    </xf>
    <xf numFmtId="0" fontId="6" fillId="2" borderId="41" xfId="2" applyNumberFormat="1" applyFont="1" applyFill="1" applyBorder="1" applyAlignment="1" applyProtection="1">
      <alignment horizontal="center" wrapText="1"/>
    </xf>
    <xf numFmtId="0" fontId="6" fillId="2" borderId="42" xfId="2" applyNumberFormat="1" applyFont="1" applyFill="1" applyBorder="1" applyAlignment="1" applyProtection="1">
      <alignment horizontal="center" wrapText="1"/>
    </xf>
    <xf numFmtId="0" fontId="15" fillId="2" borderId="87" xfId="2" applyNumberFormat="1" applyFont="1" applyFill="1" applyBorder="1" applyAlignment="1" applyProtection="1">
      <alignment horizontal="center"/>
    </xf>
    <xf numFmtId="0" fontId="15" fillId="2" borderId="74" xfId="2" applyNumberFormat="1" applyFont="1" applyFill="1" applyBorder="1" applyAlignment="1" applyProtection="1">
      <alignment horizontal="center"/>
    </xf>
    <xf numFmtId="0" fontId="15" fillId="2" borderId="75" xfId="2" applyNumberFormat="1" applyFont="1" applyFill="1" applyBorder="1" applyAlignment="1" applyProtection="1">
      <alignment horizontal="center"/>
    </xf>
    <xf numFmtId="0" fontId="11" fillId="2" borderId="73" xfId="2" applyNumberFormat="1" applyFont="1" applyFill="1" applyBorder="1" applyAlignment="1" applyProtection="1">
      <alignment horizontal="center"/>
    </xf>
    <xf numFmtId="0" fontId="11" fillId="2" borderId="74" xfId="2" applyNumberFormat="1" applyFont="1" applyFill="1" applyBorder="1" applyAlignment="1" applyProtection="1">
      <alignment horizontal="center"/>
    </xf>
    <xf numFmtId="0" fontId="6" fillId="2" borderId="40" xfId="2" applyNumberFormat="1" applyFont="1" applyFill="1" applyBorder="1" applyAlignment="1" applyProtection="1">
      <alignment horizontal="left"/>
    </xf>
    <xf numFmtId="0" fontId="6" fillId="2" borderId="43" xfId="2" applyNumberFormat="1" applyFont="1" applyFill="1" applyBorder="1" applyAlignment="1" applyProtection="1">
      <alignment horizontal="left"/>
    </xf>
    <xf numFmtId="0" fontId="6" fillId="2" borderId="85" xfId="2" applyNumberFormat="1" applyFont="1" applyFill="1" applyBorder="1" applyAlignment="1" applyProtection="1">
      <alignment horizontal="center"/>
    </xf>
    <xf numFmtId="0" fontId="6" fillId="2" borderId="41" xfId="2" applyNumberFormat="1" applyFont="1" applyFill="1" applyBorder="1" applyAlignment="1" applyProtection="1">
      <alignment horizontal="center"/>
    </xf>
    <xf numFmtId="0" fontId="6" fillId="2" borderId="27" xfId="2" applyNumberFormat="1" applyFont="1" applyFill="1" applyBorder="1" applyAlignment="1" applyProtection="1">
      <alignment horizontal="center"/>
    </xf>
    <xf numFmtId="0" fontId="6" fillId="2" borderId="42" xfId="2" applyNumberFormat="1" applyFont="1" applyFill="1" applyBorder="1" applyAlignment="1" applyProtection="1">
      <alignment horizontal="center"/>
    </xf>
  </cellXfs>
  <cellStyles count="5">
    <cellStyle name="Comma_2011_12_22_HRSC - Diversity_Stats_D1vers1ty1102" xfId="2"/>
    <cellStyle name="Comma_2012_03_30_Diversity Report National" xfId="4"/>
    <cellStyle name="Hyperlink" xfId="3" builtinId="8"/>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strRef>
          <c:f>[1]Presentation!$B$105</c:f>
          <c:strCache>
            <c:ptCount val="1"/>
            <c:pt idx="0">
              <c:v>Figure 4: Disability breakdown.</c:v>
            </c:pt>
          </c:strCache>
        </c:strRef>
      </c:tx>
      <c:layout/>
      <c:spPr>
        <a:noFill/>
        <a:ln w="25400">
          <a:noFill/>
        </a:ln>
      </c:spPr>
      <c:txPr>
        <a:bodyPr/>
        <a:lstStyle/>
        <a:p>
          <a:pPr>
            <a:defRPr sz="1400" b="1" i="0" u="none" strike="noStrike" baseline="0">
              <a:solidFill>
                <a:srgbClr val="000000"/>
              </a:solidFill>
              <a:latin typeface="Calibri"/>
              <a:ea typeface="Calibri"/>
              <a:cs typeface="Calibri"/>
            </a:defRPr>
          </a:pPr>
          <a:endParaRPr lang="en-US"/>
        </a:p>
      </c:txPr>
    </c:title>
    <c:plotArea>
      <c:layout/>
      <c:barChart>
        <c:barDir val="col"/>
        <c:grouping val="clustered"/>
        <c:ser>
          <c:idx val="0"/>
          <c:order val="0"/>
          <c:tx>
            <c:strRef>
              <c:f>[1]Presentation!$G$107</c:f>
              <c:strCache>
                <c:ptCount val="1"/>
                <c:pt idx="0">
                  <c:v>%</c:v>
                </c:pt>
              </c:strCache>
            </c:strRef>
          </c:tx>
          <c:cat>
            <c:strRef>
              <c:f>[1]Presentation!$B$108:$B$111</c:f>
              <c:strCache>
                <c:ptCount val="4"/>
                <c:pt idx="0">
                  <c:v>Yes</c:v>
                </c:pt>
                <c:pt idx="1">
                  <c:v>No</c:v>
                </c:pt>
                <c:pt idx="2">
                  <c:v>*WPNTS</c:v>
                </c:pt>
                <c:pt idx="3">
                  <c:v>Unknown</c:v>
                </c:pt>
              </c:strCache>
            </c:strRef>
          </c:cat>
          <c:val>
            <c:numRef>
              <c:f>[1]Presentation!$G$108:$G$112</c:f>
              <c:numCache>
                <c:formatCode>0.00%</c:formatCode>
                <c:ptCount val="5"/>
                <c:pt idx="0">
                  <c:v>7.201838767344855E-2</c:v>
                </c:pt>
                <c:pt idx="1">
                  <c:v>0.44360262194602884</c:v>
                </c:pt>
                <c:pt idx="2">
                  <c:v>3.2689197241848988E-2</c:v>
                </c:pt>
                <c:pt idx="3">
                  <c:v>0</c:v>
                </c:pt>
                <c:pt idx="4">
                  <c:v>0.4516897931386738</c:v>
                </c:pt>
              </c:numCache>
            </c:numRef>
          </c:val>
        </c:ser>
        <c:axId val="83564800"/>
        <c:axId val="83568896"/>
      </c:barChart>
      <c:catAx>
        <c:axId val="83564800"/>
        <c:scaling>
          <c:orientation val="minMax"/>
        </c:scaling>
        <c:axPos val="b"/>
        <c:title>
          <c:tx>
            <c:rich>
              <a:bodyPr/>
              <a:lstStyle/>
              <a:p>
                <a:pPr>
                  <a:defRPr/>
                </a:pPr>
                <a:r>
                  <a:rPr lang="en-GB"/>
                  <a:t>Disability</a:t>
                </a:r>
                <a:r>
                  <a:rPr lang="en-GB" baseline="0"/>
                  <a:t> breakdown</a:t>
                </a:r>
                <a:endParaRPr lang="en-GB"/>
              </a:p>
            </c:rich>
          </c:tx>
          <c:layout/>
          <c:spPr>
            <a:noFill/>
            <a:ln w="25400">
              <a:noFill/>
            </a:ln>
          </c:spPr>
        </c:title>
        <c:numFmt formatCode="General" sourceLinked="1"/>
        <c:majorTickMark val="none"/>
        <c:tickLblPos val="nextTo"/>
        <c:crossAx val="83568896"/>
        <c:crosses val="autoZero"/>
        <c:auto val="1"/>
        <c:lblAlgn val="ctr"/>
        <c:lblOffset val="100"/>
      </c:catAx>
      <c:valAx>
        <c:axId val="83568896"/>
        <c:scaling>
          <c:orientation val="minMax"/>
        </c:scaling>
        <c:axPos val="l"/>
        <c:majorGridlines/>
        <c:title>
          <c:tx>
            <c:rich>
              <a:bodyPr/>
              <a:lstStyle/>
              <a:p>
                <a:pPr>
                  <a:defRPr/>
                </a:pPr>
                <a:r>
                  <a:rPr lang="en-GB"/>
                  <a:t>Percentage of staff</a:t>
                </a:r>
              </a:p>
            </c:rich>
          </c:tx>
          <c:layout/>
          <c:spPr>
            <a:noFill/>
            <a:ln w="25400">
              <a:noFill/>
            </a:ln>
          </c:spPr>
        </c:title>
        <c:numFmt formatCode="0.00%" sourceLinked="1"/>
        <c:tickLblPos val="nextTo"/>
        <c:crossAx val="83564800"/>
        <c:crosses val="autoZero"/>
        <c:crossBetween val="between"/>
      </c:valAx>
    </c:plotArea>
    <c:plotVisOnly val="1"/>
    <c:dispBlanksAs val="gap"/>
  </c:chart>
  <c:printSettings>
    <c:headerFooter alignWithMargins="0"/>
    <c:pageMargins b="1" l="0.75000000000000044" r="0.750000000000000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400" b="1" i="0" u="none" strike="noStrike" baseline="0">
                <a:solidFill>
                  <a:srgbClr val="000000"/>
                </a:solidFill>
                <a:latin typeface="Calibri"/>
                <a:ea typeface="Calibri"/>
                <a:cs typeface="Calibri"/>
              </a:defRPr>
            </a:pPr>
            <a:r>
              <a:rPr lang="en-GB"/>
              <a:t>Figure 5a: The gender breakdown for each grade</a:t>
            </a:r>
          </a:p>
        </c:rich>
      </c:tx>
      <c:layout/>
      <c:spPr>
        <a:noFill/>
        <a:ln w="25400">
          <a:noFill/>
        </a:ln>
      </c:spPr>
    </c:title>
    <c:plotArea>
      <c:layout/>
      <c:barChart>
        <c:barDir val="col"/>
        <c:grouping val="clustered"/>
        <c:ser>
          <c:idx val="0"/>
          <c:order val="0"/>
          <c:tx>
            <c:strRef>
              <c:f>[1]Presentation!$C$165</c:f>
              <c:strCache>
                <c:ptCount val="1"/>
                <c:pt idx="0">
                  <c:v>Male %</c:v>
                </c:pt>
              </c:strCache>
            </c:strRef>
          </c:tx>
          <c:cat>
            <c:strRef>
              <c:f>[1]Presentation!$B$166:$B$174</c:f>
              <c:strCache>
                <c:ptCount val="9"/>
                <c:pt idx="0">
                  <c:v>AS1 and AS2</c:v>
                </c:pt>
                <c:pt idx="1">
                  <c:v>AS3</c:v>
                </c:pt>
                <c:pt idx="2">
                  <c:v>AS4</c:v>
                </c:pt>
                <c:pt idx="3">
                  <c:v>AS5</c:v>
                </c:pt>
                <c:pt idx="4">
                  <c:v>AS6</c:v>
                </c:pt>
                <c:pt idx="5">
                  <c:v>AS7</c:v>
                </c:pt>
                <c:pt idx="6">
                  <c:v>EM</c:v>
                </c:pt>
                <c:pt idx="7">
                  <c:v>OD - Manual</c:v>
                </c:pt>
                <c:pt idx="8">
                  <c:v>*Other</c:v>
                </c:pt>
              </c:strCache>
            </c:strRef>
          </c:cat>
          <c:val>
            <c:numRef>
              <c:f>[1]Presentation!$C$166:$C$174</c:f>
              <c:numCache>
                <c:formatCode>0.0%</c:formatCode>
                <c:ptCount val="9"/>
                <c:pt idx="0">
                  <c:v>3.9263627211275715E-2</c:v>
                </c:pt>
                <c:pt idx="1">
                  <c:v>0.12167409751186539</c:v>
                </c:pt>
                <c:pt idx="2">
                  <c:v>0.22781533151157776</c:v>
                </c:pt>
                <c:pt idx="3">
                  <c:v>0.25945634977707471</c:v>
                </c:pt>
                <c:pt idx="4">
                  <c:v>0.11304472889400258</c:v>
                </c:pt>
                <c:pt idx="5">
                  <c:v>5.4221199482237886E-2</c:v>
                </c:pt>
                <c:pt idx="6">
                  <c:v>1.510139508125989E-2</c:v>
                </c:pt>
                <c:pt idx="7">
                  <c:v>0.15676686322450742</c:v>
                </c:pt>
                <c:pt idx="8">
                  <c:v>1.2656407306198764E-2</c:v>
                </c:pt>
              </c:numCache>
            </c:numRef>
          </c:val>
        </c:ser>
        <c:ser>
          <c:idx val="1"/>
          <c:order val="1"/>
          <c:tx>
            <c:strRef>
              <c:f>[1]Presentation!$E$165</c:f>
              <c:strCache>
                <c:ptCount val="1"/>
                <c:pt idx="0">
                  <c:v>Female %</c:v>
                </c:pt>
              </c:strCache>
            </c:strRef>
          </c:tx>
          <c:cat>
            <c:strRef>
              <c:f>[1]Presentation!$B$166:$B$174</c:f>
              <c:strCache>
                <c:ptCount val="9"/>
                <c:pt idx="0">
                  <c:v>AS1 and AS2</c:v>
                </c:pt>
                <c:pt idx="1">
                  <c:v>AS3</c:v>
                </c:pt>
                <c:pt idx="2">
                  <c:v>AS4</c:v>
                </c:pt>
                <c:pt idx="3">
                  <c:v>AS5</c:v>
                </c:pt>
                <c:pt idx="4">
                  <c:v>AS6</c:v>
                </c:pt>
                <c:pt idx="5">
                  <c:v>AS7</c:v>
                </c:pt>
                <c:pt idx="6">
                  <c:v>EM</c:v>
                </c:pt>
                <c:pt idx="7">
                  <c:v>OD - Manual</c:v>
                </c:pt>
                <c:pt idx="8">
                  <c:v>*Other</c:v>
                </c:pt>
              </c:strCache>
            </c:strRef>
          </c:cat>
          <c:val>
            <c:numRef>
              <c:f>[1]Presentation!$E$166:$E$174</c:f>
              <c:numCache>
                <c:formatCode>0.0%</c:formatCode>
                <c:ptCount val="9"/>
                <c:pt idx="0">
                  <c:v>0.10283687943262412</c:v>
                </c:pt>
                <c:pt idx="1">
                  <c:v>0.1908635794743429</c:v>
                </c:pt>
                <c:pt idx="2">
                  <c:v>0.27012932832707559</c:v>
                </c:pt>
                <c:pt idx="3">
                  <c:v>0.28473091364205261</c:v>
                </c:pt>
                <c:pt idx="4">
                  <c:v>9.6787651230705027E-2</c:v>
                </c:pt>
                <c:pt idx="5">
                  <c:v>3.4835210680016701E-2</c:v>
                </c:pt>
                <c:pt idx="6">
                  <c:v>8.3437630371297495E-3</c:v>
                </c:pt>
                <c:pt idx="7">
                  <c:v>4.589069670421362E-3</c:v>
                </c:pt>
                <c:pt idx="8">
                  <c:v>6.8836045056320412E-3</c:v>
                </c:pt>
              </c:numCache>
            </c:numRef>
          </c:val>
        </c:ser>
        <c:axId val="85360640"/>
        <c:axId val="85385216"/>
      </c:barChart>
      <c:catAx>
        <c:axId val="85360640"/>
        <c:scaling>
          <c:orientation val="minMax"/>
        </c:scaling>
        <c:axPos val="b"/>
        <c:title>
          <c:tx>
            <c:rich>
              <a:bodyPr/>
              <a:lstStyle/>
              <a:p>
                <a:pPr>
                  <a:defRPr/>
                </a:pPr>
                <a:r>
                  <a:rPr lang="en-GB"/>
                  <a:t>Grade</a:t>
                </a:r>
              </a:p>
            </c:rich>
          </c:tx>
          <c:layout/>
          <c:spPr>
            <a:noFill/>
            <a:ln w="25400">
              <a:noFill/>
            </a:ln>
          </c:spPr>
        </c:title>
        <c:numFmt formatCode="General" sourceLinked="1"/>
        <c:majorTickMark val="none"/>
        <c:tickLblPos val="nextTo"/>
        <c:crossAx val="85385216"/>
        <c:crosses val="autoZero"/>
        <c:auto val="1"/>
        <c:lblAlgn val="ctr"/>
        <c:lblOffset val="100"/>
      </c:catAx>
      <c:valAx>
        <c:axId val="85385216"/>
        <c:scaling>
          <c:orientation val="minMax"/>
        </c:scaling>
        <c:axPos val="l"/>
        <c:majorGridlines/>
        <c:title>
          <c:tx>
            <c:rich>
              <a:bodyPr/>
              <a:lstStyle/>
              <a:p>
                <a:pPr>
                  <a:defRPr/>
                </a:pPr>
                <a:r>
                  <a:rPr lang="en-GB"/>
                  <a:t>Percentage of staff</a:t>
                </a:r>
              </a:p>
            </c:rich>
          </c:tx>
          <c:layout/>
          <c:spPr>
            <a:noFill/>
            <a:ln w="25400">
              <a:noFill/>
            </a:ln>
          </c:spPr>
        </c:title>
        <c:numFmt formatCode="0.0%" sourceLinked="1"/>
        <c:tickLblPos val="nextTo"/>
        <c:crossAx val="85360640"/>
        <c:crosses val="autoZero"/>
        <c:crossBetween val="between"/>
      </c:valAx>
    </c:plotArea>
    <c:legend>
      <c:legendPos val="r"/>
      <c:layout>
        <c:manualLayout>
          <c:xMode val="edge"/>
          <c:yMode val="edge"/>
          <c:x val="0.86716376107938586"/>
          <c:y val="0.46874992643856717"/>
          <c:w val="0.119553889629611"/>
          <c:h val="0.21428574791379773"/>
        </c:manualLayout>
      </c:layout>
    </c:legend>
    <c:plotVisOnly val="1"/>
    <c:dispBlanksAs val="gap"/>
  </c:chart>
  <c:printSettings>
    <c:headerFooter alignWithMargins="0"/>
    <c:pageMargins b="1" l="0.75000000000000078" r="0.75000000000000078"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400" b="1" i="0" u="none" strike="noStrike" baseline="0">
                <a:solidFill>
                  <a:srgbClr val="000000"/>
                </a:solidFill>
                <a:latin typeface="Calibri"/>
                <a:ea typeface="Calibri"/>
                <a:cs typeface="Calibri"/>
              </a:defRPr>
            </a:pPr>
            <a:r>
              <a:rPr lang="en-GB"/>
              <a:t>Figure 5b: The grade breakdown for each gender</a:t>
            </a:r>
          </a:p>
        </c:rich>
      </c:tx>
      <c:layout/>
      <c:spPr>
        <a:noFill/>
        <a:ln w="25400">
          <a:noFill/>
        </a:ln>
      </c:spPr>
    </c:title>
    <c:plotArea>
      <c:layout/>
      <c:barChart>
        <c:barDir val="col"/>
        <c:grouping val="clustered"/>
        <c:ser>
          <c:idx val="0"/>
          <c:order val="0"/>
          <c:tx>
            <c:strRef>
              <c:f>[1]Presentation!$C$165</c:f>
              <c:strCache>
                <c:ptCount val="1"/>
                <c:pt idx="0">
                  <c:v>Male %</c:v>
                </c:pt>
              </c:strCache>
            </c:strRef>
          </c:tx>
          <c:cat>
            <c:strRef>
              <c:f>(#REF!,#REF!,#REF!)</c:f>
              <c:strCache>
                <c:ptCount val="9"/>
                <c:pt idx="0">
                  <c:v>AS1 and AS2</c:v>
                </c:pt>
                <c:pt idx="1">
                  <c:v>AS3</c:v>
                </c:pt>
                <c:pt idx="2">
                  <c:v>AS4</c:v>
                </c:pt>
                <c:pt idx="3">
                  <c:v>AS5</c:v>
                </c:pt>
                <c:pt idx="4">
                  <c:v>AS6</c:v>
                </c:pt>
                <c:pt idx="5">
                  <c:v>AS7</c:v>
                </c:pt>
                <c:pt idx="6">
                  <c:v>EM</c:v>
                </c:pt>
                <c:pt idx="7">
                  <c:v>OD - Manual</c:v>
                </c:pt>
                <c:pt idx="8">
                  <c:v>*Other</c:v>
                </c:pt>
              </c:strCache>
            </c:strRef>
          </c:cat>
          <c:val>
            <c:numRef>
              <c:f>(#REF!,#REF!,#REF!)</c:f>
              <c:numCache>
                <c:formatCode>0.00%</c:formatCode>
                <c:ptCount val="9"/>
                <c:pt idx="0">
                  <c:v>0.35639686684073113</c:v>
                </c:pt>
                <c:pt idx="1">
                  <c:v>0.48040885860306642</c:v>
                </c:pt>
                <c:pt idx="2">
                  <c:v>0.55019103855505391</c:v>
                </c:pt>
                <c:pt idx="3">
                  <c:v>0.56926475228778795</c:v>
                </c:pt>
                <c:pt idx="4">
                  <c:v>0.62880000000000014</c:v>
                </c:pt>
                <c:pt idx="5">
                  <c:v>0.6930147058823527</c:v>
                </c:pt>
                <c:pt idx="6">
                  <c:v>0.72413793103448287</c:v>
                </c:pt>
                <c:pt idx="7">
                  <c:v>0.98021582733812962</c:v>
                </c:pt>
                <c:pt idx="8">
                  <c:v>0.72727272727272729</c:v>
                </c:pt>
              </c:numCache>
            </c:numRef>
          </c:val>
        </c:ser>
        <c:ser>
          <c:idx val="1"/>
          <c:order val="1"/>
          <c:tx>
            <c:strRef>
              <c:f>[1]Presentation!$E$179</c:f>
              <c:strCache>
                <c:ptCount val="1"/>
                <c:pt idx="0">
                  <c:v>Female %</c:v>
                </c:pt>
              </c:strCache>
            </c:strRef>
          </c:tx>
          <c:cat>
            <c:strRef>
              <c:f>(#REF!,#REF!,#REF!)</c:f>
              <c:strCache>
                <c:ptCount val="9"/>
                <c:pt idx="0">
                  <c:v>AS1 and AS2</c:v>
                </c:pt>
                <c:pt idx="1">
                  <c:v>AS3</c:v>
                </c:pt>
                <c:pt idx="2">
                  <c:v>AS4</c:v>
                </c:pt>
                <c:pt idx="3">
                  <c:v>AS5</c:v>
                </c:pt>
                <c:pt idx="4">
                  <c:v>AS6</c:v>
                </c:pt>
                <c:pt idx="5">
                  <c:v>AS7</c:v>
                </c:pt>
                <c:pt idx="6">
                  <c:v>EM</c:v>
                </c:pt>
                <c:pt idx="7">
                  <c:v>OD - Manual</c:v>
                </c:pt>
                <c:pt idx="8">
                  <c:v>*Other</c:v>
                </c:pt>
              </c:strCache>
            </c:strRef>
          </c:cat>
          <c:val>
            <c:numRef>
              <c:f>(#REF!,#REF!,#REF!)</c:f>
              <c:numCache>
                <c:formatCode>0.00%</c:formatCode>
                <c:ptCount val="9"/>
                <c:pt idx="0">
                  <c:v>0.64360313315926909</c:v>
                </c:pt>
                <c:pt idx="1">
                  <c:v>0.51959114139693341</c:v>
                </c:pt>
                <c:pt idx="2">
                  <c:v>0.44980896144494631</c:v>
                </c:pt>
                <c:pt idx="3">
                  <c:v>0.43073524771221205</c:v>
                </c:pt>
                <c:pt idx="4">
                  <c:v>0.37120000000000003</c:v>
                </c:pt>
                <c:pt idx="5">
                  <c:v>0.30698529411764719</c:v>
                </c:pt>
                <c:pt idx="6">
                  <c:v>0.27586206896551735</c:v>
                </c:pt>
                <c:pt idx="7">
                  <c:v>1.9784172661870505E-2</c:v>
                </c:pt>
                <c:pt idx="8">
                  <c:v>0.27272727272727276</c:v>
                </c:pt>
              </c:numCache>
            </c:numRef>
          </c:val>
        </c:ser>
        <c:axId val="85449344"/>
        <c:axId val="85627648"/>
      </c:barChart>
      <c:catAx>
        <c:axId val="85449344"/>
        <c:scaling>
          <c:orientation val="minMax"/>
        </c:scaling>
        <c:axPos val="b"/>
        <c:title>
          <c:tx>
            <c:rich>
              <a:bodyPr/>
              <a:lstStyle/>
              <a:p>
                <a:pPr>
                  <a:defRPr/>
                </a:pPr>
                <a:r>
                  <a:rPr lang="en-GB"/>
                  <a:t>Grade</a:t>
                </a:r>
              </a:p>
            </c:rich>
          </c:tx>
          <c:layout/>
          <c:spPr>
            <a:noFill/>
            <a:ln w="25400">
              <a:noFill/>
            </a:ln>
          </c:spPr>
        </c:title>
        <c:numFmt formatCode="General" sourceLinked="1"/>
        <c:majorTickMark val="none"/>
        <c:tickLblPos val="nextTo"/>
        <c:crossAx val="85627648"/>
        <c:crosses val="autoZero"/>
        <c:auto val="1"/>
        <c:lblAlgn val="ctr"/>
        <c:lblOffset val="100"/>
      </c:catAx>
      <c:valAx>
        <c:axId val="85627648"/>
        <c:scaling>
          <c:orientation val="minMax"/>
          <c:max val="1"/>
        </c:scaling>
        <c:axPos val="l"/>
        <c:majorGridlines/>
        <c:title>
          <c:tx>
            <c:rich>
              <a:bodyPr/>
              <a:lstStyle/>
              <a:p>
                <a:pPr>
                  <a:defRPr/>
                </a:pPr>
                <a:r>
                  <a:rPr lang="en-GB"/>
                  <a:t>Percentage of staff</a:t>
                </a:r>
              </a:p>
            </c:rich>
          </c:tx>
          <c:layout/>
          <c:spPr>
            <a:noFill/>
            <a:ln w="25400">
              <a:noFill/>
            </a:ln>
          </c:spPr>
        </c:title>
        <c:numFmt formatCode="0.00%" sourceLinked="1"/>
        <c:tickLblPos val="nextTo"/>
        <c:crossAx val="85449344"/>
        <c:crosses val="autoZero"/>
        <c:crossBetween val="between"/>
      </c:valAx>
    </c:plotArea>
    <c:legend>
      <c:legendPos val="r"/>
      <c:layout>
        <c:manualLayout>
          <c:xMode val="edge"/>
          <c:yMode val="edge"/>
          <c:x val="0.86627823207492394"/>
          <c:y val="0.4696969152620184"/>
          <c:w val="0.11987243167637751"/>
          <c:h val="0.18181810923824634"/>
        </c:manualLayout>
      </c:layout>
    </c:legend>
    <c:plotVisOnly val="1"/>
    <c:dispBlanksAs val="gap"/>
  </c:chart>
  <c:printSettings>
    <c:headerFooter alignWithMargins="0"/>
    <c:pageMargins b="1" l="0.75000000000000044" r="0.75000000000000044"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400" b="1" i="0" u="none" strike="noStrike" baseline="0">
                <a:solidFill>
                  <a:srgbClr val="000000"/>
                </a:solidFill>
                <a:latin typeface="Calibri"/>
                <a:ea typeface="Calibri"/>
                <a:cs typeface="Calibri"/>
              </a:defRPr>
            </a:pPr>
            <a:r>
              <a:rPr lang="en-GB"/>
              <a:t>Figure 11: % of employees by Part/Full time</a:t>
            </a:r>
          </a:p>
        </c:rich>
      </c:tx>
      <c:layout/>
      <c:spPr>
        <a:noFill/>
        <a:ln w="25400">
          <a:noFill/>
        </a:ln>
      </c:spPr>
    </c:title>
    <c:plotArea>
      <c:layout>
        <c:manualLayout>
          <c:layoutTarget val="inner"/>
          <c:xMode val="edge"/>
          <c:yMode val="edge"/>
          <c:x val="0.10361331188213992"/>
          <c:y val="0.16901408450704247"/>
          <c:w val="0.706164571750584"/>
          <c:h val="0.602112676056338"/>
        </c:manualLayout>
      </c:layout>
      <c:barChart>
        <c:barDir val="col"/>
        <c:grouping val="clustered"/>
        <c:ser>
          <c:idx val="0"/>
          <c:order val="0"/>
          <c:tx>
            <c:strRef>
              <c:f>[1]Presentation!$C$452</c:f>
              <c:strCache>
                <c:ptCount val="1"/>
                <c:pt idx="0">
                  <c:v>Part time</c:v>
                </c:pt>
              </c:strCache>
            </c:strRef>
          </c:tx>
          <c:cat>
            <c:strRef>
              <c:f>[1]Presentation!$B$454:$B$462</c:f>
              <c:strCache>
                <c:ptCount val="9"/>
                <c:pt idx="0">
                  <c:v>&lt;25</c:v>
                </c:pt>
                <c:pt idx="1">
                  <c:v>26 - 30</c:v>
                </c:pt>
                <c:pt idx="2">
                  <c:v>31 - 35</c:v>
                </c:pt>
                <c:pt idx="3">
                  <c:v>36 - 40</c:v>
                </c:pt>
                <c:pt idx="4">
                  <c:v>41 - 45</c:v>
                </c:pt>
                <c:pt idx="5">
                  <c:v>46 - 50</c:v>
                </c:pt>
                <c:pt idx="6">
                  <c:v>51 - 55</c:v>
                </c:pt>
                <c:pt idx="7">
                  <c:v>56 - 60</c:v>
                </c:pt>
                <c:pt idx="8">
                  <c:v>&gt;=61</c:v>
                </c:pt>
              </c:strCache>
            </c:strRef>
          </c:cat>
          <c:val>
            <c:numRef>
              <c:f>[1]Presentation!$C$454:$C$462</c:f>
              <c:numCache>
                <c:formatCode>0.0%</c:formatCode>
                <c:ptCount val="9"/>
                <c:pt idx="0">
                  <c:v>2.6899798251513122E-3</c:v>
                </c:pt>
                <c:pt idx="1">
                  <c:v>3.9677202420981848E-2</c:v>
                </c:pt>
                <c:pt idx="2">
                  <c:v>0.21116341627437793</c:v>
                </c:pt>
                <c:pt idx="3">
                  <c:v>0.25622057834566248</c:v>
                </c:pt>
                <c:pt idx="4">
                  <c:v>0.207128446536651</c:v>
                </c:pt>
                <c:pt idx="5">
                  <c:v>0.11701412239408204</c:v>
                </c:pt>
                <c:pt idx="6">
                  <c:v>5.648957632817754E-2</c:v>
                </c:pt>
                <c:pt idx="7">
                  <c:v>5.1782111634162749E-2</c:v>
                </c:pt>
                <c:pt idx="8">
                  <c:v>5.7834566240753192E-2</c:v>
                </c:pt>
              </c:numCache>
            </c:numRef>
          </c:val>
        </c:ser>
        <c:ser>
          <c:idx val="1"/>
          <c:order val="1"/>
          <c:tx>
            <c:strRef>
              <c:f>[1]Presentation!$E$452</c:f>
              <c:strCache>
                <c:ptCount val="1"/>
                <c:pt idx="0">
                  <c:v>Full time</c:v>
                </c:pt>
              </c:strCache>
            </c:strRef>
          </c:tx>
          <c:spPr>
            <a:solidFill>
              <a:srgbClr val="993366"/>
            </a:solidFill>
            <a:ln w="12700">
              <a:solidFill>
                <a:srgbClr val="000000"/>
              </a:solidFill>
              <a:prstDash val="solid"/>
            </a:ln>
          </c:spPr>
          <c:val>
            <c:numRef>
              <c:f>[1]Presentation!$E$454:$E$462</c:f>
              <c:numCache>
                <c:formatCode>0.0%</c:formatCode>
                <c:ptCount val="9"/>
                <c:pt idx="0">
                  <c:v>4.4152046783625727E-2</c:v>
                </c:pt>
                <c:pt idx="1">
                  <c:v>0.13430799220272904</c:v>
                </c:pt>
                <c:pt idx="2">
                  <c:v>0.16423001949317739</c:v>
                </c:pt>
                <c:pt idx="3">
                  <c:v>0.14005847953216377</c:v>
                </c:pt>
                <c:pt idx="4">
                  <c:v>0.14863547758284604</c:v>
                </c:pt>
                <c:pt idx="5">
                  <c:v>0.13791423001949327</c:v>
                </c:pt>
                <c:pt idx="6">
                  <c:v>0.11140350877192984</c:v>
                </c:pt>
                <c:pt idx="7">
                  <c:v>8.5477582846003902E-2</c:v>
                </c:pt>
                <c:pt idx="8">
                  <c:v>3.3820662768031189E-2</c:v>
                </c:pt>
              </c:numCache>
            </c:numRef>
          </c:val>
        </c:ser>
        <c:axId val="85965440"/>
        <c:axId val="86271104"/>
      </c:barChart>
      <c:catAx>
        <c:axId val="85965440"/>
        <c:scaling>
          <c:orientation val="minMax"/>
        </c:scaling>
        <c:axPos val="b"/>
        <c:title>
          <c:tx>
            <c:rich>
              <a:bodyPr/>
              <a:lstStyle/>
              <a:p>
                <a:pPr>
                  <a:defRPr/>
                </a:pPr>
                <a:r>
                  <a:rPr lang="en-GB"/>
                  <a:t>Age</a:t>
                </a:r>
              </a:p>
            </c:rich>
          </c:tx>
          <c:layout/>
          <c:spPr>
            <a:noFill/>
            <a:ln w="25400">
              <a:noFill/>
            </a:ln>
          </c:spPr>
        </c:title>
        <c:numFmt formatCode="General" sourceLinked="1"/>
        <c:majorTickMark val="none"/>
        <c:tickLblPos val="nextTo"/>
        <c:crossAx val="86271104"/>
        <c:crosses val="autoZero"/>
        <c:auto val="1"/>
        <c:lblAlgn val="ctr"/>
        <c:lblOffset val="100"/>
      </c:catAx>
      <c:valAx>
        <c:axId val="86271104"/>
        <c:scaling>
          <c:orientation val="minMax"/>
        </c:scaling>
        <c:axPos val="l"/>
        <c:majorGridlines/>
        <c:title>
          <c:tx>
            <c:rich>
              <a:bodyPr/>
              <a:lstStyle/>
              <a:p>
                <a:pPr>
                  <a:defRPr/>
                </a:pPr>
                <a:r>
                  <a:rPr lang="en-GB"/>
                  <a:t>Percentage of staff</a:t>
                </a:r>
              </a:p>
            </c:rich>
          </c:tx>
          <c:layout/>
          <c:spPr>
            <a:noFill/>
            <a:ln w="25400">
              <a:noFill/>
            </a:ln>
          </c:spPr>
        </c:title>
        <c:numFmt formatCode="0.00%" sourceLinked="0"/>
        <c:tickLblPos val="nextTo"/>
        <c:crossAx val="85965440"/>
        <c:crosses val="autoZero"/>
        <c:crossBetween val="between"/>
      </c:valAx>
    </c:plotArea>
    <c:legend>
      <c:legendPos val="r"/>
      <c:layout>
        <c:manualLayout>
          <c:xMode val="edge"/>
          <c:yMode val="edge"/>
          <c:x val="0.8692813231723997"/>
          <c:y val="0.47443198271039883"/>
          <c:w val="0.11503271644988147"/>
          <c:h val="0.1676136944905002"/>
        </c:manualLayout>
      </c:layout>
    </c:legend>
    <c:plotVisOnly val="1"/>
    <c:dispBlanksAs val="gap"/>
  </c:chart>
  <c:printSettings>
    <c:headerFooter alignWithMargins="0"/>
    <c:pageMargins b="1" l="0.75000000000000044" r="0.75000000000000044"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400" b="1" i="0" u="none" strike="noStrike" baseline="0">
                <a:solidFill>
                  <a:srgbClr val="000000"/>
                </a:solidFill>
                <a:latin typeface="Calibri"/>
                <a:ea typeface="Calibri"/>
                <a:cs typeface="Calibri"/>
              </a:defRPr>
            </a:pPr>
            <a:r>
              <a:rPr lang="en-GB"/>
              <a:t>Figure 7f: Race (BAME) by Age including Eastern Europeans</a:t>
            </a:r>
          </a:p>
        </c:rich>
      </c:tx>
      <c:layout/>
      <c:spPr>
        <a:noFill/>
        <a:ln w="25400">
          <a:noFill/>
        </a:ln>
      </c:spPr>
    </c:title>
    <c:plotArea>
      <c:layout/>
      <c:barChart>
        <c:barDir val="col"/>
        <c:grouping val="clustered"/>
        <c:ser>
          <c:idx val="0"/>
          <c:order val="0"/>
          <c:tx>
            <c:strRef>
              <c:f>[1]Presentation!$C$320</c:f>
              <c:strCache>
                <c:ptCount val="1"/>
                <c:pt idx="0">
                  <c:v>BAME</c:v>
                </c:pt>
              </c:strCache>
            </c:strRef>
          </c:tx>
          <c:cat>
            <c:strRef>
              <c:f>[1]Presentation!$B$322:$B$330</c:f>
              <c:strCache>
                <c:ptCount val="9"/>
                <c:pt idx="0">
                  <c:v>&lt;25</c:v>
                </c:pt>
                <c:pt idx="1">
                  <c:v>26 - 30</c:v>
                </c:pt>
                <c:pt idx="2">
                  <c:v>31 - 35</c:v>
                </c:pt>
                <c:pt idx="3">
                  <c:v>36 - 40</c:v>
                </c:pt>
                <c:pt idx="4">
                  <c:v>41 - 45</c:v>
                </c:pt>
                <c:pt idx="5">
                  <c:v>46 - 50</c:v>
                </c:pt>
                <c:pt idx="6">
                  <c:v>51 - 55</c:v>
                </c:pt>
                <c:pt idx="7">
                  <c:v>56 - 60</c:v>
                </c:pt>
                <c:pt idx="8">
                  <c:v>&gt;=61</c:v>
                </c:pt>
              </c:strCache>
            </c:strRef>
          </c:cat>
          <c:val>
            <c:numRef>
              <c:f>[1]Presentation!$C$322:$C$330</c:f>
              <c:numCache>
                <c:formatCode>0.0%</c:formatCode>
                <c:ptCount val="9"/>
                <c:pt idx="0">
                  <c:v>3.6319612590799036E-2</c:v>
                </c:pt>
                <c:pt idx="1">
                  <c:v>0.18886198547215499</c:v>
                </c:pt>
                <c:pt idx="2">
                  <c:v>0.26150121065375304</c:v>
                </c:pt>
                <c:pt idx="3">
                  <c:v>0.1719128329297821</c:v>
                </c:pt>
                <c:pt idx="4">
                  <c:v>0.11864406779661019</c:v>
                </c:pt>
                <c:pt idx="5">
                  <c:v>9.4430992736077524E-2</c:v>
                </c:pt>
                <c:pt idx="6">
                  <c:v>6.7796610169491553E-2</c:v>
                </c:pt>
                <c:pt idx="7">
                  <c:v>4.1162227602905575E-2</c:v>
                </c:pt>
                <c:pt idx="8">
                  <c:v>1.9370460048426155E-2</c:v>
                </c:pt>
              </c:numCache>
            </c:numRef>
          </c:val>
        </c:ser>
        <c:ser>
          <c:idx val="1"/>
          <c:order val="1"/>
          <c:tx>
            <c:strRef>
              <c:f>[1]Presentation!$E$320</c:f>
              <c:strCache>
                <c:ptCount val="1"/>
                <c:pt idx="0">
                  <c:v>Non-BAME</c:v>
                </c:pt>
              </c:strCache>
            </c:strRef>
          </c:tx>
          <c:spPr>
            <a:solidFill>
              <a:srgbClr val="993366"/>
            </a:solidFill>
            <a:ln w="12700">
              <a:solidFill>
                <a:srgbClr val="000000"/>
              </a:solidFill>
              <a:prstDash val="solid"/>
            </a:ln>
          </c:spPr>
          <c:cat>
            <c:strRef>
              <c:f>[1]Presentation!$B$322:$B$330</c:f>
              <c:strCache>
                <c:ptCount val="9"/>
                <c:pt idx="0">
                  <c:v>&lt;25</c:v>
                </c:pt>
                <c:pt idx="1">
                  <c:v>26 - 30</c:v>
                </c:pt>
                <c:pt idx="2">
                  <c:v>31 - 35</c:v>
                </c:pt>
                <c:pt idx="3">
                  <c:v>36 - 40</c:v>
                </c:pt>
                <c:pt idx="4">
                  <c:v>41 - 45</c:v>
                </c:pt>
                <c:pt idx="5">
                  <c:v>46 - 50</c:v>
                </c:pt>
                <c:pt idx="6">
                  <c:v>51 - 55</c:v>
                </c:pt>
                <c:pt idx="7">
                  <c:v>56 - 60</c:v>
                </c:pt>
                <c:pt idx="8">
                  <c:v>&gt;=61</c:v>
                </c:pt>
              </c:strCache>
            </c:strRef>
          </c:cat>
          <c:val>
            <c:numRef>
              <c:f>[1]Presentation!$E$322:$E$330</c:f>
              <c:numCache>
                <c:formatCode>0.0%</c:formatCode>
                <c:ptCount val="9"/>
                <c:pt idx="0">
                  <c:v>3.8997706017293104E-2</c:v>
                </c:pt>
                <c:pt idx="1">
                  <c:v>0.11990471148755959</c:v>
                </c:pt>
                <c:pt idx="2">
                  <c:v>0.16684312687488972</c:v>
                </c:pt>
                <c:pt idx="3">
                  <c:v>0.15413799188283048</c:v>
                </c:pt>
                <c:pt idx="4">
                  <c:v>0.15740250573495676</c:v>
                </c:pt>
                <c:pt idx="5">
                  <c:v>0.13675666137286041</c:v>
                </c:pt>
                <c:pt idx="6">
                  <c:v>0.10578789482971589</c:v>
                </c:pt>
                <c:pt idx="7">
                  <c:v>8.2671607552496931E-2</c:v>
                </c:pt>
                <c:pt idx="8">
                  <c:v>3.7497794247397215E-2</c:v>
                </c:pt>
              </c:numCache>
            </c:numRef>
          </c:val>
        </c:ser>
        <c:axId val="88031616"/>
        <c:axId val="88034304"/>
      </c:barChart>
      <c:catAx>
        <c:axId val="88031616"/>
        <c:scaling>
          <c:orientation val="minMax"/>
        </c:scaling>
        <c:axPos val="b"/>
        <c:title>
          <c:tx>
            <c:rich>
              <a:bodyPr/>
              <a:lstStyle/>
              <a:p>
                <a:pPr>
                  <a:defRPr/>
                </a:pPr>
                <a:r>
                  <a:rPr lang="en-GB"/>
                  <a:t>Age</a:t>
                </a:r>
              </a:p>
            </c:rich>
          </c:tx>
          <c:layout/>
          <c:spPr>
            <a:noFill/>
            <a:ln w="25400">
              <a:noFill/>
            </a:ln>
          </c:spPr>
        </c:title>
        <c:numFmt formatCode="General" sourceLinked="1"/>
        <c:majorTickMark val="none"/>
        <c:tickLblPos val="nextTo"/>
        <c:crossAx val="88034304"/>
        <c:crosses val="autoZero"/>
        <c:auto val="1"/>
        <c:lblAlgn val="ctr"/>
        <c:lblOffset val="100"/>
      </c:catAx>
      <c:valAx>
        <c:axId val="88034304"/>
        <c:scaling>
          <c:orientation val="minMax"/>
        </c:scaling>
        <c:axPos val="l"/>
        <c:majorGridlines/>
        <c:title>
          <c:tx>
            <c:rich>
              <a:bodyPr/>
              <a:lstStyle/>
              <a:p>
                <a:pPr>
                  <a:defRPr/>
                </a:pPr>
                <a:r>
                  <a:rPr lang="en-GB"/>
                  <a:t>Percentage of staff</a:t>
                </a:r>
              </a:p>
            </c:rich>
          </c:tx>
          <c:layout/>
          <c:spPr>
            <a:noFill/>
            <a:ln w="25400">
              <a:noFill/>
            </a:ln>
          </c:spPr>
        </c:title>
        <c:numFmt formatCode="0.00%" sourceLinked="0"/>
        <c:tickLblPos val="nextTo"/>
        <c:crossAx val="88031616"/>
        <c:crosses val="autoZero"/>
        <c:crossBetween val="between"/>
      </c:valAx>
    </c:plotArea>
    <c:legend>
      <c:legendPos val="r"/>
      <c:layout>
        <c:manualLayout>
          <c:xMode val="edge"/>
          <c:yMode val="edge"/>
          <c:x val="0.85443130393021971"/>
          <c:y val="0.46511703358115125"/>
          <c:w val="0.13037988785898175"/>
          <c:h val="0.19601360700919948"/>
        </c:manualLayout>
      </c:layout>
    </c:legend>
    <c:plotVisOnly val="1"/>
    <c:dispBlanksAs val="gap"/>
  </c:chart>
  <c:printSettings>
    <c:headerFooter alignWithMargins="0"/>
    <c:pageMargins b="1" l="0.75000000000000044" r="0.750000000000000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400" b="1" i="0" u="none" strike="noStrike" baseline="0">
                <a:solidFill>
                  <a:srgbClr val="000000"/>
                </a:solidFill>
                <a:latin typeface="Calibri"/>
                <a:ea typeface="Calibri"/>
                <a:cs typeface="Calibri"/>
              </a:defRPr>
            </a:pPr>
            <a:r>
              <a:rPr lang="en-GB"/>
              <a:t>Figure 4b: Disability by Age</a:t>
            </a:r>
          </a:p>
        </c:rich>
      </c:tx>
      <c:layout/>
      <c:spPr>
        <a:noFill/>
        <a:ln w="25400">
          <a:noFill/>
        </a:ln>
      </c:spPr>
    </c:title>
    <c:plotArea>
      <c:layout>
        <c:manualLayout>
          <c:layoutTarget val="inner"/>
          <c:xMode val="edge"/>
          <c:yMode val="edge"/>
          <c:x val="0.1559583887357304"/>
          <c:y val="0.19291338582677187"/>
          <c:w val="0.56425394576297816"/>
          <c:h val="0.55905511811023623"/>
        </c:manualLayout>
      </c:layout>
      <c:barChart>
        <c:barDir val="col"/>
        <c:grouping val="clustered"/>
        <c:ser>
          <c:idx val="0"/>
          <c:order val="0"/>
          <c:tx>
            <c:strRef>
              <c:f>[1]Presentation!$C$136</c:f>
              <c:strCache>
                <c:ptCount val="1"/>
                <c:pt idx="0">
                  <c:v>Yes</c:v>
                </c:pt>
              </c:strCache>
            </c:strRef>
          </c:tx>
          <c:cat>
            <c:strRef>
              <c:f>[1]Presentation!$B$138:$B$146</c:f>
              <c:strCache>
                <c:ptCount val="9"/>
                <c:pt idx="0">
                  <c:v>&lt;25</c:v>
                </c:pt>
                <c:pt idx="1">
                  <c:v>26 - 30</c:v>
                </c:pt>
                <c:pt idx="2">
                  <c:v>31 - 35</c:v>
                </c:pt>
                <c:pt idx="3">
                  <c:v>36 - 40</c:v>
                </c:pt>
                <c:pt idx="4">
                  <c:v>41 - 45</c:v>
                </c:pt>
                <c:pt idx="5">
                  <c:v>46 - 50</c:v>
                </c:pt>
                <c:pt idx="6">
                  <c:v>51 - 55</c:v>
                </c:pt>
                <c:pt idx="7">
                  <c:v>56 - 60</c:v>
                </c:pt>
                <c:pt idx="8">
                  <c:v>&gt;=61</c:v>
                </c:pt>
              </c:strCache>
            </c:strRef>
          </c:cat>
          <c:val>
            <c:numRef>
              <c:f>[1]Presentation!$C$138:$C$146</c:f>
              <c:numCache>
                <c:formatCode>0.0%</c:formatCode>
                <c:ptCount val="9"/>
                <c:pt idx="0">
                  <c:v>2.3640661938534275E-2</c:v>
                </c:pt>
                <c:pt idx="1">
                  <c:v>0.10638297872340426</c:v>
                </c:pt>
                <c:pt idx="2">
                  <c:v>0.15130023640661941</c:v>
                </c:pt>
                <c:pt idx="3">
                  <c:v>0.13002364066193853</c:v>
                </c:pt>
                <c:pt idx="4">
                  <c:v>0.13829787234042556</c:v>
                </c:pt>
                <c:pt idx="5">
                  <c:v>0.15011820330969272</c:v>
                </c:pt>
                <c:pt idx="6">
                  <c:v>0.15130023640661941</c:v>
                </c:pt>
                <c:pt idx="7">
                  <c:v>0.1111111111111111</c:v>
                </c:pt>
                <c:pt idx="8">
                  <c:v>3.7825059101654845E-2</c:v>
                </c:pt>
              </c:numCache>
            </c:numRef>
          </c:val>
        </c:ser>
        <c:ser>
          <c:idx val="1"/>
          <c:order val="1"/>
          <c:tx>
            <c:strRef>
              <c:f>[1]Presentation!$E$136</c:f>
              <c:strCache>
                <c:ptCount val="1"/>
                <c:pt idx="0">
                  <c:v>No</c:v>
                </c:pt>
              </c:strCache>
            </c:strRef>
          </c:tx>
          <c:spPr>
            <a:solidFill>
              <a:srgbClr val="993366"/>
            </a:solidFill>
            <a:ln w="12700">
              <a:solidFill>
                <a:srgbClr val="000000"/>
              </a:solidFill>
              <a:prstDash val="solid"/>
            </a:ln>
          </c:spPr>
          <c:cat>
            <c:strRef>
              <c:f>[1]Presentation!$B$138:$B$146</c:f>
              <c:strCache>
                <c:ptCount val="9"/>
                <c:pt idx="0">
                  <c:v>&lt;25</c:v>
                </c:pt>
                <c:pt idx="1">
                  <c:v>26 - 30</c:v>
                </c:pt>
                <c:pt idx="2">
                  <c:v>31 - 35</c:v>
                </c:pt>
                <c:pt idx="3">
                  <c:v>36 - 40</c:v>
                </c:pt>
                <c:pt idx="4">
                  <c:v>41 - 45</c:v>
                </c:pt>
                <c:pt idx="5">
                  <c:v>46 - 50</c:v>
                </c:pt>
                <c:pt idx="6">
                  <c:v>51 - 55</c:v>
                </c:pt>
                <c:pt idx="7">
                  <c:v>56 - 60</c:v>
                </c:pt>
                <c:pt idx="8">
                  <c:v>&gt;=61</c:v>
                </c:pt>
              </c:strCache>
            </c:strRef>
          </c:cat>
          <c:val>
            <c:numRef>
              <c:f>[1]Presentation!$E$138:$E$146</c:f>
              <c:numCache>
                <c:formatCode>0.0%</c:formatCode>
                <c:ptCount val="9"/>
                <c:pt idx="0">
                  <c:v>3.5309921320284016E-2</c:v>
                </c:pt>
                <c:pt idx="1">
                  <c:v>0.13241220495106512</c:v>
                </c:pt>
                <c:pt idx="2">
                  <c:v>0.18518518518518523</c:v>
                </c:pt>
                <c:pt idx="3">
                  <c:v>0.16753022452504321</c:v>
                </c:pt>
                <c:pt idx="4">
                  <c:v>0.16561120706198426</c:v>
                </c:pt>
                <c:pt idx="5">
                  <c:v>0.1304931874880062</c:v>
                </c:pt>
                <c:pt idx="6">
                  <c:v>9.1920936480521978E-2</c:v>
                </c:pt>
                <c:pt idx="7">
                  <c:v>6.8125119938591439E-2</c:v>
                </c:pt>
                <c:pt idx="8">
                  <c:v>2.3412013049318749E-2</c:v>
                </c:pt>
              </c:numCache>
            </c:numRef>
          </c:val>
        </c:ser>
        <c:ser>
          <c:idx val="2"/>
          <c:order val="2"/>
          <c:tx>
            <c:strRef>
              <c:f>[1]Presentation!$G$136</c:f>
              <c:strCache>
                <c:ptCount val="1"/>
                <c:pt idx="0">
                  <c:v>Would prefer not to say</c:v>
                </c:pt>
              </c:strCache>
            </c:strRef>
          </c:tx>
          <c:spPr>
            <a:solidFill>
              <a:srgbClr val="FF8080"/>
            </a:solidFill>
            <a:ln w="12700">
              <a:solidFill>
                <a:srgbClr val="000000"/>
              </a:solidFill>
              <a:prstDash val="solid"/>
            </a:ln>
          </c:spPr>
          <c:val>
            <c:numRef>
              <c:f>[1]Presentation!$G$138:$G$146</c:f>
              <c:numCache>
                <c:formatCode>0.0%</c:formatCode>
                <c:ptCount val="9"/>
                <c:pt idx="0">
                  <c:v>1.8229166666666671E-2</c:v>
                </c:pt>
                <c:pt idx="1">
                  <c:v>0.11197916666666666</c:v>
                </c:pt>
                <c:pt idx="2">
                  <c:v>0.15104166666666669</c:v>
                </c:pt>
                <c:pt idx="3">
                  <c:v>0.15104166666666669</c:v>
                </c:pt>
                <c:pt idx="4">
                  <c:v>0.17708333333333337</c:v>
                </c:pt>
                <c:pt idx="5">
                  <c:v>0.1328125</c:v>
                </c:pt>
                <c:pt idx="6">
                  <c:v>0.13020833333333337</c:v>
                </c:pt>
                <c:pt idx="7">
                  <c:v>8.8541666666666713E-2</c:v>
                </c:pt>
                <c:pt idx="8">
                  <c:v>3.90625E-2</c:v>
                </c:pt>
              </c:numCache>
            </c:numRef>
          </c:val>
        </c:ser>
        <c:axId val="99645696"/>
        <c:axId val="99720576"/>
      </c:barChart>
      <c:catAx>
        <c:axId val="99645696"/>
        <c:scaling>
          <c:orientation val="minMax"/>
        </c:scaling>
        <c:axPos val="b"/>
        <c:title>
          <c:tx>
            <c:rich>
              <a:bodyPr/>
              <a:lstStyle/>
              <a:p>
                <a:pPr>
                  <a:defRPr/>
                </a:pPr>
                <a:r>
                  <a:rPr lang="en-GB"/>
                  <a:t>Age</a:t>
                </a:r>
              </a:p>
            </c:rich>
          </c:tx>
          <c:layout/>
          <c:spPr>
            <a:noFill/>
            <a:ln w="25400">
              <a:noFill/>
            </a:ln>
          </c:spPr>
        </c:title>
        <c:numFmt formatCode="General" sourceLinked="1"/>
        <c:majorTickMark val="none"/>
        <c:tickLblPos val="nextTo"/>
        <c:crossAx val="99720576"/>
        <c:crosses val="autoZero"/>
        <c:auto val="1"/>
        <c:lblAlgn val="ctr"/>
        <c:lblOffset val="100"/>
      </c:catAx>
      <c:valAx>
        <c:axId val="99720576"/>
        <c:scaling>
          <c:orientation val="minMax"/>
        </c:scaling>
        <c:axPos val="l"/>
        <c:majorGridlines/>
        <c:title>
          <c:tx>
            <c:rich>
              <a:bodyPr/>
              <a:lstStyle/>
              <a:p>
                <a:pPr>
                  <a:defRPr/>
                </a:pPr>
                <a:r>
                  <a:rPr lang="en-GB"/>
                  <a:t>Percentage of staff</a:t>
                </a:r>
              </a:p>
            </c:rich>
          </c:tx>
          <c:layout/>
          <c:spPr>
            <a:noFill/>
            <a:ln w="25400">
              <a:noFill/>
            </a:ln>
          </c:spPr>
        </c:title>
        <c:numFmt formatCode="0.00%" sourceLinked="0"/>
        <c:tickLblPos val="nextTo"/>
        <c:crossAx val="99645696"/>
        <c:crosses val="autoZero"/>
        <c:crossBetween val="between"/>
      </c:valAx>
    </c:plotArea>
    <c:legend>
      <c:legendPos val="r"/>
      <c:layout>
        <c:manualLayout>
          <c:xMode val="edge"/>
          <c:yMode val="edge"/>
          <c:x val="0.72166440185623959"/>
          <c:y val="0.41587333819548189"/>
          <c:w val="0.26972745039557267"/>
          <c:h val="0.28253990152212111"/>
        </c:manualLayout>
      </c:layout>
    </c:legend>
    <c:plotVisOnly val="1"/>
    <c:dispBlanksAs val="gap"/>
  </c:chart>
  <c:printSettings>
    <c:headerFooter alignWithMargins="0"/>
    <c:pageMargins b="1" l="0.75000000000000044" r="0.75000000000000044"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400" b="1" i="0" u="none" strike="noStrike" baseline="0">
                <a:solidFill>
                  <a:srgbClr val="000000"/>
                </a:solidFill>
                <a:latin typeface="Calibri"/>
                <a:ea typeface="Calibri"/>
                <a:cs typeface="Calibri"/>
              </a:defRPr>
            </a:pPr>
            <a:r>
              <a:rPr lang="en-GB"/>
              <a:t>Figure 5c:</a:t>
            </a:r>
            <a:r>
              <a:rPr lang="en-GB" baseline="0"/>
              <a:t> Gender by Age</a:t>
            </a:r>
            <a:endParaRPr lang="en-GB"/>
          </a:p>
        </c:rich>
      </c:tx>
      <c:layout/>
      <c:spPr>
        <a:noFill/>
        <a:ln w="25400">
          <a:noFill/>
        </a:ln>
      </c:spPr>
    </c:title>
    <c:plotArea>
      <c:layout/>
      <c:barChart>
        <c:barDir val="col"/>
        <c:grouping val="clustered"/>
        <c:ser>
          <c:idx val="0"/>
          <c:order val="0"/>
          <c:tx>
            <c:strRef>
              <c:f>[1]Presentation!$C$195</c:f>
              <c:strCache>
                <c:ptCount val="1"/>
                <c:pt idx="0">
                  <c:v>Male</c:v>
                </c:pt>
              </c:strCache>
            </c:strRef>
          </c:tx>
          <c:cat>
            <c:strRef>
              <c:f>[1]Presentation!$B$197:$B$205</c:f>
              <c:strCache>
                <c:ptCount val="9"/>
                <c:pt idx="0">
                  <c:v>&lt;25</c:v>
                </c:pt>
                <c:pt idx="1">
                  <c:v>26 - 30</c:v>
                </c:pt>
                <c:pt idx="2">
                  <c:v>31 - 35</c:v>
                </c:pt>
                <c:pt idx="3">
                  <c:v>36 - 40</c:v>
                </c:pt>
                <c:pt idx="4">
                  <c:v>41 - 45</c:v>
                </c:pt>
                <c:pt idx="5">
                  <c:v>46 - 50</c:v>
                </c:pt>
                <c:pt idx="6">
                  <c:v>51 - 55</c:v>
                </c:pt>
                <c:pt idx="7">
                  <c:v>56 - 60</c:v>
                </c:pt>
                <c:pt idx="8">
                  <c:v>&gt;=61</c:v>
                </c:pt>
              </c:strCache>
            </c:strRef>
          </c:cat>
          <c:val>
            <c:numRef>
              <c:f>[1]Presentation!$C$197:$C$205</c:f>
              <c:numCache>
                <c:formatCode>0.0%</c:formatCode>
                <c:ptCount val="9"/>
                <c:pt idx="0">
                  <c:v>3.0634258593412917E-2</c:v>
                </c:pt>
                <c:pt idx="1">
                  <c:v>0.10024449877750612</c:v>
                </c:pt>
                <c:pt idx="2">
                  <c:v>0.13792607507550697</c:v>
                </c:pt>
                <c:pt idx="3">
                  <c:v>0.13461815043865957</c:v>
                </c:pt>
                <c:pt idx="4">
                  <c:v>0.16036243348195026</c:v>
                </c:pt>
                <c:pt idx="5">
                  <c:v>0.15317129296706461</c:v>
                </c:pt>
                <c:pt idx="6">
                  <c:v>0.12771465554436937</c:v>
                </c:pt>
                <c:pt idx="7">
                  <c:v>0.10297713217316265</c:v>
                </c:pt>
                <c:pt idx="8">
                  <c:v>5.2351502948367615E-2</c:v>
                </c:pt>
              </c:numCache>
            </c:numRef>
          </c:val>
        </c:ser>
        <c:ser>
          <c:idx val="1"/>
          <c:order val="1"/>
          <c:tx>
            <c:strRef>
              <c:f>[1]Presentation!$E$195</c:f>
              <c:strCache>
                <c:ptCount val="1"/>
                <c:pt idx="0">
                  <c:v>Female</c:v>
                </c:pt>
              </c:strCache>
            </c:strRef>
          </c:tx>
          <c:spPr>
            <a:solidFill>
              <a:srgbClr val="993366"/>
            </a:solidFill>
            <a:ln w="12700">
              <a:solidFill>
                <a:srgbClr val="000000"/>
              </a:solidFill>
              <a:prstDash val="solid"/>
            </a:ln>
          </c:spPr>
          <c:cat>
            <c:strRef>
              <c:f>[1]Presentation!$B$197:$B$205</c:f>
              <c:strCache>
                <c:ptCount val="9"/>
                <c:pt idx="0">
                  <c:v>&lt;25</c:v>
                </c:pt>
                <c:pt idx="1">
                  <c:v>26 - 30</c:v>
                </c:pt>
                <c:pt idx="2">
                  <c:v>31 - 35</c:v>
                </c:pt>
                <c:pt idx="3">
                  <c:v>36 - 40</c:v>
                </c:pt>
                <c:pt idx="4">
                  <c:v>41 - 45</c:v>
                </c:pt>
                <c:pt idx="5">
                  <c:v>46 - 50</c:v>
                </c:pt>
                <c:pt idx="6">
                  <c:v>51 - 55</c:v>
                </c:pt>
                <c:pt idx="7">
                  <c:v>56 - 60</c:v>
                </c:pt>
                <c:pt idx="8">
                  <c:v>&gt;=61</c:v>
                </c:pt>
              </c:strCache>
            </c:strRef>
          </c:cat>
          <c:val>
            <c:numRef>
              <c:f>[1]Presentation!$E$197:$E$205</c:f>
              <c:numCache>
                <c:formatCode>0.0%</c:formatCode>
                <c:ptCount val="9"/>
                <c:pt idx="0">
                  <c:v>5.089695452649147E-2</c:v>
                </c:pt>
                <c:pt idx="1">
                  <c:v>0.15435961618690033</c:v>
                </c:pt>
                <c:pt idx="2">
                  <c:v>0.21693783896537344</c:v>
                </c:pt>
                <c:pt idx="3">
                  <c:v>0.18397997496871088</c:v>
                </c:pt>
                <c:pt idx="4">
                  <c:v>0.14977054651647895</c:v>
                </c:pt>
                <c:pt idx="5">
                  <c:v>0.10930329578639968</c:v>
                </c:pt>
                <c:pt idx="6">
                  <c:v>7.0713391739674614E-2</c:v>
                </c:pt>
                <c:pt idx="7">
                  <c:v>4.9645390070921988E-2</c:v>
                </c:pt>
                <c:pt idx="8">
                  <c:v>1.4392991239048811E-2</c:v>
                </c:pt>
              </c:numCache>
            </c:numRef>
          </c:val>
        </c:ser>
        <c:axId val="106237312"/>
        <c:axId val="106542592"/>
      </c:barChart>
      <c:catAx>
        <c:axId val="106237312"/>
        <c:scaling>
          <c:orientation val="minMax"/>
        </c:scaling>
        <c:axPos val="b"/>
        <c:title>
          <c:tx>
            <c:rich>
              <a:bodyPr/>
              <a:lstStyle/>
              <a:p>
                <a:pPr>
                  <a:defRPr/>
                </a:pPr>
                <a:r>
                  <a:rPr lang="en-GB"/>
                  <a:t>Age</a:t>
                </a:r>
              </a:p>
            </c:rich>
          </c:tx>
          <c:layout/>
          <c:spPr>
            <a:noFill/>
            <a:ln w="25400">
              <a:noFill/>
            </a:ln>
          </c:spPr>
        </c:title>
        <c:numFmt formatCode="General" sourceLinked="1"/>
        <c:majorTickMark val="none"/>
        <c:tickLblPos val="nextTo"/>
        <c:crossAx val="106542592"/>
        <c:crosses val="autoZero"/>
        <c:auto val="1"/>
        <c:lblAlgn val="ctr"/>
        <c:lblOffset val="100"/>
      </c:catAx>
      <c:valAx>
        <c:axId val="106542592"/>
        <c:scaling>
          <c:orientation val="minMax"/>
        </c:scaling>
        <c:axPos val="l"/>
        <c:majorGridlines/>
        <c:title>
          <c:tx>
            <c:rich>
              <a:bodyPr/>
              <a:lstStyle/>
              <a:p>
                <a:pPr>
                  <a:defRPr/>
                </a:pPr>
                <a:r>
                  <a:rPr lang="en-GB" sz="1000" b="1" i="0" u="none" strike="noStrike" baseline="0"/>
                  <a:t>Percentage of staff</a:t>
                </a:r>
                <a:endParaRPr lang="en-GB"/>
              </a:p>
            </c:rich>
          </c:tx>
          <c:layout/>
          <c:spPr>
            <a:noFill/>
            <a:ln w="25400">
              <a:noFill/>
            </a:ln>
          </c:spPr>
        </c:title>
        <c:numFmt formatCode="0.00%" sourceLinked="0"/>
        <c:tickLblPos val="nextTo"/>
        <c:crossAx val="106237312"/>
        <c:crosses val="autoZero"/>
        <c:crossBetween val="between"/>
      </c:valAx>
    </c:plotArea>
    <c:legend>
      <c:legendPos val="r"/>
      <c:layout>
        <c:manualLayout>
          <c:xMode val="edge"/>
          <c:yMode val="edge"/>
          <c:x val="0.88350785340314164"/>
          <c:y val="0.47256326194294507"/>
          <c:w val="0.10209424083769647"/>
          <c:h val="0.17987891906215306"/>
        </c:manualLayout>
      </c:layout>
    </c:legend>
    <c:plotVisOnly val="1"/>
    <c:dispBlanksAs val="gap"/>
  </c:chart>
  <c:printSettings>
    <c:headerFooter alignWithMargins="0"/>
    <c:pageMargins b="1" l="0.75000000000000078" r="0.75000000000000078"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400" b="1" i="0" u="none" strike="noStrike" baseline="0">
                <a:solidFill>
                  <a:srgbClr val="000000"/>
                </a:solidFill>
                <a:latin typeface="Calibri"/>
                <a:ea typeface="Calibri"/>
                <a:cs typeface="Calibri"/>
              </a:defRPr>
            </a:pPr>
            <a:r>
              <a:rPr lang="en-GB"/>
              <a:t>Figure 7h: </a:t>
            </a:r>
            <a:r>
              <a:rPr lang="en-GB" sz="1400" b="1" i="0" u="none" strike="noStrike" baseline="0"/>
              <a:t>Race (BAME) by Age excluding Eastern Europeans</a:t>
            </a:r>
            <a:endParaRPr lang="en-GB"/>
          </a:p>
        </c:rich>
      </c:tx>
      <c:layout/>
      <c:spPr>
        <a:noFill/>
        <a:ln w="25400">
          <a:noFill/>
        </a:ln>
      </c:spPr>
    </c:title>
    <c:plotArea>
      <c:layout/>
      <c:barChart>
        <c:barDir val="col"/>
        <c:grouping val="clustered"/>
        <c:ser>
          <c:idx val="0"/>
          <c:order val="0"/>
          <c:tx>
            <c:strRef>
              <c:f>[1]Sheet1!$C$61</c:f>
              <c:strCache>
                <c:ptCount val="1"/>
                <c:pt idx="0">
                  <c:v>BAME</c:v>
                </c:pt>
              </c:strCache>
            </c:strRef>
          </c:tx>
          <c:cat>
            <c:strRef>
              <c:f>[1]Sheet1!$B$63:$B$72</c:f>
              <c:strCache>
                <c:ptCount val="10"/>
                <c:pt idx="0">
                  <c:v>&lt;25</c:v>
                </c:pt>
                <c:pt idx="1">
                  <c:v>26 - 30</c:v>
                </c:pt>
                <c:pt idx="2">
                  <c:v>31 - 35</c:v>
                </c:pt>
                <c:pt idx="3">
                  <c:v>36 - 40</c:v>
                </c:pt>
                <c:pt idx="4">
                  <c:v>41 - 45</c:v>
                </c:pt>
                <c:pt idx="5">
                  <c:v>46 - 50</c:v>
                </c:pt>
                <c:pt idx="6">
                  <c:v>51 - 55</c:v>
                </c:pt>
                <c:pt idx="7">
                  <c:v>56 - 60</c:v>
                </c:pt>
                <c:pt idx="8">
                  <c:v>61 - 65</c:v>
                </c:pt>
                <c:pt idx="9">
                  <c:v>65+</c:v>
                </c:pt>
              </c:strCache>
            </c:strRef>
          </c:cat>
          <c:val>
            <c:numRef>
              <c:f>[1]Sheet1!$D$63:$D$72</c:f>
              <c:numCache>
                <c:formatCode>General</c:formatCode>
                <c:ptCount val="10"/>
                <c:pt idx="0">
                  <c:v>3.6319612590799029E-2</c:v>
                </c:pt>
                <c:pt idx="1">
                  <c:v>0.16464891041162227</c:v>
                </c:pt>
                <c:pt idx="2">
                  <c:v>0.21065375302663439</c:v>
                </c:pt>
                <c:pt idx="3">
                  <c:v>0.16464891041162227</c:v>
                </c:pt>
                <c:pt idx="4">
                  <c:v>0.11380145278450363</c:v>
                </c:pt>
                <c:pt idx="5">
                  <c:v>9.4430992736077482E-2</c:v>
                </c:pt>
                <c:pt idx="6">
                  <c:v>6.7796610169491525E-2</c:v>
                </c:pt>
                <c:pt idx="7">
                  <c:v>4.1162227602905568E-2</c:v>
                </c:pt>
                <c:pt idx="8">
                  <c:v>1.4527845036319613E-2</c:v>
                </c:pt>
                <c:pt idx="9">
                  <c:v>2.4213075060532689E-3</c:v>
                </c:pt>
              </c:numCache>
            </c:numRef>
          </c:val>
        </c:ser>
        <c:ser>
          <c:idx val="1"/>
          <c:order val="1"/>
          <c:tx>
            <c:strRef>
              <c:f>[1]Sheet1!$E$61</c:f>
              <c:strCache>
                <c:ptCount val="1"/>
                <c:pt idx="0">
                  <c:v>Non-BAME</c:v>
                </c:pt>
              </c:strCache>
            </c:strRef>
          </c:tx>
          <c:spPr>
            <a:solidFill>
              <a:srgbClr val="993366"/>
            </a:solidFill>
            <a:ln w="12700">
              <a:solidFill>
                <a:srgbClr val="000000"/>
              </a:solidFill>
              <a:prstDash val="solid"/>
            </a:ln>
          </c:spPr>
          <c:cat>
            <c:strRef>
              <c:f>[1]Sheet1!$B$63:$B$72</c:f>
              <c:strCache>
                <c:ptCount val="10"/>
                <c:pt idx="0">
                  <c:v>&lt;25</c:v>
                </c:pt>
                <c:pt idx="1">
                  <c:v>26 - 30</c:v>
                </c:pt>
                <c:pt idx="2">
                  <c:v>31 - 35</c:v>
                </c:pt>
                <c:pt idx="3">
                  <c:v>36 - 40</c:v>
                </c:pt>
                <c:pt idx="4">
                  <c:v>41 - 45</c:v>
                </c:pt>
                <c:pt idx="5">
                  <c:v>46 - 50</c:v>
                </c:pt>
                <c:pt idx="6">
                  <c:v>51 - 55</c:v>
                </c:pt>
                <c:pt idx="7">
                  <c:v>56 - 60</c:v>
                </c:pt>
                <c:pt idx="8">
                  <c:v>61 - 65</c:v>
                </c:pt>
                <c:pt idx="9">
                  <c:v>65+</c:v>
                </c:pt>
              </c:strCache>
            </c:strRef>
          </c:cat>
          <c:val>
            <c:numRef>
              <c:f>[1]Sheet1!$F$63:$F$72</c:f>
              <c:numCache>
                <c:formatCode>General</c:formatCode>
                <c:ptCount val="10"/>
                <c:pt idx="0">
                  <c:v>3.8997706017293098E-2</c:v>
                </c:pt>
                <c:pt idx="1">
                  <c:v>0.12078701252867478</c:v>
                </c:pt>
                <c:pt idx="2">
                  <c:v>0.16869595906123169</c:v>
                </c:pt>
                <c:pt idx="3">
                  <c:v>0.15440268219516498</c:v>
                </c:pt>
                <c:pt idx="4">
                  <c:v>0.1575789659431798</c:v>
                </c:pt>
                <c:pt idx="5">
                  <c:v>0.13675666137286041</c:v>
                </c:pt>
                <c:pt idx="6">
                  <c:v>0.1057878948297159</c:v>
                </c:pt>
                <c:pt idx="7">
                  <c:v>8.2671607552496917E-2</c:v>
                </c:pt>
                <c:pt idx="8">
                  <c:v>3.5821422269278279E-2</c:v>
                </c:pt>
                <c:pt idx="9">
                  <c:v>1.7646020822304571E-3</c:v>
                </c:pt>
              </c:numCache>
            </c:numRef>
          </c:val>
        </c:ser>
        <c:axId val="88048768"/>
        <c:axId val="88050688"/>
      </c:barChart>
      <c:catAx>
        <c:axId val="88048768"/>
        <c:scaling>
          <c:orientation val="minMax"/>
        </c:scaling>
        <c:axPos val="b"/>
        <c:title>
          <c:tx>
            <c:rich>
              <a:bodyPr/>
              <a:lstStyle/>
              <a:p>
                <a:pPr>
                  <a:defRPr/>
                </a:pPr>
                <a:r>
                  <a:rPr lang="en-GB"/>
                  <a:t>Age</a:t>
                </a:r>
              </a:p>
            </c:rich>
          </c:tx>
          <c:layout/>
          <c:spPr>
            <a:noFill/>
            <a:ln w="25400">
              <a:noFill/>
            </a:ln>
          </c:spPr>
        </c:title>
        <c:numFmt formatCode="General" sourceLinked="1"/>
        <c:majorTickMark val="none"/>
        <c:tickLblPos val="nextTo"/>
        <c:crossAx val="88050688"/>
        <c:crosses val="autoZero"/>
        <c:auto val="1"/>
        <c:lblAlgn val="ctr"/>
        <c:lblOffset val="100"/>
      </c:catAx>
      <c:valAx>
        <c:axId val="88050688"/>
        <c:scaling>
          <c:orientation val="minMax"/>
        </c:scaling>
        <c:axPos val="l"/>
        <c:majorGridlines/>
        <c:title>
          <c:tx>
            <c:rich>
              <a:bodyPr/>
              <a:lstStyle/>
              <a:p>
                <a:pPr>
                  <a:defRPr/>
                </a:pPr>
                <a:r>
                  <a:rPr lang="en-GB"/>
                  <a:t>Percentage of staff</a:t>
                </a:r>
              </a:p>
            </c:rich>
          </c:tx>
          <c:layout/>
          <c:spPr>
            <a:noFill/>
            <a:ln w="25400">
              <a:noFill/>
            </a:ln>
          </c:spPr>
        </c:title>
        <c:numFmt formatCode="0.00%" sourceLinked="0"/>
        <c:tickLblPos val="nextTo"/>
        <c:crossAx val="88048768"/>
        <c:crosses val="autoZero"/>
        <c:crossBetween val="between"/>
      </c:valAx>
    </c:plotArea>
    <c:legend>
      <c:legendPos val="r"/>
      <c:layout>
        <c:manualLayout>
          <c:xMode val="edge"/>
          <c:yMode val="edge"/>
          <c:x val="0.85860032829977728"/>
          <c:y val="0.41254258374130998"/>
          <c:w val="0.13121043592711731"/>
          <c:h val="0.19472009952589842"/>
        </c:manualLayout>
      </c:layout>
    </c:legend>
    <c:plotVisOnly val="1"/>
    <c:dispBlanksAs val="gap"/>
  </c:chart>
  <c:printSettings>
    <c:headerFooter alignWithMargins="0"/>
    <c:pageMargins b="1" l="0.75000000000000044" r="0.75000000000000044"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17</xdr:col>
      <xdr:colOff>502920</xdr:colOff>
      <xdr:row>104</xdr:row>
      <xdr:rowOff>121920</xdr:rowOff>
    </xdr:from>
    <xdr:to>
      <xdr:col>24</xdr:col>
      <xdr:colOff>365760</xdr:colOff>
      <xdr:row>113</xdr:row>
      <xdr:rowOff>0</xdr:rowOff>
    </xdr:to>
    <xdr:graphicFrame macro="">
      <xdr:nvGraphicFramePr>
        <xdr:cNvPr id="2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76200</xdr:colOff>
      <xdr:row>165</xdr:row>
      <xdr:rowOff>45720</xdr:rowOff>
    </xdr:from>
    <xdr:to>
      <xdr:col>23</xdr:col>
      <xdr:colOff>548640</xdr:colOff>
      <xdr:row>176</xdr:row>
      <xdr:rowOff>68580</xdr:rowOff>
    </xdr:to>
    <xdr:graphicFrame macro="">
      <xdr:nvGraphicFramePr>
        <xdr:cNvPr id="2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91440</xdr:colOff>
      <xdr:row>178</xdr:row>
      <xdr:rowOff>121920</xdr:rowOff>
    </xdr:from>
    <xdr:to>
      <xdr:col>23</xdr:col>
      <xdr:colOff>541020</xdr:colOff>
      <xdr:row>191</xdr:row>
      <xdr:rowOff>144780</xdr:rowOff>
    </xdr:to>
    <xdr:graphicFrame macro="">
      <xdr:nvGraphicFramePr>
        <xdr:cNvPr id="2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777240</xdr:colOff>
      <xdr:row>450</xdr:row>
      <xdr:rowOff>0</xdr:rowOff>
    </xdr:from>
    <xdr:to>
      <xdr:col>23</xdr:col>
      <xdr:colOff>198120</xdr:colOff>
      <xdr:row>463</xdr:row>
      <xdr:rowOff>0</xdr:rowOff>
    </xdr:to>
    <xdr:graphicFrame macro="">
      <xdr:nvGraphicFramePr>
        <xdr:cNvPr id="2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495300</xdr:colOff>
      <xdr:row>318</xdr:row>
      <xdr:rowOff>160020</xdr:rowOff>
    </xdr:from>
    <xdr:to>
      <xdr:col>24</xdr:col>
      <xdr:colOff>403860</xdr:colOff>
      <xdr:row>330</xdr:row>
      <xdr:rowOff>152400</xdr:rowOff>
    </xdr:to>
    <xdr:graphicFrame macro="">
      <xdr:nvGraphicFramePr>
        <xdr:cNvPr id="3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167640</xdr:colOff>
      <xdr:row>134</xdr:row>
      <xdr:rowOff>121920</xdr:rowOff>
    </xdr:from>
    <xdr:to>
      <xdr:col>24</xdr:col>
      <xdr:colOff>480060</xdr:colOff>
      <xdr:row>147</xdr:row>
      <xdr:rowOff>22860</xdr:rowOff>
    </xdr:to>
    <xdr:graphicFrame macro="">
      <xdr:nvGraphicFramePr>
        <xdr:cNvPr id="31"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17</xdr:col>
      <xdr:colOff>121920</xdr:colOff>
      <xdr:row>194</xdr:row>
      <xdr:rowOff>15240</xdr:rowOff>
    </xdr:from>
    <xdr:to>
      <xdr:col>23</xdr:col>
      <xdr:colOff>579120</xdr:colOff>
      <xdr:row>207</xdr:row>
      <xdr:rowOff>22860</xdr:rowOff>
    </xdr:to>
    <xdr:graphicFrame macro="">
      <xdr:nvGraphicFramePr>
        <xdr:cNvPr id="3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17</xdr:col>
      <xdr:colOff>533400</xdr:colOff>
      <xdr:row>332</xdr:row>
      <xdr:rowOff>160020</xdr:rowOff>
    </xdr:from>
    <xdr:to>
      <xdr:col>24</xdr:col>
      <xdr:colOff>441960</xdr:colOff>
      <xdr:row>344</xdr:row>
      <xdr:rowOff>167640</xdr:rowOff>
    </xdr:to>
    <xdr:graphicFrame macro="">
      <xdr:nvGraphicFramePr>
        <xdr:cNvPr id="33" name="Chart 4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144780</xdr:rowOff>
    </xdr:from>
    <xdr:to>
      <xdr:col>15</xdr:col>
      <xdr:colOff>7620</xdr:colOff>
      <xdr:row>104</xdr:row>
      <xdr:rowOff>15240</xdr:rowOff>
    </xdr:to>
    <xdr:sp macro="" textlink="">
      <xdr:nvSpPr>
        <xdr:cNvPr id="2" name="TextBox 1"/>
        <xdr:cNvSpPr txBox="1"/>
      </xdr:nvSpPr>
      <xdr:spPr>
        <a:xfrm>
          <a:off x="609600" y="312420"/>
          <a:ext cx="8542020" cy="17137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a:solidFill>
                <a:schemeClr val="dk1"/>
              </a:solidFill>
              <a:latin typeface="+mn-lt"/>
              <a:ea typeface="+mn-ea"/>
              <a:cs typeface="+mn-cs"/>
            </a:rPr>
            <a:t>Workforce diversity statistics</a:t>
          </a:r>
        </a:p>
        <a:p>
          <a:endParaRPr lang="en-GB" sz="1100">
            <a:solidFill>
              <a:schemeClr val="dk1"/>
            </a:solidFill>
            <a:latin typeface="+mn-lt"/>
            <a:ea typeface="+mn-ea"/>
            <a:cs typeface="+mn-cs"/>
          </a:endParaRPr>
        </a:p>
        <a:p>
          <a:r>
            <a:rPr lang="en-GB" sz="1100">
              <a:solidFill>
                <a:schemeClr val="dk1"/>
              </a:solidFill>
              <a:latin typeface="+mn-lt"/>
              <a:ea typeface="+mn-ea"/>
              <a:cs typeface="+mn-cs"/>
            </a:rPr>
            <a:t>Our workforce information has been prepared in accordance with our responsibilities under The Equality Act 2010, and refers to those aspects of equality that relate to our employees, and the impact of our policies and processes on identified protected characteristics groups. </a:t>
          </a:r>
        </a:p>
        <a:p>
          <a:endParaRPr lang="en-GB" sz="1100">
            <a:solidFill>
              <a:schemeClr val="dk1"/>
            </a:solidFill>
            <a:latin typeface="+mn-lt"/>
            <a:ea typeface="+mn-ea"/>
            <a:cs typeface="+mn-cs"/>
          </a:endParaRPr>
        </a:p>
        <a:p>
          <a:r>
            <a:rPr lang="en-GB" sz="1100">
              <a:solidFill>
                <a:schemeClr val="dk1"/>
              </a:solidFill>
              <a:latin typeface="+mn-lt"/>
              <a:ea typeface="+mn-ea"/>
              <a:cs typeface="+mn-cs"/>
            </a:rPr>
            <a:t>The Government Equalities Office guidance recommends a “light touch approach” to gathering and analysing evidence. </a:t>
          </a:r>
        </a:p>
        <a:p>
          <a:r>
            <a:rPr lang="en-GB" sz="1100">
              <a:solidFill>
                <a:schemeClr val="dk1"/>
              </a:solidFill>
              <a:latin typeface="+mn-lt"/>
              <a:ea typeface="+mn-ea"/>
              <a:cs typeface="+mn-cs"/>
            </a:rPr>
            <a:t>The documents containing our workforce information can be downloaded below. We have reported only aspects where data is reliably available and of sufficient quality to provide robust analysis.  We will also be reporting length of service analysis for each characteristic with a sufficient data in quarter 2.</a:t>
          </a:r>
        </a:p>
        <a:p>
          <a:endParaRPr lang="en-GB" sz="1100">
            <a:solidFill>
              <a:schemeClr val="dk1"/>
            </a:solidFill>
            <a:latin typeface="+mn-lt"/>
            <a:ea typeface="+mn-ea"/>
            <a:cs typeface="+mn-cs"/>
          </a:endParaRPr>
        </a:p>
        <a:p>
          <a:r>
            <a:rPr lang="en-GB" sz="1100" b="1">
              <a:solidFill>
                <a:schemeClr val="dk1"/>
              </a:solidFill>
              <a:latin typeface="+mn-lt"/>
              <a:ea typeface="+mn-ea"/>
              <a:cs typeface="+mn-cs"/>
            </a:rPr>
            <a:t>Employees Profile</a:t>
          </a:r>
        </a:p>
        <a:p>
          <a:endParaRPr lang="en-GB" sz="1100">
            <a:solidFill>
              <a:schemeClr val="dk1"/>
            </a:solidFill>
            <a:latin typeface="+mn-lt"/>
            <a:ea typeface="+mn-ea"/>
            <a:cs typeface="+mn-cs"/>
          </a:endParaRPr>
        </a:p>
        <a:p>
          <a:r>
            <a:rPr lang="en-GB" sz="1100">
              <a:solidFill>
                <a:schemeClr val="dk1"/>
              </a:solidFill>
              <a:latin typeface="+mn-lt"/>
              <a:ea typeface="+mn-ea"/>
              <a:cs typeface="+mn-cs"/>
            </a:rPr>
            <a:t>In total, the Environment Agency’s current profile contains 11,747 employees spread across eight grades.  Grades 4 and 5 comprise the majority of Environment Agency employees with 51.5% of employees between them.  Only 1.2% of employees is in the highest grade group (Executive Managers). See figures 1 &amp; 2.</a:t>
          </a:r>
        </a:p>
        <a:p>
          <a:endParaRPr lang="en-GB" sz="1100">
            <a:solidFill>
              <a:schemeClr val="dk1"/>
            </a:solidFill>
            <a:latin typeface="+mn-lt"/>
            <a:ea typeface="+mn-ea"/>
            <a:cs typeface="+mn-cs"/>
          </a:endParaRPr>
        </a:p>
        <a:p>
          <a:r>
            <a:rPr lang="en-GB" sz="1100" u="sng">
              <a:solidFill>
                <a:schemeClr val="dk1"/>
              </a:solidFill>
              <a:latin typeface="+mn-lt"/>
              <a:ea typeface="+mn-ea"/>
              <a:cs typeface="+mn-cs"/>
            </a:rPr>
            <a:t>Age</a:t>
          </a:r>
          <a:endParaRPr lang="en-GB" sz="1100">
            <a:solidFill>
              <a:schemeClr val="dk1"/>
            </a:solidFill>
            <a:latin typeface="+mn-lt"/>
            <a:ea typeface="+mn-ea"/>
            <a:cs typeface="+mn-cs"/>
          </a:endParaRPr>
        </a:p>
        <a:p>
          <a:r>
            <a:rPr lang="en-GB" sz="1100">
              <a:solidFill>
                <a:schemeClr val="dk1"/>
              </a:solidFill>
              <a:latin typeface="+mn-lt"/>
              <a:ea typeface="+mn-ea"/>
              <a:cs typeface="+mn-cs"/>
            </a:rPr>
            <a:t>48.1% of Environment Agency’s current workforce is aged 30-45 years, with 30-35 year (17%) olds comprising the largest group, as has been the case for the last four years, see figure 3.</a:t>
          </a:r>
        </a:p>
        <a:p>
          <a:endParaRPr lang="en-GB" sz="1100">
            <a:solidFill>
              <a:schemeClr val="dk1"/>
            </a:solidFill>
            <a:latin typeface="+mn-lt"/>
            <a:ea typeface="+mn-ea"/>
            <a:cs typeface="+mn-cs"/>
          </a:endParaRPr>
        </a:p>
        <a:p>
          <a:r>
            <a:rPr lang="en-GB" sz="1100">
              <a:solidFill>
                <a:schemeClr val="dk1"/>
              </a:solidFill>
              <a:latin typeface="+mn-lt"/>
              <a:ea typeface="+mn-ea"/>
              <a:cs typeface="+mn-cs"/>
            </a:rPr>
            <a:t>The grades with an age profile most closely aligned to the overall age profile of the organisation are Executive Managers and Other (Nuclear, Non-Standard and Graduate Trainees).  Very few (3.9%) under 25’s are in a higher level grade.  See figure 3a.</a:t>
          </a:r>
        </a:p>
        <a:p>
          <a:endParaRPr lang="en-GB" sz="1100">
            <a:solidFill>
              <a:schemeClr val="dk1"/>
            </a:solidFill>
            <a:latin typeface="+mn-lt"/>
            <a:ea typeface="+mn-ea"/>
            <a:cs typeface="+mn-cs"/>
          </a:endParaRPr>
        </a:p>
        <a:p>
          <a:r>
            <a:rPr lang="en-GB" sz="1100">
              <a:solidFill>
                <a:schemeClr val="dk1"/>
              </a:solidFill>
              <a:latin typeface="+mn-lt"/>
              <a:ea typeface="+mn-ea"/>
              <a:cs typeface="+mn-cs"/>
            </a:rPr>
            <a:t>The over 60’s group make up approximately 3% of the organisation and every grade has approximately 3% of employees who are over 60; the exception to this is the Operations Delivery Manual grade which has 10% of employees who are over 60.  The next age group breakdown which closely follows the overall age profile is the 56-60 age group where each grade almost matches the overall 8% age profile except Executive Managers (14.5%) and Operations Deliver Manual (13.8%) grades.  The majority of Executive Managers are aged 46-50 (26.9%). See figure 3b.</a:t>
          </a:r>
        </a:p>
        <a:p>
          <a:endParaRPr lang="en-GB" sz="1100">
            <a:solidFill>
              <a:schemeClr val="dk1"/>
            </a:solidFill>
            <a:latin typeface="+mn-lt"/>
            <a:ea typeface="+mn-ea"/>
            <a:cs typeface="+mn-cs"/>
          </a:endParaRPr>
        </a:p>
        <a:p>
          <a:r>
            <a:rPr lang="en-GB" sz="1100" u="sng">
              <a:solidFill>
                <a:schemeClr val="dk1"/>
              </a:solidFill>
              <a:latin typeface="+mn-lt"/>
              <a:ea typeface="+mn-ea"/>
              <a:cs typeface="+mn-cs"/>
            </a:rPr>
            <a:t>Disability</a:t>
          </a:r>
        </a:p>
        <a:p>
          <a:endParaRPr lang="en-GB" sz="1100">
            <a:solidFill>
              <a:schemeClr val="dk1"/>
            </a:solidFill>
            <a:latin typeface="+mn-lt"/>
            <a:ea typeface="+mn-ea"/>
            <a:cs typeface="+mn-cs"/>
          </a:endParaRPr>
        </a:p>
        <a:p>
          <a:r>
            <a:rPr lang="en-GB" sz="1100">
              <a:solidFill>
                <a:schemeClr val="dk1"/>
              </a:solidFill>
              <a:latin typeface="+mn-lt"/>
              <a:ea typeface="+mn-ea"/>
              <a:cs typeface="+mn-cs"/>
            </a:rPr>
            <a:t>Employees with disabilities and long term health conditions currently make up only 7.2% of Environment Agency employees, compared with 24% of the general population in England.  Only 54.8% of Environment Agency employees have declared their disability status, therefore the information is not complete enough to analyse the grade breakdown.  This is the first year that more than 50% of employees have declared their disability status, therefore there is no trend analysis. See figure 4.</a:t>
          </a:r>
        </a:p>
        <a:p>
          <a:endParaRPr lang="en-GB" sz="1100">
            <a:solidFill>
              <a:schemeClr val="dk1"/>
            </a:solidFill>
            <a:latin typeface="+mn-lt"/>
            <a:ea typeface="+mn-ea"/>
            <a:cs typeface="+mn-cs"/>
          </a:endParaRPr>
        </a:p>
        <a:p>
          <a:r>
            <a:rPr lang="en-GB" sz="1100">
              <a:solidFill>
                <a:schemeClr val="dk1"/>
              </a:solidFill>
              <a:latin typeface="+mn-lt"/>
              <a:ea typeface="+mn-ea"/>
              <a:cs typeface="+mn-cs"/>
            </a:rPr>
            <a:t>The top 3 disability types that have been declared are; Chronic / long term health condition (3.6%), Mobility difficulties (1.8%) and Dyslexia and other specific learning difficulties (1.6%).   However it should be noted that of those that have declared that they have a disability, 2.3% have not declared the type of disability.  See figure 4a.</a:t>
          </a:r>
        </a:p>
        <a:p>
          <a:r>
            <a:rPr lang="en-GB" sz="1100">
              <a:solidFill>
                <a:schemeClr val="dk1"/>
              </a:solidFill>
              <a:latin typeface="+mn-lt"/>
              <a:ea typeface="+mn-ea"/>
              <a:cs typeface="+mn-cs"/>
            </a:rPr>
            <a:t>The disability age breakdown in Figure 4b indicates that the disability population is spread evenly across all the age groups except for the under 25s and the over 60s.</a:t>
          </a:r>
        </a:p>
        <a:p>
          <a:endParaRPr lang="en-GB" sz="1100">
            <a:solidFill>
              <a:schemeClr val="dk1"/>
            </a:solidFill>
            <a:latin typeface="+mn-lt"/>
            <a:ea typeface="+mn-ea"/>
            <a:cs typeface="+mn-cs"/>
          </a:endParaRPr>
        </a:p>
        <a:p>
          <a:r>
            <a:rPr lang="en-GB" sz="1100" u="sng">
              <a:solidFill>
                <a:schemeClr val="dk1"/>
              </a:solidFill>
              <a:latin typeface="+mn-lt"/>
              <a:ea typeface="+mn-ea"/>
              <a:cs typeface="+mn-cs"/>
            </a:rPr>
            <a:t>Gender</a:t>
          </a:r>
        </a:p>
        <a:p>
          <a:endParaRPr lang="en-GB" sz="1100">
            <a:solidFill>
              <a:schemeClr val="dk1"/>
            </a:solidFill>
            <a:latin typeface="+mn-lt"/>
            <a:ea typeface="+mn-ea"/>
            <a:cs typeface="+mn-cs"/>
          </a:endParaRPr>
        </a:p>
        <a:p>
          <a:r>
            <a:rPr lang="en-GB" sz="1100">
              <a:solidFill>
                <a:schemeClr val="dk1"/>
              </a:solidFill>
              <a:latin typeface="+mn-lt"/>
              <a:ea typeface="+mn-ea"/>
              <a:cs typeface="+mn-cs"/>
            </a:rPr>
            <a:t>The Environment Agency’s workforce comprises a higher proportion of men (59.2%) than women (40.8%); this does not reflect the general population which is the other way around.  This figure has remained stable with an approximate 60/40 Male/Female split for the last four years. See figure 5.  </a:t>
          </a:r>
        </a:p>
        <a:p>
          <a:endParaRPr lang="en-GB" sz="1100">
            <a:solidFill>
              <a:schemeClr val="dk1"/>
            </a:solidFill>
            <a:latin typeface="+mn-lt"/>
            <a:ea typeface="+mn-ea"/>
            <a:cs typeface="+mn-cs"/>
          </a:endParaRPr>
        </a:p>
        <a:p>
          <a:r>
            <a:rPr lang="en-GB" sz="1100">
              <a:solidFill>
                <a:schemeClr val="dk1"/>
              </a:solidFill>
              <a:latin typeface="+mn-lt"/>
              <a:ea typeface="+mn-ea"/>
              <a:cs typeface="+mn-cs"/>
            </a:rPr>
            <a:t>There are more men (60.1%) than women (39.8%) in high grades, this is particularly the case with gender breakdown for Executive Managers grade which is approximately 70:30 Men:Women. There are more men (95.6%) than women (4.4%) in non-employees grades; these grades include Operations Delivery Manual Employees, Nuclear, Non-Standard and Graduate Trainees. See figures 5b.</a:t>
          </a:r>
        </a:p>
        <a:p>
          <a:endParaRPr lang="en-GB" sz="1100">
            <a:solidFill>
              <a:schemeClr val="dk1"/>
            </a:solidFill>
            <a:latin typeface="+mn-lt"/>
            <a:ea typeface="+mn-ea"/>
            <a:cs typeface="+mn-cs"/>
          </a:endParaRPr>
        </a:p>
        <a:p>
          <a:r>
            <a:rPr lang="en-GB" sz="1100" u="sng">
              <a:solidFill>
                <a:schemeClr val="dk1"/>
              </a:solidFill>
              <a:latin typeface="+mn-lt"/>
              <a:ea typeface="+mn-ea"/>
              <a:cs typeface="+mn-cs"/>
            </a:rPr>
            <a:t>Gender Identity</a:t>
          </a:r>
        </a:p>
        <a:p>
          <a:endParaRPr lang="en-GB" sz="1100">
            <a:solidFill>
              <a:schemeClr val="dk1"/>
            </a:solidFill>
            <a:latin typeface="+mn-lt"/>
            <a:ea typeface="+mn-ea"/>
            <a:cs typeface="+mn-cs"/>
          </a:endParaRPr>
        </a:p>
        <a:p>
          <a:r>
            <a:rPr lang="en-GB" sz="1100">
              <a:solidFill>
                <a:schemeClr val="dk1"/>
              </a:solidFill>
              <a:latin typeface="+mn-lt"/>
              <a:ea typeface="+mn-ea"/>
              <a:cs typeface="+mn-cs"/>
            </a:rPr>
            <a:t>As only 43.6% of employees have declared their gender identity, there is not enough information to draw any conclusions.  See figure 6.</a:t>
          </a:r>
        </a:p>
        <a:p>
          <a:endParaRPr lang="en-GB" sz="1100">
            <a:solidFill>
              <a:schemeClr val="dk1"/>
            </a:solidFill>
            <a:latin typeface="+mn-lt"/>
            <a:ea typeface="+mn-ea"/>
            <a:cs typeface="+mn-cs"/>
          </a:endParaRPr>
        </a:p>
        <a:p>
          <a:r>
            <a:rPr lang="en-GB" sz="1100" u="sng">
              <a:solidFill>
                <a:schemeClr val="dk1"/>
              </a:solidFill>
              <a:latin typeface="+mn-lt"/>
              <a:ea typeface="+mn-ea"/>
              <a:cs typeface="+mn-cs"/>
            </a:rPr>
            <a:t>Race/Ethnicity</a:t>
          </a:r>
        </a:p>
        <a:p>
          <a:endParaRPr lang="en-GB" sz="1100">
            <a:solidFill>
              <a:schemeClr val="dk1"/>
            </a:solidFill>
            <a:latin typeface="+mn-lt"/>
            <a:ea typeface="+mn-ea"/>
            <a:cs typeface="+mn-cs"/>
          </a:endParaRPr>
        </a:p>
        <a:p>
          <a:r>
            <a:rPr lang="en-GB" sz="1100">
              <a:solidFill>
                <a:schemeClr val="dk1"/>
              </a:solidFill>
              <a:latin typeface="+mn-lt"/>
              <a:ea typeface="+mn-ea"/>
              <a:cs typeface="+mn-cs"/>
            </a:rPr>
            <a:t>Employees from Black, Asian and Minority Ethnic (BAME) groups only comprises 3.2% of Environment Agency employees; this is lower than the general population where BAME ethnic groups represent 13% of the general population.  The figure increases to 3.5% when we include employees from Eastern European backgrounds. The BAME proportion of employees has remained stable for the last three years.  See figure 7 &amp; 7a. </a:t>
          </a:r>
        </a:p>
        <a:p>
          <a:endParaRPr lang="en-GB" sz="1100">
            <a:solidFill>
              <a:schemeClr val="dk1"/>
            </a:solidFill>
            <a:latin typeface="+mn-lt"/>
            <a:ea typeface="+mn-ea"/>
            <a:cs typeface="+mn-cs"/>
          </a:endParaRPr>
        </a:p>
        <a:p>
          <a:r>
            <a:rPr lang="en-GB" sz="1100">
              <a:solidFill>
                <a:schemeClr val="dk1"/>
              </a:solidFill>
              <a:latin typeface="+mn-lt"/>
              <a:ea typeface="+mn-ea"/>
              <a:cs typeface="+mn-cs"/>
            </a:rPr>
            <a:t>The largest grade groups for BAME employees are grade 4 (26.2%) and grade 5 (22.8%), this is the same as the overall grade profile for the Environment Agency. See Figure 7c.</a:t>
          </a:r>
        </a:p>
        <a:p>
          <a:endParaRPr lang="en-GB" sz="1100">
            <a:solidFill>
              <a:schemeClr val="dk1"/>
            </a:solidFill>
            <a:latin typeface="+mn-lt"/>
            <a:ea typeface="+mn-ea"/>
            <a:cs typeface="+mn-cs"/>
          </a:endParaRPr>
        </a:p>
        <a:p>
          <a:r>
            <a:rPr lang="en-GB" sz="1100" u="sng">
              <a:solidFill>
                <a:schemeClr val="dk1"/>
              </a:solidFill>
              <a:latin typeface="+mn-lt"/>
              <a:ea typeface="+mn-ea"/>
              <a:cs typeface="+mn-cs"/>
            </a:rPr>
            <a:t>Religion</a:t>
          </a:r>
        </a:p>
        <a:p>
          <a:endParaRPr lang="en-GB" sz="1100">
            <a:solidFill>
              <a:schemeClr val="dk1"/>
            </a:solidFill>
            <a:latin typeface="+mn-lt"/>
            <a:ea typeface="+mn-ea"/>
            <a:cs typeface="+mn-cs"/>
          </a:endParaRPr>
        </a:p>
        <a:p>
          <a:r>
            <a:rPr lang="en-GB" sz="1100">
              <a:solidFill>
                <a:schemeClr val="dk1"/>
              </a:solidFill>
              <a:latin typeface="+mn-lt"/>
              <a:ea typeface="+mn-ea"/>
              <a:cs typeface="+mn-cs"/>
            </a:rPr>
            <a:t>Only 47.8% of Environment Agency employees have declared their religion, therefore the information is not complete enough to analyse the religious breakdown.  See figure 8.</a:t>
          </a:r>
        </a:p>
        <a:p>
          <a:endParaRPr lang="en-GB" sz="1100">
            <a:solidFill>
              <a:schemeClr val="dk1"/>
            </a:solidFill>
            <a:latin typeface="+mn-lt"/>
            <a:ea typeface="+mn-ea"/>
            <a:cs typeface="+mn-cs"/>
          </a:endParaRPr>
        </a:p>
        <a:p>
          <a:r>
            <a:rPr lang="en-GB" sz="1100" u="sng">
              <a:solidFill>
                <a:schemeClr val="dk1"/>
              </a:solidFill>
              <a:latin typeface="+mn-lt"/>
              <a:ea typeface="+mn-ea"/>
              <a:cs typeface="+mn-cs"/>
            </a:rPr>
            <a:t>Sexual Orientation</a:t>
          </a:r>
        </a:p>
        <a:p>
          <a:endParaRPr lang="en-GB" sz="1100">
            <a:solidFill>
              <a:schemeClr val="dk1"/>
            </a:solidFill>
            <a:latin typeface="+mn-lt"/>
            <a:ea typeface="+mn-ea"/>
            <a:cs typeface="+mn-cs"/>
          </a:endParaRPr>
        </a:p>
        <a:p>
          <a:r>
            <a:rPr lang="en-GB" sz="1100">
              <a:solidFill>
                <a:schemeClr val="dk1"/>
              </a:solidFill>
              <a:latin typeface="+mn-lt"/>
              <a:ea typeface="+mn-ea"/>
              <a:cs typeface="+mn-cs"/>
            </a:rPr>
            <a:t>As only 49.3% of employees have declared their sexual orientation, there is not enough information to draw any conclusions.  See figure 9.</a:t>
          </a:r>
        </a:p>
        <a:p>
          <a:endParaRPr lang="en-GB" sz="1100">
            <a:solidFill>
              <a:schemeClr val="dk1"/>
            </a:solidFill>
            <a:latin typeface="+mn-lt"/>
            <a:ea typeface="+mn-ea"/>
            <a:cs typeface="+mn-cs"/>
          </a:endParaRPr>
        </a:p>
        <a:p>
          <a:r>
            <a:rPr lang="en-GB" sz="1100" u="sng">
              <a:solidFill>
                <a:schemeClr val="dk1"/>
              </a:solidFill>
              <a:latin typeface="+mn-lt"/>
              <a:ea typeface="+mn-ea"/>
              <a:cs typeface="+mn-cs"/>
            </a:rPr>
            <a:t>Working pattern</a:t>
          </a:r>
        </a:p>
        <a:p>
          <a:endParaRPr lang="en-GB" sz="1100">
            <a:solidFill>
              <a:schemeClr val="dk1"/>
            </a:solidFill>
            <a:latin typeface="+mn-lt"/>
            <a:ea typeface="+mn-ea"/>
            <a:cs typeface="+mn-cs"/>
          </a:endParaRPr>
        </a:p>
        <a:p>
          <a:r>
            <a:rPr lang="en-GB" sz="1100">
              <a:solidFill>
                <a:schemeClr val="dk1"/>
              </a:solidFill>
              <a:latin typeface="+mn-lt"/>
              <a:ea typeface="+mn-ea"/>
              <a:cs typeface="+mn-cs"/>
            </a:rPr>
            <a:t>Approximately 12% of employees have a part time working pattern, see figure 10.  Less than 50% have declared if they are working flexibly. This is not enough information to draw any conclusions.</a:t>
          </a:r>
        </a:p>
        <a:p>
          <a:endParaRPr lang="en-GB" sz="1100">
            <a:solidFill>
              <a:schemeClr val="dk1"/>
            </a:solidFill>
            <a:latin typeface="+mn-lt"/>
            <a:ea typeface="+mn-ea"/>
            <a:cs typeface="+mn-cs"/>
          </a:endParaRPr>
        </a:p>
        <a:p>
          <a:r>
            <a:rPr lang="en-GB" sz="1100">
              <a:solidFill>
                <a:schemeClr val="dk1"/>
              </a:solidFill>
              <a:latin typeface="+mn-lt"/>
              <a:ea typeface="+mn-ea"/>
              <a:cs typeface="+mn-cs"/>
            </a:rPr>
            <a:t>More women (26.2%) than men (3.3%) work part time, see figure 10a.  The age group with the highest part time working pattern is the 36-40 year olds (25.6%), see figure 11. The grade with the highest part time working pattern is grade 5 (29.4%), see figure 10b.</a:t>
          </a:r>
        </a:p>
        <a:p>
          <a:r>
            <a:rPr lang="en-GB" sz="1100">
              <a:solidFill>
                <a:schemeClr val="dk1"/>
              </a:solidFill>
              <a:latin typeface="+mn-lt"/>
              <a:ea typeface="+mn-ea"/>
              <a:cs typeface="+mn-cs"/>
            </a:rPr>
            <a:t> </a:t>
          </a:r>
        </a:p>
        <a:p>
          <a:r>
            <a:rPr lang="en-GB" sz="1100" b="1">
              <a:solidFill>
                <a:schemeClr val="dk1"/>
              </a:solidFill>
              <a:latin typeface="+mn-lt"/>
              <a:ea typeface="+mn-ea"/>
              <a:cs typeface="+mn-cs"/>
            </a:rPr>
            <a:t>Information about the data</a:t>
          </a:r>
        </a:p>
        <a:p>
          <a:endParaRPr lang="en-GB" sz="1100">
            <a:solidFill>
              <a:schemeClr val="dk1"/>
            </a:solidFill>
            <a:latin typeface="+mn-lt"/>
            <a:ea typeface="+mn-ea"/>
            <a:cs typeface="+mn-cs"/>
          </a:endParaRPr>
        </a:p>
        <a:p>
          <a:r>
            <a:rPr lang="en-GB" sz="1100">
              <a:solidFill>
                <a:schemeClr val="dk1"/>
              </a:solidFill>
              <a:latin typeface="+mn-lt"/>
              <a:ea typeface="+mn-ea"/>
              <a:cs typeface="+mn-cs"/>
            </a:rPr>
            <a:t>Grades: Due to the range of specialist employees required by the Environment Agency, there are a number of different grading structures used as well as the standard employees grades of 1-7 and Executive Management.  For example  Nuclear employees and Operations Delivery employees each have their own grading structure.  For the purposes of this exercise all employees in these departments are shown as one grade each.  For the purposes of this exercise the grades have also been grouped into lower (grades 1-4) and higher (grades 5-EM).</a:t>
          </a:r>
        </a:p>
        <a:p>
          <a:endParaRPr lang="en-GB" sz="1100">
            <a:solidFill>
              <a:schemeClr val="dk1"/>
            </a:solidFill>
            <a:latin typeface="+mn-lt"/>
            <a:ea typeface="+mn-ea"/>
            <a:cs typeface="+mn-cs"/>
          </a:endParaRPr>
        </a:p>
        <a:p>
          <a:r>
            <a:rPr lang="en-GB" sz="1100">
              <a:solidFill>
                <a:schemeClr val="dk1"/>
              </a:solidFill>
              <a:latin typeface="+mn-lt"/>
              <a:ea typeface="+mn-ea"/>
              <a:cs typeface="+mn-cs"/>
            </a:rPr>
            <a:t>A breakdown of the characteristics’ data by grade has been provided where there is at least 50% of the data is valid.</a:t>
          </a:r>
        </a:p>
        <a:p>
          <a:r>
            <a:rPr lang="en-GB" sz="1100">
              <a:solidFill>
                <a:schemeClr val="dk1"/>
              </a:solidFill>
              <a:latin typeface="+mn-lt"/>
              <a:ea typeface="+mn-ea"/>
              <a:cs typeface="+mn-cs"/>
            </a:rPr>
            <a:t>Glossary: </a:t>
          </a:r>
        </a:p>
        <a:p>
          <a:r>
            <a:rPr lang="en-GB" sz="1100">
              <a:solidFill>
                <a:schemeClr val="dk1"/>
              </a:solidFill>
              <a:latin typeface="+mn-lt"/>
              <a:ea typeface="+mn-ea"/>
              <a:cs typeface="+mn-cs"/>
            </a:rPr>
            <a:t>EM – Executive Manager</a:t>
          </a:r>
        </a:p>
        <a:p>
          <a:r>
            <a:rPr lang="en-GB" sz="1100">
              <a:solidFill>
                <a:schemeClr val="dk1"/>
              </a:solidFill>
              <a:latin typeface="+mn-lt"/>
              <a:ea typeface="+mn-ea"/>
              <a:cs typeface="+mn-cs"/>
            </a:rPr>
            <a:t>EW – Operations Delivery</a:t>
          </a:r>
        </a:p>
        <a:p>
          <a:r>
            <a:rPr lang="en-GB" sz="1100">
              <a:solidFill>
                <a:schemeClr val="dk1"/>
              </a:solidFill>
              <a:latin typeface="+mn-lt"/>
              <a:ea typeface="+mn-ea"/>
              <a:cs typeface="+mn-cs"/>
            </a:rPr>
            <a:t> </a:t>
          </a:r>
        </a:p>
        <a:p>
          <a:r>
            <a:rPr lang="en-GB" sz="1100">
              <a:solidFill>
                <a:schemeClr val="dk1"/>
              </a:solidFill>
              <a:latin typeface="+mn-lt"/>
              <a:ea typeface="+mn-ea"/>
              <a:cs typeface="+mn-cs"/>
            </a:rPr>
            <a:t>England only ONS data for mid 2009</a:t>
          </a:r>
        </a:p>
        <a:p>
          <a:r>
            <a:rPr lang="en-GB" sz="1100">
              <a:solidFill>
                <a:schemeClr val="dk1"/>
              </a:solidFill>
              <a:latin typeface="+mn-lt"/>
              <a:ea typeface="+mn-ea"/>
              <a:cs typeface="+mn-cs"/>
            </a:rPr>
            <a:t>England only ONS data for 2009/10</a:t>
          </a:r>
        </a:p>
        <a:p>
          <a:r>
            <a:rPr lang="en-GB" sz="1100">
              <a:solidFill>
                <a:schemeClr val="dk1"/>
              </a:solidFill>
              <a:latin typeface="+mn-lt"/>
              <a:ea typeface="+mn-ea"/>
              <a:cs typeface="+mn-cs"/>
            </a:rPr>
            <a:t>England only ONS data for mid 2010</a:t>
          </a:r>
        </a:p>
        <a:p>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vironment-agency.gov.uk/Documents%20and%20Settings/LABBOTT.EA145480P/Local%20Settings/Temp/wzadc0/2012_07_17_Website_BAME_Excl_Eastern.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61">
          <cell r="C61" t="str">
            <v>BAME</v>
          </cell>
          <cell r="E61" t="str">
            <v>Non-BAME</v>
          </cell>
        </row>
        <row r="63">
          <cell r="B63" t="str">
            <v>&lt;25</v>
          </cell>
          <cell r="D63">
            <v>3.6319612590799029E-2</v>
          </cell>
          <cell r="F63">
            <v>3.8997706017293098E-2</v>
          </cell>
        </row>
        <row r="64">
          <cell r="B64" t="str">
            <v>26 - 30</v>
          </cell>
          <cell r="D64">
            <v>0.16464891041162227</v>
          </cell>
          <cell r="F64">
            <v>0.12078701252867478</v>
          </cell>
        </row>
        <row r="65">
          <cell r="B65" t="str">
            <v>31 - 35</v>
          </cell>
          <cell r="D65">
            <v>0.21065375302663439</v>
          </cell>
          <cell r="F65">
            <v>0.16869595906123169</v>
          </cell>
        </row>
        <row r="66">
          <cell r="B66" t="str">
            <v>36 - 40</v>
          </cell>
          <cell r="D66">
            <v>0.16464891041162227</v>
          </cell>
          <cell r="F66">
            <v>0.15440268219516498</v>
          </cell>
        </row>
        <row r="67">
          <cell r="B67" t="str">
            <v>41 - 45</v>
          </cell>
          <cell r="D67">
            <v>0.11380145278450363</v>
          </cell>
          <cell r="F67">
            <v>0.1575789659431798</v>
          </cell>
        </row>
        <row r="68">
          <cell r="B68" t="str">
            <v>46 - 50</v>
          </cell>
          <cell r="D68">
            <v>9.4430992736077482E-2</v>
          </cell>
          <cell r="F68">
            <v>0.13675666137286041</v>
          </cell>
        </row>
        <row r="69">
          <cell r="B69" t="str">
            <v>51 - 55</v>
          </cell>
          <cell r="D69">
            <v>6.7796610169491525E-2</v>
          </cell>
          <cell r="F69">
            <v>0.1057878948297159</v>
          </cell>
        </row>
        <row r="70">
          <cell r="B70" t="str">
            <v>56 - 60</v>
          </cell>
          <cell r="D70">
            <v>4.1162227602905568E-2</v>
          </cell>
          <cell r="F70">
            <v>8.2671607552496917E-2</v>
          </cell>
        </row>
        <row r="71">
          <cell r="B71" t="str">
            <v>61 - 65</v>
          </cell>
          <cell r="D71">
            <v>1.4527845036319613E-2</v>
          </cell>
          <cell r="F71">
            <v>3.5821422269278279E-2</v>
          </cell>
        </row>
        <row r="72">
          <cell r="B72" t="str">
            <v>65+</v>
          </cell>
          <cell r="D72">
            <v>2.4213075060532689E-3</v>
          </cell>
          <cell r="F72">
            <v>1.7646020822304571E-3</v>
          </cell>
        </row>
      </sheetData>
    </sheetDataSet>
  </externalBook>
</externalLink>
</file>

<file path=xl/theme/theme1.xml><?xml version="1.0" encoding="utf-8"?>
<a:theme xmlns:a="http://schemas.openxmlformats.org/drawingml/2006/main" name="Office Theme">
  <a:themeElements>
    <a:clrScheme name="EA">
      <a:dk1>
        <a:srgbClr val="034B89"/>
      </a:dk1>
      <a:lt1>
        <a:srgbClr val="FFFFFF"/>
      </a:lt1>
      <a:dk2>
        <a:srgbClr val="000000"/>
      </a:dk2>
      <a:lt2>
        <a:srgbClr val="0177BA"/>
      </a:lt2>
      <a:accent1>
        <a:srgbClr val="6E942C"/>
      </a:accent1>
      <a:accent2>
        <a:srgbClr val="034B89"/>
      </a:accent2>
      <a:accent3>
        <a:srgbClr val="820053"/>
      </a:accent3>
      <a:accent4>
        <a:srgbClr val="D95F15"/>
      </a:accent4>
      <a:accent5>
        <a:srgbClr val="D21034"/>
      </a:accent5>
      <a:accent6>
        <a:srgbClr val="B2C326"/>
      </a:accent6>
      <a:hlink>
        <a:srgbClr val="034B89"/>
      </a:hlink>
      <a:folHlink>
        <a:srgbClr val="6E942C"/>
      </a:folHlink>
    </a:clrScheme>
    <a:fontScheme name="MCCo">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sheetPr>
    <pageSetUpPr fitToPage="1"/>
  </sheetPr>
  <dimension ref="A1:Y498"/>
  <sheetViews>
    <sheetView tabSelected="1" view="pageLayout" topLeftCell="I37" zoomScaleNormal="100" workbookViewId="0">
      <selection activeCell="R5" sqref="R5"/>
    </sheetView>
  </sheetViews>
  <sheetFormatPr defaultRowHeight="13.2"/>
  <sheetData>
    <row r="1" spans="1:25" ht="15">
      <c r="A1" t="s">
        <v>0</v>
      </c>
      <c r="J1" s="1"/>
      <c r="K1" s="2" t="s">
        <v>1</v>
      </c>
      <c r="L1" s="1"/>
      <c r="M1" s="1"/>
      <c r="N1" s="1"/>
      <c r="O1" s="1"/>
      <c r="P1" s="1"/>
      <c r="Q1" s="1"/>
      <c r="R1" s="1"/>
      <c r="S1" s="1"/>
      <c r="T1" s="1"/>
      <c r="U1" s="1"/>
      <c r="V1" s="1"/>
      <c r="W1" s="1"/>
      <c r="X1" s="1"/>
      <c r="Y1" s="1"/>
    </row>
    <row r="2" spans="1:25" ht="15">
      <c r="J2" s="1"/>
      <c r="K2" s="3" t="s">
        <v>2</v>
      </c>
      <c r="L2" s="1"/>
      <c r="M2" s="1"/>
      <c r="N2" s="1"/>
      <c r="O2" s="1"/>
      <c r="P2" s="1"/>
      <c r="Q2" s="1"/>
      <c r="R2" s="1"/>
      <c r="S2" s="1"/>
      <c r="T2" s="1"/>
      <c r="U2" s="1"/>
      <c r="V2" s="1"/>
      <c r="W2" s="1"/>
      <c r="X2" s="1"/>
      <c r="Y2" s="1"/>
    </row>
    <row r="3" spans="1:25" ht="15">
      <c r="J3" s="1"/>
      <c r="K3" s="3"/>
      <c r="L3" s="1"/>
      <c r="M3" s="1"/>
      <c r="N3" s="1"/>
      <c r="O3" s="1"/>
      <c r="P3" s="1"/>
      <c r="Q3" s="1"/>
      <c r="R3" s="1"/>
      <c r="S3" s="1"/>
      <c r="T3" s="1"/>
      <c r="U3" s="1"/>
      <c r="V3" s="1"/>
      <c r="W3" s="1"/>
      <c r="X3" s="1"/>
      <c r="Y3" s="1"/>
    </row>
    <row r="4" spans="1:25" ht="60">
      <c r="J4" s="1"/>
      <c r="K4" s="4" t="s">
        <v>3</v>
      </c>
      <c r="L4" s="4" t="s">
        <v>4</v>
      </c>
      <c r="M4" s="4" t="s">
        <v>5</v>
      </c>
      <c r="N4" s="1"/>
      <c r="O4" s="1"/>
      <c r="P4" s="1"/>
      <c r="Q4" s="1"/>
      <c r="R4" s="1"/>
      <c r="S4" s="1"/>
      <c r="T4" s="1"/>
      <c r="U4" s="1"/>
      <c r="V4" s="1"/>
      <c r="W4" s="1"/>
      <c r="X4" s="1"/>
      <c r="Y4" s="1"/>
    </row>
    <row r="5" spans="1:25" ht="90">
      <c r="J5" s="1"/>
      <c r="K5" s="5" t="s">
        <v>6</v>
      </c>
      <c r="L5" s="6" t="s">
        <v>7</v>
      </c>
      <c r="M5" s="7"/>
      <c r="N5" s="1"/>
      <c r="O5" s="1"/>
      <c r="P5" s="1"/>
      <c r="Q5" s="1"/>
      <c r="R5" s="1"/>
      <c r="S5" s="1"/>
      <c r="T5" s="1"/>
      <c r="U5" s="1"/>
      <c r="V5" s="1"/>
      <c r="W5" s="1"/>
      <c r="X5" s="1"/>
      <c r="Y5" s="1"/>
    </row>
    <row r="6" spans="1:25" ht="15">
      <c r="J6" s="1"/>
      <c r="K6" s="5" t="s">
        <v>8</v>
      </c>
      <c r="L6" s="6">
        <v>3</v>
      </c>
      <c r="M6" s="7"/>
      <c r="N6" s="1"/>
      <c r="O6" s="1"/>
      <c r="P6" s="1"/>
      <c r="Q6" s="1"/>
      <c r="R6" s="1"/>
      <c r="S6" s="1"/>
      <c r="T6" s="1"/>
      <c r="U6" s="1"/>
      <c r="V6" s="1"/>
      <c r="W6" s="1"/>
      <c r="X6" s="1"/>
      <c r="Y6" s="1"/>
    </row>
    <row r="7" spans="1:25" ht="30">
      <c r="J7" s="1"/>
      <c r="K7" s="5" t="s">
        <v>9</v>
      </c>
      <c r="L7" s="6">
        <v>4</v>
      </c>
      <c r="M7" s="7" t="s">
        <v>10</v>
      </c>
      <c r="N7" s="1"/>
      <c r="O7" s="1"/>
      <c r="P7" s="1"/>
      <c r="Q7" s="1"/>
      <c r="R7" s="1"/>
      <c r="S7" s="1"/>
      <c r="T7" s="1"/>
      <c r="U7" s="1"/>
      <c r="V7" s="1"/>
      <c r="W7" s="1"/>
      <c r="X7" s="1"/>
      <c r="Y7" s="1"/>
    </row>
    <row r="8" spans="1:25" ht="15">
      <c r="J8" s="1"/>
      <c r="K8" s="5" t="s">
        <v>11</v>
      </c>
      <c r="L8" s="6">
        <v>5</v>
      </c>
      <c r="M8" s="7" t="s">
        <v>10</v>
      </c>
      <c r="N8" s="1"/>
      <c r="O8" s="1"/>
      <c r="P8" s="1"/>
      <c r="Q8" s="1"/>
      <c r="R8" s="1"/>
      <c r="S8" s="1"/>
      <c r="T8" s="1"/>
      <c r="U8" s="1"/>
      <c r="V8" s="1"/>
      <c r="W8" s="1"/>
      <c r="X8" s="1"/>
      <c r="Y8" s="1"/>
    </row>
    <row r="9" spans="1:25" ht="30">
      <c r="J9" s="1"/>
      <c r="K9" s="5" t="s">
        <v>12</v>
      </c>
      <c r="L9" s="6">
        <v>6</v>
      </c>
      <c r="M9" s="7"/>
      <c r="N9" s="1"/>
      <c r="O9" s="1"/>
      <c r="P9" s="1"/>
      <c r="Q9" s="1"/>
      <c r="R9" s="1"/>
      <c r="S9" s="1"/>
      <c r="T9" s="1"/>
      <c r="U9" s="1"/>
      <c r="V9" s="1"/>
      <c r="W9" s="1"/>
      <c r="X9" s="1"/>
      <c r="Y9" s="1"/>
    </row>
    <row r="10" spans="1:25" ht="45">
      <c r="J10" s="1"/>
      <c r="K10" s="5" t="s">
        <v>13</v>
      </c>
      <c r="L10" s="6">
        <v>7</v>
      </c>
      <c r="M10" s="7" t="s">
        <v>14</v>
      </c>
      <c r="N10" s="1"/>
      <c r="O10" s="1"/>
      <c r="P10" s="1"/>
      <c r="Q10" s="1"/>
      <c r="R10" s="1"/>
      <c r="S10" s="1"/>
      <c r="T10" s="1"/>
      <c r="U10" s="1"/>
      <c r="V10" s="1"/>
      <c r="W10" s="1"/>
      <c r="X10" s="1"/>
      <c r="Y10" s="1"/>
    </row>
    <row r="11" spans="1:25" ht="45">
      <c r="J11" s="1"/>
      <c r="K11" s="5" t="s">
        <v>15</v>
      </c>
      <c r="L11" s="6">
        <v>8</v>
      </c>
      <c r="M11" s="7"/>
      <c r="N11" s="1"/>
      <c r="O11" s="1"/>
      <c r="P11" s="1"/>
      <c r="Q11" s="1"/>
      <c r="R11" s="1"/>
      <c r="S11" s="1"/>
      <c r="T11" s="1"/>
      <c r="U11" s="1"/>
      <c r="V11" s="1"/>
      <c r="W11" s="1"/>
      <c r="X11" s="1"/>
      <c r="Y11" s="1"/>
    </row>
    <row r="12" spans="1:25" ht="45">
      <c r="J12" s="1"/>
      <c r="K12" s="5" t="s">
        <v>16</v>
      </c>
      <c r="L12" s="6">
        <v>9</v>
      </c>
      <c r="M12" s="7"/>
      <c r="N12" s="1"/>
      <c r="O12" s="1"/>
      <c r="P12" s="1"/>
      <c r="Q12" s="1"/>
      <c r="R12" s="1"/>
      <c r="S12" s="1"/>
      <c r="T12" s="1"/>
      <c r="U12" s="1"/>
      <c r="V12" s="1"/>
      <c r="W12" s="1"/>
      <c r="X12" s="1"/>
      <c r="Y12" s="1"/>
    </row>
    <row r="13" spans="1:25" ht="60">
      <c r="J13" s="1"/>
      <c r="K13" s="5" t="s">
        <v>17</v>
      </c>
      <c r="L13" s="6">
        <v>10</v>
      </c>
      <c r="M13" s="7" t="s">
        <v>18</v>
      </c>
      <c r="N13" s="1"/>
      <c r="O13" s="1"/>
      <c r="P13" s="1"/>
      <c r="Q13" s="1"/>
      <c r="R13" s="1"/>
      <c r="S13" s="1"/>
      <c r="T13" s="1"/>
      <c r="U13" s="1"/>
      <c r="V13" s="1"/>
      <c r="W13" s="1"/>
      <c r="X13" s="1"/>
      <c r="Y13" s="1"/>
    </row>
    <row r="14" spans="1:25" ht="30.6" thickBot="1">
      <c r="J14" s="1"/>
      <c r="K14" s="8" t="s">
        <v>19</v>
      </c>
      <c r="L14" s="9">
        <v>11</v>
      </c>
      <c r="M14" s="10" t="s">
        <v>20</v>
      </c>
      <c r="N14" s="1"/>
      <c r="O14" s="1"/>
      <c r="P14" s="1"/>
      <c r="Q14" s="1"/>
      <c r="R14" s="1"/>
      <c r="S14" s="1"/>
      <c r="T14" s="1"/>
      <c r="U14" s="1"/>
      <c r="V14" s="1"/>
      <c r="W14" s="1"/>
      <c r="X14" s="1"/>
      <c r="Y14" s="1"/>
    </row>
    <row r="15" spans="1:25" ht="15">
      <c r="J15" s="1"/>
      <c r="K15" s="3"/>
      <c r="L15" s="1"/>
      <c r="M15" s="1"/>
      <c r="N15" s="1"/>
      <c r="O15" s="1"/>
      <c r="P15" s="1"/>
      <c r="Q15" s="1"/>
      <c r="R15" s="1"/>
      <c r="S15" s="1"/>
      <c r="T15" s="1"/>
      <c r="U15" s="1"/>
      <c r="V15" s="1"/>
      <c r="W15" s="1"/>
      <c r="X15" s="1"/>
      <c r="Y15" s="1"/>
    </row>
    <row r="16" spans="1:25" ht="15.6" thickBot="1">
      <c r="J16" s="1"/>
      <c r="K16" s="1" t="s">
        <v>21</v>
      </c>
      <c r="L16" s="1"/>
      <c r="M16" s="1"/>
      <c r="N16" s="1"/>
      <c r="O16" s="1"/>
      <c r="P16" s="1"/>
      <c r="Q16" s="1"/>
      <c r="R16" s="1"/>
      <c r="S16" s="1"/>
      <c r="T16" s="1"/>
      <c r="U16" s="1"/>
      <c r="V16" s="1"/>
      <c r="W16" s="1"/>
      <c r="X16" s="1"/>
      <c r="Y16" s="1"/>
    </row>
    <row r="17" spans="10:25" ht="15">
      <c r="J17" s="1"/>
      <c r="K17" s="11" t="s">
        <v>22</v>
      </c>
      <c r="L17" s="12" t="s">
        <v>23</v>
      </c>
      <c r="M17" s="12" t="s">
        <v>24</v>
      </c>
      <c r="N17" s="12" t="s">
        <v>25</v>
      </c>
      <c r="O17" s="12" t="s">
        <v>26</v>
      </c>
      <c r="P17" s="13" t="s">
        <v>27</v>
      </c>
      <c r="Q17" s="1"/>
      <c r="R17" s="1"/>
      <c r="S17" s="1"/>
      <c r="T17" s="1"/>
      <c r="U17" s="1"/>
      <c r="V17" s="1"/>
      <c r="W17" s="1"/>
      <c r="X17" s="1"/>
      <c r="Y17" s="1"/>
    </row>
    <row r="18" spans="10:25" ht="15.6" thickBot="1">
      <c r="J18" s="1"/>
      <c r="K18" s="14" t="s">
        <v>28</v>
      </c>
      <c r="L18" s="15">
        <v>12600</v>
      </c>
      <c r="M18" s="15">
        <v>12875</v>
      </c>
      <c r="N18" s="15">
        <v>11690</v>
      </c>
      <c r="O18" s="15">
        <v>11521</v>
      </c>
      <c r="P18" s="16">
        <v>11747</v>
      </c>
      <c r="Q18" s="1"/>
      <c r="R18" s="1"/>
      <c r="S18" s="1"/>
      <c r="T18" s="1"/>
      <c r="U18" s="1"/>
      <c r="V18" s="1"/>
      <c r="W18" s="1"/>
      <c r="X18" s="1"/>
      <c r="Y18" s="1"/>
    </row>
    <row r="19" spans="10:25" ht="15">
      <c r="J19" s="1"/>
      <c r="K19" s="17" t="s">
        <v>29</v>
      </c>
      <c r="L19" s="17"/>
      <c r="M19" s="17"/>
      <c r="N19" s="17"/>
      <c r="O19" s="17"/>
      <c r="P19" s="17" t="s">
        <v>30</v>
      </c>
      <c r="Q19" s="1"/>
      <c r="R19" s="1"/>
      <c r="S19" s="1"/>
      <c r="T19" s="1"/>
      <c r="U19" s="1"/>
      <c r="V19" s="1"/>
      <c r="W19" s="1"/>
      <c r="X19" s="1"/>
      <c r="Y19" s="1"/>
    </row>
    <row r="20" spans="10:25" ht="15">
      <c r="J20" s="1"/>
      <c r="K20" s="1"/>
      <c r="L20" s="1"/>
      <c r="M20" s="1"/>
      <c r="N20" s="1"/>
      <c r="O20" s="1"/>
      <c r="P20" s="1"/>
      <c r="Q20" s="1"/>
      <c r="R20" s="1"/>
      <c r="S20" s="1"/>
      <c r="T20" s="1"/>
      <c r="U20" s="1"/>
      <c r="V20" s="1"/>
      <c r="W20" s="1"/>
      <c r="X20" s="1"/>
      <c r="Y20" s="1"/>
    </row>
    <row r="21" spans="10:25" ht="15.6" thickBot="1">
      <c r="J21" s="1"/>
      <c r="K21" s="1" t="s">
        <v>31</v>
      </c>
      <c r="L21" s="1"/>
      <c r="M21" s="1"/>
      <c r="N21" s="1"/>
      <c r="O21" s="1"/>
      <c r="P21" s="1"/>
      <c r="Q21" s="1"/>
      <c r="R21" s="1"/>
      <c r="S21" s="1"/>
      <c r="T21" s="1"/>
      <c r="U21" s="1"/>
      <c r="V21" s="1"/>
      <c r="W21" s="1"/>
      <c r="X21" s="1"/>
      <c r="Y21" s="1"/>
    </row>
    <row r="22" spans="10:25" ht="15">
      <c r="J22" s="1"/>
      <c r="K22" s="11" t="s">
        <v>32</v>
      </c>
      <c r="L22" s="18" t="s">
        <v>33</v>
      </c>
      <c r="M22" s="19" t="s">
        <v>34</v>
      </c>
      <c r="N22" s="1"/>
      <c r="O22" s="1"/>
      <c r="P22" s="1"/>
      <c r="Q22" s="1"/>
      <c r="R22" s="1"/>
      <c r="S22" s="1"/>
      <c r="T22" s="1"/>
      <c r="U22" s="1"/>
      <c r="V22" s="1"/>
      <c r="W22" s="1"/>
      <c r="X22" s="1"/>
      <c r="Y22" s="1"/>
    </row>
    <row r="23" spans="10:25" ht="15">
      <c r="J23" s="1"/>
      <c r="K23" s="20" t="s">
        <v>35</v>
      </c>
      <c r="L23" s="21">
        <v>6.5208138248063333E-2</v>
      </c>
      <c r="M23" s="22">
        <v>766</v>
      </c>
      <c r="N23" s="1"/>
      <c r="O23" s="1"/>
      <c r="P23" s="1"/>
      <c r="Q23" s="1"/>
      <c r="R23" s="1"/>
      <c r="S23" s="1"/>
      <c r="T23" s="1"/>
      <c r="U23" s="1"/>
      <c r="V23" s="1"/>
      <c r="W23" s="1"/>
      <c r="X23" s="1"/>
      <c r="Y23" s="1"/>
    </row>
    <row r="24" spans="10:25" ht="15.6" thickBot="1">
      <c r="J24" s="1"/>
      <c r="K24" s="20" t="s">
        <v>36</v>
      </c>
      <c r="L24" s="23">
        <v>0.14991061547629181</v>
      </c>
      <c r="M24" s="22">
        <v>1761</v>
      </c>
      <c r="N24" s="1"/>
      <c r="O24" s="1"/>
      <c r="P24" s="1"/>
      <c r="Q24" s="1"/>
      <c r="R24" s="1"/>
      <c r="S24" s="1"/>
      <c r="T24" s="1"/>
      <c r="U24" s="1"/>
      <c r="V24" s="1"/>
      <c r="W24" s="1"/>
      <c r="X24" s="1"/>
      <c r="Y24" s="1"/>
    </row>
    <row r="25" spans="10:25" ht="15">
      <c r="J25" s="1"/>
      <c r="K25" s="20" t="s">
        <v>37</v>
      </c>
      <c r="L25" s="24">
        <v>0.24508385119605006</v>
      </c>
      <c r="M25" s="22">
        <v>2879</v>
      </c>
      <c r="N25" s="1"/>
      <c r="O25" s="1"/>
      <c r="P25" s="1"/>
      <c r="Q25" s="1"/>
      <c r="R25" s="1"/>
      <c r="S25" s="1"/>
      <c r="T25" s="1"/>
      <c r="U25" s="1"/>
      <c r="V25" s="1"/>
      <c r="W25" s="1"/>
      <c r="X25" s="1"/>
      <c r="Y25" s="1"/>
    </row>
    <row r="26" spans="10:25" ht="15.6" thickBot="1">
      <c r="J26" s="1"/>
      <c r="K26" s="25" t="s">
        <v>38</v>
      </c>
      <c r="L26" s="26">
        <v>0.26977100536307141</v>
      </c>
      <c r="M26" s="27">
        <v>3169</v>
      </c>
      <c r="N26" s="1"/>
      <c r="O26" s="1"/>
      <c r="P26" s="1"/>
      <c r="Q26" s="1"/>
      <c r="R26" s="1"/>
      <c r="S26" s="1"/>
      <c r="T26" s="1"/>
      <c r="U26" s="1"/>
      <c r="V26" s="1"/>
      <c r="W26" s="1"/>
      <c r="X26" s="1"/>
      <c r="Y26" s="1"/>
    </row>
    <row r="27" spans="10:25" ht="15">
      <c r="J27" s="1"/>
      <c r="K27" s="25" t="s">
        <v>39</v>
      </c>
      <c r="L27" s="28">
        <v>0.10641014727164383</v>
      </c>
      <c r="M27" s="27">
        <v>1250</v>
      </c>
      <c r="N27" s="1"/>
      <c r="O27" s="1"/>
      <c r="P27" s="1"/>
      <c r="Q27" s="1"/>
      <c r="R27" s="1"/>
      <c r="S27" s="1"/>
      <c r="T27" s="1"/>
      <c r="U27" s="1"/>
      <c r="V27" s="1"/>
      <c r="W27" s="1"/>
      <c r="X27" s="1"/>
      <c r="Y27" s="1"/>
    </row>
    <row r="28" spans="10:25" ht="15">
      <c r="J28" s="1"/>
      <c r="K28" s="25" t="s">
        <v>40</v>
      </c>
      <c r="L28" s="29">
        <v>4.6309696092619389E-2</v>
      </c>
      <c r="M28" s="27">
        <v>544</v>
      </c>
      <c r="N28" s="1"/>
      <c r="O28" s="1"/>
      <c r="P28" s="1"/>
      <c r="Q28" s="1"/>
      <c r="R28" s="1"/>
      <c r="S28" s="1"/>
      <c r="T28" s="1"/>
      <c r="U28" s="1"/>
      <c r="V28" s="1"/>
      <c r="W28" s="1"/>
      <c r="X28" s="1"/>
      <c r="Y28" s="1"/>
    </row>
    <row r="29" spans="10:25" ht="15">
      <c r="J29" s="1"/>
      <c r="K29" s="25" t="s">
        <v>41</v>
      </c>
      <c r="L29" s="30">
        <v>1.2343577083510684E-2</v>
      </c>
      <c r="M29" s="27">
        <v>145</v>
      </c>
      <c r="N29" s="1"/>
      <c r="O29" s="1"/>
      <c r="P29" s="1"/>
      <c r="Q29" s="1"/>
      <c r="R29" s="1"/>
      <c r="S29" s="1"/>
      <c r="T29" s="1"/>
      <c r="U29" s="1"/>
      <c r="V29" s="1"/>
      <c r="W29" s="1"/>
      <c r="X29" s="1"/>
      <c r="Y29" s="1"/>
    </row>
    <row r="30" spans="10:25" ht="15">
      <c r="J30" s="1"/>
      <c r="K30" s="31" t="s">
        <v>42</v>
      </c>
      <c r="L30" s="32">
        <v>9.4662467012854343E-2</v>
      </c>
      <c r="M30" s="33">
        <v>1112</v>
      </c>
      <c r="N30" s="1"/>
      <c r="O30" s="1"/>
      <c r="P30" s="1"/>
      <c r="Q30" s="1"/>
      <c r="R30" s="1"/>
      <c r="S30" s="1"/>
      <c r="T30" s="1"/>
      <c r="U30" s="1"/>
      <c r="V30" s="1"/>
      <c r="W30" s="1"/>
      <c r="X30" s="1"/>
      <c r="Y30" s="1"/>
    </row>
    <row r="31" spans="10:25" ht="15">
      <c r="J31" s="1"/>
      <c r="K31" s="34" t="s">
        <v>43</v>
      </c>
      <c r="L31" s="32">
        <v>1.0300502255895122E-2</v>
      </c>
      <c r="M31" s="33">
        <v>121</v>
      </c>
      <c r="N31" s="1"/>
      <c r="O31" s="1"/>
      <c r="P31" s="1"/>
      <c r="Q31" s="1"/>
      <c r="R31" s="1"/>
      <c r="S31" s="1"/>
      <c r="T31" s="1"/>
      <c r="U31" s="1"/>
      <c r="V31" s="1"/>
      <c r="W31" s="1"/>
      <c r="X31" s="1"/>
      <c r="Y31" s="1"/>
    </row>
    <row r="32" spans="10:25" ht="15.6" thickBot="1">
      <c r="J32" s="1"/>
      <c r="K32" s="35" t="s">
        <v>44</v>
      </c>
      <c r="L32" s="36"/>
      <c r="M32" s="37">
        <v>11747</v>
      </c>
      <c r="N32" s="1"/>
      <c r="O32" s="1"/>
      <c r="P32" s="1"/>
      <c r="Q32" s="1"/>
      <c r="R32" s="38" t="s">
        <v>45</v>
      </c>
      <c r="S32" s="1"/>
      <c r="T32" s="1"/>
      <c r="U32" s="1"/>
      <c r="V32" s="1"/>
      <c r="W32" s="1"/>
      <c r="X32" s="1"/>
      <c r="Y32" s="1"/>
    </row>
    <row r="33" spans="10:25" ht="15">
      <c r="J33" s="1"/>
      <c r="K33" s="39" t="s">
        <v>46</v>
      </c>
      <c r="L33" s="1"/>
      <c r="M33" s="1"/>
      <c r="N33" s="1"/>
      <c r="O33" s="1"/>
      <c r="P33" s="1"/>
      <c r="Q33" s="1"/>
      <c r="R33" s="1"/>
      <c r="S33" s="1"/>
      <c r="T33" s="1"/>
      <c r="U33" s="1"/>
      <c r="V33" s="1"/>
      <c r="W33" s="1"/>
      <c r="X33" s="1"/>
      <c r="Y33" s="1"/>
    </row>
    <row r="34" spans="10:25" ht="15">
      <c r="J34" s="1"/>
      <c r="K34" s="39"/>
      <c r="L34" s="1"/>
      <c r="M34" s="1"/>
      <c r="N34" s="1"/>
      <c r="O34" s="1"/>
      <c r="P34" s="1"/>
      <c r="Q34" s="1"/>
      <c r="R34" s="1"/>
      <c r="S34" s="1"/>
      <c r="T34" s="1"/>
      <c r="U34" s="1"/>
      <c r="V34" s="1"/>
      <c r="W34" s="1"/>
      <c r="X34" s="1"/>
      <c r="Y34" s="1"/>
    </row>
    <row r="35" spans="10:25" ht="15.6" thickBot="1">
      <c r="J35" s="1"/>
      <c r="K35" s="1" t="s">
        <v>47</v>
      </c>
      <c r="L35" s="1"/>
      <c r="M35" s="1"/>
      <c r="N35" s="1"/>
      <c r="O35" s="1"/>
      <c r="P35" s="40"/>
      <c r="Q35" s="1"/>
      <c r="R35" s="1"/>
      <c r="S35" s="1"/>
      <c r="T35" s="1"/>
      <c r="U35" s="1"/>
      <c r="V35" s="1"/>
      <c r="W35" s="1"/>
      <c r="X35" s="1"/>
      <c r="Y35" s="1"/>
    </row>
    <row r="36" spans="10:25" ht="15">
      <c r="J36" s="1"/>
      <c r="K36" s="11" t="s">
        <v>22</v>
      </c>
      <c r="L36" s="12" t="s">
        <v>23</v>
      </c>
      <c r="M36" s="12" t="s">
        <v>24</v>
      </c>
      <c r="N36" s="12" t="s">
        <v>25</v>
      </c>
      <c r="O36" s="41" t="s">
        <v>26</v>
      </c>
      <c r="P36" s="41" t="s">
        <v>48</v>
      </c>
      <c r="Q36" s="42" t="s">
        <v>49</v>
      </c>
      <c r="R36" s="1"/>
      <c r="S36" s="1"/>
      <c r="T36" s="1"/>
      <c r="U36" s="1"/>
      <c r="V36" s="1"/>
      <c r="W36" s="1"/>
      <c r="X36" s="1"/>
      <c r="Y36" s="1"/>
    </row>
    <row r="37" spans="10:25" ht="15">
      <c r="J37" s="1"/>
      <c r="K37" s="43" t="s">
        <v>50</v>
      </c>
      <c r="L37" s="44">
        <v>4.3999999999999997E-2</v>
      </c>
      <c r="M37" s="44">
        <v>3.9E-2</v>
      </c>
      <c r="N37" s="44">
        <v>2.3E-2</v>
      </c>
      <c r="O37" s="44">
        <v>3.7670341116222548E-2</v>
      </c>
      <c r="P37" s="44">
        <v>3.8903549842512979E-2</v>
      </c>
      <c r="Q37" s="45">
        <v>457</v>
      </c>
      <c r="R37" s="1"/>
      <c r="S37" s="1"/>
      <c r="T37" s="1"/>
      <c r="U37" s="1"/>
      <c r="V37" s="1"/>
      <c r="W37" s="1"/>
      <c r="X37" s="1"/>
      <c r="Y37" s="1"/>
    </row>
    <row r="38" spans="10:25" ht="15.6" thickBot="1">
      <c r="J38" s="1"/>
      <c r="K38" s="43" t="s">
        <v>51</v>
      </c>
      <c r="L38" s="44">
        <v>0.13600000000000001</v>
      </c>
      <c r="M38" s="44">
        <v>0.13100000000000001</v>
      </c>
      <c r="N38" s="46">
        <v>0.112</v>
      </c>
      <c r="O38" s="44">
        <v>0.1226456036802361</v>
      </c>
      <c r="P38" s="47">
        <v>0.12232910530348173</v>
      </c>
      <c r="Q38" s="45">
        <v>1437</v>
      </c>
      <c r="R38" s="1"/>
      <c r="S38" s="1"/>
      <c r="T38" s="1"/>
      <c r="U38" s="1"/>
      <c r="V38" s="1"/>
      <c r="W38" s="1"/>
      <c r="X38" s="1"/>
      <c r="Y38" s="1"/>
    </row>
    <row r="39" spans="10:25" ht="15">
      <c r="J39" s="1"/>
      <c r="K39" s="43" t="s">
        <v>52</v>
      </c>
      <c r="L39" s="44">
        <v>0.158</v>
      </c>
      <c r="M39" s="44">
        <v>0.16200000000000001</v>
      </c>
      <c r="N39" s="46">
        <v>0.16800000000000001</v>
      </c>
      <c r="O39" s="46">
        <v>0.16986372710702197</v>
      </c>
      <c r="P39" s="48">
        <v>0.1701711075168128</v>
      </c>
      <c r="Q39" s="49">
        <v>1999</v>
      </c>
      <c r="R39" s="1"/>
      <c r="S39" s="1"/>
      <c r="T39" s="1"/>
      <c r="U39" s="1"/>
      <c r="V39" s="1"/>
      <c r="W39" s="1"/>
      <c r="X39" s="1"/>
      <c r="Y39" s="1"/>
    </row>
    <row r="40" spans="10:25" ht="15">
      <c r="J40" s="1"/>
      <c r="K40" s="43" t="s">
        <v>53</v>
      </c>
      <c r="L40" s="44">
        <v>0.14599999999999999</v>
      </c>
      <c r="M40" s="44">
        <v>0.14799999999999999</v>
      </c>
      <c r="N40" s="46">
        <v>0.156</v>
      </c>
      <c r="O40" s="46">
        <v>0.1580591962503255</v>
      </c>
      <c r="P40" s="50">
        <v>0.15476291819187879</v>
      </c>
      <c r="Q40" s="49">
        <v>1818</v>
      </c>
      <c r="R40" s="1"/>
      <c r="S40" s="1"/>
      <c r="T40" s="1"/>
      <c r="U40" s="1"/>
      <c r="V40" s="1"/>
      <c r="W40" s="1"/>
      <c r="X40" s="1"/>
      <c r="Y40" s="1"/>
    </row>
    <row r="41" spans="10:25" ht="15.6" thickBot="1">
      <c r="J41" s="1"/>
      <c r="K41" s="43" t="s">
        <v>54</v>
      </c>
      <c r="L41" s="44">
        <v>0.15</v>
      </c>
      <c r="M41" s="44">
        <v>0.151</v>
      </c>
      <c r="N41" s="46">
        <v>0.155</v>
      </c>
      <c r="O41" s="46">
        <v>0.15536845759916673</v>
      </c>
      <c r="P41" s="51">
        <v>0.1560398399591385</v>
      </c>
      <c r="Q41" s="49">
        <v>1833</v>
      </c>
      <c r="R41" s="1"/>
      <c r="S41" s="1"/>
      <c r="T41" s="1"/>
      <c r="U41" s="1"/>
      <c r="V41" s="1"/>
      <c r="W41" s="1"/>
      <c r="X41" s="1"/>
      <c r="Y41" s="1"/>
    </row>
    <row r="42" spans="10:25" ht="15">
      <c r="J42" s="1"/>
      <c r="K42" s="43" t="s">
        <v>55</v>
      </c>
      <c r="L42" s="44">
        <v>0.121</v>
      </c>
      <c r="M42" s="44">
        <v>0.124</v>
      </c>
      <c r="N42" s="46">
        <v>0.13600000000000001</v>
      </c>
      <c r="O42" s="44">
        <v>0.13436333651592744</v>
      </c>
      <c r="P42" s="52">
        <v>0.13526857921171362</v>
      </c>
      <c r="Q42" s="45">
        <v>1589</v>
      </c>
      <c r="R42" s="1"/>
      <c r="S42" s="1"/>
      <c r="T42" s="1"/>
      <c r="U42" s="1"/>
      <c r="V42" s="1"/>
      <c r="W42" s="1"/>
      <c r="X42" s="1"/>
      <c r="Y42" s="1"/>
    </row>
    <row r="43" spans="10:25" ht="15">
      <c r="J43" s="1"/>
      <c r="K43" s="43" t="s">
        <v>56</v>
      </c>
      <c r="L43" s="44">
        <v>9.9000000000000005E-2</v>
      </c>
      <c r="M43" s="44">
        <v>0.1</v>
      </c>
      <c r="N43" s="44">
        <v>0.106</v>
      </c>
      <c r="O43" s="44">
        <v>0.10511240343720163</v>
      </c>
      <c r="P43" s="44">
        <v>0.10445220056184558</v>
      </c>
      <c r="Q43" s="45">
        <v>1227</v>
      </c>
      <c r="R43" s="1"/>
      <c r="S43" s="1"/>
      <c r="T43" s="1"/>
      <c r="U43" s="1"/>
      <c r="V43" s="1"/>
      <c r="W43" s="1"/>
      <c r="X43" s="1"/>
      <c r="Y43" s="1"/>
    </row>
    <row r="44" spans="10:25" ht="15">
      <c r="J44" s="1"/>
      <c r="K44" s="43" t="s">
        <v>57</v>
      </c>
      <c r="L44" s="44">
        <v>9.6000000000000002E-2</v>
      </c>
      <c r="M44" s="44">
        <v>9.5000000000000001E-2</v>
      </c>
      <c r="N44" s="44">
        <v>9.4E-2</v>
      </c>
      <c r="O44" s="44">
        <v>8.1676937765818941E-2</v>
      </c>
      <c r="P44" s="44">
        <v>8.1212224397718566E-2</v>
      </c>
      <c r="Q44" s="45">
        <v>954</v>
      </c>
      <c r="R44" s="1"/>
      <c r="S44" s="1"/>
      <c r="T44" s="1"/>
      <c r="U44" s="1"/>
      <c r="V44" s="1"/>
      <c r="W44" s="1"/>
      <c r="X44" s="1"/>
      <c r="Y44" s="1"/>
    </row>
    <row r="45" spans="10:25" ht="15">
      <c r="J45" s="1"/>
      <c r="K45" s="43" t="s">
        <v>58</v>
      </c>
      <c r="L45" s="44">
        <v>4.7E-2</v>
      </c>
      <c r="M45" s="44">
        <v>4.7E-2</v>
      </c>
      <c r="N45" s="44">
        <v>4.8000000000000001E-2</v>
      </c>
      <c r="O45" s="44">
        <v>3.37644301709921E-2</v>
      </c>
      <c r="P45" s="44">
        <v>3.5072784540733808E-2</v>
      </c>
      <c r="Q45" s="45">
        <v>412</v>
      </c>
      <c r="R45" s="1"/>
      <c r="S45" s="1"/>
      <c r="T45" s="1"/>
      <c r="U45" s="1"/>
      <c r="V45" s="1"/>
      <c r="W45" s="1"/>
      <c r="X45" s="1"/>
      <c r="Y45" s="1"/>
    </row>
    <row r="46" spans="10:25" ht="15.6" thickBot="1">
      <c r="J46" s="1"/>
      <c r="K46" s="53" t="s">
        <v>59</v>
      </c>
      <c r="L46" s="54">
        <v>3.0000000000000001E-3</v>
      </c>
      <c r="M46" s="54">
        <v>4.0000000000000001E-3</v>
      </c>
      <c r="N46" s="54">
        <v>2E-3</v>
      </c>
      <c r="O46" s="54">
        <v>1.2151722940716952E-3</v>
      </c>
      <c r="P46" s="54">
        <v>1.7876904741636163E-3</v>
      </c>
      <c r="Q46" s="55">
        <v>21</v>
      </c>
      <c r="R46" s="1"/>
      <c r="S46" s="1"/>
      <c r="T46" s="1"/>
      <c r="U46" s="1"/>
      <c r="V46" s="1"/>
      <c r="W46" s="1"/>
      <c r="X46" s="1"/>
      <c r="Y46" s="1"/>
    </row>
    <row r="47" spans="10:25" ht="15">
      <c r="J47" s="1"/>
      <c r="K47" s="17" t="s">
        <v>29</v>
      </c>
      <c r="L47" s="56"/>
      <c r="M47" s="56"/>
      <c r="N47" s="56"/>
      <c r="O47" s="56"/>
      <c r="P47" s="57" t="s">
        <v>30</v>
      </c>
      <c r="Q47" s="57"/>
      <c r="R47" s="1"/>
      <c r="S47" s="1"/>
      <c r="T47" s="1"/>
      <c r="U47" s="1"/>
      <c r="V47" s="1"/>
      <c r="W47" s="1"/>
      <c r="X47" s="1"/>
      <c r="Y47" s="1"/>
    </row>
    <row r="48" spans="10:25" ht="15">
      <c r="J48" s="1"/>
      <c r="K48" s="17"/>
      <c r="L48" s="56"/>
      <c r="M48" s="56"/>
      <c r="N48" s="56"/>
      <c r="O48" s="56"/>
      <c r="P48" s="57"/>
      <c r="Q48" s="57"/>
      <c r="R48" s="1"/>
      <c r="S48" s="1"/>
      <c r="T48" s="1"/>
      <c r="U48" s="1"/>
      <c r="V48" s="1"/>
      <c r="W48" s="1"/>
      <c r="X48" s="1"/>
      <c r="Y48" s="1"/>
    </row>
    <row r="49" spans="10:25" ht="15.6" thickBot="1">
      <c r="J49" s="1"/>
      <c r="K49" s="39" t="s">
        <v>60</v>
      </c>
      <c r="L49" s="1"/>
      <c r="M49" s="1"/>
      <c r="N49" s="1"/>
      <c r="O49" s="1"/>
      <c r="P49" s="1"/>
      <c r="Q49" s="1"/>
      <c r="R49" s="1"/>
      <c r="S49" s="1"/>
      <c r="T49" s="1"/>
      <c r="U49" s="1"/>
      <c r="V49" s="1"/>
      <c r="W49" s="1"/>
      <c r="X49" s="1"/>
      <c r="Y49" s="1"/>
    </row>
    <row r="50" spans="10:25" ht="15">
      <c r="J50" s="1"/>
      <c r="K50" s="385" t="s">
        <v>61</v>
      </c>
      <c r="L50" s="364" t="s">
        <v>62</v>
      </c>
      <c r="M50" s="373"/>
      <c r="N50" s="364" t="s">
        <v>63</v>
      </c>
      <c r="O50" s="365"/>
      <c r="P50" s="1"/>
      <c r="Q50" s="1"/>
      <c r="R50" s="1"/>
      <c r="S50" s="1"/>
      <c r="T50" s="1"/>
      <c r="U50" s="1"/>
      <c r="V50" s="1"/>
      <c r="W50" s="1"/>
      <c r="X50" s="1"/>
      <c r="Y50" s="1"/>
    </row>
    <row r="51" spans="10:25" ht="15">
      <c r="J51" s="1"/>
      <c r="K51" s="386"/>
      <c r="L51" s="58" t="s">
        <v>33</v>
      </c>
      <c r="M51" s="59" t="s">
        <v>34</v>
      </c>
      <c r="N51" s="60" t="s">
        <v>33</v>
      </c>
      <c r="O51" s="61" t="s">
        <v>34</v>
      </c>
      <c r="P51" s="1"/>
      <c r="Q51" s="1"/>
      <c r="R51" s="1"/>
      <c r="S51" s="1"/>
      <c r="T51" s="1"/>
      <c r="U51" s="1"/>
      <c r="V51" s="1"/>
      <c r="W51" s="1"/>
      <c r="X51" s="1"/>
      <c r="Y51" s="1"/>
    </row>
    <row r="52" spans="10:25" ht="15">
      <c r="J52" s="1"/>
      <c r="K52" s="62" t="s">
        <v>64</v>
      </c>
      <c r="L52" s="63">
        <v>3.2758888371370906E-2</v>
      </c>
      <c r="M52" s="64">
        <v>211</v>
      </c>
      <c r="N52" s="63">
        <v>1.7962032859453476E-2</v>
      </c>
      <c r="O52" s="65">
        <v>211</v>
      </c>
      <c r="P52" s="1"/>
      <c r="Q52" s="1"/>
      <c r="R52" s="1"/>
      <c r="S52" s="1"/>
      <c r="T52" s="1"/>
      <c r="U52" s="1"/>
      <c r="V52" s="1"/>
      <c r="W52" s="1"/>
      <c r="X52" s="1"/>
      <c r="Y52" s="1"/>
    </row>
    <row r="53" spans="10:25" ht="15">
      <c r="J53" s="1"/>
      <c r="K53" s="66" t="s">
        <v>65</v>
      </c>
      <c r="L53" s="63">
        <v>0.12777519018785902</v>
      </c>
      <c r="M53" s="67">
        <v>823</v>
      </c>
      <c r="N53" s="63">
        <v>7.00604409636503E-2</v>
      </c>
      <c r="O53" s="65">
        <v>823</v>
      </c>
      <c r="P53" s="1"/>
      <c r="Q53" s="1"/>
      <c r="R53" s="1"/>
      <c r="S53" s="1"/>
      <c r="T53" s="1"/>
      <c r="U53" s="1"/>
      <c r="V53" s="1"/>
      <c r="W53" s="1"/>
      <c r="X53" s="1"/>
      <c r="Y53" s="1"/>
    </row>
    <row r="54" spans="10:25" ht="15">
      <c r="J54" s="1"/>
      <c r="K54" s="66" t="s">
        <v>66</v>
      </c>
      <c r="L54" s="63">
        <v>0.17869895978885267</v>
      </c>
      <c r="M54" s="67">
        <v>1151</v>
      </c>
      <c r="N54" s="63">
        <v>9.7982463607729636E-2</v>
      </c>
      <c r="O54" s="65">
        <v>1151</v>
      </c>
      <c r="P54" s="1"/>
      <c r="Q54" s="1"/>
      <c r="R54" s="1"/>
      <c r="S54" s="1"/>
      <c r="T54" s="1"/>
      <c r="U54" s="1"/>
      <c r="V54" s="1"/>
      <c r="W54" s="1"/>
      <c r="X54" s="1"/>
      <c r="Y54" s="1"/>
    </row>
    <row r="55" spans="10:25" ht="15">
      <c r="J55" s="1"/>
      <c r="K55" s="66" t="s">
        <v>67</v>
      </c>
      <c r="L55" s="63">
        <v>0.16162086632510481</v>
      </c>
      <c r="M55" s="67">
        <v>1041</v>
      </c>
      <c r="N55" s="63">
        <v>8.8618370647824976E-2</v>
      </c>
      <c r="O55" s="65">
        <v>1041</v>
      </c>
      <c r="P55" s="1"/>
      <c r="Q55" s="1"/>
      <c r="R55" s="1"/>
      <c r="S55" s="1"/>
      <c r="T55" s="1"/>
      <c r="U55" s="1"/>
      <c r="V55" s="1"/>
      <c r="W55" s="1"/>
      <c r="X55" s="1"/>
      <c r="Y55" s="1"/>
    </row>
    <row r="56" spans="10:25" ht="15">
      <c r="J56" s="1"/>
      <c r="K56" s="66" t="s">
        <v>68</v>
      </c>
      <c r="L56" s="63">
        <v>0.16270765409097968</v>
      </c>
      <c r="M56" s="67">
        <v>1048</v>
      </c>
      <c r="N56" s="63">
        <v>8.9214267472546183E-2</v>
      </c>
      <c r="O56" s="65">
        <v>1048</v>
      </c>
      <c r="P56" s="1"/>
      <c r="Q56" s="1"/>
      <c r="R56" s="1"/>
      <c r="S56" s="1"/>
      <c r="T56" s="1"/>
      <c r="U56" s="1"/>
      <c r="V56" s="1"/>
      <c r="W56" s="1"/>
      <c r="X56" s="1"/>
      <c r="Y56" s="1"/>
    </row>
    <row r="57" spans="10:25" ht="15">
      <c r="J57" s="1"/>
      <c r="K57" s="66" t="s">
        <v>69</v>
      </c>
      <c r="L57" s="63">
        <v>0.13320912901723334</v>
      </c>
      <c r="M57" s="67">
        <v>858</v>
      </c>
      <c r="N57" s="63">
        <v>7.3039925087256319E-2</v>
      </c>
      <c r="O57" s="65">
        <v>858</v>
      </c>
      <c r="P57" s="1"/>
      <c r="Q57" s="1"/>
      <c r="R57" s="1"/>
      <c r="S57" s="1"/>
      <c r="T57" s="1"/>
      <c r="U57" s="1"/>
      <c r="V57" s="1"/>
      <c r="W57" s="1"/>
      <c r="X57" s="1"/>
      <c r="Y57" s="1"/>
    </row>
    <row r="58" spans="10:25" ht="15">
      <c r="J58" s="1"/>
      <c r="K58" s="66" t="s">
        <v>70</v>
      </c>
      <c r="L58" s="63">
        <v>0.10200279459711226</v>
      </c>
      <c r="M58" s="67">
        <v>657</v>
      </c>
      <c r="N58" s="63">
        <v>5.5929173405975995E-2</v>
      </c>
      <c r="O58" s="65">
        <v>657</v>
      </c>
      <c r="P58" s="1"/>
      <c r="Q58" s="1"/>
      <c r="R58" s="1"/>
      <c r="S58" s="1"/>
      <c r="T58" s="1"/>
      <c r="U58" s="1"/>
      <c r="V58" s="1"/>
      <c r="W58" s="1"/>
      <c r="X58" s="1"/>
      <c r="Y58" s="1"/>
    </row>
    <row r="59" spans="10:25" ht="15">
      <c r="J59" s="1"/>
      <c r="K59" s="66" t="s">
        <v>71</v>
      </c>
      <c r="L59" s="63">
        <v>7.4988355845365631E-2</v>
      </c>
      <c r="M59" s="67">
        <v>483</v>
      </c>
      <c r="N59" s="63">
        <v>4.1116880905763174E-2</v>
      </c>
      <c r="O59" s="65">
        <v>483</v>
      </c>
      <c r="P59" s="1"/>
      <c r="Q59" s="1"/>
      <c r="R59" s="1"/>
      <c r="S59" s="1"/>
      <c r="T59" s="1"/>
      <c r="U59" s="1"/>
      <c r="V59" s="1"/>
      <c r="W59" s="1"/>
      <c r="X59" s="1"/>
      <c r="Y59" s="1"/>
    </row>
    <row r="60" spans="10:25" ht="15">
      <c r="J60" s="1"/>
      <c r="K60" s="66" t="s">
        <v>72</v>
      </c>
      <c r="L60" s="63">
        <v>2.6238000000000001E-2</v>
      </c>
      <c r="M60" s="67">
        <v>169</v>
      </c>
      <c r="N60" s="63">
        <v>1.4386599999999999E-2</v>
      </c>
      <c r="O60" s="65">
        <v>169</v>
      </c>
      <c r="P60" s="1"/>
      <c r="Q60" s="1"/>
      <c r="R60" s="1"/>
      <c r="S60" s="1"/>
      <c r="T60" s="1"/>
      <c r="U60" s="1"/>
      <c r="V60" s="1"/>
      <c r="W60" s="1"/>
      <c r="X60" s="1"/>
      <c r="Y60" s="1"/>
    </row>
    <row r="61" spans="10:25" ht="15">
      <c r="J61" s="1"/>
      <c r="K61" s="66" t="s">
        <v>73</v>
      </c>
      <c r="L61" s="68"/>
      <c r="M61" s="68"/>
      <c r="N61" s="63">
        <v>0.45168979313867369</v>
      </c>
      <c r="O61" s="69">
        <v>5306</v>
      </c>
      <c r="P61" s="1"/>
      <c r="Q61" s="1"/>
      <c r="R61" s="1"/>
      <c r="S61" s="1"/>
      <c r="T61" s="1"/>
      <c r="U61" s="1"/>
      <c r="V61" s="1"/>
      <c r="W61" s="1"/>
      <c r="X61" s="1"/>
      <c r="Y61" s="1"/>
    </row>
    <row r="62" spans="10:25" ht="15.6" thickBot="1">
      <c r="J62" s="1"/>
      <c r="K62" s="70" t="s">
        <v>74</v>
      </c>
      <c r="L62" s="71"/>
      <c r="M62" s="71">
        <v>6441</v>
      </c>
      <c r="N62" s="71"/>
      <c r="O62" s="72"/>
      <c r="P62" s="1"/>
      <c r="Q62" s="1"/>
      <c r="R62" s="1"/>
      <c r="S62" s="1"/>
      <c r="T62" s="1"/>
      <c r="U62" s="1"/>
      <c r="V62" s="1"/>
      <c r="W62" s="1"/>
      <c r="X62" s="1"/>
      <c r="Y62" s="1"/>
    </row>
    <row r="63" spans="10:25" ht="15">
      <c r="J63" s="1"/>
      <c r="K63" s="17"/>
      <c r="L63" s="56"/>
      <c r="M63" s="56"/>
      <c r="N63" s="56"/>
      <c r="O63" s="56"/>
      <c r="P63" s="57"/>
      <c r="Q63" s="57"/>
      <c r="R63" s="1"/>
      <c r="S63" s="1"/>
      <c r="T63" s="1"/>
      <c r="U63" s="1"/>
      <c r="V63" s="1"/>
      <c r="W63" s="1"/>
      <c r="X63" s="1"/>
      <c r="Y63" s="1"/>
    </row>
    <row r="64" spans="10:25" ht="15.6" thickBot="1">
      <c r="J64" s="1"/>
      <c r="K64" s="3" t="s">
        <v>75</v>
      </c>
      <c r="L64" s="1"/>
      <c r="M64" s="1"/>
      <c r="N64" s="1"/>
      <c r="O64" s="1"/>
      <c r="P64" s="1"/>
      <c r="Q64" s="1"/>
      <c r="R64" s="1"/>
      <c r="S64" s="1"/>
      <c r="T64" s="1"/>
      <c r="U64" s="1"/>
      <c r="V64" s="1"/>
      <c r="W64" s="1"/>
      <c r="X64" s="1"/>
      <c r="Y64" s="1"/>
    </row>
    <row r="65" spans="10:25" ht="45">
      <c r="J65" s="1"/>
      <c r="K65" s="73" t="s">
        <v>32</v>
      </c>
      <c r="L65" s="74" t="s">
        <v>64</v>
      </c>
      <c r="M65" s="75" t="s">
        <v>65</v>
      </c>
      <c r="N65" s="75" t="s">
        <v>66</v>
      </c>
      <c r="O65" s="75" t="s">
        <v>67</v>
      </c>
      <c r="P65" s="75" t="s">
        <v>68</v>
      </c>
      <c r="Q65" s="75" t="s">
        <v>69</v>
      </c>
      <c r="R65" s="75" t="s">
        <v>70</v>
      </c>
      <c r="S65" s="75" t="s">
        <v>71</v>
      </c>
      <c r="T65" s="75" t="s">
        <v>72</v>
      </c>
      <c r="U65" s="76" t="s">
        <v>76</v>
      </c>
      <c r="V65" s="1"/>
      <c r="W65" s="1"/>
      <c r="X65" s="1"/>
      <c r="Y65" s="1"/>
    </row>
    <row r="66" spans="10:25" ht="15">
      <c r="J66" s="1"/>
      <c r="K66" s="77" t="s">
        <v>35</v>
      </c>
      <c r="L66" s="78">
        <v>0.22100656455142231</v>
      </c>
      <c r="M66" s="79">
        <v>8.6986778009742513E-2</v>
      </c>
      <c r="N66" s="78">
        <v>3.8519259629814909E-2</v>
      </c>
      <c r="O66" s="78">
        <v>3.8503850385038507E-2</v>
      </c>
      <c r="P66" s="79">
        <v>5.128205128205128E-2</v>
      </c>
      <c r="Q66" s="79">
        <v>6.4191315292636872E-2</v>
      </c>
      <c r="R66" s="79">
        <v>6.6829665851670744E-2</v>
      </c>
      <c r="S66" s="79">
        <v>7.9664570230607967E-2</v>
      </c>
      <c r="T66" s="79">
        <v>9.0069284064665134E-2</v>
      </c>
      <c r="U66" s="80">
        <v>6.5208138248063333E-2</v>
      </c>
      <c r="V66" s="81"/>
      <c r="W66" s="1"/>
      <c r="X66" s="1"/>
      <c r="Y66" s="1"/>
    </row>
    <row r="67" spans="10:25" ht="15">
      <c r="J67" s="1"/>
      <c r="K67" s="77" t="s">
        <v>36</v>
      </c>
      <c r="L67" s="78">
        <v>0.49234135667396062</v>
      </c>
      <c r="M67" s="78">
        <v>0.23382045929018788</v>
      </c>
      <c r="N67" s="79">
        <v>0.13606803401700851</v>
      </c>
      <c r="O67" s="78">
        <v>0.11276127612761276</v>
      </c>
      <c r="P67" s="78">
        <v>9.6563011456628475E-2</v>
      </c>
      <c r="Q67" s="78">
        <v>0.1157960981749528</v>
      </c>
      <c r="R67" s="79">
        <v>0.12387938060309699</v>
      </c>
      <c r="S67" s="79">
        <v>0.14150943396226415</v>
      </c>
      <c r="T67" s="79">
        <v>0.17321016166281755</v>
      </c>
      <c r="U67" s="82">
        <v>0.14991061547629181</v>
      </c>
      <c r="V67" s="81"/>
      <c r="W67" s="1"/>
      <c r="X67" s="1"/>
      <c r="Y67" s="1"/>
    </row>
    <row r="68" spans="10:25" ht="15">
      <c r="J68" s="1"/>
      <c r="K68" s="77" t="s">
        <v>37</v>
      </c>
      <c r="L68" s="78">
        <v>0.14442013129102846</v>
      </c>
      <c r="M68" s="78">
        <v>0.36882393876130826</v>
      </c>
      <c r="N68" s="78">
        <v>0.31415707853926961</v>
      </c>
      <c r="O68" s="79">
        <v>0.24642464246424642</v>
      </c>
      <c r="P68" s="78">
        <v>0.19858156028368795</v>
      </c>
      <c r="Q68" s="78">
        <v>0.20075519194461927</v>
      </c>
      <c r="R68" s="78">
        <v>0.20374898125509372</v>
      </c>
      <c r="S68" s="78">
        <v>0.19811320754716982</v>
      </c>
      <c r="T68" s="78">
        <v>0.19630484988452657</v>
      </c>
      <c r="U68" s="82">
        <v>0.24508385119605006</v>
      </c>
      <c r="V68" s="81"/>
      <c r="W68" s="1"/>
      <c r="X68" s="1"/>
      <c r="Y68" s="1"/>
    </row>
    <row r="69" spans="10:25" ht="15">
      <c r="J69" s="1"/>
      <c r="K69" s="83" t="s">
        <v>38</v>
      </c>
      <c r="L69" s="84">
        <v>3.9387308533916851E-2</v>
      </c>
      <c r="M69" s="84">
        <v>0.20459290187891441</v>
      </c>
      <c r="N69" s="84">
        <v>0.35017508754377191</v>
      </c>
      <c r="O69" s="84">
        <v>0.34488448844884489</v>
      </c>
      <c r="P69" s="84">
        <v>0.30823786142935078</v>
      </c>
      <c r="Q69" s="85">
        <v>0.26368785399622402</v>
      </c>
      <c r="R69" s="84">
        <v>0.23716381418092911</v>
      </c>
      <c r="S69" s="84">
        <v>0.20020964360587001</v>
      </c>
      <c r="T69" s="84">
        <v>0.14780600461893764</v>
      </c>
      <c r="U69" s="86">
        <v>0.26977100536307141</v>
      </c>
      <c r="V69" s="81"/>
      <c r="W69" s="1"/>
      <c r="X69" s="1"/>
      <c r="Y69" s="1"/>
    </row>
    <row r="70" spans="10:25" ht="15">
      <c r="J70" s="1"/>
      <c r="K70" s="83" t="s">
        <v>39</v>
      </c>
      <c r="L70" s="84">
        <v>0</v>
      </c>
      <c r="M70" s="84">
        <v>2.5748086290883786E-2</v>
      </c>
      <c r="N70" s="85">
        <v>8.5542771385692842E-2</v>
      </c>
      <c r="O70" s="84">
        <v>0.1397139713971397</v>
      </c>
      <c r="P70" s="84">
        <v>0.15984724495362793</v>
      </c>
      <c r="Q70" s="84">
        <v>0.13027061044682189</v>
      </c>
      <c r="R70" s="85">
        <v>0.11328443357783211</v>
      </c>
      <c r="S70" s="85">
        <v>0.12368972746331237</v>
      </c>
      <c r="T70" s="84">
        <v>7.1593533487297925E-2</v>
      </c>
      <c r="U70" s="86">
        <v>0.10641014727164383</v>
      </c>
      <c r="V70" s="81"/>
      <c r="W70" s="1"/>
      <c r="X70" s="1"/>
      <c r="Y70" s="1"/>
    </row>
    <row r="71" spans="10:25" ht="15">
      <c r="J71" s="1"/>
      <c r="K71" s="83" t="s">
        <v>40</v>
      </c>
      <c r="L71" s="84">
        <v>0</v>
      </c>
      <c r="M71" s="84">
        <v>2.7835768963117608E-3</v>
      </c>
      <c r="N71" s="84">
        <v>1.8509254627313655E-2</v>
      </c>
      <c r="O71" s="85">
        <v>5.2805280528052806E-2</v>
      </c>
      <c r="P71" s="84">
        <v>7.4740861974904524E-2</v>
      </c>
      <c r="Q71" s="84">
        <v>7.0484581497797363E-2</v>
      </c>
      <c r="R71" s="84">
        <v>7.090464547677261E-2</v>
      </c>
      <c r="S71" s="85">
        <v>6.1844863731656187E-2</v>
      </c>
      <c r="T71" s="85">
        <v>2.771362586605081E-2</v>
      </c>
      <c r="U71" s="86">
        <v>4.6309696092619389E-2</v>
      </c>
      <c r="V71" s="81"/>
      <c r="W71" s="1"/>
      <c r="X71" s="1"/>
      <c r="Y71" s="1"/>
    </row>
    <row r="72" spans="10:25" ht="15">
      <c r="J72" s="1"/>
      <c r="K72" s="83" t="s">
        <v>41</v>
      </c>
      <c r="L72" s="85">
        <v>0</v>
      </c>
      <c r="M72" s="85">
        <v>0</v>
      </c>
      <c r="N72" s="85">
        <v>2.5012506253126563E-3</v>
      </c>
      <c r="O72" s="85">
        <v>4.9504950495049506E-3</v>
      </c>
      <c r="P72" s="85">
        <v>1.8003273322422259E-2</v>
      </c>
      <c r="Q72" s="85">
        <v>2.4543738200125866E-2</v>
      </c>
      <c r="R72" s="85">
        <v>2.7709861450692746E-2</v>
      </c>
      <c r="S72" s="85">
        <v>2.20125786163522E-2</v>
      </c>
      <c r="T72" s="85">
        <v>9.2378752886836026E-3</v>
      </c>
      <c r="U72" s="86">
        <v>1.2343577083510684E-2</v>
      </c>
      <c r="V72" s="81"/>
      <c r="W72" s="1"/>
      <c r="X72" s="1"/>
      <c r="Y72" s="1"/>
    </row>
    <row r="73" spans="10:25" ht="15">
      <c r="J73" s="1"/>
      <c r="K73" s="87" t="s">
        <v>42</v>
      </c>
      <c r="L73" s="88">
        <v>7.2210065645514229E-2</v>
      </c>
      <c r="M73" s="89">
        <v>5.2192066805845511E-2</v>
      </c>
      <c r="N73" s="89">
        <v>5.3026513256628313E-2</v>
      </c>
      <c r="O73" s="89">
        <v>5.6105610561056105E-2</v>
      </c>
      <c r="P73" s="88">
        <v>8.2924168030551013E-2</v>
      </c>
      <c r="Q73" s="89">
        <v>0.12208936438011328</v>
      </c>
      <c r="R73" s="89">
        <v>0.14425427872860636</v>
      </c>
      <c r="S73" s="89">
        <v>0.16142557651991615</v>
      </c>
      <c r="T73" s="89">
        <v>0.27482678983833719</v>
      </c>
      <c r="U73" s="90">
        <v>9.4662467012854343E-2</v>
      </c>
      <c r="V73" s="81"/>
      <c r="W73" s="1"/>
      <c r="X73" s="1"/>
      <c r="Y73" s="1"/>
    </row>
    <row r="74" spans="10:25" ht="15.6" thickBot="1">
      <c r="J74" s="1"/>
      <c r="K74" s="91" t="s">
        <v>77</v>
      </c>
      <c r="L74" s="92">
        <v>3.0634573304157548E-2</v>
      </c>
      <c r="M74" s="92">
        <v>2.5052192066805846E-2</v>
      </c>
      <c r="N74" s="92">
        <v>1.5007503751875938E-3</v>
      </c>
      <c r="O74" s="92">
        <v>3.8503850385038503E-3</v>
      </c>
      <c r="P74" s="92">
        <v>9.8199672667757774E-3</v>
      </c>
      <c r="Q74" s="92">
        <v>8.1812460667086209E-3</v>
      </c>
      <c r="R74" s="92">
        <v>1.2224938875305624E-2</v>
      </c>
      <c r="S74" s="92">
        <v>1.1530398322851153E-2</v>
      </c>
      <c r="T74" s="92">
        <v>9.2378752886836026E-3</v>
      </c>
      <c r="U74" s="93">
        <v>1.0300502255895122E-2</v>
      </c>
      <c r="V74" s="81"/>
      <c r="W74" s="1"/>
      <c r="X74" s="1"/>
      <c r="Y74" s="1"/>
    </row>
    <row r="75" spans="10:25" ht="15">
      <c r="J75" s="1"/>
      <c r="K75" s="39" t="s">
        <v>46</v>
      </c>
      <c r="L75" s="1"/>
      <c r="M75" s="1"/>
      <c r="N75" s="1"/>
      <c r="O75" s="1"/>
      <c r="P75" s="1"/>
      <c r="Q75" s="1"/>
      <c r="R75" s="1"/>
      <c r="S75" s="1"/>
      <c r="T75" s="1"/>
      <c r="U75" s="1"/>
      <c r="V75" s="1"/>
      <c r="W75" s="1"/>
      <c r="X75" s="1"/>
      <c r="Y75" s="1"/>
    </row>
    <row r="76" spans="10:25" ht="15">
      <c r="J76" s="1"/>
      <c r="K76" s="39"/>
      <c r="L76" s="1"/>
      <c r="M76" s="1"/>
      <c r="N76" s="1"/>
      <c r="O76" s="1"/>
      <c r="P76" s="1"/>
      <c r="Q76" s="1"/>
      <c r="R76" s="1"/>
      <c r="S76" s="1"/>
      <c r="T76" s="1"/>
      <c r="U76" s="1"/>
      <c r="V76" s="1"/>
      <c r="W76" s="1"/>
      <c r="X76" s="1"/>
      <c r="Y76" s="1"/>
    </row>
    <row r="77" spans="10:25" ht="15.6" thickBot="1">
      <c r="J77" s="1"/>
      <c r="K77" s="39" t="s">
        <v>78</v>
      </c>
      <c r="L77" s="1"/>
      <c r="M77" s="1"/>
      <c r="N77" s="1"/>
      <c r="O77" s="1"/>
      <c r="P77" s="1"/>
      <c r="Q77" s="1"/>
      <c r="R77" s="1"/>
      <c r="S77" s="1"/>
      <c r="T77" s="1"/>
      <c r="U77" s="1"/>
      <c r="V77" s="1"/>
      <c r="W77" s="1"/>
      <c r="X77" s="1"/>
      <c r="Y77" s="1"/>
    </row>
    <row r="78" spans="10:25" ht="30">
      <c r="J78" s="1"/>
      <c r="K78" s="94" t="s">
        <v>32</v>
      </c>
      <c r="L78" s="74" t="s">
        <v>64</v>
      </c>
      <c r="M78" s="75" t="s">
        <v>65</v>
      </c>
      <c r="N78" s="75" t="s">
        <v>66</v>
      </c>
      <c r="O78" s="75" t="s">
        <v>67</v>
      </c>
      <c r="P78" s="75" t="s">
        <v>68</v>
      </c>
      <c r="Q78" s="75" t="s">
        <v>69</v>
      </c>
      <c r="R78" s="75" t="s">
        <v>70</v>
      </c>
      <c r="S78" s="75" t="s">
        <v>71</v>
      </c>
      <c r="T78" s="76" t="s">
        <v>72</v>
      </c>
      <c r="U78" s="1"/>
      <c r="V78" s="1"/>
      <c r="W78" s="1"/>
      <c r="X78" s="1"/>
      <c r="Y78" s="1"/>
    </row>
    <row r="79" spans="10:25" ht="15">
      <c r="J79" s="1"/>
      <c r="K79" s="77" t="s">
        <v>35</v>
      </c>
      <c r="L79" s="78">
        <v>0.13185378590078328</v>
      </c>
      <c r="M79" s="79">
        <v>0.16318537859007834</v>
      </c>
      <c r="N79" s="78">
        <v>0.10052219321148824</v>
      </c>
      <c r="O79" s="78">
        <v>9.1383812010443849E-2</v>
      </c>
      <c r="P79" s="79">
        <v>0.12271540469973891</v>
      </c>
      <c r="Q79" s="79">
        <v>0.13315926892950392</v>
      </c>
      <c r="R79" s="79">
        <v>0.10704960835509139</v>
      </c>
      <c r="S79" s="79">
        <v>9.921671018276762E-2</v>
      </c>
      <c r="T79" s="95">
        <v>5.0913838120104443E-2</v>
      </c>
      <c r="U79" s="1"/>
      <c r="V79" s="81"/>
      <c r="W79" s="81"/>
      <c r="X79" s="81"/>
      <c r="Y79" s="81"/>
    </row>
    <row r="80" spans="10:25" ht="15">
      <c r="J80" s="1"/>
      <c r="K80" s="77" t="s">
        <v>36</v>
      </c>
      <c r="L80" s="78">
        <v>0.12776831345826234</v>
      </c>
      <c r="M80" s="78">
        <v>0.19080068143100512</v>
      </c>
      <c r="N80" s="79">
        <v>0.15445769449176605</v>
      </c>
      <c r="O80" s="78">
        <v>0.11641113003975015</v>
      </c>
      <c r="P80" s="78">
        <v>0.10051107325383306</v>
      </c>
      <c r="Q80" s="78">
        <v>0.10448608745031233</v>
      </c>
      <c r="R80" s="79">
        <v>8.6314593980692786E-2</v>
      </c>
      <c r="S80" s="79">
        <v>7.6660988074957415E-2</v>
      </c>
      <c r="T80" s="95">
        <v>4.2589437819420789E-2</v>
      </c>
      <c r="U80" s="1"/>
      <c r="V80" s="81"/>
      <c r="W80" s="81"/>
      <c r="X80" s="81"/>
      <c r="Y80" s="81"/>
    </row>
    <row r="81" spans="10:25" ht="15">
      <c r="J81" s="1"/>
      <c r="K81" s="77" t="s">
        <v>37</v>
      </c>
      <c r="L81" s="78">
        <v>2.292462660646058E-2</v>
      </c>
      <c r="M81" s="78">
        <v>0.18409169850642584</v>
      </c>
      <c r="N81" s="78">
        <v>0.21813129558874611</v>
      </c>
      <c r="O81" s="79">
        <v>0.15560958666203542</v>
      </c>
      <c r="P81" s="78">
        <v>0.12643278916290379</v>
      </c>
      <c r="Q81" s="78">
        <v>0.11080236193122613</v>
      </c>
      <c r="R81" s="78">
        <v>8.6835706842653709E-2</v>
      </c>
      <c r="S81" s="78">
        <v>6.56477943730462E-2</v>
      </c>
      <c r="T81" s="96">
        <v>2.9524140326502257E-2</v>
      </c>
      <c r="U81" s="1"/>
      <c r="V81" s="81"/>
      <c r="W81" s="81"/>
      <c r="X81" s="81"/>
      <c r="Y81" s="81"/>
    </row>
    <row r="82" spans="10:25" ht="15">
      <c r="J82" s="1"/>
      <c r="K82" s="83" t="s">
        <v>38</v>
      </c>
      <c r="L82" s="84">
        <v>5.6800252445566423E-3</v>
      </c>
      <c r="M82" s="84">
        <v>9.2773745661091825E-2</v>
      </c>
      <c r="N82" s="84">
        <v>0.22088987062164719</v>
      </c>
      <c r="O82" s="84">
        <v>0.19785421268538972</v>
      </c>
      <c r="P82" s="84">
        <v>0.17828968128747238</v>
      </c>
      <c r="Q82" s="85">
        <v>0.13221836541495738</v>
      </c>
      <c r="R82" s="84">
        <v>9.1827074786999058E-2</v>
      </c>
      <c r="S82" s="84">
        <v>6.0271378983906596E-2</v>
      </c>
      <c r="T82" s="97">
        <v>2.0195645313979171E-2</v>
      </c>
      <c r="U82" s="1"/>
      <c r="V82" s="81"/>
      <c r="W82" s="81"/>
      <c r="X82" s="81"/>
      <c r="Y82" s="81"/>
    </row>
    <row r="83" spans="10:25" ht="15">
      <c r="J83" s="1"/>
      <c r="K83" s="83" t="s">
        <v>39</v>
      </c>
      <c r="L83" s="84">
        <v>0</v>
      </c>
      <c r="M83" s="84">
        <v>2.9600000000000001E-2</v>
      </c>
      <c r="N83" s="85">
        <v>0.1368</v>
      </c>
      <c r="O83" s="84">
        <v>0.20319999999999999</v>
      </c>
      <c r="P83" s="84">
        <v>0.23440000000000003</v>
      </c>
      <c r="Q83" s="84">
        <v>0.1656</v>
      </c>
      <c r="R83" s="85">
        <v>0.11119999999999999</v>
      </c>
      <c r="S83" s="85">
        <v>9.4399999999999998E-2</v>
      </c>
      <c r="T83" s="97">
        <v>2.4799999999999999E-2</v>
      </c>
      <c r="U83" s="1"/>
      <c r="V83" s="81"/>
      <c r="W83" s="81"/>
      <c r="X83" s="81"/>
      <c r="Y83" s="81"/>
    </row>
    <row r="84" spans="10:25" ht="15">
      <c r="J84" s="1"/>
      <c r="K84" s="83" t="s">
        <v>40</v>
      </c>
      <c r="L84" s="84">
        <v>0</v>
      </c>
      <c r="M84" s="84">
        <v>7.3529411764705873E-3</v>
      </c>
      <c r="N84" s="84">
        <v>6.8014705882352935E-2</v>
      </c>
      <c r="O84" s="85">
        <v>0.1764705882352941</v>
      </c>
      <c r="P84" s="84">
        <v>0.25183823529411764</v>
      </c>
      <c r="Q84" s="84">
        <v>0.20588235294117646</v>
      </c>
      <c r="R84" s="84">
        <v>0.15992647058823528</v>
      </c>
      <c r="S84" s="85">
        <v>0.10845588235294118</v>
      </c>
      <c r="T84" s="98">
        <v>2.2058823529411763E-2</v>
      </c>
      <c r="U84" s="1"/>
      <c r="V84" s="81"/>
      <c r="W84" s="81"/>
      <c r="X84" s="81"/>
      <c r="Y84" s="81"/>
    </row>
    <row r="85" spans="10:25" ht="15">
      <c r="J85" s="1"/>
      <c r="K85" s="83" t="s">
        <v>41</v>
      </c>
      <c r="L85" s="85">
        <v>0</v>
      </c>
      <c r="M85" s="85">
        <v>0</v>
      </c>
      <c r="N85" s="85">
        <v>3.4482758620689655E-2</v>
      </c>
      <c r="O85" s="85">
        <v>6.2068965517241378E-2</v>
      </c>
      <c r="P85" s="85">
        <v>0.22758620689655173</v>
      </c>
      <c r="Q85" s="85">
        <v>0.26896551724137935</v>
      </c>
      <c r="R85" s="85">
        <v>0.23448275862068968</v>
      </c>
      <c r="S85" s="85">
        <v>0.14482758620689654</v>
      </c>
      <c r="T85" s="98">
        <v>2.7586206896551727E-2</v>
      </c>
      <c r="U85" s="1"/>
      <c r="V85" s="81"/>
      <c r="W85" s="81"/>
      <c r="X85" s="81"/>
      <c r="Y85" s="81"/>
    </row>
    <row r="86" spans="10:25" ht="15">
      <c r="J86" s="1"/>
      <c r="K86" s="87" t="s">
        <v>42</v>
      </c>
      <c r="L86" s="88">
        <v>2.9676258992805758E-2</v>
      </c>
      <c r="M86" s="89">
        <v>6.7446043165467623E-2</v>
      </c>
      <c r="N86" s="89">
        <v>9.5323741007194249E-2</v>
      </c>
      <c r="O86" s="89">
        <v>9.1726618705035984E-2</v>
      </c>
      <c r="P86" s="88">
        <v>0.1366906474820144</v>
      </c>
      <c r="Q86" s="89">
        <v>0.17446043165467628</v>
      </c>
      <c r="R86" s="89">
        <v>0.15917266187050361</v>
      </c>
      <c r="S86" s="89">
        <v>0.13848920863309355</v>
      </c>
      <c r="T86" s="99">
        <v>0.10701438848920863</v>
      </c>
      <c r="U86" s="1"/>
      <c r="V86" s="81"/>
      <c r="W86" s="81"/>
      <c r="X86" s="81"/>
      <c r="Y86" s="81"/>
    </row>
    <row r="87" spans="10:25" ht="15">
      <c r="J87" s="1"/>
      <c r="K87" s="87" t="s">
        <v>43</v>
      </c>
      <c r="L87" s="88">
        <v>0.11570247933884298</v>
      </c>
      <c r="M87" s="88">
        <v>0.2975206611570248</v>
      </c>
      <c r="N87" s="88">
        <v>2.4793388429752067E-2</v>
      </c>
      <c r="O87" s="88">
        <v>5.7851239669421489E-2</v>
      </c>
      <c r="P87" s="88">
        <v>0.1487603305785124</v>
      </c>
      <c r="Q87" s="88">
        <v>0.10743801652892562</v>
      </c>
      <c r="R87" s="88">
        <v>0.12396694214876033</v>
      </c>
      <c r="S87" s="88">
        <v>9.0909090909090912E-2</v>
      </c>
      <c r="T87" s="99">
        <v>3.3057851239669422E-2</v>
      </c>
      <c r="U87" s="1"/>
      <c r="V87" s="81"/>
      <c r="W87" s="81"/>
      <c r="X87" s="81"/>
      <c r="Y87" s="81"/>
    </row>
    <row r="88" spans="10:25" ht="15.6" thickBot="1">
      <c r="J88" s="1"/>
      <c r="K88" s="100" t="s">
        <v>76</v>
      </c>
      <c r="L88" s="101">
        <v>3.8903549842512979E-2</v>
      </c>
      <c r="M88" s="101">
        <v>0.12232910530348175</v>
      </c>
      <c r="N88" s="101">
        <v>0.1701711075168128</v>
      </c>
      <c r="O88" s="101">
        <v>0.15476291819187879</v>
      </c>
      <c r="P88" s="101">
        <v>0.1560398399591385</v>
      </c>
      <c r="Q88" s="101">
        <v>0.13526857921171362</v>
      </c>
      <c r="R88" s="101">
        <v>0.10445220056184558</v>
      </c>
      <c r="S88" s="101">
        <v>8.121222439771858E-2</v>
      </c>
      <c r="T88" s="102">
        <v>3.686047501489742E-2</v>
      </c>
      <c r="U88" s="1"/>
      <c r="V88" s="81"/>
      <c r="W88" s="81"/>
      <c r="X88" s="81"/>
      <c r="Y88" s="81"/>
    </row>
    <row r="89" spans="10:25" ht="15">
      <c r="J89" s="1"/>
      <c r="K89" s="39" t="s">
        <v>46</v>
      </c>
      <c r="L89" s="1"/>
      <c r="M89" s="1"/>
      <c r="N89" s="1"/>
      <c r="O89" s="1"/>
      <c r="P89" s="1"/>
      <c r="Q89" s="1"/>
      <c r="R89" s="1"/>
      <c r="S89" s="1"/>
      <c r="T89" s="1"/>
      <c r="U89" s="1"/>
      <c r="V89" s="1"/>
      <c r="W89" s="1"/>
      <c r="X89" s="1"/>
      <c r="Y89" s="1"/>
    </row>
    <row r="90" spans="10:25" ht="15">
      <c r="J90" s="1"/>
      <c r="K90" s="39"/>
      <c r="L90" s="1"/>
      <c r="M90" s="1"/>
      <c r="N90" s="1"/>
      <c r="O90" s="1"/>
      <c r="P90" s="1"/>
      <c r="Q90" s="1"/>
      <c r="R90" s="1"/>
      <c r="S90" s="1"/>
      <c r="T90" s="1"/>
      <c r="U90" s="1"/>
      <c r="V90" s="1"/>
      <c r="W90" s="1"/>
      <c r="X90" s="1"/>
      <c r="Y90" s="1"/>
    </row>
    <row r="91" spans="10:25" ht="15.6" thickBot="1">
      <c r="J91" s="1"/>
      <c r="K91" s="39" t="s">
        <v>79</v>
      </c>
      <c r="L91" s="1"/>
      <c r="M91" s="1"/>
      <c r="N91" s="1"/>
      <c r="O91" s="1"/>
      <c r="P91" s="1"/>
      <c r="Q91" s="1"/>
      <c r="R91" s="1"/>
      <c r="S91" s="1"/>
      <c r="T91" s="1"/>
      <c r="U91" s="1"/>
      <c r="V91" s="1"/>
      <c r="W91" s="1"/>
      <c r="X91" s="1"/>
      <c r="Y91" s="1"/>
    </row>
    <row r="92" spans="10:25" ht="45">
      <c r="J92" s="1"/>
      <c r="K92" s="94" t="s">
        <v>32</v>
      </c>
      <c r="L92" s="74" t="s">
        <v>64</v>
      </c>
      <c r="M92" s="75" t="s">
        <v>65</v>
      </c>
      <c r="N92" s="75" t="s">
        <v>66</v>
      </c>
      <c r="O92" s="75" t="s">
        <v>67</v>
      </c>
      <c r="P92" s="75" t="s">
        <v>68</v>
      </c>
      <c r="Q92" s="75" t="s">
        <v>69</v>
      </c>
      <c r="R92" s="75" t="s">
        <v>70</v>
      </c>
      <c r="S92" s="75" t="s">
        <v>71</v>
      </c>
      <c r="T92" s="75" t="s">
        <v>72</v>
      </c>
      <c r="U92" s="76" t="s">
        <v>76</v>
      </c>
      <c r="V92" s="1"/>
      <c r="W92" s="1"/>
      <c r="X92" s="1"/>
      <c r="Y92" s="1"/>
    </row>
    <row r="93" spans="10:25" ht="15">
      <c r="J93" s="1"/>
      <c r="K93" s="77" t="s">
        <v>35</v>
      </c>
      <c r="L93" s="103">
        <v>101</v>
      </c>
      <c r="M93" s="103">
        <v>125</v>
      </c>
      <c r="N93" s="103">
        <v>77</v>
      </c>
      <c r="O93" s="103">
        <v>70</v>
      </c>
      <c r="P93" s="103">
        <v>94</v>
      </c>
      <c r="Q93" s="103">
        <v>102</v>
      </c>
      <c r="R93" s="103">
        <v>82</v>
      </c>
      <c r="S93" s="103">
        <v>76</v>
      </c>
      <c r="T93" s="103">
        <v>39</v>
      </c>
      <c r="U93" s="104">
        <v>766</v>
      </c>
      <c r="V93" s="1"/>
      <c r="W93" s="1"/>
      <c r="X93" s="1"/>
      <c r="Y93" s="1"/>
    </row>
    <row r="94" spans="10:25" ht="15">
      <c r="J94" s="1"/>
      <c r="K94" s="77" t="s">
        <v>36</v>
      </c>
      <c r="L94" s="103">
        <v>225</v>
      </c>
      <c r="M94" s="103">
        <v>336</v>
      </c>
      <c r="N94" s="103">
        <v>272</v>
      </c>
      <c r="O94" s="103">
        <v>205</v>
      </c>
      <c r="P94" s="103">
        <v>177</v>
      </c>
      <c r="Q94" s="103">
        <v>184</v>
      </c>
      <c r="R94" s="103">
        <v>152</v>
      </c>
      <c r="S94" s="103">
        <v>135</v>
      </c>
      <c r="T94" s="103">
        <v>75</v>
      </c>
      <c r="U94" s="104">
        <v>1761</v>
      </c>
      <c r="V94" s="1"/>
      <c r="W94" s="1"/>
      <c r="X94" s="1"/>
      <c r="Y94" s="1"/>
    </row>
    <row r="95" spans="10:25" ht="15">
      <c r="J95" s="1"/>
      <c r="K95" s="77" t="s">
        <v>37</v>
      </c>
      <c r="L95" s="103">
        <v>66</v>
      </c>
      <c r="M95" s="103">
        <v>530</v>
      </c>
      <c r="N95" s="103">
        <v>628</v>
      </c>
      <c r="O95" s="103">
        <v>448</v>
      </c>
      <c r="P95" s="103">
        <v>364</v>
      </c>
      <c r="Q95" s="103">
        <v>319</v>
      </c>
      <c r="R95" s="103">
        <v>250</v>
      </c>
      <c r="S95" s="103">
        <v>189</v>
      </c>
      <c r="T95" s="103">
        <v>85</v>
      </c>
      <c r="U95" s="104">
        <v>2879</v>
      </c>
      <c r="V95" s="1"/>
      <c r="W95" s="1"/>
      <c r="X95" s="1"/>
      <c r="Y95" s="1"/>
    </row>
    <row r="96" spans="10:25" ht="15">
      <c r="J96" s="1"/>
      <c r="K96" s="83" t="s">
        <v>38</v>
      </c>
      <c r="L96" s="105">
        <v>18</v>
      </c>
      <c r="M96" s="105">
        <v>294</v>
      </c>
      <c r="N96" s="105">
        <v>700</v>
      </c>
      <c r="O96" s="105">
        <v>627</v>
      </c>
      <c r="P96" s="105">
        <v>565</v>
      </c>
      <c r="Q96" s="105">
        <v>419</v>
      </c>
      <c r="R96" s="105">
        <v>291</v>
      </c>
      <c r="S96" s="105">
        <v>191</v>
      </c>
      <c r="T96" s="105">
        <v>64</v>
      </c>
      <c r="U96" s="106">
        <v>3169</v>
      </c>
      <c r="V96" s="1"/>
      <c r="W96" s="1"/>
      <c r="X96" s="1"/>
      <c r="Y96" s="1"/>
    </row>
    <row r="97" spans="10:25" ht="15">
      <c r="J97" s="1"/>
      <c r="K97" s="83" t="s">
        <v>39</v>
      </c>
      <c r="L97" s="105">
        <v>0</v>
      </c>
      <c r="M97" s="105">
        <v>37</v>
      </c>
      <c r="N97" s="105">
        <v>171</v>
      </c>
      <c r="O97" s="105">
        <v>254</v>
      </c>
      <c r="P97" s="105">
        <v>293</v>
      </c>
      <c r="Q97" s="105">
        <v>207</v>
      </c>
      <c r="R97" s="105">
        <v>139</v>
      </c>
      <c r="S97" s="105">
        <v>118</v>
      </c>
      <c r="T97" s="105">
        <v>31</v>
      </c>
      <c r="U97" s="106">
        <v>1250</v>
      </c>
      <c r="V97" s="1"/>
      <c r="W97" s="1"/>
      <c r="X97" s="1"/>
      <c r="Y97" s="1"/>
    </row>
    <row r="98" spans="10:25" ht="15">
      <c r="J98" s="1"/>
      <c r="K98" s="83" t="s">
        <v>40</v>
      </c>
      <c r="L98" s="105">
        <v>0</v>
      </c>
      <c r="M98" s="105">
        <v>4</v>
      </c>
      <c r="N98" s="105">
        <v>37</v>
      </c>
      <c r="O98" s="105">
        <v>96</v>
      </c>
      <c r="P98" s="105">
        <v>137</v>
      </c>
      <c r="Q98" s="105">
        <v>112</v>
      </c>
      <c r="R98" s="105">
        <v>87</v>
      </c>
      <c r="S98" s="105">
        <v>59</v>
      </c>
      <c r="T98" s="105">
        <v>12</v>
      </c>
      <c r="U98" s="106">
        <v>544</v>
      </c>
      <c r="V98" s="1"/>
      <c r="W98" s="1"/>
      <c r="X98" s="1"/>
      <c r="Y98" s="1"/>
    </row>
    <row r="99" spans="10:25" ht="15">
      <c r="J99" s="1"/>
      <c r="K99" s="83" t="s">
        <v>41</v>
      </c>
      <c r="L99" s="105">
        <v>0</v>
      </c>
      <c r="M99" s="105">
        <v>0</v>
      </c>
      <c r="N99" s="105">
        <v>5</v>
      </c>
      <c r="O99" s="105">
        <v>9</v>
      </c>
      <c r="P99" s="105">
        <v>33</v>
      </c>
      <c r="Q99" s="107">
        <v>39</v>
      </c>
      <c r="R99" s="105">
        <v>34</v>
      </c>
      <c r="S99" s="105">
        <v>21</v>
      </c>
      <c r="T99" s="105">
        <v>4</v>
      </c>
      <c r="U99" s="106">
        <v>145</v>
      </c>
      <c r="V99" s="1"/>
      <c r="W99" s="1"/>
      <c r="X99" s="1"/>
      <c r="Y99" s="1"/>
    </row>
    <row r="100" spans="10:25" ht="15">
      <c r="J100" s="1"/>
      <c r="K100" s="87" t="s">
        <v>42</v>
      </c>
      <c r="L100" s="108">
        <v>33</v>
      </c>
      <c r="M100" s="108">
        <v>75</v>
      </c>
      <c r="N100" s="108">
        <v>106</v>
      </c>
      <c r="O100" s="108">
        <v>102</v>
      </c>
      <c r="P100" s="108">
        <v>152</v>
      </c>
      <c r="Q100" s="108">
        <v>194</v>
      </c>
      <c r="R100" s="108">
        <v>177</v>
      </c>
      <c r="S100" s="108">
        <v>154</v>
      </c>
      <c r="T100" s="108">
        <v>119</v>
      </c>
      <c r="U100" s="109">
        <v>1112</v>
      </c>
      <c r="V100" s="1"/>
      <c r="W100" s="1"/>
      <c r="X100" s="1"/>
      <c r="Y100" s="1"/>
    </row>
    <row r="101" spans="10:25" ht="15">
      <c r="J101" s="1"/>
      <c r="K101" s="87" t="s">
        <v>43</v>
      </c>
      <c r="L101" s="108">
        <v>14</v>
      </c>
      <c r="M101" s="108">
        <v>36</v>
      </c>
      <c r="N101" s="108">
        <v>3</v>
      </c>
      <c r="O101" s="108">
        <v>7</v>
      </c>
      <c r="P101" s="108">
        <v>18</v>
      </c>
      <c r="Q101" s="108">
        <v>13</v>
      </c>
      <c r="R101" s="108">
        <v>15</v>
      </c>
      <c r="S101" s="108">
        <v>11</v>
      </c>
      <c r="T101" s="108">
        <v>4</v>
      </c>
      <c r="U101" s="109">
        <v>121</v>
      </c>
      <c r="V101" s="1"/>
      <c r="W101" s="1"/>
      <c r="X101" s="1"/>
      <c r="Y101" s="1"/>
    </row>
    <row r="102" spans="10:25" ht="15.6" thickBot="1">
      <c r="J102" s="1"/>
      <c r="K102" s="100" t="s">
        <v>74</v>
      </c>
      <c r="L102" s="110">
        <v>457</v>
      </c>
      <c r="M102" s="110">
        <v>1437</v>
      </c>
      <c r="N102" s="111">
        <v>1999</v>
      </c>
      <c r="O102" s="111">
        <v>1818</v>
      </c>
      <c r="P102" s="111">
        <v>1833</v>
      </c>
      <c r="Q102" s="110">
        <v>1589</v>
      </c>
      <c r="R102" s="110">
        <v>1227</v>
      </c>
      <c r="S102" s="110">
        <v>954</v>
      </c>
      <c r="T102" s="110">
        <f>SUM(T93:T101)</f>
        <v>433</v>
      </c>
      <c r="U102" s="112">
        <v>11747</v>
      </c>
      <c r="V102" s="1"/>
      <c r="W102" s="38" t="s">
        <v>45</v>
      </c>
      <c r="X102" s="1"/>
      <c r="Y102" s="1"/>
    </row>
    <row r="103" spans="10:25" ht="15">
      <c r="J103" s="1"/>
      <c r="K103" s="39" t="s">
        <v>46</v>
      </c>
      <c r="L103" s="1"/>
      <c r="M103" s="1"/>
      <c r="N103" s="1"/>
      <c r="O103" s="1"/>
      <c r="P103" s="1"/>
      <c r="Q103" s="1"/>
      <c r="R103" s="1"/>
      <c r="S103" s="1"/>
      <c r="T103" s="1"/>
      <c r="U103" s="1"/>
      <c r="V103" s="1"/>
      <c r="W103" s="1"/>
      <c r="X103" s="1"/>
      <c r="Y103" s="1"/>
    </row>
    <row r="104" spans="10:25" ht="15">
      <c r="J104" s="1"/>
      <c r="K104" s="39"/>
      <c r="L104" s="1"/>
      <c r="M104" s="1"/>
      <c r="N104" s="1"/>
      <c r="O104" s="1"/>
      <c r="P104" s="1"/>
      <c r="Q104" s="1"/>
      <c r="R104" s="1"/>
      <c r="S104" s="1"/>
      <c r="T104" s="1"/>
      <c r="U104" s="1"/>
      <c r="V104" s="1"/>
      <c r="W104" s="1"/>
      <c r="X104" s="1"/>
      <c r="Y104" s="1"/>
    </row>
    <row r="105" spans="10:25" ht="15.6" thickBot="1">
      <c r="J105" s="1"/>
      <c r="K105" s="3" t="s">
        <v>80</v>
      </c>
      <c r="L105" s="1"/>
      <c r="M105" s="1"/>
      <c r="N105" s="1"/>
      <c r="O105" s="1"/>
      <c r="P105" s="1"/>
      <c r="Q105" s="1"/>
      <c r="R105" s="1"/>
      <c r="S105" s="1"/>
      <c r="T105" s="1"/>
      <c r="U105" s="1"/>
      <c r="V105" s="1"/>
      <c r="W105" s="1"/>
      <c r="X105" s="1"/>
      <c r="Y105" s="1"/>
    </row>
    <row r="106" spans="10:25" ht="15">
      <c r="J106" s="1"/>
      <c r="K106" s="113"/>
      <c r="L106" s="361" t="s">
        <v>81</v>
      </c>
      <c r="M106" s="363"/>
      <c r="N106" s="364" t="s">
        <v>62</v>
      </c>
      <c r="O106" s="373"/>
      <c r="P106" s="364" t="s">
        <v>82</v>
      </c>
      <c r="Q106" s="365"/>
      <c r="R106" s="1"/>
      <c r="S106" s="1"/>
      <c r="T106" s="1"/>
      <c r="U106" s="1"/>
      <c r="V106" s="1"/>
      <c r="W106" s="1"/>
      <c r="X106" s="1"/>
      <c r="Y106" s="1"/>
    </row>
    <row r="107" spans="10:25" ht="15">
      <c r="J107" s="1"/>
      <c r="K107" s="114" t="s">
        <v>9</v>
      </c>
      <c r="L107" s="60" t="s">
        <v>33</v>
      </c>
      <c r="M107" s="60" t="s">
        <v>34</v>
      </c>
      <c r="N107" s="60" t="s">
        <v>33</v>
      </c>
      <c r="O107" s="60" t="s">
        <v>34</v>
      </c>
      <c r="P107" s="60" t="s">
        <v>33</v>
      </c>
      <c r="Q107" s="61" t="s">
        <v>34</v>
      </c>
      <c r="R107" s="1"/>
      <c r="S107" s="1"/>
      <c r="T107" s="1"/>
      <c r="U107" s="1"/>
      <c r="V107" s="1"/>
      <c r="W107" s="1"/>
      <c r="X107" s="1"/>
      <c r="Y107" s="1"/>
    </row>
    <row r="108" spans="10:25" ht="15">
      <c r="J108" s="1"/>
      <c r="K108" s="115" t="s">
        <v>83</v>
      </c>
      <c r="L108" s="44">
        <v>5.1928151868562188E-3</v>
      </c>
      <c r="M108" s="116">
        <v>61</v>
      </c>
      <c r="N108" s="44">
        <v>0.13134606427573359</v>
      </c>
      <c r="O108" s="116">
        <v>846</v>
      </c>
      <c r="P108" s="117">
        <v>7.2018387673448536E-2</v>
      </c>
      <c r="Q108" s="118">
        <v>846</v>
      </c>
      <c r="R108" s="1"/>
      <c r="S108" s="1"/>
      <c r="T108" s="1"/>
      <c r="U108" s="1"/>
      <c r="V108" s="1"/>
      <c r="W108" s="1"/>
      <c r="X108" s="1"/>
      <c r="Y108" s="1"/>
    </row>
    <row r="109" spans="10:25" ht="15">
      <c r="J109" s="1"/>
      <c r="K109" s="115" t="s">
        <v>84</v>
      </c>
      <c r="L109" s="44">
        <v>0.45143440878522179</v>
      </c>
      <c r="M109" s="116">
        <v>5303</v>
      </c>
      <c r="N109" s="44">
        <v>0.80903586399627392</v>
      </c>
      <c r="O109" s="116">
        <v>5211</v>
      </c>
      <c r="P109" s="117">
        <v>0.44360262194602879</v>
      </c>
      <c r="Q109" s="118">
        <v>5211</v>
      </c>
      <c r="R109" s="1"/>
      <c r="S109" s="1"/>
      <c r="T109" s="1"/>
      <c r="U109" s="1"/>
      <c r="V109" s="1"/>
      <c r="W109" s="1"/>
      <c r="X109" s="1"/>
      <c r="Y109" s="1"/>
    </row>
    <row r="110" spans="10:25" ht="30">
      <c r="J110" s="1"/>
      <c r="K110" s="119" t="s">
        <v>85</v>
      </c>
      <c r="L110" s="44">
        <v>0</v>
      </c>
      <c r="M110" s="116">
        <v>0</v>
      </c>
      <c r="N110" s="44">
        <v>5.961807172799255E-2</v>
      </c>
      <c r="O110" s="116">
        <v>384</v>
      </c>
      <c r="P110" s="117">
        <v>3.2689197241848982E-2</v>
      </c>
      <c r="Q110" s="118">
        <v>384</v>
      </c>
      <c r="R110" s="1"/>
      <c r="S110" s="1"/>
      <c r="T110" s="1"/>
      <c r="U110" s="1"/>
      <c r="V110" s="1"/>
      <c r="W110" s="1"/>
      <c r="X110" s="1"/>
      <c r="Y110" s="1"/>
    </row>
    <row r="111" spans="10:25" ht="15">
      <c r="J111" s="1"/>
      <c r="K111" s="115" t="s">
        <v>86</v>
      </c>
      <c r="L111" s="44">
        <v>0.543372776027922</v>
      </c>
      <c r="M111" s="116">
        <v>6383</v>
      </c>
      <c r="N111" s="44">
        <v>0</v>
      </c>
      <c r="O111" s="116">
        <v>0</v>
      </c>
      <c r="P111" s="117">
        <v>0</v>
      </c>
      <c r="Q111" s="118">
        <v>0</v>
      </c>
      <c r="R111" s="1"/>
      <c r="S111" s="1"/>
      <c r="T111" s="1"/>
      <c r="U111" s="1"/>
      <c r="V111" s="1"/>
      <c r="W111" s="1"/>
      <c r="X111" s="1"/>
      <c r="Y111" s="1"/>
    </row>
    <row r="112" spans="10:25" ht="15">
      <c r="J112" s="1"/>
      <c r="K112" s="120" t="s">
        <v>73</v>
      </c>
      <c r="L112" s="121"/>
      <c r="M112" s="122"/>
      <c r="N112" s="121"/>
      <c r="O112" s="122"/>
      <c r="P112" s="123">
        <v>0.45168979313867369</v>
      </c>
      <c r="Q112" s="124">
        <v>5306</v>
      </c>
      <c r="R112" s="1"/>
      <c r="S112" s="1"/>
      <c r="T112" s="1"/>
      <c r="U112" s="1"/>
      <c r="V112" s="1"/>
      <c r="W112" s="1"/>
      <c r="X112" s="1"/>
      <c r="Y112" s="1"/>
    </row>
    <row r="113" spans="10:25" ht="15.6" thickBot="1">
      <c r="J113" s="1"/>
      <c r="K113" s="125" t="s">
        <v>74</v>
      </c>
      <c r="L113" s="54"/>
      <c r="M113" s="126">
        <v>11747</v>
      </c>
      <c r="N113" s="127"/>
      <c r="O113" s="126">
        <v>6441</v>
      </c>
      <c r="P113" s="128"/>
      <c r="Q113" s="129"/>
      <c r="R113" s="1"/>
      <c r="S113" s="1"/>
      <c r="T113" s="1"/>
      <c r="U113" s="1"/>
      <c r="V113" s="1"/>
      <c r="W113" s="1"/>
      <c r="X113" s="1"/>
      <c r="Y113" s="1"/>
    </row>
    <row r="114" spans="10:25" ht="15">
      <c r="J114" s="1"/>
      <c r="K114" s="130" t="s">
        <v>87</v>
      </c>
      <c r="L114" s="131"/>
      <c r="M114" s="132"/>
      <c r="N114" s="133"/>
      <c r="O114" s="132"/>
      <c r="P114" s="134"/>
      <c r="Q114" s="132"/>
      <c r="R114" s="1"/>
      <c r="S114" s="1"/>
      <c r="T114" s="1"/>
      <c r="U114" s="1"/>
      <c r="V114" s="1"/>
      <c r="W114" s="1"/>
      <c r="X114" s="1"/>
      <c r="Y114" s="1"/>
    </row>
    <row r="115" spans="10:25" ht="15">
      <c r="J115" s="1"/>
      <c r="K115" s="130"/>
      <c r="L115" s="56"/>
      <c r="M115" s="135"/>
      <c r="N115" s="136"/>
      <c r="O115" s="135"/>
      <c r="P115" s="137"/>
      <c r="Q115" s="135"/>
      <c r="R115" s="1"/>
      <c r="S115" s="1"/>
      <c r="T115" s="1"/>
      <c r="U115" s="1"/>
      <c r="V115" s="1"/>
      <c r="W115" s="1"/>
      <c r="X115" s="1"/>
      <c r="Y115" s="1"/>
    </row>
    <row r="116" spans="10:25" ht="15.6" thickBot="1">
      <c r="J116" s="1"/>
      <c r="K116" s="130" t="s">
        <v>88</v>
      </c>
      <c r="L116" s="130"/>
      <c r="M116" s="130"/>
      <c r="N116" s="1"/>
      <c r="O116" s="1"/>
      <c r="P116" s="137"/>
      <c r="Q116" s="135"/>
      <c r="R116" s="1"/>
      <c r="S116" s="1"/>
      <c r="T116" s="1"/>
      <c r="U116" s="1"/>
      <c r="V116" s="1"/>
      <c r="W116" s="1"/>
      <c r="X116" s="1"/>
      <c r="Y116" s="1"/>
    </row>
    <row r="117" spans="10:25" ht="15">
      <c r="J117" s="1"/>
      <c r="K117" s="113"/>
      <c r="L117" s="364" t="s">
        <v>62</v>
      </c>
      <c r="M117" s="373"/>
      <c r="N117" s="364" t="s">
        <v>82</v>
      </c>
      <c r="O117" s="373"/>
      <c r="P117" s="137"/>
      <c r="Q117" s="135"/>
      <c r="R117" s="1"/>
      <c r="S117" s="1"/>
      <c r="T117" s="1"/>
      <c r="U117" s="1"/>
      <c r="V117" s="1"/>
      <c r="W117" s="1"/>
      <c r="X117" s="1"/>
      <c r="Y117" s="1"/>
    </row>
    <row r="118" spans="10:25" ht="15.6" thickBot="1">
      <c r="J118" s="1"/>
      <c r="K118" s="60" t="s">
        <v>89</v>
      </c>
      <c r="L118" s="60" t="s">
        <v>33</v>
      </c>
      <c r="M118" s="60" t="s">
        <v>34</v>
      </c>
      <c r="N118" s="60" t="s">
        <v>33</v>
      </c>
      <c r="O118" s="60" t="s">
        <v>34</v>
      </c>
      <c r="P118" s="1"/>
      <c r="Q118" s="1"/>
      <c r="R118" s="1"/>
      <c r="S118" s="1"/>
      <c r="T118" s="1"/>
      <c r="U118" s="1"/>
      <c r="V118" s="1"/>
      <c r="W118" s="1"/>
      <c r="X118" s="1"/>
      <c r="Y118" s="1"/>
    </row>
    <row r="119" spans="10:25" ht="105">
      <c r="J119" s="1"/>
      <c r="K119" s="138" t="s">
        <v>90</v>
      </c>
      <c r="L119" s="139">
        <v>3.5863996273870519E-2</v>
      </c>
      <c r="M119" s="140">
        <v>231</v>
      </c>
      <c r="N119" s="141">
        <v>1.9664595215799802E-2</v>
      </c>
      <c r="O119" s="140">
        <v>231</v>
      </c>
      <c r="P119" s="1"/>
      <c r="Q119" s="1"/>
      <c r="R119" s="1"/>
      <c r="S119" s="1"/>
      <c r="T119" s="1"/>
      <c r="U119" s="1"/>
      <c r="V119" s="1"/>
      <c r="W119" s="1"/>
      <c r="X119" s="1"/>
      <c r="Y119" s="1"/>
    </row>
    <row r="120" spans="10:25" ht="60">
      <c r="J120" s="1"/>
      <c r="K120" s="138" t="s">
        <v>91</v>
      </c>
      <c r="L120" s="142">
        <v>1.7699115044247787E-2</v>
      </c>
      <c r="M120" s="140">
        <v>114</v>
      </c>
      <c r="N120" s="141">
        <v>9.7046054311739193E-3</v>
      </c>
      <c r="O120" s="140">
        <v>114</v>
      </c>
      <c r="P120" s="1"/>
      <c r="Q120" s="1"/>
      <c r="R120" s="1"/>
      <c r="S120" s="1"/>
      <c r="T120" s="1"/>
      <c r="U120" s="1"/>
      <c r="V120" s="1"/>
      <c r="W120" s="1"/>
      <c r="X120" s="1"/>
      <c r="Y120" s="1"/>
    </row>
    <row r="121" spans="10:25" ht="150.6" thickBot="1">
      <c r="J121" s="1"/>
      <c r="K121" s="138" t="s">
        <v>92</v>
      </c>
      <c r="L121" s="143">
        <v>1.6301816488122962E-2</v>
      </c>
      <c r="M121" s="140">
        <v>105</v>
      </c>
      <c r="N121" s="141">
        <v>8.9384523708180806E-3</v>
      </c>
      <c r="O121" s="140">
        <v>105</v>
      </c>
      <c r="P121" s="1"/>
      <c r="Q121" s="1"/>
      <c r="R121" s="1"/>
      <c r="S121" s="1"/>
      <c r="T121" s="1"/>
      <c r="U121" s="1"/>
      <c r="V121" s="1"/>
      <c r="W121" s="1"/>
      <c r="X121" s="1"/>
      <c r="Y121" s="1"/>
    </row>
    <row r="122" spans="10:25" ht="60">
      <c r="J122" s="1"/>
      <c r="K122" s="144" t="s">
        <v>93</v>
      </c>
      <c r="L122" s="145">
        <v>1.2886197795373389E-2</v>
      </c>
      <c r="M122" s="146">
        <v>83</v>
      </c>
      <c r="N122" s="141">
        <v>7.0563377883715002E-3</v>
      </c>
      <c r="O122" s="146">
        <v>83</v>
      </c>
      <c r="P122" s="1"/>
      <c r="Q122" s="1"/>
      <c r="R122" s="1"/>
      <c r="S122" s="1"/>
      <c r="T122" s="1"/>
      <c r="U122" s="1"/>
      <c r="V122" s="1"/>
      <c r="W122" s="1"/>
      <c r="X122" s="1"/>
      <c r="Y122" s="1"/>
    </row>
    <row r="123" spans="10:25" ht="75">
      <c r="J123" s="1"/>
      <c r="K123" s="144" t="s">
        <v>94</v>
      </c>
      <c r="L123" s="141">
        <v>1.2575687005123428E-2</v>
      </c>
      <c r="M123" s="146">
        <v>81</v>
      </c>
      <c r="N123" s="141">
        <v>6.8953775432025197E-3</v>
      </c>
      <c r="O123" s="146">
        <v>81</v>
      </c>
      <c r="P123" s="1"/>
      <c r="Q123" s="1"/>
      <c r="R123" s="1"/>
      <c r="S123" s="1"/>
      <c r="T123" s="1"/>
      <c r="U123" s="1"/>
      <c r="V123" s="1"/>
      <c r="W123" s="1"/>
      <c r="X123" s="1"/>
      <c r="Y123" s="1"/>
    </row>
    <row r="124" spans="10:25" ht="90">
      <c r="J124" s="1"/>
      <c r="K124" s="144" t="s">
        <v>95</v>
      </c>
      <c r="L124" s="141">
        <v>6.5207265952491851E-3</v>
      </c>
      <c r="M124" s="146">
        <v>42</v>
      </c>
      <c r="N124" s="141">
        <v>3.5753809483272301E-3</v>
      </c>
      <c r="O124" s="146">
        <v>42</v>
      </c>
      <c r="P124" s="1"/>
      <c r="Q124" s="1"/>
      <c r="R124" s="1"/>
      <c r="S124" s="1"/>
      <c r="T124" s="1"/>
      <c r="U124" s="1"/>
      <c r="V124" s="1"/>
      <c r="W124" s="1"/>
      <c r="X124" s="1"/>
      <c r="Y124" s="1"/>
    </row>
    <row r="125" spans="10:25" ht="45">
      <c r="J125" s="1"/>
      <c r="K125" s="144" t="s">
        <v>96</v>
      </c>
      <c r="L125" s="141">
        <v>3.1051079024996117E-3</v>
      </c>
      <c r="M125" s="146">
        <v>20</v>
      </c>
      <c r="N125" s="141">
        <v>1.7025623563463E-3</v>
      </c>
      <c r="O125" s="146">
        <v>20</v>
      </c>
      <c r="P125" s="1"/>
      <c r="Q125" s="1"/>
      <c r="R125" s="1"/>
      <c r="S125" s="1"/>
      <c r="T125" s="1"/>
      <c r="U125" s="1"/>
      <c r="V125" s="1"/>
      <c r="W125" s="1"/>
      <c r="X125" s="1"/>
      <c r="Y125" s="1"/>
    </row>
    <row r="126" spans="10:25" ht="30">
      <c r="J126" s="1"/>
      <c r="K126" s="144" t="s">
        <v>97</v>
      </c>
      <c r="L126" s="141">
        <v>2.6393417171246699E-3</v>
      </c>
      <c r="M126" s="146">
        <v>17</v>
      </c>
      <c r="N126" s="141">
        <v>1.44717800289436E-3</v>
      </c>
      <c r="O126" s="146">
        <v>17</v>
      </c>
      <c r="P126" s="1"/>
      <c r="Q126" s="1"/>
      <c r="R126" s="1"/>
      <c r="S126" s="1"/>
      <c r="T126" s="1"/>
      <c r="U126" s="1"/>
      <c r="V126" s="1"/>
      <c r="W126" s="1"/>
      <c r="X126" s="1"/>
      <c r="Y126" s="1"/>
    </row>
    <row r="127" spans="10:25" ht="150.6" thickBot="1">
      <c r="J127" s="1"/>
      <c r="K127" s="144" t="s">
        <v>98</v>
      </c>
      <c r="L127" s="147">
        <v>4.657661853749418E-4</v>
      </c>
      <c r="M127" s="146">
        <v>3</v>
      </c>
      <c r="N127" s="141">
        <v>2.5538435345194501E-3</v>
      </c>
      <c r="O127" s="146">
        <v>3</v>
      </c>
      <c r="P127" s="1"/>
      <c r="Q127" s="1"/>
      <c r="R127" s="1"/>
      <c r="S127" s="1"/>
      <c r="T127" s="1"/>
      <c r="U127" s="1"/>
      <c r="V127" s="1"/>
      <c r="W127" s="1"/>
      <c r="X127" s="1"/>
      <c r="Y127" s="1"/>
    </row>
    <row r="128" spans="10:25" ht="210">
      <c r="J128" s="1"/>
      <c r="K128" s="148" t="s">
        <v>99</v>
      </c>
      <c r="L128" s="139">
        <v>2.0027945971122497E-2</v>
      </c>
      <c r="M128" s="140">
        <v>129</v>
      </c>
      <c r="N128" s="141">
        <v>0.01</v>
      </c>
      <c r="O128" s="140">
        <v>129</v>
      </c>
      <c r="P128" s="1"/>
      <c r="Q128" s="1"/>
      <c r="R128" s="1"/>
      <c r="S128" s="1"/>
      <c r="T128" s="1"/>
      <c r="U128" s="1"/>
      <c r="V128" s="1"/>
      <c r="W128" s="1"/>
      <c r="X128" s="1"/>
      <c r="Y128" s="1"/>
    </row>
    <row r="129" spans="10:25" ht="90.6" thickBot="1">
      <c r="J129" s="1"/>
      <c r="K129" s="138" t="s">
        <v>100</v>
      </c>
      <c r="L129" s="143">
        <v>3.2603632976245926E-3</v>
      </c>
      <c r="M129" s="140">
        <v>21</v>
      </c>
      <c r="N129" s="141">
        <v>1.78769047416362E-3</v>
      </c>
      <c r="O129" s="140">
        <v>21</v>
      </c>
      <c r="P129" s="1"/>
      <c r="Q129" s="1"/>
      <c r="R129" s="1"/>
      <c r="S129" s="1"/>
      <c r="T129" s="1"/>
      <c r="U129" s="1"/>
      <c r="V129" s="1"/>
      <c r="W129" s="1"/>
      <c r="X129" s="1"/>
      <c r="Y129" s="1"/>
    </row>
    <row r="130" spans="10:25" ht="60">
      <c r="J130" s="1"/>
      <c r="K130" s="138" t="s">
        <v>101</v>
      </c>
      <c r="L130" s="145">
        <v>5.961807172799255E-2</v>
      </c>
      <c r="M130" s="140">
        <v>384</v>
      </c>
      <c r="N130" s="141">
        <v>3.2689197241849002E-2</v>
      </c>
      <c r="O130" s="140">
        <v>384</v>
      </c>
      <c r="P130" s="1"/>
      <c r="Q130" s="1"/>
      <c r="R130" s="1"/>
      <c r="S130" s="1"/>
      <c r="T130" s="1"/>
      <c r="U130" s="1"/>
      <c r="V130" s="1"/>
      <c r="W130" s="1"/>
      <c r="X130" s="1"/>
      <c r="Y130" s="1"/>
    </row>
    <row r="131" spans="10:25" ht="75">
      <c r="J131" s="1"/>
      <c r="K131" s="138" t="s">
        <v>102</v>
      </c>
      <c r="L131" s="145">
        <v>0.80903586399627392</v>
      </c>
      <c r="M131" s="146">
        <v>5211</v>
      </c>
      <c r="N131" s="141">
        <v>0.44360262194602901</v>
      </c>
      <c r="O131" s="146">
        <v>5211</v>
      </c>
      <c r="P131" s="1"/>
      <c r="Q131" s="1"/>
      <c r="R131" s="1"/>
      <c r="S131" s="1"/>
      <c r="T131" s="1"/>
      <c r="U131" s="1"/>
      <c r="V131" s="1"/>
      <c r="W131" s="1"/>
      <c r="X131" s="1"/>
      <c r="Y131" s="1"/>
    </row>
    <row r="132" spans="10:25" ht="15">
      <c r="J132" s="1"/>
      <c r="K132" s="149" t="s">
        <v>73</v>
      </c>
      <c r="L132" s="150"/>
      <c r="M132" s="151"/>
      <c r="N132" s="141">
        <v>0.45</v>
      </c>
      <c r="O132" s="152">
        <v>5306</v>
      </c>
      <c r="P132" s="1"/>
      <c r="Q132" s="1"/>
      <c r="R132" s="1"/>
      <c r="S132" s="1"/>
      <c r="T132" s="1"/>
      <c r="U132" s="1"/>
      <c r="V132" s="1"/>
      <c r="W132" s="1"/>
      <c r="X132" s="1"/>
      <c r="Y132" s="1"/>
    </row>
    <row r="133" spans="10:25" ht="15.6" thickBot="1">
      <c r="J133" s="1"/>
      <c r="K133" s="153" t="s">
        <v>74</v>
      </c>
      <c r="L133" s="154"/>
      <c r="M133" s="155">
        <v>6441</v>
      </c>
      <c r="N133" s="156"/>
      <c r="O133" s="157"/>
      <c r="P133" s="1"/>
      <c r="Q133" s="1"/>
      <c r="R133" s="1"/>
      <c r="S133" s="1"/>
      <c r="T133" s="1"/>
      <c r="U133" s="1"/>
      <c r="V133" s="1"/>
      <c r="W133" s="1"/>
      <c r="X133" s="1"/>
      <c r="Y133" s="1"/>
    </row>
    <row r="134" spans="10:25" ht="15">
      <c r="J134" s="1"/>
      <c r="K134" s="158"/>
      <c r="L134" s="57"/>
      <c r="M134" s="135"/>
      <c r="N134" s="159"/>
      <c r="O134" s="159"/>
      <c r="P134" s="1"/>
      <c r="Q134" s="1"/>
      <c r="R134" s="1"/>
      <c r="S134" s="1"/>
      <c r="T134" s="1"/>
      <c r="U134" s="1"/>
      <c r="V134" s="1"/>
      <c r="W134" s="1"/>
      <c r="X134" s="1"/>
      <c r="Y134" s="1"/>
    </row>
    <row r="135" spans="10:25" ht="15.6" thickBot="1">
      <c r="J135" s="1"/>
      <c r="K135" s="1" t="s">
        <v>103</v>
      </c>
      <c r="L135" s="1"/>
      <c r="M135" s="1"/>
      <c r="N135" s="1"/>
      <c r="O135" s="1"/>
      <c r="P135" s="1"/>
      <c r="Q135" s="1"/>
      <c r="R135" s="1"/>
      <c r="S135" s="1"/>
      <c r="T135" s="1"/>
      <c r="U135" s="1"/>
      <c r="V135" s="1"/>
      <c r="W135" s="1"/>
      <c r="X135" s="1"/>
      <c r="Y135" s="1"/>
    </row>
    <row r="136" spans="10:25" ht="15.6" thickBot="1">
      <c r="J136" s="1"/>
      <c r="K136" s="11" t="s">
        <v>104</v>
      </c>
      <c r="L136" s="366" t="s">
        <v>83</v>
      </c>
      <c r="M136" s="367"/>
      <c r="N136" s="367" t="s">
        <v>84</v>
      </c>
      <c r="O136" s="367"/>
      <c r="P136" s="383" t="s">
        <v>101</v>
      </c>
      <c r="Q136" s="384"/>
      <c r="R136" s="160" t="s">
        <v>74</v>
      </c>
      <c r="S136" s="1"/>
      <c r="T136" s="1"/>
      <c r="U136" s="1"/>
      <c r="V136" s="1"/>
      <c r="W136" s="1"/>
      <c r="X136" s="1"/>
      <c r="Y136" s="1"/>
    </row>
    <row r="137" spans="10:25" ht="15">
      <c r="J137" s="1"/>
      <c r="K137" s="11" t="s">
        <v>8</v>
      </c>
      <c r="L137" s="60" t="s">
        <v>33</v>
      </c>
      <c r="M137" s="60" t="s">
        <v>34</v>
      </c>
      <c r="N137" s="60" t="s">
        <v>33</v>
      </c>
      <c r="O137" s="60" t="s">
        <v>34</v>
      </c>
      <c r="P137" s="161" t="s">
        <v>33</v>
      </c>
      <c r="Q137" s="162" t="s">
        <v>34</v>
      </c>
      <c r="R137" s="163" t="s">
        <v>34</v>
      </c>
      <c r="S137" s="1"/>
      <c r="T137" s="1"/>
      <c r="U137" s="1"/>
      <c r="V137" s="1"/>
      <c r="W137" s="1"/>
      <c r="X137" s="1"/>
      <c r="Y137" s="1"/>
    </row>
    <row r="138" spans="10:25" ht="15">
      <c r="J138" s="1"/>
      <c r="K138" s="43" t="s">
        <v>50</v>
      </c>
      <c r="L138" s="164" t="e">
        <f t="shared" ref="L138:L146" si="0">M138/$D$147</f>
        <v>#DIV/0!</v>
      </c>
      <c r="M138" s="165">
        <v>20</v>
      </c>
      <c r="N138" s="164">
        <f>O138/O$147</f>
        <v>3.5309921320284016E-2</v>
      </c>
      <c r="O138" s="165">
        <v>184</v>
      </c>
      <c r="P138" s="164">
        <f t="shared" ref="P138:P146" si="1">Q138/Q$147</f>
        <v>1.8229166666666668E-2</v>
      </c>
      <c r="Q138" s="165">
        <v>7</v>
      </c>
      <c r="R138" s="166">
        <f t="shared" ref="R138:R146" si="2">SUM(Q138,O138,M138)</f>
        <v>211</v>
      </c>
      <c r="S138" s="1"/>
      <c r="T138" s="1"/>
      <c r="U138" s="1"/>
      <c r="V138" s="1"/>
      <c r="W138" s="1"/>
      <c r="X138" s="1"/>
      <c r="Y138" s="1"/>
    </row>
    <row r="139" spans="10:25" ht="15">
      <c r="J139" s="1"/>
      <c r="K139" s="43" t="s">
        <v>105</v>
      </c>
      <c r="L139" s="164" t="e">
        <f t="shared" si="0"/>
        <v>#DIV/0!</v>
      </c>
      <c r="M139" s="165">
        <v>90</v>
      </c>
      <c r="N139" s="164" t="e">
        <f t="shared" ref="N139:N146" si="3">O139/$F$147</f>
        <v>#DIV/0!</v>
      </c>
      <c r="O139" s="165">
        <v>690</v>
      </c>
      <c r="P139" s="164">
        <f t="shared" si="1"/>
        <v>0.11197916666666667</v>
      </c>
      <c r="Q139" s="165">
        <v>43</v>
      </c>
      <c r="R139" s="166">
        <f t="shared" si="2"/>
        <v>823</v>
      </c>
      <c r="S139" s="1"/>
      <c r="T139" s="1"/>
      <c r="U139" s="1"/>
      <c r="V139" s="1"/>
      <c r="W139" s="1"/>
      <c r="X139" s="1"/>
      <c r="Y139" s="1"/>
    </row>
    <row r="140" spans="10:25" ht="15">
      <c r="J140" s="1"/>
      <c r="K140" s="43" t="s">
        <v>106</v>
      </c>
      <c r="L140" s="164" t="e">
        <f t="shared" si="0"/>
        <v>#DIV/0!</v>
      </c>
      <c r="M140" s="165">
        <v>128</v>
      </c>
      <c r="N140" s="164" t="e">
        <f t="shared" si="3"/>
        <v>#DIV/0!</v>
      </c>
      <c r="O140" s="165">
        <v>965</v>
      </c>
      <c r="P140" s="164">
        <f t="shared" si="1"/>
        <v>0.15104166666666666</v>
      </c>
      <c r="Q140" s="165">
        <v>58</v>
      </c>
      <c r="R140" s="166">
        <f t="shared" si="2"/>
        <v>1151</v>
      </c>
      <c r="S140" s="1"/>
      <c r="T140" s="1"/>
      <c r="U140" s="1"/>
      <c r="V140" s="1"/>
      <c r="W140" s="1"/>
      <c r="X140" s="1"/>
      <c r="Y140" s="1"/>
    </row>
    <row r="141" spans="10:25" ht="15">
      <c r="J141" s="1"/>
      <c r="K141" s="43" t="s">
        <v>107</v>
      </c>
      <c r="L141" s="164" t="e">
        <f t="shared" si="0"/>
        <v>#DIV/0!</v>
      </c>
      <c r="M141" s="165">
        <v>110</v>
      </c>
      <c r="N141" s="164" t="e">
        <f t="shared" si="3"/>
        <v>#DIV/0!</v>
      </c>
      <c r="O141" s="165">
        <v>873</v>
      </c>
      <c r="P141" s="164">
        <f t="shared" si="1"/>
        <v>0.15104166666666666</v>
      </c>
      <c r="Q141" s="165">
        <v>58</v>
      </c>
      <c r="R141" s="166">
        <f t="shared" si="2"/>
        <v>1041</v>
      </c>
      <c r="S141" s="1"/>
      <c r="T141" s="1"/>
      <c r="U141" s="1"/>
      <c r="V141" s="1"/>
      <c r="W141" s="1"/>
      <c r="X141" s="1"/>
      <c r="Y141" s="1"/>
    </row>
    <row r="142" spans="10:25" ht="15">
      <c r="J142" s="1"/>
      <c r="K142" s="43" t="s">
        <v>108</v>
      </c>
      <c r="L142" s="164" t="e">
        <f t="shared" si="0"/>
        <v>#DIV/0!</v>
      </c>
      <c r="M142" s="165">
        <v>117</v>
      </c>
      <c r="N142" s="164" t="e">
        <f t="shared" si="3"/>
        <v>#DIV/0!</v>
      </c>
      <c r="O142" s="165">
        <v>863</v>
      </c>
      <c r="P142" s="164">
        <f t="shared" si="1"/>
        <v>0.17708333333333334</v>
      </c>
      <c r="Q142" s="165">
        <v>68</v>
      </c>
      <c r="R142" s="166">
        <f t="shared" si="2"/>
        <v>1048</v>
      </c>
      <c r="S142" s="1"/>
      <c r="T142" s="1"/>
      <c r="U142" s="1"/>
      <c r="V142" s="1"/>
      <c r="W142" s="1"/>
      <c r="X142" s="1"/>
      <c r="Y142" s="1"/>
    </row>
    <row r="143" spans="10:25" ht="15">
      <c r="J143" s="1"/>
      <c r="K143" s="43" t="s">
        <v>109</v>
      </c>
      <c r="L143" s="164" t="e">
        <f t="shared" si="0"/>
        <v>#DIV/0!</v>
      </c>
      <c r="M143" s="165">
        <v>127</v>
      </c>
      <c r="N143" s="164" t="e">
        <f t="shared" si="3"/>
        <v>#DIV/0!</v>
      </c>
      <c r="O143" s="165">
        <v>680</v>
      </c>
      <c r="P143" s="164">
        <f t="shared" si="1"/>
        <v>0.1328125</v>
      </c>
      <c r="Q143" s="165">
        <v>51</v>
      </c>
      <c r="R143" s="166">
        <f t="shared" si="2"/>
        <v>858</v>
      </c>
      <c r="S143" s="1"/>
      <c r="T143" s="1"/>
      <c r="U143" s="1"/>
      <c r="V143" s="1"/>
      <c r="W143" s="1"/>
      <c r="X143" s="1"/>
      <c r="Y143" s="1"/>
    </row>
    <row r="144" spans="10:25" ht="15">
      <c r="J144" s="1"/>
      <c r="K144" s="43" t="s">
        <v>110</v>
      </c>
      <c r="L144" s="164" t="e">
        <f t="shared" si="0"/>
        <v>#DIV/0!</v>
      </c>
      <c r="M144" s="165">
        <v>128</v>
      </c>
      <c r="N144" s="164" t="e">
        <f t="shared" si="3"/>
        <v>#DIV/0!</v>
      </c>
      <c r="O144" s="165">
        <v>479</v>
      </c>
      <c r="P144" s="164">
        <f t="shared" si="1"/>
        <v>0.13020833333333334</v>
      </c>
      <c r="Q144" s="165">
        <v>50</v>
      </c>
      <c r="R144" s="166">
        <f t="shared" si="2"/>
        <v>657</v>
      </c>
      <c r="S144" s="1"/>
      <c r="T144" s="1"/>
      <c r="U144" s="1"/>
      <c r="V144" s="1"/>
      <c r="W144" s="1"/>
      <c r="X144" s="1"/>
      <c r="Y144" s="1"/>
    </row>
    <row r="145" spans="10:25" ht="15">
      <c r="J145" s="1"/>
      <c r="K145" s="43" t="s">
        <v>111</v>
      </c>
      <c r="L145" s="164" t="e">
        <f t="shared" si="0"/>
        <v>#DIV/0!</v>
      </c>
      <c r="M145" s="165">
        <v>94</v>
      </c>
      <c r="N145" s="164" t="e">
        <f t="shared" si="3"/>
        <v>#DIV/0!</v>
      </c>
      <c r="O145" s="165">
        <v>355</v>
      </c>
      <c r="P145" s="164">
        <f t="shared" si="1"/>
        <v>8.8541666666666671E-2</v>
      </c>
      <c r="Q145" s="165">
        <v>34</v>
      </c>
      <c r="R145" s="166">
        <f t="shared" si="2"/>
        <v>483</v>
      </c>
      <c r="S145" s="1"/>
      <c r="T145" s="1"/>
      <c r="U145" s="1"/>
      <c r="V145" s="1"/>
      <c r="W145" s="1"/>
      <c r="X145" s="1"/>
      <c r="Y145" s="1"/>
    </row>
    <row r="146" spans="10:25" ht="15">
      <c r="J146" s="1"/>
      <c r="K146" s="43" t="s">
        <v>112</v>
      </c>
      <c r="L146" s="164" t="e">
        <f t="shared" si="0"/>
        <v>#DIV/0!</v>
      </c>
      <c r="M146" s="165">
        <v>32</v>
      </c>
      <c r="N146" s="164" t="e">
        <f t="shared" si="3"/>
        <v>#DIV/0!</v>
      </c>
      <c r="O146" s="165">
        <v>122</v>
      </c>
      <c r="P146" s="164">
        <f t="shared" si="1"/>
        <v>3.90625E-2</v>
      </c>
      <c r="Q146" s="165">
        <v>15</v>
      </c>
      <c r="R146" s="166">
        <f t="shared" si="2"/>
        <v>169</v>
      </c>
      <c r="S146" s="167"/>
      <c r="T146" s="1"/>
      <c r="U146" s="1"/>
      <c r="V146" s="1"/>
      <c r="W146" s="1"/>
      <c r="X146" s="1"/>
      <c r="Y146" s="1"/>
    </row>
    <row r="147" spans="10:25" ht="15.6" thickBot="1">
      <c r="J147" s="1"/>
      <c r="K147" s="168" t="s">
        <v>74</v>
      </c>
      <c r="L147" s="169"/>
      <c r="M147" s="170">
        <f>SUM(M138:M146)</f>
        <v>846</v>
      </c>
      <c r="N147" s="169"/>
      <c r="O147" s="170">
        <f>SUM(O138:O146)</f>
        <v>5211</v>
      </c>
      <c r="P147" s="169"/>
      <c r="Q147" s="170">
        <f>SUM(Q138:Q146)</f>
        <v>384</v>
      </c>
      <c r="R147" s="171">
        <f>SUM(R138:R146)</f>
        <v>6441</v>
      </c>
      <c r="S147" s="1"/>
      <c r="T147" s="1"/>
      <c r="U147" s="1"/>
      <c r="V147" s="1"/>
      <c r="W147" s="1"/>
      <c r="X147" s="1"/>
      <c r="Y147" s="1"/>
    </row>
    <row r="148" spans="10:25" ht="15">
      <c r="J148" s="1"/>
      <c r="K148" s="1"/>
      <c r="L148" s="1"/>
      <c r="M148" s="1"/>
      <c r="N148" s="1"/>
      <c r="O148" s="1"/>
      <c r="P148" s="1"/>
      <c r="Q148" s="1"/>
      <c r="R148" s="1"/>
      <c r="S148" s="1"/>
      <c r="T148" s="1"/>
      <c r="U148" s="1"/>
      <c r="V148" s="1"/>
      <c r="W148" s="1"/>
      <c r="X148" s="1"/>
      <c r="Y148" s="1"/>
    </row>
    <row r="149" spans="10:25" ht="15.6" thickBot="1">
      <c r="J149" s="1"/>
      <c r="K149" s="1" t="s">
        <v>113</v>
      </c>
      <c r="L149" s="1"/>
      <c r="M149" s="1"/>
      <c r="N149" s="1"/>
      <c r="O149" s="1"/>
      <c r="P149" s="40"/>
      <c r="Q149" s="1"/>
      <c r="R149" s="1"/>
      <c r="S149" s="38" t="s">
        <v>45</v>
      </c>
      <c r="T149" s="1"/>
      <c r="U149" s="1"/>
      <c r="V149" s="1"/>
      <c r="W149" s="1"/>
      <c r="X149" s="1"/>
      <c r="Y149" s="1"/>
    </row>
    <row r="150" spans="10:25" ht="15">
      <c r="J150" s="1"/>
      <c r="K150" s="11" t="s">
        <v>22</v>
      </c>
      <c r="L150" s="12" t="s">
        <v>23</v>
      </c>
      <c r="M150" s="12" t="s">
        <v>24</v>
      </c>
      <c r="N150" s="12" t="s">
        <v>25</v>
      </c>
      <c r="O150" s="41" t="s">
        <v>26</v>
      </c>
      <c r="P150" s="41" t="s">
        <v>48</v>
      </c>
      <c r="Q150" s="172" t="s">
        <v>49</v>
      </c>
      <c r="R150" s="1"/>
      <c r="S150" s="1"/>
      <c r="T150" s="1"/>
      <c r="U150" s="1"/>
      <c r="V150" s="1"/>
      <c r="W150" s="1"/>
      <c r="X150" s="1"/>
      <c r="Y150" s="1"/>
    </row>
    <row r="151" spans="10:25" ht="15">
      <c r="J151" s="1"/>
      <c r="K151" s="43" t="s">
        <v>114</v>
      </c>
      <c r="L151" s="44">
        <v>0.59799999999999998</v>
      </c>
      <c r="M151" s="44">
        <v>0.59099999999999997</v>
      </c>
      <c r="N151" s="44">
        <v>0.59699999999999998</v>
      </c>
      <c r="O151" s="44">
        <v>0.59491363596909985</v>
      </c>
      <c r="P151" s="173">
        <v>0.59189580318379165</v>
      </c>
      <c r="Q151" s="118">
        <v>6953</v>
      </c>
      <c r="R151" s="1"/>
      <c r="S151" s="1"/>
      <c r="T151" s="1"/>
      <c r="U151" s="1"/>
      <c r="V151" s="1"/>
      <c r="W151" s="1"/>
      <c r="X151" s="1"/>
      <c r="Y151" s="1"/>
    </row>
    <row r="152" spans="10:25" ht="15.6" thickBot="1">
      <c r="J152" s="1"/>
      <c r="K152" s="53" t="s">
        <v>115</v>
      </c>
      <c r="L152" s="54">
        <v>0.40200000000000002</v>
      </c>
      <c r="M152" s="54">
        <v>0.40899999999999997</v>
      </c>
      <c r="N152" s="54">
        <v>0.40300000000000002</v>
      </c>
      <c r="O152" s="54">
        <v>0.40508636403090009</v>
      </c>
      <c r="P152" s="127">
        <v>0.40810419681620841</v>
      </c>
      <c r="Q152" s="174">
        <v>4794</v>
      </c>
      <c r="R152" s="1"/>
      <c r="S152" s="1"/>
      <c r="T152" s="1"/>
      <c r="U152" s="1"/>
      <c r="V152" s="1"/>
      <c r="W152" s="1"/>
      <c r="X152" s="1"/>
      <c r="Y152" s="1"/>
    </row>
    <row r="153" spans="10:25" ht="15">
      <c r="J153" s="1"/>
      <c r="K153" s="17" t="s">
        <v>29</v>
      </c>
      <c r="L153" s="1"/>
      <c r="M153" s="1"/>
      <c r="N153" s="1"/>
      <c r="O153" s="1"/>
      <c r="P153" s="1"/>
      <c r="Q153" s="1"/>
      <c r="R153" s="1"/>
      <c r="S153" s="1"/>
      <c r="T153" s="1"/>
      <c r="U153" s="1"/>
      <c r="V153" s="1"/>
      <c r="W153" s="1"/>
      <c r="X153" s="1"/>
      <c r="Y153" s="1"/>
    </row>
    <row r="154" spans="10:25" ht="15">
      <c r="J154" s="1"/>
      <c r="K154" s="17"/>
      <c r="L154" s="1"/>
      <c r="M154" s="1"/>
      <c r="N154" s="1"/>
      <c r="O154" s="1"/>
      <c r="P154" s="1"/>
      <c r="Q154" s="1"/>
      <c r="R154" s="1"/>
      <c r="S154" s="1"/>
      <c r="T154" s="1"/>
      <c r="U154" s="1"/>
      <c r="V154" s="1"/>
      <c r="W154" s="1"/>
      <c r="X154" s="1"/>
      <c r="Y154" s="1"/>
    </row>
    <row r="155" spans="10:25" ht="15.6" thickBot="1">
      <c r="K155" s="3" t="s">
        <v>116</v>
      </c>
      <c r="L155" s="1"/>
      <c r="M155" s="1"/>
      <c r="N155" s="1"/>
      <c r="O155" s="1"/>
    </row>
    <row r="156" spans="10:25" ht="15">
      <c r="K156" s="385" t="s">
        <v>11</v>
      </c>
      <c r="L156" s="361" t="s">
        <v>117</v>
      </c>
      <c r="M156" s="363"/>
      <c r="N156" s="364" t="s">
        <v>63</v>
      </c>
      <c r="O156" s="365"/>
    </row>
    <row r="157" spans="10:25" ht="15">
      <c r="K157" s="386"/>
      <c r="L157" s="58" t="s">
        <v>33</v>
      </c>
      <c r="M157" s="59" t="s">
        <v>34</v>
      </c>
      <c r="N157" s="60" t="s">
        <v>33</v>
      </c>
      <c r="O157" s="61" t="s">
        <v>34</v>
      </c>
    </row>
    <row r="158" spans="10:25" ht="15">
      <c r="K158" s="115" t="s">
        <v>114</v>
      </c>
      <c r="L158" s="175">
        <v>0.53112870672255863</v>
      </c>
      <c r="M158" s="176">
        <v>3421</v>
      </c>
      <c r="N158" s="175">
        <v>0.29122329105303479</v>
      </c>
      <c r="O158" s="177">
        <v>3421</v>
      </c>
    </row>
    <row r="159" spans="10:25" ht="15">
      <c r="K159" s="115" t="s">
        <v>115</v>
      </c>
      <c r="L159" s="175">
        <v>0.43145474305232107</v>
      </c>
      <c r="M159" s="165">
        <v>2779</v>
      </c>
      <c r="N159" s="175">
        <v>0.23657103941431856</v>
      </c>
      <c r="O159" s="166">
        <v>2779</v>
      </c>
    </row>
    <row r="160" spans="10:25" ht="15">
      <c r="K160" s="115" t="s">
        <v>101</v>
      </c>
      <c r="L160" s="175">
        <v>3.7416550225120325E-2</v>
      </c>
      <c r="M160" s="165">
        <v>241</v>
      </c>
      <c r="N160" s="175">
        <v>2.051587639397293E-2</v>
      </c>
      <c r="O160" s="166">
        <v>241</v>
      </c>
    </row>
    <row r="161" spans="10:25" ht="15">
      <c r="K161" s="115" t="s">
        <v>73</v>
      </c>
      <c r="L161" s="178"/>
      <c r="M161" s="178"/>
      <c r="N161" s="175">
        <v>0.45168979313867369</v>
      </c>
      <c r="O161" s="152">
        <v>5306</v>
      </c>
    </row>
    <row r="162" spans="10:25" ht="15.6" thickBot="1">
      <c r="K162" s="125" t="s">
        <v>74</v>
      </c>
      <c r="L162" s="169"/>
      <c r="M162" s="170">
        <v>6441</v>
      </c>
      <c r="N162" s="169"/>
      <c r="O162" s="179"/>
    </row>
    <row r="163" spans="10:25" ht="15">
      <c r="J163" s="1"/>
      <c r="K163" s="3"/>
      <c r="L163" s="1"/>
      <c r="M163" s="1"/>
      <c r="N163" s="1"/>
      <c r="O163" s="1"/>
      <c r="P163" s="1"/>
      <c r="Q163" s="1"/>
      <c r="R163" s="1"/>
      <c r="S163" s="1"/>
      <c r="T163" s="1"/>
      <c r="U163" s="1"/>
      <c r="V163" s="1"/>
      <c r="W163" s="1"/>
      <c r="X163" s="1"/>
      <c r="Y163" s="1"/>
    </row>
    <row r="164" spans="10:25" ht="15.6" thickBot="1">
      <c r="J164" s="1"/>
      <c r="K164" s="3" t="s">
        <v>118</v>
      </c>
      <c r="L164" s="1"/>
      <c r="M164" s="1"/>
      <c r="N164" s="1"/>
      <c r="O164" s="1"/>
      <c r="P164" s="1"/>
      <c r="Q164" s="1"/>
      <c r="R164" s="1"/>
      <c r="S164" s="1"/>
      <c r="T164" s="1"/>
      <c r="U164" s="1"/>
      <c r="V164" s="1"/>
      <c r="W164" s="1"/>
      <c r="X164" s="1"/>
      <c r="Y164" s="1"/>
    </row>
    <row r="165" spans="10:25" ht="30">
      <c r="J165" s="1"/>
      <c r="K165" s="94" t="s">
        <v>11</v>
      </c>
      <c r="L165" s="180" t="s">
        <v>119</v>
      </c>
      <c r="M165" s="181" t="s">
        <v>120</v>
      </c>
      <c r="N165" s="180" t="s">
        <v>121</v>
      </c>
      <c r="O165" s="76" t="s">
        <v>122</v>
      </c>
      <c r="P165" s="1"/>
      <c r="Q165" s="1"/>
      <c r="R165" s="1"/>
      <c r="S165" s="1"/>
      <c r="T165" s="1"/>
      <c r="U165" s="1"/>
      <c r="V165" s="1"/>
      <c r="W165" s="1"/>
      <c r="X165" s="1"/>
      <c r="Y165" s="1"/>
    </row>
    <row r="166" spans="10:25" ht="15">
      <c r="J166" s="1"/>
      <c r="K166" s="77" t="s">
        <v>35</v>
      </c>
      <c r="L166" s="182">
        <v>3.9263627211275708E-2</v>
      </c>
      <c r="M166" s="103">
        <v>273</v>
      </c>
      <c r="N166" s="183">
        <v>0.10283687943262411</v>
      </c>
      <c r="O166" s="104">
        <v>493</v>
      </c>
      <c r="P166" s="1"/>
      <c r="Q166" s="1"/>
      <c r="R166" s="1"/>
      <c r="S166" s="1"/>
      <c r="T166" s="1"/>
      <c r="U166" s="1"/>
      <c r="V166" s="1"/>
      <c r="W166" s="1"/>
      <c r="X166" s="1"/>
      <c r="Y166" s="1"/>
    </row>
    <row r="167" spans="10:25" ht="15">
      <c r="J167" s="1"/>
      <c r="K167" s="77" t="s">
        <v>36</v>
      </c>
      <c r="L167" s="182">
        <v>0.12167409751186538</v>
      </c>
      <c r="M167" s="103">
        <v>846</v>
      </c>
      <c r="N167" s="183">
        <v>0.19086357947434293</v>
      </c>
      <c r="O167" s="104">
        <v>915</v>
      </c>
      <c r="P167" s="1"/>
      <c r="Q167" s="1"/>
      <c r="R167" s="1"/>
      <c r="S167" s="1"/>
      <c r="T167" s="1"/>
      <c r="U167" s="1"/>
      <c r="V167" s="1"/>
      <c r="W167" s="1"/>
      <c r="X167" s="1"/>
      <c r="Y167" s="1"/>
    </row>
    <row r="168" spans="10:25" ht="15">
      <c r="J168" s="1"/>
      <c r="K168" s="77" t="s">
        <v>37</v>
      </c>
      <c r="L168" s="182">
        <v>0.22781533151157773</v>
      </c>
      <c r="M168" s="103">
        <v>1584</v>
      </c>
      <c r="N168" s="183">
        <v>0.27012932832707554</v>
      </c>
      <c r="O168" s="104">
        <v>1295</v>
      </c>
      <c r="P168" s="1"/>
      <c r="Q168" s="1"/>
      <c r="R168" s="1"/>
      <c r="S168" s="1"/>
      <c r="T168" s="1"/>
      <c r="U168" s="1"/>
      <c r="V168" s="1"/>
      <c r="W168" s="1"/>
      <c r="X168" s="1"/>
      <c r="Y168" s="1"/>
    </row>
    <row r="169" spans="10:25" ht="15">
      <c r="J169" s="1"/>
      <c r="K169" s="83" t="s">
        <v>38</v>
      </c>
      <c r="L169" s="184">
        <v>0.25945634977707466</v>
      </c>
      <c r="M169" s="105">
        <v>1804</v>
      </c>
      <c r="N169" s="185">
        <v>0.28473091364205255</v>
      </c>
      <c r="O169" s="106">
        <v>1365</v>
      </c>
      <c r="P169" s="1"/>
      <c r="Q169" s="1"/>
      <c r="R169" s="1"/>
      <c r="S169" s="1"/>
      <c r="T169" s="1"/>
      <c r="U169" s="1"/>
      <c r="V169" s="1"/>
      <c r="W169" s="1"/>
      <c r="X169" s="1"/>
      <c r="Y169" s="1"/>
    </row>
    <row r="170" spans="10:25" ht="15">
      <c r="J170" s="1"/>
      <c r="K170" s="83" t="s">
        <v>39</v>
      </c>
      <c r="L170" s="184">
        <v>0.11304472889400259</v>
      </c>
      <c r="M170" s="105">
        <v>786</v>
      </c>
      <c r="N170" s="185">
        <v>9.6787651230705055E-2</v>
      </c>
      <c r="O170" s="106">
        <v>464</v>
      </c>
      <c r="P170" s="1"/>
      <c r="Q170" s="1"/>
      <c r="R170" s="1"/>
      <c r="S170" s="1"/>
      <c r="T170" s="1"/>
      <c r="U170" s="1"/>
      <c r="V170" s="1"/>
      <c r="W170" s="1"/>
      <c r="X170" s="1"/>
      <c r="Y170" s="1"/>
    </row>
    <row r="171" spans="10:25" ht="15">
      <c r="J171" s="1"/>
      <c r="K171" s="83" t="s">
        <v>40</v>
      </c>
      <c r="L171" s="184">
        <v>5.4221199482237886E-2</v>
      </c>
      <c r="M171" s="105">
        <v>377</v>
      </c>
      <c r="N171" s="185">
        <v>3.4835210680016687E-2</v>
      </c>
      <c r="O171" s="106">
        <v>167</v>
      </c>
      <c r="P171" s="1"/>
      <c r="Q171" s="1"/>
      <c r="R171" s="1"/>
      <c r="S171" s="1"/>
      <c r="T171" s="1"/>
      <c r="U171" s="1"/>
      <c r="V171" s="1"/>
      <c r="W171" s="1"/>
      <c r="X171" s="1"/>
      <c r="Y171" s="1"/>
    </row>
    <row r="172" spans="10:25" ht="15">
      <c r="J172" s="1"/>
      <c r="K172" s="83" t="s">
        <v>41</v>
      </c>
      <c r="L172" s="184">
        <v>1.5101395081259888E-2</v>
      </c>
      <c r="M172" s="105">
        <v>105</v>
      </c>
      <c r="N172" s="185">
        <v>8.343763037129746E-3</v>
      </c>
      <c r="O172" s="106">
        <v>40</v>
      </c>
      <c r="P172" s="1"/>
      <c r="Q172" s="1"/>
      <c r="R172" s="1"/>
      <c r="S172" s="1"/>
      <c r="T172" s="1"/>
      <c r="U172" s="1"/>
      <c r="V172" s="1"/>
      <c r="W172" s="1"/>
      <c r="X172" s="1"/>
      <c r="Y172" s="1"/>
    </row>
    <row r="173" spans="10:25" ht="15">
      <c r="J173" s="1"/>
      <c r="K173" s="87" t="s">
        <v>42</v>
      </c>
      <c r="L173" s="186">
        <v>0.15676686322450742</v>
      </c>
      <c r="M173" s="108">
        <v>1090</v>
      </c>
      <c r="N173" s="187">
        <v>4.5890696704213602E-3</v>
      </c>
      <c r="O173" s="109">
        <v>22</v>
      </c>
      <c r="P173" s="1"/>
      <c r="Q173" s="1"/>
      <c r="R173" s="1"/>
      <c r="S173" s="1"/>
      <c r="T173" s="1"/>
      <c r="U173" s="1"/>
      <c r="V173" s="1"/>
      <c r="W173" s="1"/>
      <c r="X173" s="1"/>
      <c r="Y173" s="1"/>
    </row>
    <row r="174" spans="10:25" ht="15">
      <c r="J174" s="1"/>
      <c r="K174" s="87" t="s">
        <v>43</v>
      </c>
      <c r="L174" s="186">
        <v>1.2656407306198764E-2</v>
      </c>
      <c r="M174" s="108">
        <v>88</v>
      </c>
      <c r="N174" s="187">
        <v>6.8836045056320403E-3</v>
      </c>
      <c r="O174" s="109">
        <v>33</v>
      </c>
      <c r="P174" s="1"/>
      <c r="Q174" s="1"/>
      <c r="R174" s="1"/>
      <c r="S174" s="1"/>
      <c r="T174" s="1"/>
      <c r="U174" s="1"/>
      <c r="V174" s="1"/>
      <c r="W174" s="1"/>
      <c r="X174" s="1"/>
      <c r="Y174" s="1"/>
    </row>
    <row r="175" spans="10:25" ht="15.6" thickBot="1">
      <c r="J175" s="1"/>
      <c r="K175" s="100" t="s">
        <v>74</v>
      </c>
      <c r="L175" s="188"/>
      <c r="M175" s="110">
        <v>6953</v>
      </c>
      <c r="N175" s="188"/>
      <c r="O175" s="112">
        <v>4794</v>
      </c>
      <c r="P175" s="1"/>
      <c r="Q175" s="1"/>
      <c r="R175" s="1"/>
      <c r="S175" s="1"/>
      <c r="T175" s="1"/>
      <c r="U175" s="1"/>
      <c r="V175" s="1"/>
      <c r="W175" s="1"/>
      <c r="X175" s="1"/>
      <c r="Y175" s="1"/>
    </row>
    <row r="176" spans="10:25" ht="15">
      <c r="J176" s="1"/>
      <c r="K176" s="39" t="s">
        <v>46</v>
      </c>
      <c r="L176" s="189"/>
      <c r="M176" s="190"/>
      <c r="N176" s="189"/>
      <c r="O176" s="190"/>
      <c r="P176" s="1"/>
      <c r="Q176" s="1"/>
      <c r="R176" s="1"/>
      <c r="S176" s="1"/>
      <c r="T176" s="1"/>
      <c r="U176" s="1"/>
      <c r="V176" s="1"/>
      <c r="W176" s="1"/>
      <c r="X176" s="1"/>
      <c r="Y176" s="1"/>
    </row>
    <row r="177" spans="10:25" ht="15">
      <c r="J177" s="1"/>
      <c r="K177" s="191"/>
      <c r="L177" s="1"/>
      <c r="M177" s="1"/>
      <c r="N177" s="1"/>
      <c r="O177" s="1"/>
      <c r="P177" s="1"/>
      <c r="Q177" s="1"/>
      <c r="R177" s="1"/>
      <c r="S177" s="1"/>
      <c r="T177" s="1"/>
      <c r="U177" s="1"/>
      <c r="V177" s="1"/>
      <c r="W177" s="1"/>
      <c r="X177" s="1"/>
      <c r="Y177" s="1"/>
    </row>
    <row r="178" spans="10:25" ht="15.6" thickBot="1">
      <c r="J178" s="1"/>
      <c r="K178" s="3" t="s">
        <v>123</v>
      </c>
      <c r="L178" s="1"/>
      <c r="M178" s="1"/>
      <c r="N178" s="1"/>
      <c r="O178" s="1"/>
      <c r="P178" s="1"/>
      <c r="Q178" s="1"/>
      <c r="R178" s="1"/>
      <c r="S178" s="1"/>
      <c r="T178" s="1"/>
      <c r="U178" s="1"/>
      <c r="V178" s="1"/>
      <c r="W178" s="1"/>
      <c r="X178" s="1"/>
      <c r="Y178" s="1"/>
    </row>
    <row r="179" spans="10:25" ht="15">
      <c r="J179" s="1"/>
      <c r="K179" s="192" t="s">
        <v>11</v>
      </c>
      <c r="L179" s="193" t="s">
        <v>119</v>
      </c>
      <c r="M179" s="181" t="s">
        <v>120</v>
      </c>
      <c r="N179" s="193" t="s">
        <v>121</v>
      </c>
      <c r="O179" s="194" t="s">
        <v>122</v>
      </c>
      <c r="P179" s="1"/>
      <c r="Q179" s="1"/>
      <c r="R179" s="1"/>
      <c r="S179" s="1"/>
      <c r="T179" s="1"/>
      <c r="U179" s="1"/>
      <c r="V179" s="1"/>
      <c r="W179" s="1"/>
      <c r="X179" s="1"/>
      <c r="Y179" s="1"/>
    </row>
    <row r="180" spans="10:25" ht="15">
      <c r="J180" s="1"/>
      <c r="K180" s="77" t="s">
        <v>35</v>
      </c>
      <c r="L180" s="195">
        <v>0.35639686684073107</v>
      </c>
      <c r="M180" s="196">
        <v>273</v>
      </c>
      <c r="N180" s="195">
        <v>0.64360313315926898</v>
      </c>
      <c r="O180" s="197">
        <v>493</v>
      </c>
      <c r="P180" s="1"/>
      <c r="Q180" s="1"/>
      <c r="R180" s="1"/>
      <c r="S180" s="1"/>
      <c r="T180" s="1"/>
      <c r="U180" s="1"/>
      <c r="V180" s="1"/>
      <c r="W180" s="1"/>
      <c r="X180" s="1"/>
      <c r="Y180" s="1"/>
    </row>
    <row r="181" spans="10:25" ht="15">
      <c r="J181" s="1"/>
      <c r="K181" s="198" t="s">
        <v>36</v>
      </c>
      <c r="L181" s="195">
        <v>0.48040885860306642</v>
      </c>
      <c r="M181" s="196">
        <v>846</v>
      </c>
      <c r="N181" s="195">
        <v>0.51959114139693352</v>
      </c>
      <c r="O181" s="197">
        <v>915</v>
      </c>
      <c r="P181" s="1"/>
      <c r="Q181" s="1"/>
      <c r="R181" s="1"/>
      <c r="S181" s="1"/>
      <c r="T181" s="1"/>
      <c r="U181" s="1"/>
      <c r="V181" s="199"/>
      <c r="W181" s="199"/>
      <c r="X181" s="199"/>
      <c r="Y181" s="199"/>
    </row>
    <row r="182" spans="10:25" ht="15">
      <c r="J182" s="1"/>
      <c r="K182" s="198" t="s">
        <v>37</v>
      </c>
      <c r="L182" s="195">
        <v>0.5501910385550538</v>
      </c>
      <c r="M182" s="196">
        <v>1584</v>
      </c>
      <c r="N182" s="195">
        <v>0.44980896144494614</v>
      </c>
      <c r="O182" s="197">
        <v>1295</v>
      </c>
      <c r="P182" s="1"/>
      <c r="Q182" s="1"/>
      <c r="R182" s="1"/>
      <c r="S182" s="1"/>
      <c r="T182" s="1"/>
      <c r="U182" s="1"/>
      <c r="V182" s="1"/>
      <c r="W182" s="1"/>
      <c r="X182" s="1"/>
      <c r="Y182" s="1"/>
    </row>
    <row r="183" spans="10:25" ht="15">
      <c r="J183" s="1"/>
      <c r="K183" s="200" t="s">
        <v>124</v>
      </c>
      <c r="L183" s="201">
        <v>0.5</v>
      </c>
      <c r="M183" s="202">
        <v>2703</v>
      </c>
      <c r="N183" s="201">
        <v>0.5</v>
      </c>
      <c r="O183" s="203">
        <v>2703</v>
      </c>
      <c r="P183" s="1"/>
      <c r="Q183" s="1"/>
      <c r="R183" s="1"/>
      <c r="S183" s="1"/>
      <c r="T183" s="1"/>
      <c r="U183" s="1"/>
      <c r="V183" s="1"/>
      <c r="W183" s="1"/>
      <c r="X183" s="1"/>
      <c r="Y183" s="1"/>
    </row>
    <row r="184" spans="10:25" ht="15">
      <c r="J184" s="1"/>
      <c r="K184" s="204" t="s">
        <v>38</v>
      </c>
      <c r="L184" s="205">
        <v>0.56926475228778795</v>
      </c>
      <c r="M184" s="206">
        <v>1804</v>
      </c>
      <c r="N184" s="205">
        <v>0.43073524771221205</v>
      </c>
      <c r="O184" s="207">
        <v>1365</v>
      </c>
      <c r="P184" s="1"/>
      <c r="Q184" s="1"/>
      <c r="R184" s="1"/>
      <c r="S184" s="1"/>
      <c r="T184" s="1"/>
      <c r="U184" s="1"/>
      <c r="V184" s="1"/>
      <c r="W184" s="1"/>
      <c r="X184" s="1"/>
      <c r="Y184" s="1"/>
    </row>
    <row r="185" spans="10:25" ht="15">
      <c r="J185" s="1"/>
      <c r="K185" s="204" t="s">
        <v>39</v>
      </c>
      <c r="L185" s="205">
        <v>0.62880000000000003</v>
      </c>
      <c r="M185" s="206">
        <v>786</v>
      </c>
      <c r="N185" s="205">
        <v>0.37119999999999997</v>
      </c>
      <c r="O185" s="207">
        <v>464</v>
      </c>
      <c r="P185" s="1"/>
      <c r="Q185" s="1"/>
      <c r="R185" s="1"/>
      <c r="S185" s="1"/>
      <c r="T185" s="1"/>
      <c r="U185" s="1"/>
      <c r="V185" s="1"/>
      <c r="W185" s="1"/>
      <c r="X185" s="1"/>
      <c r="Y185" s="1"/>
    </row>
    <row r="186" spans="10:25" ht="15">
      <c r="J186" s="1"/>
      <c r="K186" s="204" t="s">
        <v>40</v>
      </c>
      <c r="L186" s="205">
        <v>0.69301470588235292</v>
      </c>
      <c r="M186" s="206">
        <v>377</v>
      </c>
      <c r="N186" s="205">
        <v>0.30698529411764708</v>
      </c>
      <c r="O186" s="207">
        <v>167</v>
      </c>
      <c r="P186" s="1"/>
      <c r="Q186" s="1"/>
      <c r="R186" s="1"/>
      <c r="S186" s="1"/>
      <c r="T186" s="1"/>
      <c r="U186" s="1"/>
      <c r="V186" s="1"/>
      <c r="W186" s="1"/>
      <c r="X186" s="1"/>
      <c r="Y186" s="1"/>
    </row>
    <row r="187" spans="10:25" ht="15">
      <c r="J187" s="1"/>
      <c r="K187" s="204" t="s">
        <v>41</v>
      </c>
      <c r="L187" s="205">
        <v>0.72413793103448276</v>
      </c>
      <c r="M187" s="206">
        <v>105</v>
      </c>
      <c r="N187" s="205">
        <v>0.27586206896551724</v>
      </c>
      <c r="O187" s="207">
        <v>40</v>
      </c>
      <c r="P187" s="1"/>
      <c r="Q187" s="1"/>
      <c r="R187" s="1"/>
      <c r="S187" s="1"/>
      <c r="T187" s="1"/>
      <c r="U187" s="1"/>
      <c r="V187" s="1"/>
      <c r="W187" s="1"/>
      <c r="X187" s="1"/>
      <c r="Y187" s="1"/>
    </row>
    <row r="188" spans="10:25" ht="15">
      <c r="J188" s="1"/>
      <c r="K188" s="208" t="s">
        <v>125</v>
      </c>
      <c r="L188" s="209">
        <v>0.60140955364134696</v>
      </c>
      <c r="M188" s="210">
        <v>3072</v>
      </c>
      <c r="N188" s="209">
        <v>0.39859044635865309</v>
      </c>
      <c r="O188" s="211">
        <v>2036</v>
      </c>
      <c r="P188" s="1"/>
      <c r="Q188" s="1"/>
      <c r="R188" s="1"/>
      <c r="S188" s="1"/>
      <c r="T188" s="1"/>
      <c r="U188" s="1"/>
      <c r="V188" s="1"/>
      <c r="W188" s="1"/>
      <c r="X188" s="1"/>
      <c r="Y188" s="1"/>
    </row>
    <row r="189" spans="10:25" ht="15">
      <c r="J189" s="1"/>
      <c r="K189" s="34" t="s">
        <v>42</v>
      </c>
      <c r="L189" s="212">
        <v>0.98021582733812951</v>
      </c>
      <c r="M189" s="213">
        <v>1090</v>
      </c>
      <c r="N189" s="212">
        <v>1.9784172661870502E-2</v>
      </c>
      <c r="O189" s="214">
        <v>22</v>
      </c>
      <c r="P189" s="1"/>
      <c r="Q189" s="1"/>
      <c r="R189" s="1"/>
      <c r="S189" s="1"/>
      <c r="T189" s="1"/>
      <c r="U189" s="1"/>
      <c r="V189" s="1"/>
      <c r="W189" s="1"/>
      <c r="X189" s="1"/>
      <c r="Y189" s="1"/>
    </row>
    <row r="190" spans="10:25" ht="15">
      <c r="J190" s="1"/>
      <c r="K190" s="34" t="s">
        <v>43</v>
      </c>
      <c r="L190" s="212">
        <v>0.72727272727272729</v>
      </c>
      <c r="M190" s="213">
        <v>88</v>
      </c>
      <c r="N190" s="212">
        <v>0.27272727272727271</v>
      </c>
      <c r="O190" s="214">
        <v>33</v>
      </c>
      <c r="P190" s="1"/>
      <c r="Q190" s="1"/>
      <c r="R190" s="1"/>
      <c r="S190" s="1"/>
      <c r="T190" s="1"/>
      <c r="U190" s="1"/>
      <c r="V190" s="1"/>
      <c r="W190" s="1"/>
      <c r="X190" s="1"/>
      <c r="Y190" s="1"/>
    </row>
    <row r="191" spans="10:25" ht="15.6" thickBot="1">
      <c r="J191" s="1"/>
      <c r="K191" s="215" t="s">
        <v>126</v>
      </c>
      <c r="L191" s="216">
        <v>0.95539334955393351</v>
      </c>
      <c r="M191" s="217">
        <v>1178</v>
      </c>
      <c r="N191" s="216">
        <v>4.4606650446066508E-2</v>
      </c>
      <c r="O191" s="218">
        <v>55</v>
      </c>
      <c r="P191" s="1"/>
      <c r="Q191" s="1"/>
      <c r="R191" s="1"/>
      <c r="S191" s="1"/>
      <c r="T191" s="1"/>
      <c r="U191" s="1"/>
      <c r="V191" s="1"/>
      <c r="W191" s="1"/>
      <c r="X191" s="1"/>
      <c r="Y191" s="1"/>
    </row>
    <row r="192" spans="10:25" ht="15">
      <c r="J192" s="199"/>
      <c r="K192" s="39" t="s">
        <v>46</v>
      </c>
      <c r="L192" s="219"/>
      <c r="M192" s="220"/>
      <c r="N192" s="219"/>
      <c r="O192" s="220"/>
      <c r="P192" s="199"/>
      <c r="Q192" s="199"/>
      <c r="R192" s="199"/>
      <c r="S192" s="199"/>
      <c r="T192" s="199"/>
      <c r="U192" s="199"/>
      <c r="V192" s="1"/>
      <c r="W192" s="1"/>
      <c r="X192" s="1"/>
      <c r="Y192" s="1"/>
    </row>
    <row r="193" spans="10:25" ht="15">
      <c r="J193" s="199"/>
      <c r="K193" s="39"/>
      <c r="L193" s="219"/>
      <c r="M193" s="220"/>
      <c r="N193" s="219"/>
      <c r="O193" s="220"/>
      <c r="P193" s="199"/>
      <c r="Q193" s="199"/>
      <c r="R193" s="199"/>
      <c r="S193" s="199"/>
      <c r="T193" s="199"/>
      <c r="U193" s="199"/>
      <c r="V193" s="1"/>
      <c r="W193" s="1"/>
      <c r="X193" s="1"/>
      <c r="Y193" s="1"/>
    </row>
    <row r="194" spans="10:25" ht="15.6" thickBot="1">
      <c r="J194" s="1"/>
      <c r="K194" s="1" t="s">
        <v>127</v>
      </c>
      <c r="L194" s="1"/>
      <c r="M194" s="1"/>
      <c r="N194" s="1"/>
      <c r="O194" s="1"/>
      <c r="P194" s="1"/>
      <c r="Q194" s="1"/>
      <c r="R194" s="1"/>
      <c r="S194" s="1"/>
      <c r="T194" s="1"/>
      <c r="U194" s="1"/>
      <c r="V194" s="1"/>
      <c r="W194" s="1"/>
      <c r="X194" s="1"/>
      <c r="Y194" s="1"/>
    </row>
    <row r="195" spans="10:25" ht="15.6" thickBot="1">
      <c r="J195" s="1"/>
      <c r="K195" s="193" t="s">
        <v>11</v>
      </c>
      <c r="L195" s="387" t="s">
        <v>114</v>
      </c>
      <c r="M195" s="388"/>
      <c r="N195" s="389" t="s">
        <v>115</v>
      </c>
      <c r="O195" s="390"/>
      <c r="P195" s="1"/>
      <c r="Q195" s="1"/>
      <c r="R195" s="1"/>
      <c r="S195" s="1"/>
      <c r="T195" s="1"/>
      <c r="U195" s="1"/>
      <c r="V195" s="1"/>
      <c r="W195" s="1"/>
      <c r="X195" s="1"/>
      <c r="Y195" s="1"/>
    </row>
    <row r="196" spans="10:25" ht="15">
      <c r="J196" s="1"/>
      <c r="K196" s="11" t="s">
        <v>8</v>
      </c>
      <c r="L196" s="60" t="s">
        <v>33</v>
      </c>
      <c r="M196" s="60" t="s">
        <v>34</v>
      </c>
      <c r="N196" s="60" t="s">
        <v>33</v>
      </c>
      <c r="O196" s="61" t="s">
        <v>34</v>
      </c>
      <c r="P196" s="1"/>
      <c r="Q196" s="1"/>
      <c r="R196" s="1"/>
      <c r="S196" s="1"/>
      <c r="T196" s="1"/>
      <c r="U196" s="1"/>
      <c r="V196" s="1"/>
      <c r="W196" s="1"/>
      <c r="X196" s="1"/>
      <c r="Y196" s="1"/>
    </row>
    <row r="197" spans="10:25" ht="15">
      <c r="J197" s="1"/>
      <c r="K197" s="43" t="s">
        <v>50</v>
      </c>
      <c r="L197" s="164">
        <v>3.0634258593412914E-2</v>
      </c>
      <c r="M197" s="165">
        <v>213</v>
      </c>
      <c r="N197" s="164">
        <v>5.0896954526491449E-2</v>
      </c>
      <c r="O197" s="166">
        <v>244</v>
      </c>
      <c r="P197" s="1"/>
      <c r="Q197" s="1"/>
      <c r="R197" s="1"/>
      <c r="S197" s="1"/>
      <c r="T197" s="1"/>
      <c r="U197" s="1"/>
      <c r="V197" s="1"/>
      <c r="W197" s="1"/>
      <c r="X197" s="1"/>
      <c r="Y197" s="1"/>
    </row>
    <row r="198" spans="10:25" ht="15">
      <c r="J198" s="1"/>
      <c r="K198" s="43" t="s">
        <v>105</v>
      </c>
      <c r="L198" s="164">
        <v>0.10024449877750612</v>
      </c>
      <c r="M198" s="165">
        <v>697</v>
      </c>
      <c r="N198" s="164">
        <v>0.15435961618690031</v>
      </c>
      <c r="O198" s="166">
        <v>740</v>
      </c>
      <c r="P198" s="1"/>
      <c r="Q198" s="1"/>
      <c r="R198" s="1"/>
      <c r="S198" s="1"/>
      <c r="T198" s="1"/>
      <c r="U198" s="1"/>
      <c r="V198" s="1"/>
      <c r="W198" s="1"/>
      <c r="X198" s="1"/>
      <c r="Y198" s="1"/>
    </row>
    <row r="199" spans="10:25" ht="15">
      <c r="J199" s="1"/>
      <c r="K199" s="43" t="s">
        <v>106</v>
      </c>
      <c r="L199" s="164">
        <v>0.13792607507550697</v>
      </c>
      <c r="M199" s="165">
        <v>959</v>
      </c>
      <c r="N199" s="164">
        <v>0.21693783896537339</v>
      </c>
      <c r="O199" s="166">
        <v>1040</v>
      </c>
      <c r="P199" s="1"/>
      <c r="Q199" s="1"/>
      <c r="R199" s="1"/>
      <c r="S199" s="1"/>
      <c r="T199" s="1"/>
      <c r="U199" s="1"/>
      <c r="V199" s="1"/>
      <c r="W199" s="1"/>
      <c r="X199" s="1"/>
      <c r="Y199" s="1"/>
    </row>
    <row r="200" spans="10:25" ht="15">
      <c r="J200" s="1"/>
      <c r="K200" s="43" t="s">
        <v>107</v>
      </c>
      <c r="L200" s="164">
        <v>0.13461815043865957</v>
      </c>
      <c r="M200" s="165">
        <v>936</v>
      </c>
      <c r="N200" s="164">
        <v>0.18397997496871088</v>
      </c>
      <c r="O200" s="166">
        <v>882</v>
      </c>
      <c r="P200" s="1"/>
      <c r="Q200" s="1"/>
      <c r="R200" s="1"/>
      <c r="S200" s="1"/>
      <c r="T200" s="1"/>
      <c r="U200" s="1"/>
      <c r="V200" s="1"/>
      <c r="W200" s="1"/>
      <c r="X200" s="1"/>
      <c r="Y200" s="1"/>
    </row>
    <row r="201" spans="10:25" ht="15">
      <c r="J201" s="1"/>
      <c r="K201" s="43" t="s">
        <v>108</v>
      </c>
      <c r="L201" s="164">
        <v>0.16036243348195023</v>
      </c>
      <c r="M201" s="165">
        <v>1115</v>
      </c>
      <c r="N201" s="164">
        <v>0.14977054651647892</v>
      </c>
      <c r="O201" s="166">
        <v>718</v>
      </c>
      <c r="P201" s="1"/>
      <c r="Q201" s="1"/>
      <c r="R201" s="1"/>
      <c r="S201" s="1"/>
      <c r="T201" s="1"/>
      <c r="U201" s="1"/>
      <c r="V201" s="1"/>
      <c r="W201" s="1"/>
      <c r="X201" s="1"/>
      <c r="Y201" s="1"/>
    </row>
    <row r="202" spans="10:25" ht="15">
      <c r="J202" s="1"/>
      <c r="K202" s="43" t="s">
        <v>109</v>
      </c>
      <c r="L202" s="164">
        <v>0.15317129296706458</v>
      </c>
      <c r="M202" s="165">
        <v>1065</v>
      </c>
      <c r="N202" s="164">
        <v>0.10930329578639966</v>
      </c>
      <c r="O202" s="166">
        <v>524</v>
      </c>
      <c r="P202" s="1"/>
      <c r="Q202" s="1"/>
      <c r="R202" s="1"/>
      <c r="S202" s="1"/>
      <c r="T202" s="1"/>
      <c r="U202" s="1"/>
      <c r="V202" s="1"/>
      <c r="W202" s="1"/>
      <c r="X202" s="1"/>
      <c r="Y202" s="1"/>
    </row>
    <row r="203" spans="10:25" ht="15">
      <c r="J203" s="1"/>
      <c r="K203" s="43" t="s">
        <v>110</v>
      </c>
      <c r="L203" s="164">
        <v>0.12771465554436934</v>
      </c>
      <c r="M203" s="165">
        <v>888</v>
      </c>
      <c r="N203" s="164">
        <v>7.07133917396746E-2</v>
      </c>
      <c r="O203" s="166">
        <v>339</v>
      </c>
      <c r="P203" s="1"/>
      <c r="Q203" s="1"/>
      <c r="R203" s="1"/>
      <c r="S203" s="1"/>
      <c r="T203" s="1"/>
      <c r="U203" s="1"/>
      <c r="V203" s="1"/>
      <c r="W203" s="1"/>
      <c r="X203" s="1"/>
      <c r="Y203" s="1"/>
    </row>
    <row r="204" spans="10:25" ht="15">
      <c r="J204" s="1"/>
      <c r="K204" s="43" t="s">
        <v>111</v>
      </c>
      <c r="L204" s="164">
        <v>0.10297713217316266</v>
      </c>
      <c r="M204" s="165">
        <v>716</v>
      </c>
      <c r="N204" s="164">
        <v>4.9645390070921988E-2</v>
      </c>
      <c r="O204" s="166">
        <v>238</v>
      </c>
      <c r="P204" s="1"/>
      <c r="Q204" s="1"/>
      <c r="R204" s="1"/>
      <c r="S204" s="1"/>
      <c r="T204" s="1"/>
      <c r="U204" s="1"/>
      <c r="V204" s="1"/>
      <c r="W204" s="1"/>
      <c r="X204" s="1"/>
      <c r="Y204" s="1"/>
    </row>
    <row r="205" spans="10:25" ht="15">
      <c r="J205" s="1"/>
      <c r="K205" s="43" t="s">
        <v>112</v>
      </c>
      <c r="L205" s="164">
        <f>M205/M206</f>
        <v>5.2351502948367608E-2</v>
      </c>
      <c r="M205" s="165">
        <v>364</v>
      </c>
      <c r="N205" s="164">
        <f>O205/O206</f>
        <v>1.4392991239048811E-2</v>
      </c>
      <c r="O205" s="166">
        <v>69</v>
      </c>
      <c r="P205" s="221"/>
      <c r="Q205" s="1"/>
      <c r="R205" s="1"/>
      <c r="S205" s="1"/>
      <c r="T205" s="1"/>
      <c r="U205" s="1"/>
      <c r="V205" s="1"/>
      <c r="W205" s="1"/>
      <c r="X205" s="1"/>
      <c r="Y205" s="1"/>
    </row>
    <row r="206" spans="10:25" ht="15.6" thickBot="1">
      <c r="J206" s="1"/>
      <c r="K206" s="168" t="s">
        <v>74</v>
      </c>
      <c r="L206" s="169"/>
      <c r="M206" s="170">
        <v>6953</v>
      </c>
      <c r="N206" s="169"/>
      <c r="O206" s="171">
        <v>4794</v>
      </c>
      <c r="P206" s="1"/>
      <c r="Q206" s="38" t="s">
        <v>45</v>
      </c>
      <c r="R206" s="1"/>
      <c r="S206" s="1"/>
      <c r="T206" s="1"/>
      <c r="U206" s="1"/>
      <c r="V206" s="1"/>
      <c r="W206" s="1"/>
      <c r="X206" s="1"/>
      <c r="Y206" s="1"/>
    </row>
    <row r="207" spans="10:25" ht="15">
      <c r="J207" s="1"/>
      <c r="K207" s="3"/>
      <c r="L207" s="1"/>
      <c r="M207" s="1"/>
      <c r="N207" s="1"/>
      <c r="O207" s="1"/>
      <c r="P207" s="1"/>
      <c r="Q207" s="1"/>
      <c r="R207" s="1"/>
      <c r="S207" s="1"/>
      <c r="T207" s="1"/>
      <c r="U207" s="1"/>
      <c r="V207" s="1"/>
      <c r="W207" s="1"/>
      <c r="X207" s="1"/>
      <c r="Y207" s="1"/>
    </row>
    <row r="208" spans="10:25" ht="15">
      <c r="J208" s="1"/>
      <c r="K208" s="3"/>
      <c r="L208" s="1"/>
      <c r="M208" s="1"/>
      <c r="N208" s="1"/>
      <c r="O208" s="1"/>
      <c r="P208" s="1"/>
      <c r="Q208" s="1"/>
      <c r="R208" s="1"/>
      <c r="S208" s="1"/>
      <c r="T208" s="1"/>
      <c r="U208" s="1"/>
      <c r="V208" s="1"/>
      <c r="W208" s="1"/>
      <c r="X208" s="1"/>
      <c r="Y208" s="1"/>
    </row>
    <row r="209" spans="10:25" ht="15.6" thickBot="1">
      <c r="J209" s="1"/>
      <c r="K209" s="3" t="s">
        <v>128</v>
      </c>
      <c r="L209" s="1"/>
      <c r="M209" s="1"/>
      <c r="N209" s="1"/>
      <c r="O209" s="1"/>
      <c r="P209" s="1"/>
      <c r="Q209" s="1"/>
      <c r="R209" s="1"/>
      <c r="S209" s="1"/>
      <c r="T209" s="1"/>
      <c r="U209" s="1"/>
      <c r="V209" s="1"/>
      <c r="W209" s="1"/>
      <c r="X209" s="1"/>
      <c r="Y209" s="1"/>
    </row>
    <row r="210" spans="10:25" ht="15">
      <c r="J210" s="1"/>
      <c r="K210" s="370" t="s">
        <v>12</v>
      </c>
      <c r="L210" s="364" t="s">
        <v>62</v>
      </c>
      <c r="M210" s="373"/>
      <c r="N210" s="364" t="s">
        <v>82</v>
      </c>
      <c r="O210" s="365"/>
      <c r="P210" s="1"/>
      <c r="Q210" s="1"/>
      <c r="R210" s="1"/>
      <c r="S210" s="1"/>
      <c r="T210" s="1"/>
      <c r="U210" s="1"/>
      <c r="V210" s="1"/>
      <c r="W210" s="1"/>
      <c r="X210" s="1"/>
      <c r="Y210" s="1"/>
    </row>
    <row r="211" spans="10:25" ht="15">
      <c r="J211" s="1"/>
      <c r="K211" s="371"/>
      <c r="L211" s="60" t="s">
        <v>33</v>
      </c>
      <c r="M211" s="60" t="s">
        <v>34</v>
      </c>
      <c r="N211" s="60" t="s">
        <v>33</v>
      </c>
      <c r="O211" s="61" t="s">
        <v>34</v>
      </c>
      <c r="P211" s="1"/>
      <c r="Q211" s="1"/>
      <c r="R211" s="1"/>
      <c r="S211" s="1"/>
      <c r="T211" s="1"/>
      <c r="U211" s="1"/>
      <c r="V211" s="1"/>
      <c r="W211" s="1"/>
      <c r="X211" s="1"/>
      <c r="Y211" s="1"/>
    </row>
    <row r="212" spans="10:25" ht="15">
      <c r="J212" s="1"/>
      <c r="K212" s="115" t="s">
        <v>129</v>
      </c>
      <c r="L212" s="44">
        <v>6.2102158049992236E-4</v>
      </c>
      <c r="M212" s="116">
        <v>4</v>
      </c>
      <c r="N212" s="81">
        <v>0</v>
      </c>
      <c r="O212" s="152">
        <v>4</v>
      </c>
      <c r="P212" s="1"/>
      <c r="Q212" s="222"/>
      <c r="R212" s="1"/>
      <c r="S212" s="1"/>
      <c r="T212" s="1"/>
      <c r="U212" s="1"/>
      <c r="V212" s="1"/>
      <c r="W212" s="1"/>
      <c r="X212" s="1"/>
      <c r="Y212" s="1"/>
    </row>
    <row r="213" spans="10:25" ht="15">
      <c r="J213" s="1"/>
      <c r="K213" s="115" t="s">
        <v>130</v>
      </c>
      <c r="L213" s="44">
        <v>0.79521813383015061</v>
      </c>
      <c r="M213" s="116">
        <v>5122</v>
      </c>
      <c r="N213" s="81">
        <v>0.436</v>
      </c>
      <c r="O213" s="152">
        <v>5122</v>
      </c>
      <c r="P213" s="1"/>
      <c r="Q213" s="1"/>
      <c r="R213" s="1"/>
      <c r="S213" s="1"/>
      <c r="T213" s="1"/>
      <c r="U213" s="1"/>
      <c r="V213" s="1"/>
      <c r="W213" s="1"/>
      <c r="X213" s="1"/>
      <c r="Y213" s="1"/>
    </row>
    <row r="214" spans="10:25" ht="15">
      <c r="J214" s="1"/>
      <c r="K214" s="115" t="s">
        <v>101</v>
      </c>
      <c r="L214" s="44">
        <v>0.20416084458934947</v>
      </c>
      <c r="M214" s="116">
        <v>1315</v>
      </c>
      <c r="N214" s="81">
        <v>0.112</v>
      </c>
      <c r="O214" s="152">
        <v>1315</v>
      </c>
      <c r="P214" s="1"/>
      <c r="Q214" s="1"/>
      <c r="R214" s="1"/>
      <c r="S214" s="1"/>
      <c r="T214" s="1"/>
      <c r="U214" s="1"/>
      <c r="V214" s="1"/>
      <c r="W214" s="1"/>
      <c r="X214" s="1"/>
      <c r="Y214" s="1"/>
    </row>
    <row r="215" spans="10:25" ht="15">
      <c r="J215" s="1"/>
      <c r="K215" s="115" t="s">
        <v>131</v>
      </c>
      <c r="L215" s="223"/>
      <c r="M215" s="224"/>
      <c r="N215" s="81">
        <v>0.45200000000000001</v>
      </c>
      <c r="O215" s="152">
        <v>5306</v>
      </c>
      <c r="P215" s="1"/>
      <c r="Q215" s="1"/>
      <c r="R215" s="1"/>
      <c r="S215" s="1"/>
      <c r="T215" s="1"/>
      <c r="U215" s="1"/>
      <c r="V215" s="1"/>
      <c r="W215" s="1"/>
      <c r="X215" s="1"/>
      <c r="Y215" s="1"/>
    </row>
    <row r="216" spans="10:25" ht="15.6" thickBot="1">
      <c r="J216" s="1"/>
      <c r="K216" s="125" t="s">
        <v>74</v>
      </c>
      <c r="L216" s="127"/>
      <c r="M216" s="126">
        <v>6441</v>
      </c>
      <c r="N216" s="225"/>
      <c r="O216" s="226">
        <f>SUM(O212:O215)</f>
        <v>11747</v>
      </c>
      <c r="P216" s="1"/>
      <c r="Q216" s="38" t="s">
        <v>45</v>
      </c>
      <c r="R216" s="1"/>
      <c r="S216" s="1"/>
      <c r="T216" s="1"/>
      <c r="U216" s="1"/>
      <c r="V216" s="1"/>
      <c r="W216" s="1"/>
      <c r="X216" s="1"/>
      <c r="Y216" s="1"/>
    </row>
    <row r="217" spans="10:25" ht="15">
      <c r="J217" s="1"/>
      <c r="K217" s="3"/>
      <c r="L217" s="1"/>
      <c r="M217" s="1"/>
      <c r="N217" s="1"/>
      <c r="O217" s="1"/>
      <c r="P217" s="1"/>
      <c r="Q217" s="1"/>
      <c r="R217" s="1"/>
      <c r="S217" s="1"/>
      <c r="T217" s="1"/>
      <c r="U217" s="1"/>
      <c r="V217" s="1"/>
      <c r="W217" s="1"/>
      <c r="X217" s="1"/>
      <c r="Y217" s="1"/>
    </row>
    <row r="218" spans="10:25" ht="15">
      <c r="J218" s="1"/>
      <c r="K218" s="3"/>
      <c r="L218" s="1"/>
      <c r="M218" s="1"/>
      <c r="N218" s="1"/>
      <c r="O218" s="1"/>
      <c r="P218" s="1"/>
      <c r="Q218" s="1"/>
      <c r="R218" s="1"/>
      <c r="S218" s="1"/>
      <c r="T218" s="1"/>
      <c r="U218" s="1"/>
      <c r="V218" s="1"/>
      <c r="W218" s="1"/>
      <c r="X218" s="1"/>
      <c r="Y218" s="1"/>
    </row>
    <row r="219" spans="10:25" ht="15.6" thickBot="1">
      <c r="J219" s="1"/>
      <c r="K219" s="1" t="s">
        <v>132</v>
      </c>
      <c r="L219" s="1"/>
      <c r="M219" s="1"/>
      <c r="N219" s="1"/>
      <c r="O219" s="1"/>
      <c r="P219" s="1"/>
      <c r="Q219" s="1"/>
      <c r="R219" s="1"/>
      <c r="S219" s="1"/>
      <c r="T219" s="1"/>
      <c r="U219" s="1"/>
      <c r="V219" s="1"/>
      <c r="W219" s="1"/>
      <c r="X219" s="1"/>
      <c r="Y219" s="1"/>
    </row>
    <row r="220" spans="10:25" ht="45">
      <c r="J220" s="1"/>
      <c r="K220" s="227" t="s">
        <v>22</v>
      </c>
      <c r="L220" s="75" t="s">
        <v>23</v>
      </c>
      <c r="M220" s="75" t="s">
        <v>24</v>
      </c>
      <c r="N220" s="75" t="s">
        <v>25</v>
      </c>
      <c r="O220" s="228" t="s">
        <v>26</v>
      </c>
      <c r="P220" s="228" t="s">
        <v>48</v>
      </c>
      <c r="Q220" s="76" t="s">
        <v>133</v>
      </c>
      <c r="R220" s="1"/>
      <c r="S220" s="81"/>
      <c r="T220" s="1"/>
      <c r="U220" s="1"/>
      <c r="V220" s="1"/>
      <c r="W220" s="1"/>
      <c r="X220" s="1"/>
      <c r="Y220" s="1"/>
    </row>
    <row r="221" spans="10:25" ht="15.6" thickBot="1">
      <c r="J221" s="1"/>
      <c r="K221" s="14" t="s">
        <v>134</v>
      </c>
      <c r="L221" s="229">
        <v>3.2000000000000001E-2</v>
      </c>
      <c r="M221" s="229">
        <v>3.4000000000000002E-2</v>
      </c>
      <c r="N221" s="229">
        <v>3.4000000000000002E-2</v>
      </c>
      <c r="O221" s="230">
        <v>3.5000000000000003E-2</v>
      </c>
      <c r="P221" s="231">
        <v>3.5157912658551123E-2</v>
      </c>
      <c r="Q221" s="232">
        <v>413</v>
      </c>
      <c r="R221" s="1"/>
      <c r="S221" s="81"/>
      <c r="T221" s="1"/>
      <c r="U221" s="1"/>
      <c r="V221" s="1"/>
      <c r="W221" s="1"/>
      <c r="X221" s="1"/>
      <c r="Y221" s="1"/>
    </row>
    <row r="222" spans="10:25" ht="15">
      <c r="J222" s="1"/>
      <c r="K222" s="17" t="s">
        <v>29</v>
      </c>
      <c r="L222" s="233" t="s">
        <v>135</v>
      </c>
      <c r="M222" s="234"/>
      <c r="N222" s="234"/>
      <c r="O222" s="235"/>
      <c r="P222" s="57" t="s">
        <v>30</v>
      </c>
      <c r="Q222" s="221"/>
      <c r="R222" s="1"/>
      <c r="S222" s="1"/>
      <c r="T222" s="1"/>
      <c r="U222" s="1"/>
      <c r="V222" s="1"/>
      <c r="W222" s="1"/>
      <c r="X222" s="1"/>
      <c r="Y222" s="1"/>
    </row>
    <row r="223" spans="10:25" ht="15">
      <c r="J223" s="1"/>
      <c r="K223" s="17"/>
      <c r="L223" s="233"/>
      <c r="M223" s="234"/>
      <c r="N223" s="234"/>
      <c r="O223" s="235"/>
      <c r="P223" s="57"/>
      <c r="Q223" s="221"/>
      <c r="R223" s="1"/>
      <c r="S223" s="1"/>
      <c r="T223" s="1"/>
      <c r="U223" s="1"/>
      <c r="V223" s="1"/>
      <c r="W223" s="1"/>
      <c r="X223" s="1"/>
      <c r="Y223" s="1"/>
    </row>
    <row r="224" spans="10:25" ht="15.6" thickBot="1">
      <c r="J224" s="236"/>
      <c r="K224" s="1" t="s">
        <v>136</v>
      </c>
      <c r="L224" s="1"/>
      <c r="M224" s="1"/>
      <c r="N224" s="1"/>
      <c r="O224" s="1"/>
      <c r="P224" s="1"/>
      <c r="Q224" s="1"/>
      <c r="R224" s="236"/>
      <c r="S224" s="236"/>
      <c r="T224" s="236"/>
      <c r="U224" s="236"/>
      <c r="V224" s="236"/>
      <c r="W224" s="236"/>
      <c r="X224" s="236"/>
      <c r="Y224" s="236"/>
    </row>
    <row r="225" spans="10:25" ht="45">
      <c r="J225" s="236"/>
      <c r="K225" s="227" t="s">
        <v>22</v>
      </c>
      <c r="L225" s="75" t="s">
        <v>23</v>
      </c>
      <c r="M225" s="75" t="s">
        <v>24</v>
      </c>
      <c r="N225" s="75" t="s">
        <v>25</v>
      </c>
      <c r="O225" s="228" t="s">
        <v>137</v>
      </c>
      <c r="P225" s="228" t="s">
        <v>48</v>
      </c>
      <c r="Q225" s="237" t="s">
        <v>133</v>
      </c>
      <c r="R225" s="236"/>
      <c r="S225" s="236"/>
      <c r="T225" s="236"/>
      <c r="U225" s="236"/>
      <c r="V225" s="236"/>
      <c r="W225" s="236"/>
      <c r="X225" s="236"/>
      <c r="Y225" s="236"/>
    </row>
    <row r="226" spans="10:25" ht="15.6" thickBot="1">
      <c r="J226" s="236"/>
      <c r="K226" s="14" t="s">
        <v>134</v>
      </c>
      <c r="L226" s="238"/>
      <c r="M226" s="238"/>
      <c r="N226" s="238"/>
      <c r="O226" s="239"/>
      <c r="P226" s="231">
        <v>3.200817229931046E-2</v>
      </c>
      <c r="Q226" s="232">
        <v>376</v>
      </c>
      <c r="R226" s="236"/>
      <c r="S226" s="236"/>
      <c r="T226" s="236"/>
      <c r="U226" s="236"/>
      <c r="V226" s="236"/>
      <c r="W226" s="236"/>
      <c r="X226" s="236"/>
      <c r="Y226" s="236"/>
    </row>
    <row r="227" spans="10:25" ht="15">
      <c r="J227" s="236"/>
      <c r="K227" s="17" t="s">
        <v>29</v>
      </c>
      <c r="L227" s="233" t="s">
        <v>138</v>
      </c>
      <c r="M227" s="234"/>
      <c r="N227" s="234"/>
      <c r="O227" s="235"/>
      <c r="P227" s="57" t="s">
        <v>30</v>
      </c>
      <c r="Q227" s="240"/>
      <c r="R227" s="236"/>
      <c r="S227" s="236"/>
      <c r="T227" s="236"/>
      <c r="U227" s="236"/>
      <c r="V227" s="236"/>
      <c r="W227" s="236"/>
      <c r="X227" s="236"/>
      <c r="Y227" s="236"/>
    </row>
    <row r="228" spans="10:25" ht="15">
      <c r="J228" s="1"/>
      <c r="K228" s="1"/>
      <c r="L228" s="1"/>
      <c r="M228" s="1"/>
      <c r="N228" s="1"/>
      <c r="O228" s="1"/>
      <c r="P228" s="1"/>
      <c r="Q228" s="1"/>
      <c r="R228" s="1"/>
      <c r="S228" s="1"/>
      <c r="T228" s="1"/>
      <c r="U228" s="1"/>
      <c r="V228" s="1"/>
      <c r="W228" s="1"/>
      <c r="X228" s="1"/>
      <c r="Y228" s="1"/>
    </row>
    <row r="229" spans="10:25" ht="15">
      <c r="J229" s="1"/>
      <c r="K229" s="39"/>
      <c r="L229" s="1"/>
      <c r="M229" s="1"/>
      <c r="N229" s="1"/>
      <c r="O229" s="1"/>
      <c r="P229" s="1"/>
      <c r="Q229" s="1"/>
      <c r="R229" s="1"/>
      <c r="S229" s="1"/>
      <c r="T229" s="1"/>
      <c r="U229" s="1"/>
      <c r="V229" s="1"/>
      <c r="W229" s="1"/>
      <c r="X229" s="1"/>
      <c r="Y229" s="1"/>
    </row>
    <row r="230" spans="10:25" ht="15.6" thickBot="1">
      <c r="J230" s="1"/>
      <c r="K230" s="1" t="s">
        <v>139</v>
      </c>
      <c r="L230" s="1"/>
      <c r="M230" s="1"/>
      <c r="N230" s="1"/>
      <c r="O230" s="1"/>
      <c r="P230" s="1"/>
      <c r="Q230" s="1"/>
      <c r="R230" s="1"/>
      <c r="S230" s="1"/>
      <c r="T230" s="1"/>
      <c r="U230" s="1"/>
      <c r="V230" s="1"/>
      <c r="W230" s="1"/>
      <c r="X230" s="1"/>
      <c r="Y230" s="1"/>
    </row>
    <row r="231" spans="10:25" ht="15">
      <c r="J231" s="1"/>
      <c r="K231" s="241" t="s">
        <v>140</v>
      </c>
      <c r="L231" s="180" t="s">
        <v>33</v>
      </c>
      <c r="M231" s="76" t="s">
        <v>34</v>
      </c>
      <c r="N231" s="1"/>
      <c r="O231" s="1"/>
      <c r="P231" s="1"/>
      <c r="Q231" s="1"/>
      <c r="R231" s="1"/>
      <c r="S231" s="1"/>
      <c r="T231" s="1"/>
      <c r="U231" s="1"/>
      <c r="V231" s="1"/>
      <c r="W231" s="1"/>
      <c r="X231" s="1"/>
      <c r="Y231" s="1"/>
    </row>
    <row r="232" spans="10:25" ht="15">
      <c r="J232" s="1"/>
      <c r="K232" s="20" t="s">
        <v>35</v>
      </c>
      <c r="L232" s="183">
        <v>0.13801452784503632</v>
      </c>
      <c r="M232" s="104">
        <v>57</v>
      </c>
      <c r="N232" s="1"/>
      <c r="O232" s="1"/>
      <c r="P232" s="1"/>
      <c r="Q232" s="1"/>
      <c r="R232" s="1"/>
      <c r="S232" s="1"/>
      <c r="T232" s="1"/>
      <c r="U232" s="1"/>
      <c r="V232" s="1"/>
      <c r="W232" s="1"/>
      <c r="X232" s="1"/>
      <c r="Y232" s="1"/>
    </row>
    <row r="233" spans="10:25" ht="15">
      <c r="J233" s="1"/>
      <c r="K233" s="20" t="s">
        <v>36</v>
      </c>
      <c r="L233" s="183">
        <v>0.16949152542372881</v>
      </c>
      <c r="M233" s="104">
        <v>70</v>
      </c>
      <c r="N233" s="1"/>
      <c r="O233" s="1"/>
      <c r="P233" s="1"/>
      <c r="Q233" s="1"/>
      <c r="R233" s="1"/>
      <c r="S233" s="1"/>
      <c r="T233" s="1"/>
      <c r="U233" s="1"/>
      <c r="V233" s="1"/>
      <c r="W233" s="1"/>
      <c r="X233" s="1"/>
      <c r="Y233" s="1"/>
    </row>
    <row r="234" spans="10:25" ht="15">
      <c r="J234" s="1"/>
      <c r="K234" s="20" t="s">
        <v>37</v>
      </c>
      <c r="L234" s="183">
        <v>0.28329297820823246</v>
      </c>
      <c r="M234" s="104">
        <v>117</v>
      </c>
      <c r="N234" s="1"/>
      <c r="O234" s="1"/>
      <c r="P234" s="1"/>
      <c r="Q234" s="1"/>
      <c r="R234" s="1"/>
      <c r="S234" s="1"/>
      <c r="T234" s="1"/>
      <c r="U234" s="1"/>
      <c r="V234" s="1"/>
      <c r="W234" s="1"/>
      <c r="X234" s="1"/>
      <c r="Y234" s="1"/>
    </row>
    <row r="235" spans="10:25" ht="15">
      <c r="J235" s="1"/>
      <c r="K235" s="25" t="s">
        <v>38</v>
      </c>
      <c r="L235" s="185">
        <v>0.23728813559322035</v>
      </c>
      <c r="M235" s="106">
        <v>98</v>
      </c>
      <c r="N235" s="1"/>
      <c r="O235" s="1"/>
      <c r="P235" s="1"/>
      <c r="Q235" s="1"/>
      <c r="R235" s="1"/>
      <c r="S235" s="1"/>
      <c r="T235" s="1"/>
      <c r="U235" s="1"/>
      <c r="V235" s="1"/>
      <c r="W235" s="1"/>
      <c r="X235" s="1"/>
      <c r="Y235" s="1"/>
    </row>
    <row r="236" spans="10:25" ht="15">
      <c r="J236" s="1"/>
      <c r="K236" s="25" t="s">
        <v>39</v>
      </c>
      <c r="L236" s="185">
        <v>7.990314769975787E-2</v>
      </c>
      <c r="M236" s="106">
        <v>33</v>
      </c>
      <c r="N236" s="1"/>
      <c r="O236" s="1"/>
      <c r="P236" s="1"/>
      <c r="Q236" s="1"/>
      <c r="R236" s="1"/>
      <c r="S236" s="1"/>
      <c r="T236" s="1"/>
      <c r="U236" s="1"/>
      <c r="V236" s="1"/>
      <c r="W236" s="1"/>
      <c r="X236" s="1"/>
      <c r="Y236" s="1"/>
    </row>
    <row r="237" spans="10:25" ht="15">
      <c r="J237" s="1"/>
      <c r="K237" s="25" t="s">
        <v>40</v>
      </c>
      <c r="L237" s="185">
        <v>2.1791767554479417E-2</v>
      </c>
      <c r="M237" s="106">
        <v>9</v>
      </c>
      <c r="N237" s="1"/>
      <c r="O237" s="1"/>
      <c r="P237" s="1"/>
      <c r="Q237" s="1"/>
      <c r="R237" s="1"/>
      <c r="S237" s="1"/>
      <c r="T237" s="1"/>
      <c r="U237" s="1"/>
      <c r="V237" s="1"/>
      <c r="W237" s="1"/>
      <c r="X237" s="1"/>
      <c r="Y237" s="1"/>
    </row>
    <row r="238" spans="10:25" ht="15">
      <c r="J238" s="1"/>
      <c r="K238" s="25" t="s">
        <v>41</v>
      </c>
      <c r="L238" s="185">
        <v>7.2639225181598066E-3</v>
      </c>
      <c r="M238" s="106">
        <v>3</v>
      </c>
      <c r="N238" s="1"/>
      <c r="O238" s="1"/>
      <c r="P238" s="1"/>
      <c r="Q238" s="1"/>
      <c r="R238" s="1"/>
      <c r="S238" s="1"/>
      <c r="T238" s="1"/>
      <c r="U238" s="1"/>
      <c r="V238" s="1"/>
      <c r="W238" s="1"/>
      <c r="X238" s="1"/>
      <c r="Y238" s="1"/>
    </row>
    <row r="239" spans="10:25" ht="15">
      <c r="J239" s="1"/>
      <c r="K239" s="31" t="s">
        <v>42</v>
      </c>
      <c r="L239" s="187">
        <v>4.8426150121065374E-2</v>
      </c>
      <c r="M239" s="109">
        <v>20</v>
      </c>
      <c r="N239" s="1"/>
      <c r="O239" s="1"/>
      <c r="P239" s="1"/>
      <c r="Q239" s="1"/>
      <c r="R239" s="1"/>
      <c r="S239" s="1"/>
      <c r="T239" s="1"/>
      <c r="U239" s="1"/>
      <c r="V239" s="1"/>
      <c r="W239" s="1"/>
      <c r="X239" s="1"/>
      <c r="Y239" s="1"/>
    </row>
    <row r="240" spans="10:25" ht="15">
      <c r="J240" s="1"/>
      <c r="K240" s="34" t="s">
        <v>43</v>
      </c>
      <c r="L240" s="187">
        <v>1.4527845036319613E-2</v>
      </c>
      <c r="M240" s="109">
        <v>6</v>
      </c>
      <c r="N240" s="1"/>
      <c r="O240" s="1"/>
      <c r="P240" s="1"/>
      <c r="Q240" s="1"/>
      <c r="R240" s="1"/>
      <c r="S240" s="1"/>
      <c r="T240" s="1"/>
      <c r="U240" s="1"/>
      <c r="V240" s="1"/>
      <c r="W240" s="1"/>
      <c r="X240" s="1"/>
      <c r="Y240" s="1"/>
    </row>
    <row r="241" spans="10:25" ht="15.6" thickBot="1">
      <c r="J241" s="1"/>
      <c r="K241" s="35" t="s">
        <v>44</v>
      </c>
      <c r="L241" s="188"/>
      <c r="M241" s="112">
        <v>413</v>
      </c>
      <c r="N241" s="1"/>
      <c r="O241" s="1"/>
      <c r="P241" s="1"/>
      <c r="Q241" s="1"/>
      <c r="R241" s="1"/>
      <c r="S241" s="1"/>
      <c r="T241" s="1"/>
      <c r="U241" s="1"/>
      <c r="V241" s="1"/>
      <c r="W241" s="1"/>
      <c r="X241" s="1"/>
      <c r="Y241" s="1"/>
    </row>
    <row r="242" spans="10:25" ht="15">
      <c r="J242" s="1"/>
      <c r="K242" s="39" t="s">
        <v>141</v>
      </c>
      <c r="L242" s="242"/>
      <c r="M242" s="243"/>
      <c r="N242" s="1"/>
      <c r="O242" s="1"/>
      <c r="P242" s="1"/>
      <c r="Q242" s="1"/>
      <c r="R242" s="1"/>
      <c r="S242" s="1"/>
      <c r="T242" s="1"/>
      <c r="U242" s="1"/>
      <c r="V242" s="1"/>
      <c r="W242" s="1"/>
      <c r="X242" s="1"/>
      <c r="Y242" s="1"/>
    </row>
    <row r="243" spans="10:25" ht="15">
      <c r="J243" s="1"/>
      <c r="K243" s="39" t="s">
        <v>46</v>
      </c>
      <c r="L243" s="242"/>
      <c r="M243" s="243"/>
      <c r="N243" s="1"/>
      <c r="O243" s="1" t="s">
        <v>142</v>
      </c>
      <c r="P243" s="1"/>
      <c r="Q243" s="1"/>
      <c r="R243" s="1"/>
      <c r="S243" s="1"/>
      <c r="T243" s="1"/>
      <c r="U243" s="1"/>
      <c r="V243" s="1"/>
      <c r="W243" s="1"/>
      <c r="X243" s="1"/>
      <c r="Y243" s="1"/>
    </row>
    <row r="244" spans="10:25" ht="15">
      <c r="J244" s="1"/>
      <c r="K244" s="39"/>
      <c r="L244" s="242"/>
      <c r="M244" s="243"/>
      <c r="N244" s="1"/>
      <c r="O244" s="1"/>
      <c r="P244" s="1"/>
      <c r="Q244" s="1"/>
      <c r="R244" s="1"/>
      <c r="S244" s="1"/>
      <c r="T244" s="1"/>
      <c r="U244" s="1"/>
      <c r="V244" s="1"/>
      <c r="W244" s="1"/>
      <c r="X244" s="1"/>
      <c r="Y244" s="1"/>
    </row>
    <row r="245" spans="10:25" ht="15.6" thickBot="1">
      <c r="J245" s="236"/>
      <c r="K245" s="1" t="s">
        <v>143</v>
      </c>
      <c r="L245" s="1"/>
      <c r="M245" s="1"/>
      <c r="N245" s="244"/>
      <c r="O245" s="244"/>
      <c r="P245" s="236"/>
      <c r="Q245" s="236"/>
      <c r="R245" s="236"/>
      <c r="S245" s="236"/>
      <c r="T245" s="236"/>
      <c r="U245" s="236"/>
      <c r="V245" s="236"/>
      <c r="W245" s="236"/>
      <c r="X245" s="236"/>
      <c r="Y245" s="236"/>
    </row>
    <row r="246" spans="10:25" ht="15">
      <c r="J246" s="236"/>
      <c r="K246" s="241" t="s">
        <v>140</v>
      </c>
      <c r="L246" s="180" t="s">
        <v>33</v>
      </c>
      <c r="M246" s="76" t="s">
        <v>34</v>
      </c>
      <c r="N246" s="244"/>
      <c r="O246" s="244"/>
      <c r="P246" s="236"/>
      <c r="Q246" s="236"/>
      <c r="R246" s="236"/>
      <c r="S246" s="236"/>
      <c r="T246" s="236"/>
      <c r="U246" s="236"/>
      <c r="V246" s="236"/>
      <c r="W246" s="236"/>
      <c r="X246" s="236"/>
      <c r="Y246" s="236"/>
    </row>
    <row r="247" spans="10:25" ht="15">
      <c r="J247" s="236"/>
      <c r="K247" s="20" t="s">
        <v>35</v>
      </c>
      <c r="L247" s="183">
        <v>0.11380145278450363</v>
      </c>
      <c r="M247" s="104">
        <v>47</v>
      </c>
      <c r="N247" s="244"/>
      <c r="O247" s="244"/>
      <c r="P247" s="236"/>
      <c r="Q247" s="236"/>
      <c r="R247" s="236"/>
      <c r="S247" s="236"/>
      <c r="T247" s="236"/>
      <c r="U247" s="236"/>
      <c r="V247" s="236"/>
      <c r="W247" s="236"/>
      <c r="X247" s="236"/>
      <c r="Y247" s="236"/>
    </row>
    <row r="248" spans="10:25" ht="15">
      <c r="J248" s="236"/>
      <c r="K248" s="20" t="s">
        <v>36</v>
      </c>
      <c r="L248" s="183">
        <v>0.15496368038740921</v>
      </c>
      <c r="M248" s="104">
        <v>64</v>
      </c>
      <c r="N248" s="244"/>
      <c r="O248" s="244"/>
      <c r="P248" s="236"/>
      <c r="Q248" s="236"/>
      <c r="R248" s="236"/>
      <c r="S248" s="236"/>
      <c r="T248" s="236"/>
      <c r="U248" s="236"/>
      <c r="V248" s="236"/>
      <c r="W248" s="236"/>
      <c r="X248" s="236"/>
      <c r="Y248" s="236"/>
    </row>
    <row r="249" spans="10:25" ht="15">
      <c r="J249" s="236"/>
      <c r="K249" s="20" t="s">
        <v>37</v>
      </c>
      <c r="L249" s="183">
        <v>0.26150121065375304</v>
      </c>
      <c r="M249" s="104">
        <v>108</v>
      </c>
      <c r="N249" s="244"/>
      <c r="O249" s="244"/>
      <c r="P249" s="236"/>
      <c r="Q249" s="236"/>
      <c r="R249" s="236"/>
      <c r="S249" s="236"/>
      <c r="T249" s="236"/>
      <c r="U249" s="236"/>
      <c r="V249" s="236"/>
      <c r="W249" s="236"/>
      <c r="X249" s="236"/>
      <c r="Y249" s="236"/>
    </row>
    <row r="250" spans="10:25" ht="15">
      <c r="J250" s="236"/>
      <c r="K250" s="25" t="s">
        <v>38</v>
      </c>
      <c r="L250" s="185">
        <v>0.22760290556900725</v>
      </c>
      <c r="M250" s="106">
        <v>94</v>
      </c>
      <c r="N250" s="244"/>
      <c r="O250" s="244"/>
      <c r="P250" s="236"/>
      <c r="Q250" s="236"/>
      <c r="R250" s="236"/>
      <c r="S250" s="236"/>
      <c r="T250" s="236"/>
      <c r="U250" s="236"/>
      <c r="V250" s="236"/>
      <c r="W250" s="236"/>
      <c r="X250" s="236"/>
      <c r="Y250" s="236"/>
    </row>
    <row r="251" spans="10:25" ht="15">
      <c r="J251" s="236"/>
      <c r="K251" s="25" t="s">
        <v>39</v>
      </c>
      <c r="L251" s="185">
        <v>7.5060532687651338E-2</v>
      </c>
      <c r="M251" s="106">
        <v>31</v>
      </c>
      <c r="N251" s="244"/>
      <c r="O251" s="244"/>
      <c r="P251" s="236"/>
      <c r="Q251" s="236"/>
      <c r="R251" s="236"/>
      <c r="S251" s="236"/>
      <c r="T251" s="236"/>
      <c r="U251" s="236"/>
      <c r="V251" s="236"/>
      <c r="W251" s="236"/>
      <c r="X251" s="236"/>
      <c r="Y251" s="236"/>
    </row>
    <row r="252" spans="10:25" ht="15">
      <c r="J252" s="236"/>
      <c r="K252" s="25" t="s">
        <v>40</v>
      </c>
      <c r="L252" s="185">
        <v>2.1791767554479417E-2</v>
      </c>
      <c r="M252" s="106">
        <v>9</v>
      </c>
      <c r="N252" s="244"/>
      <c r="O252" s="244"/>
      <c r="P252" s="236"/>
      <c r="Q252" s="236"/>
      <c r="R252" s="236"/>
      <c r="S252" s="236"/>
      <c r="T252" s="236"/>
      <c r="U252" s="236"/>
      <c r="V252" s="236"/>
      <c r="W252" s="236"/>
      <c r="X252" s="236"/>
      <c r="Y252" s="236"/>
    </row>
    <row r="253" spans="10:25" ht="15">
      <c r="J253" s="236"/>
      <c r="K253" s="25" t="s">
        <v>41</v>
      </c>
      <c r="L253" s="185">
        <v>4.8426150121065378E-3</v>
      </c>
      <c r="M253" s="106">
        <v>2</v>
      </c>
      <c r="N253" s="244"/>
      <c r="O253" s="244"/>
      <c r="P253" s="236"/>
      <c r="Q253" s="236"/>
      <c r="R253" s="236"/>
      <c r="S253" s="236"/>
      <c r="T253" s="236"/>
      <c r="U253" s="236"/>
      <c r="V253" s="236"/>
      <c r="W253" s="236"/>
      <c r="X253" s="236"/>
      <c r="Y253" s="236"/>
    </row>
    <row r="254" spans="10:25" ht="15">
      <c r="J254" s="236"/>
      <c r="K254" s="31" t="s">
        <v>42</v>
      </c>
      <c r="L254" s="187">
        <v>3.8740920096852302E-2</v>
      </c>
      <c r="M254" s="109">
        <v>16</v>
      </c>
      <c r="N254" s="244"/>
      <c r="O254" s="244"/>
      <c r="P254" s="236"/>
      <c r="Q254" s="236"/>
      <c r="R254" s="236"/>
      <c r="S254" s="236"/>
      <c r="T254" s="236"/>
      <c r="U254" s="236"/>
      <c r="V254" s="236"/>
      <c r="W254" s="236"/>
      <c r="X254" s="236"/>
      <c r="Y254" s="236"/>
    </row>
    <row r="255" spans="10:25" ht="15">
      <c r="J255" s="236"/>
      <c r="K255" s="34" t="s">
        <v>43</v>
      </c>
      <c r="L255" s="187">
        <v>1.2106537530266344E-2</v>
      </c>
      <c r="M255" s="109">
        <v>5</v>
      </c>
      <c r="N255" s="244"/>
      <c r="O255" s="244"/>
      <c r="P255" s="236"/>
      <c r="Q255" s="236"/>
      <c r="R255" s="236"/>
      <c r="S255" s="236"/>
      <c r="T255" s="236"/>
      <c r="U255" s="236"/>
      <c r="V255" s="236"/>
      <c r="W255" s="236"/>
      <c r="X255" s="236"/>
      <c r="Y255" s="236"/>
    </row>
    <row r="256" spans="10:25" ht="15.6" thickBot="1">
      <c r="J256" s="236"/>
      <c r="K256" s="35" t="s">
        <v>44</v>
      </c>
      <c r="L256" s="188"/>
      <c r="M256" s="112">
        <v>376</v>
      </c>
      <c r="N256" s="244" t="s">
        <v>144</v>
      </c>
      <c r="O256" s="244"/>
      <c r="P256" s="236"/>
      <c r="Q256" s="236"/>
      <c r="R256" s="236"/>
      <c r="S256" s="236"/>
      <c r="T256" s="236"/>
      <c r="U256" s="236"/>
      <c r="V256" s="236"/>
      <c r="W256" s="236"/>
      <c r="X256" s="236"/>
      <c r="Y256" s="236"/>
    </row>
    <row r="257" spans="10:25">
      <c r="J257" s="236"/>
      <c r="K257" s="245" t="s">
        <v>46</v>
      </c>
      <c r="L257" s="246"/>
      <c r="M257" s="247"/>
      <c r="N257" s="244"/>
      <c r="O257" s="236"/>
      <c r="P257" s="236"/>
      <c r="Q257" s="236"/>
      <c r="R257" s="236"/>
      <c r="S257" s="236"/>
      <c r="T257" s="236"/>
      <c r="U257" s="236"/>
      <c r="V257" s="236"/>
      <c r="W257" s="236"/>
      <c r="X257" s="236"/>
      <c r="Y257" s="236"/>
    </row>
    <row r="258" spans="10:25">
      <c r="J258" s="236"/>
      <c r="K258" s="245"/>
      <c r="L258" s="246"/>
      <c r="M258" s="247"/>
      <c r="N258" s="244"/>
      <c r="O258" s="236"/>
      <c r="P258" s="236"/>
      <c r="Q258" s="236"/>
      <c r="R258" s="236"/>
      <c r="S258" s="236"/>
      <c r="T258" s="236"/>
      <c r="U258" s="236"/>
      <c r="V258" s="236"/>
      <c r="W258" s="236"/>
      <c r="X258" s="236"/>
      <c r="Y258" s="236"/>
    </row>
    <row r="259" spans="10:25" ht="15.6" thickBot="1">
      <c r="K259" s="248" t="s">
        <v>145</v>
      </c>
      <c r="L259" s="248"/>
      <c r="M259" s="248"/>
      <c r="N259" s="248"/>
      <c r="O259" s="248"/>
      <c r="P259" s="248"/>
      <c r="Q259" s="248"/>
    </row>
    <row r="260" spans="10:25" ht="15.6" thickBot="1">
      <c r="K260" s="248"/>
      <c r="L260" s="380" t="s">
        <v>114</v>
      </c>
      <c r="M260" s="381"/>
      <c r="N260" s="381" t="s">
        <v>115</v>
      </c>
      <c r="O260" s="382"/>
      <c r="P260" s="248"/>
      <c r="Q260" s="248"/>
    </row>
    <row r="261" spans="10:25" ht="15.6">
      <c r="K261" s="249" t="s">
        <v>140</v>
      </c>
      <c r="L261" s="250" t="s">
        <v>33</v>
      </c>
      <c r="M261" s="251" t="s">
        <v>34</v>
      </c>
      <c r="N261" s="250" t="s">
        <v>33</v>
      </c>
      <c r="O261" s="250" t="s">
        <v>34</v>
      </c>
      <c r="P261" s="180" t="s">
        <v>33</v>
      </c>
      <c r="Q261" s="76" t="s">
        <v>34</v>
      </c>
    </row>
    <row r="262" spans="10:25" ht="15">
      <c r="K262" s="252" t="s">
        <v>35</v>
      </c>
      <c r="L262" s="253">
        <v>8.9622641509433956E-2</v>
      </c>
      <c r="M262" s="254">
        <v>19</v>
      </c>
      <c r="N262" s="253">
        <v>0.1890547263681592</v>
      </c>
      <c r="O262" s="255">
        <v>38</v>
      </c>
      <c r="P262" s="183">
        <v>0.13801452784503632</v>
      </c>
      <c r="Q262" s="104">
        <v>57</v>
      </c>
    </row>
    <row r="263" spans="10:25" ht="15">
      <c r="K263" s="252" t="s">
        <v>36</v>
      </c>
      <c r="L263" s="253">
        <v>0.16981132075471697</v>
      </c>
      <c r="M263" s="254">
        <v>36</v>
      </c>
      <c r="N263" s="253">
        <v>0.1691542288557214</v>
      </c>
      <c r="O263" s="254">
        <v>34</v>
      </c>
      <c r="P263" s="183">
        <v>0.16949152542372881</v>
      </c>
      <c r="Q263" s="104">
        <v>70</v>
      </c>
    </row>
    <row r="264" spans="10:25" ht="15">
      <c r="K264" s="252" t="s">
        <v>37</v>
      </c>
      <c r="L264" s="253">
        <v>0.26886792452830188</v>
      </c>
      <c r="M264" s="254">
        <v>57</v>
      </c>
      <c r="N264" s="253">
        <v>0.29850746268656714</v>
      </c>
      <c r="O264" s="254">
        <v>60</v>
      </c>
      <c r="P264" s="183">
        <v>0.28329297820823246</v>
      </c>
      <c r="Q264" s="104">
        <v>117</v>
      </c>
    </row>
    <row r="265" spans="10:25" ht="15">
      <c r="K265" s="256" t="s">
        <v>38</v>
      </c>
      <c r="L265" s="257">
        <v>0.24528301886792453</v>
      </c>
      <c r="M265" s="258">
        <v>52</v>
      </c>
      <c r="N265" s="257">
        <v>0.22885572139303484</v>
      </c>
      <c r="O265" s="258">
        <v>46</v>
      </c>
      <c r="P265" s="185">
        <v>0.23728813559322035</v>
      </c>
      <c r="Q265" s="106">
        <v>98</v>
      </c>
    </row>
    <row r="266" spans="10:25" ht="15">
      <c r="K266" s="256" t="s">
        <v>39</v>
      </c>
      <c r="L266" s="257">
        <v>0.10377358490566038</v>
      </c>
      <c r="M266" s="258">
        <v>22</v>
      </c>
      <c r="N266" s="257">
        <v>5.4726368159203981E-2</v>
      </c>
      <c r="O266" s="258">
        <v>11</v>
      </c>
      <c r="P266" s="185">
        <v>7.990314769975787E-2</v>
      </c>
      <c r="Q266" s="106">
        <v>33</v>
      </c>
    </row>
    <row r="267" spans="10:25" ht="15">
      <c r="K267" s="256" t="s">
        <v>40</v>
      </c>
      <c r="L267" s="257">
        <v>1.8867924528301886E-2</v>
      </c>
      <c r="M267" s="258">
        <v>4</v>
      </c>
      <c r="N267" s="257">
        <v>2.4875621890547265E-2</v>
      </c>
      <c r="O267" s="258">
        <v>5</v>
      </c>
      <c r="P267" s="185">
        <v>2.1791767554479417E-2</v>
      </c>
      <c r="Q267" s="106">
        <v>9</v>
      </c>
    </row>
    <row r="268" spans="10:25" ht="15">
      <c r="K268" s="256" t="s">
        <v>41</v>
      </c>
      <c r="L268" s="257">
        <v>9.433962264150943E-3</v>
      </c>
      <c r="M268" s="258">
        <v>2</v>
      </c>
      <c r="N268" s="257">
        <v>4.9751243781094526E-3</v>
      </c>
      <c r="O268" s="258">
        <v>1</v>
      </c>
      <c r="P268" s="185">
        <v>7.2639225181598066E-3</v>
      </c>
      <c r="Q268" s="106">
        <v>3</v>
      </c>
    </row>
    <row r="269" spans="10:25" ht="15">
      <c r="K269" s="259" t="s">
        <v>42</v>
      </c>
      <c r="L269" s="260">
        <v>8.9622641509433956E-2</v>
      </c>
      <c r="M269" s="261">
        <v>19</v>
      </c>
      <c r="N269" s="260">
        <v>4.9751243781094526E-3</v>
      </c>
      <c r="O269" s="261">
        <v>1</v>
      </c>
      <c r="P269" s="187">
        <v>4.8426150121065374E-2</v>
      </c>
      <c r="Q269" s="109">
        <v>20</v>
      </c>
    </row>
    <row r="270" spans="10:25" ht="15">
      <c r="K270" s="262" t="s">
        <v>43</v>
      </c>
      <c r="L270" s="260">
        <v>4.7169811320754715E-3</v>
      </c>
      <c r="M270" s="261">
        <v>1</v>
      </c>
      <c r="N270" s="260">
        <v>2.4875621890547265E-2</v>
      </c>
      <c r="O270" s="261">
        <v>5</v>
      </c>
      <c r="P270" s="187">
        <v>1.4527845036319613E-2</v>
      </c>
      <c r="Q270" s="109">
        <v>6</v>
      </c>
    </row>
    <row r="271" spans="10:25" ht="16.2" thickBot="1">
      <c r="K271" s="263" t="s">
        <v>44</v>
      </c>
      <c r="L271" s="264"/>
      <c r="M271" s="265">
        <v>212</v>
      </c>
      <c r="N271" s="264"/>
      <c r="O271" s="266">
        <v>201</v>
      </c>
      <c r="P271" s="188"/>
      <c r="Q271" s="112">
        <v>413</v>
      </c>
    </row>
    <row r="272" spans="10:25" ht="15.6">
      <c r="K272" s="267" t="s">
        <v>46</v>
      </c>
      <c r="L272" s="268"/>
      <c r="M272" s="269"/>
      <c r="N272" s="248"/>
      <c r="O272" s="248" t="s">
        <v>146</v>
      </c>
      <c r="P272" s="248"/>
      <c r="Q272" s="248"/>
    </row>
    <row r="273" spans="10:25" ht="15.6">
      <c r="K273" s="267"/>
      <c r="L273" s="268"/>
      <c r="M273" s="269"/>
      <c r="N273" s="248"/>
      <c r="O273" s="248"/>
      <c r="P273" s="248"/>
      <c r="Q273" s="248"/>
    </row>
    <row r="274" spans="10:25" ht="15.6" thickBot="1">
      <c r="K274" s="248" t="s">
        <v>147</v>
      </c>
      <c r="L274" s="248"/>
      <c r="M274" s="248"/>
      <c r="N274" s="248"/>
      <c r="O274" s="248"/>
      <c r="P274" s="248"/>
      <c r="Q274" s="248"/>
    </row>
    <row r="275" spans="10:25" ht="15.6" thickBot="1">
      <c r="K275" s="248"/>
      <c r="L275" s="380" t="s">
        <v>114</v>
      </c>
      <c r="M275" s="381"/>
      <c r="N275" s="381" t="s">
        <v>115</v>
      </c>
      <c r="O275" s="382"/>
      <c r="P275" s="248"/>
      <c r="Q275" s="248"/>
    </row>
    <row r="276" spans="10:25" ht="15.6">
      <c r="K276" s="249" t="s">
        <v>140</v>
      </c>
      <c r="L276" s="250" t="s">
        <v>33</v>
      </c>
      <c r="M276" s="251" t="s">
        <v>34</v>
      </c>
      <c r="N276" s="250" t="s">
        <v>33</v>
      </c>
      <c r="O276" s="250" t="s">
        <v>34</v>
      </c>
      <c r="P276" s="180" t="s">
        <v>33</v>
      </c>
      <c r="Q276" s="76" t="s">
        <v>34</v>
      </c>
    </row>
    <row r="277" spans="10:25" ht="15">
      <c r="K277" s="252" t="s">
        <v>35</v>
      </c>
      <c r="L277" s="253">
        <v>0.08</v>
      </c>
      <c r="M277" s="254">
        <v>16</v>
      </c>
      <c r="N277" s="253">
        <v>0.17613636363636365</v>
      </c>
      <c r="O277" s="255">
        <v>31</v>
      </c>
      <c r="P277" s="183">
        <v>0.125</v>
      </c>
      <c r="Q277" s="104">
        <v>47</v>
      </c>
      <c r="R277" s="270"/>
    </row>
    <row r="278" spans="10:25" ht="15">
      <c r="K278" s="252" t="s">
        <v>36</v>
      </c>
      <c r="L278" s="253">
        <v>0.17499999999999999</v>
      </c>
      <c r="M278" s="254">
        <v>35</v>
      </c>
      <c r="N278" s="253">
        <v>0.16477272727272727</v>
      </c>
      <c r="O278" s="254">
        <v>29</v>
      </c>
      <c r="P278" s="183">
        <v>0.17</v>
      </c>
      <c r="Q278" s="104">
        <v>64</v>
      </c>
      <c r="R278" s="270"/>
    </row>
    <row r="279" spans="10:25" ht="15">
      <c r="K279" s="252" t="s">
        <v>37</v>
      </c>
      <c r="L279" s="253">
        <v>0.27</v>
      </c>
      <c r="M279" s="254">
        <v>54</v>
      </c>
      <c r="N279" s="253">
        <v>0.30681818181818182</v>
      </c>
      <c r="O279" s="254">
        <v>54</v>
      </c>
      <c r="P279" s="183">
        <v>0.28699999999999998</v>
      </c>
      <c r="Q279" s="104">
        <v>108</v>
      </c>
      <c r="R279" s="270"/>
    </row>
    <row r="280" spans="10:25" ht="15">
      <c r="K280" s="256" t="s">
        <v>38</v>
      </c>
      <c r="L280" s="257">
        <v>0.255</v>
      </c>
      <c r="M280" s="258">
        <v>51</v>
      </c>
      <c r="N280" s="257">
        <v>0.24431818181818182</v>
      </c>
      <c r="O280" s="258">
        <v>43</v>
      </c>
      <c r="P280" s="185">
        <v>0.25</v>
      </c>
      <c r="Q280" s="106">
        <v>94</v>
      </c>
      <c r="R280" s="270"/>
    </row>
    <row r="281" spans="10:25" ht="15">
      <c r="K281" s="256" t="s">
        <v>39</v>
      </c>
      <c r="L281" s="257">
        <v>0.11</v>
      </c>
      <c r="M281" s="258">
        <v>22</v>
      </c>
      <c r="N281" s="257">
        <v>5.113636363636364E-2</v>
      </c>
      <c r="O281" s="258">
        <v>9</v>
      </c>
      <c r="P281" s="185">
        <v>8.2000000000000003E-2</v>
      </c>
      <c r="Q281" s="106">
        <v>31</v>
      </c>
      <c r="R281" s="270"/>
    </row>
    <row r="282" spans="10:25" ht="15">
      <c r="K282" s="256" t="s">
        <v>40</v>
      </c>
      <c r="L282" s="257">
        <v>0.02</v>
      </c>
      <c r="M282" s="258">
        <v>4</v>
      </c>
      <c r="N282" s="257">
        <v>2.8409090909090908E-2</v>
      </c>
      <c r="O282" s="258">
        <v>5</v>
      </c>
      <c r="P282" s="185">
        <v>2.4E-2</v>
      </c>
      <c r="Q282" s="106">
        <v>9</v>
      </c>
      <c r="R282" s="270"/>
    </row>
    <row r="283" spans="10:25" ht="15">
      <c r="K283" s="256" t="s">
        <v>41</v>
      </c>
      <c r="L283" s="257">
        <v>5.0000000000000001E-3</v>
      </c>
      <c r="M283" s="258">
        <v>1</v>
      </c>
      <c r="N283" s="257">
        <v>5.681818181818182E-3</v>
      </c>
      <c r="O283" s="258">
        <v>1</v>
      </c>
      <c r="P283" s="185">
        <v>5.0000000000000001E-3</v>
      </c>
      <c r="Q283" s="106">
        <v>2</v>
      </c>
      <c r="R283" s="270"/>
    </row>
    <row r="284" spans="10:25" ht="15">
      <c r="K284" s="259" t="s">
        <v>42</v>
      </c>
      <c r="L284" s="260">
        <v>0.08</v>
      </c>
      <c r="M284" s="261">
        <v>16</v>
      </c>
      <c r="N284" s="260">
        <v>0</v>
      </c>
      <c r="O284" s="261">
        <v>0</v>
      </c>
      <c r="P284" s="187">
        <v>4.2999999999999997E-2</v>
      </c>
      <c r="Q284" s="109">
        <v>16</v>
      </c>
      <c r="R284" s="270"/>
    </row>
    <row r="285" spans="10:25" ht="15">
      <c r="K285" s="262" t="s">
        <v>43</v>
      </c>
      <c r="L285" s="260">
        <v>5.0000000000000001E-3</v>
      </c>
      <c r="M285" s="261">
        <v>1</v>
      </c>
      <c r="N285" s="260">
        <v>2.2727272727272728E-2</v>
      </c>
      <c r="O285" s="261">
        <v>4</v>
      </c>
      <c r="P285" s="187">
        <v>1.2999999999999999E-2</v>
      </c>
      <c r="Q285" s="109">
        <v>5</v>
      </c>
      <c r="R285" s="270"/>
    </row>
    <row r="286" spans="10:25" ht="16.2" thickBot="1">
      <c r="K286" s="263" t="s">
        <v>44</v>
      </c>
      <c r="L286" s="264"/>
      <c r="M286" s="265">
        <v>200</v>
      </c>
      <c r="N286" s="264"/>
      <c r="O286" s="266">
        <v>176</v>
      </c>
      <c r="P286" s="188"/>
      <c r="Q286" s="112">
        <v>376</v>
      </c>
    </row>
    <row r="287" spans="10:25" ht="15.6">
      <c r="K287" s="267" t="s">
        <v>46</v>
      </c>
      <c r="L287" s="268"/>
      <c r="M287" s="269"/>
      <c r="N287" s="248"/>
      <c r="O287" s="248" t="s">
        <v>148</v>
      </c>
      <c r="P287" s="248"/>
      <c r="Q287" s="248"/>
    </row>
    <row r="288" spans="10:25" ht="15">
      <c r="J288" s="1"/>
      <c r="K288" s="1"/>
      <c r="L288" s="242"/>
      <c r="M288" s="243"/>
      <c r="N288" s="1"/>
      <c r="O288" s="1"/>
      <c r="P288" s="1"/>
      <c r="Q288" s="1"/>
      <c r="R288" s="1"/>
      <c r="S288" s="1"/>
      <c r="T288" s="1"/>
      <c r="U288" s="1"/>
      <c r="V288" s="1"/>
      <c r="W288" s="1"/>
      <c r="X288" s="1"/>
      <c r="Y288" s="1"/>
    </row>
    <row r="289" spans="10:25" ht="15.6" thickBot="1">
      <c r="J289" s="1"/>
      <c r="K289" s="3" t="s">
        <v>149</v>
      </c>
      <c r="L289" s="1"/>
      <c r="M289" s="1"/>
      <c r="N289" s="1"/>
      <c r="O289" s="1"/>
      <c r="P289" s="1"/>
      <c r="Q289" s="1"/>
      <c r="R289" s="271" t="s">
        <v>150</v>
      </c>
      <c r="S289" s="1"/>
      <c r="T289" s="1"/>
      <c r="U289" s="1"/>
      <c r="V289" s="1"/>
      <c r="W289" s="1"/>
      <c r="X289" s="1"/>
      <c r="Y289" s="1"/>
    </row>
    <row r="290" spans="10:25" ht="15.6" thickBot="1">
      <c r="J290" s="1"/>
      <c r="K290" s="272"/>
      <c r="L290" s="377" t="s">
        <v>151</v>
      </c>
      <c r="M290" s="378"/>
      <c r="N290" s="377" t="s">
        <v>152</v>
      </c>
      <c r="O290" s="378"/>
      <c r="P290" s="377" t="s">
        <v>153</v>
      </c>
      <c r="Q290" s="378"/>
      <c r="R290" s="377" t="s">
        <v>154</v>
      </c>
      <c r="S290" s="378"/>
      <c r="T290" s="377" t="s">
        <v>155</v>
      </c>
      <c r="U290" s="379"/>
      <c r="V290" s="1"/>
      <c r="W290" s="1"/>
      <c r="X290" s="1"/>
      <c r="Y290" s="1"/>
    </row>
    <row r="291" spans="10:25" ht="15">
      <c r="J291" s="1"/>
      <c r="K291" s="273" t="s">
        <v>13</v>
      </c>
      <c r="L291" s="58" t="s">
        <v>33</v>
      </c>
      <c r="M291" s="58" t="s">
        <v>156</v>
      </c>
      <c r="N291" s="58" t="s">
        <v>33</v>
      </c>
      <c r="O291" s="58" t="s">
        <v>156</v>
      </c>
      <c r="P291" s="58" t="s">
        <v>33</v>
      </c>
      <c r="Q291" s="58" t="s">
        <v>156</v>
      </c>
      <c r="R291" s="58" t="s">
        <v>33</v>
      </c>
      <c r="S291" s="58" t="s">
        <v>156</v>
      </c>
      <c r="T291" s="180" t="s">
        <v>33</v>
      </c>
      <c r="U291" s="76" t="s">
        <v>156</v>
      </c>
      <c r="V291" s="1"/>
      <c r="W291" s="1"/>
      <c r="X291" s="1"/>
      <c r="Y291" s="1"/>
    </row>
    <row r="292" spans="10:25" ht="15">
      <c r="J292" s="1"/>
      <c r="K292" s="77" t="s">
        <v>35</v>
      </c>
      <c r="L292" s="182">
        <v>0.171875</v>
      </c>
      <c r="M292" s="68">
        <v>22</v>
      </c>
      <c r="N292" s="182">
        <v>0.13157894736842105</v>
      </c>
      <c r="O292" s="68">
        <v>15</v>
      </c>
      <c r="P292" s="182">
        <v>0.10344827586206896</v>
      </c>
      <c r="Q292" s="274">
        <v>3</v>
      </c>
      <c r="R292" s="182">
        <v>8.1081081081081086E-2</v>
      </c>
      <c r="S292" s="68">
        <v>6</v>
      </c>
      <c r="T292" s="183">
        <v>3.2258064516129031E-2</v>
      </c>
      <c r="U292" s="104">
        <v>1</v>
      </c>
      <c r="V292" s="1"/>
      <c r="W292" s="1"/>
      <c r="X292" s="1"/>
      <c r="Y292" s="1"/>
    </row>
    <row r="293" spans="10:25" ht="15">
      <c r="J293" s="1"/>
      <c r="K293" s="77" t="s">
        <v>36</v>
      </c>
      <c r="L293" s="182">
        <v>0.203125</v>
      </c>
      <c r="M293" s="68">
        <v>26</v>
      </c>
      <c r="N293" s="182">
        <v>0.21929824561403508</v>
      </c>
      <c r="O293" s="68">
        <v>25</v>
      </c>
      <c r="P293" s="182">
        <v>6.8965517241379309E-2</v>
      </c>
      <c r="Q293" s="274">
        <v>2</v>
      </c>
      <c r="R293" s="182">
        <v>0.12162162162162163</v>
      </c>
      <c r="S293" s="68">
        <v>9</v>
      </c>
      <c r="T293" s="183">
        <v>6.4516129032258063E-2</v>
      </c>
      <c r="U293" s="104">
        <v>2</v>
      </c>
      <c r="V293" s="1"/>
      <c r="W293" s="1"/>
      <c r="X293" s="1"/>
      <c r="Y293" s="1"/>
    </row>
    <row r="294" spans="10:25" ht="15">
      <c r="J294" s="1"/>
      <c r="K294" s="77" t="s">
        <v>37</v>
      </c>
      <c r="L294" s="182">
        <v>0.21875</v>
      </c>
      <c r="M294" s="68">
        <v>28</v>
      </c>
      <c r="N294" s="182">
        <v>0.28947368421052633</v>
      </c>
      <c r="O294" s="68">
        <v>33</v>
      </c>
      <c r="P294" s="182">
        <v>0.48275862068965519</v>
      </c>
      <c r="Q294" s="274">
        <v>14</v>
      </c>
      <c r="R294" s="182">
        <v>0.32432432432432434</v>
      </c>
      <c r="S294" s="68">
        <v>24</v>
      </c>
      <c r="T294" s="183">
        <v>0.29032258064516131</v>
      </c>
      <c r="U294" s="104">
        <v>9</v>
      </c>
      <c r="V294" s="1"/>
      <c r="W294" s="1"/>
      <c r="X294" s="1"/>
      <c r="Y294" s="1"/>
    </row>
    <row r="295" spans="10:25" ht="15">
      <c r="J295" s="1"/>
      <c r="K295" s="83" t="s">
        <v>38</v>
      </c>
      <c r="L295" s="184">
        <v>0.2734375</v>
      </c>
      <c r="M295" s="275">
        <v>35</v>
      </c>
      <c r="N295" s="184">
        <v>0.25438596491228072</v>
      </c>
      <c r="O295" s="275">
        <v>29</v>
      </c>
      <c r="P295" s="184">
        <v>0.13793103448275862</v>
      </c>
      <c r="Q295" s="276">
        <v>4</v>
      </c>
      <c r="R295" s="184">
        <v>0.20270270270270271</v>
      </c>
      <c r="S295" s="275">
        <v>15</v>
      </c>
      <c r="T295" s="185">
        <v>0.35483870967741937</v>
      </c>
      <c r="U295" s="106">
        <v>11</v>
      </c>
      <c r="V295" s="1"/>
      <c r="W295" s="1"/>
      <c r="X295" s="1"/>
      <c r="Y295" s="1"/>
    </row>
    <row r="296" spans="10:25" ht="15">
      <c r="J296" s="1"/>
      <c r="K296" s="83" t="s">
        <v>39</v>
      </c>
      <c r="L296" s="184">
        <v>6.25E-2</v>
      </c>
      <c r="M296" s="275">
        <v>8</v>
      </c>
      <c r="N296" s="184">
        <v>4.3859649122807015E-2</v>
      </c>
      <c r="O296" s="275">
        <v>5</v>
      </c>
      <c r="P296" s="184">
        <v>0.13793103448275862</v>
      </c>
      <c r="Q296" s="276">
        <v>4</v>
      </c>
      <c r="R296" s="184">
        <v>0.14864864864864866</v>
      </c>
      <c r="S296" s="275">
        <v>11</v>
      </c>
      <c r="T296" s="185">
        <v>9.6774193548387094E-2</v>
      </c>
      <c r="U296" s="106">
        <v>3</v>
      </c>
      <c r="V296" s="1"/>
      <c r="W296" s="1"/>
      <c r="X296" s="1"/>
      <c r="Y296" s="1"/>
    </row>
    <row r="297" spans="10:25" ht="15">
      <c r="J297" s="1"/>
      <c r="K297" s="83" t="s">
        <v>40</v>
      </c>
      <c r="L297" s="184">
        <v>2.34375E-2</v>
      </c>
      <c r="M297" s="275">
        <v>3</v>
      </c>
      <c r="N297" s="184">
        <v>8.771929824561403E-3</v>
      </c>
      <c r="O297" s="275">
        <v>1</v>
      </c>
      <c r="P297" s="184">
        <v>0</v>
      </c>
      <c r="Q297" s="276">
        <v>0</v>
      </c>
      <c r="R297" s="184">
        <v>4.0540540540540543E-2</v>
      </c>
      <c r="S297" s="275">
        <v>3</v>
      </c>
      <c r="T297" s="185">
        <v>6.4516129032258063E-2</v>
      </c>
      <c r="U297" s="106">
        <v>2</v>
      </c>
      <c r="V297" s="1"/>
      <c r="W297" s="1"/>
      <c r="X297" s="1"/>
      <c r="Y297" s="1"/>
    </row>
    <row r="298" spans="10:25" ht="15">
      <c r="J298" s="1"/>
      <c r="K298" s="83" t="s">
        <v>41</v>
      </c>
      <c r="L298" s="184">
        <v>0</v>
      </c>
      <c r="M298" s="275">
        <v>0</v>
      </c>
      <c r="N298" s="184">
        <v>0</v>
      </c>
      <c r="O298" s="275">
        <v>0</v>
      </c>
      <c r="P298" s="184">
        <v>0</v>
      </c>
      <c r="Q298" s="276">
        <v>0</v>
      </c>
      <c r="R298" s="184">
        <v>1.3513513513513514E-2</v>
      </c>
      <c r="S298" s="275">
        <v>1</v>
      </c>
      <c r="T298" s="185">
        <v>3.2258064516129031E-2</v>
      </c>
      <c r="U298" s="106">
        <v>1</v>
      </c>
      <c r="V298" s="1"/>
      <c r="W298" s="1"/>
      <c r="X298" s="1"/>
      <c r="Y298" s="1"/>
    </row>
    <row r="299" spans="10:25" ht="15">
      <c r="J299" s="1"/>
      <c r="K299" s="87" t="s">
        <v>42</v>
      </c>
      <c r="L299" s="186">
        <v>3.90625E-2</v>
      </c>
      <c r="M299" s="277">
        <v>5</v>
      </c>
      <c r="N299" s="186">
        <v>4.3859649122807015E-2</v>
      </c>
      <c r="O299" s="277">
        <v>5</v>
      </c>
      <c r="P299" s="186">
        <v>0</v>
      </c>
      <c r="Q299" s="278">
        <v>0</v>
      </c>
      <c r="R299" s="186">
        <v>5.4054054054054057E-2</v>
      </c>
      <c r="S299" s="277">
        <v>4</v>
      </c>
      <c r="T299" s="187">
        <v>6.4516129032258063E-2</v>
      </c>
      <c r="U299" s="109">
        <v>2</v>
      </c>
      <c r="V299" s="1"/>
      <c r="W299" s="1"/>
      <c r="X299" s="1"/>
      <c r="Y299" s="1"/>
    </row>
    <row r="300" spans="10:25" ht="15">
      <c r="J300" s="1"/>
      <c r="K300" s="34" t="s">
        <v>43</v>
      </c>
      <c r="L300" s="186">
        <v>7.8125E-3</v>
      </c>
      <c r="M300" s="277">
        <v>1</v>
      </c>
      <c r="N300" s="186">
        <v>8.771929824561403E-3</v>
      </c>
      <c r="O300" s="277">
        <v>1</v>
      </c>
      <c r="P300" s="186">
        <v>6.8965517241379309E-2</v>
      </c>
      <c r="Q300" s="278">
        <v>2</v>
      </c>
      <c r="R300" s="186">
        <v>1.3513513513513514E-2</v>
      </c>
      <c r="S300" s="277">
        <v>1</v>
      </c>
      <c r="T300" s="187">
        <v>0</v>
      </c>
      <c r="U300" s="109">
        <v>0</v>
      </c>
      <c r="V300" s="1"/>
      <c r="W300" s="1"/>
      <c r="X300" s="1"/>
      <c r="Y300" s="1"/>
    </row>
    <row r="301" spans="10:25" ht="15.6" thickBot="1">
      <c r="J301" s="1"/>
      <c r="K301" s="35" t="s">
        <v>44</v>
      </c>
      <c r="L301" s="279"/>
      <c r="M301" s="279">
        <v>128</v>
      </c>
      <c r="N301" s="279"/>
      <c r="O301" s="279">
        <v>114</v>
      </c>
      <c r="P301" s="279"/>
      <c r="Q301" s="279">
        <v>29</v>
      </c>
      <c r="R301" s="279"/>
      <c r="S301" s="279">
        <v>74</v>
      </c>
      <c r="T301" s="188"/>
      <c r="U301" s="112">
        <v>31</v>
      </c>
      <c r="V301" s="1"/>
      <c r="W301" s="1"/>
      <c r="X301" s="1"/>
      <c r="Y301" s="1"/>
    </row>
    <row r="302" spans="10:25" ht="15">
      <c r="J302" s="1"/>
      <c r="K302" s="39" t="s">
        <v>46</v>
      </c>
      <c r="L302" s="1"/>
      <c r="M302" s="1"/>
      <c r="N302" s="1"/>
      <c r="O302" s="1"/>
      <c r="P302" s="1"/>
      <c r="Q302" s="1"/>
      <c r="R302" s="1"/>
      <c r="S302" s="1"/>
      <c r="T302" s="1"/>
      <c r="U302" s="1"/>
      <c r="V302" s="1"/>
      <c r="W302" s="1"/>
      <c r="X302" s="1"/>
      <c r="Y302" s="1"/>
    </row>
    <row r="303" spans="10:25" ht="15">
      <c r="J303" s="1"/>
      <c r="K303" s="39"/>
      <c r="L303" s="1"/>
      <c r="M303" s="1"/>
      <c r="N303" s="1"/>
      <c r="O303" s="1"/>
      <c r="P303" s="1"/>
      <c r="Q303" s="1"/>
      <c r="R303" s="1"/>
      <c r="S303" s="1"/>
      <c r="T303" s="1"/>
      <c r="U303" s="1"/>
      <c r="V303" s="1"/>
      <c r="W303" s="1"/>
      <c r="X303" s="1"/>
      <c r="Y303" s="1"/>
    </row>
    <row r="304" spans="10:25" ht="15.6" thickBot="1">
      <c r="J304" s="1"/>
      <c r="K304" s="3" t="s">
        <v>157</v>
      </c>
      <c r="L304" s="1"/>
      <c r="M304" s="1"/>
      <c r="N304" s="1"/>
      <c r="O304" s="1"/>
      <c r="P304" s="1"/>
      <c r="Q304" s="1"/>
      <c r="R304" s="1"/>
      <c r="S304" s="1"/>
      <c r="T304" s="1"/>
      <c r="U304" s="1"/>
      <c r="V304" s="1"/>
      <c r="W304" s="1"/>
      <c r="X304" s="1"/>
      <c r="Y304" s="1"/>
    </row>
    <row r="305" spans="10:25" ht="15.6" thickBot="1">
      <c r="J305" s="1"/>
      <c r="K305" s="272"/>
      <c r="L305" s="377" t="s">
        <v>151</v>
      </c>
      <c r="M305" s="378"/>
      <c r="N305" s="377" t="s">
        <v>152</v>
      </c>
      <c r="O305" s="378"/>
      <c r="P305" s="377" t="s">
        <v>153</v>
      </c>
      <c r="Q305" s="378"/>
      <c r="R305" s="377" t="s">
        <v>154</v>
      </c>
      <c r="S305" s="378"/>
      <c r="T305" s="377" t="s">
        <v>155</v>
      </c>
      <c r="U305" s="379"/>
      <c r="V305" s="1"/>
      <c r="W305" s="1"/>
      <c r="X305" s="1"/>
      <c r="Y305" s="1"/>
    </row>
    <row r="306" spans="10:25" ht="15">
      <c r="J306" s="1"/>
      <c r="K306" s="273" t="s">
        <v>13</v>
      </c>
      <c r="L306" s="58" t="s">
        <v>33</v>
      </c>
      <c r="M306" s="58" t="s">
        <v>156</v>
      </c>
      <c r="N306" s="58" t="s">
        <v>33</v>
      </c>
      <c r="O306" s="58" t="s">
        <v>156</v>
      </c>
      <c r="P306" s="58" t="s">
        <v>33</v>
      </c>
      <c r="Q306" s="58" t="s">
        <v>156</v>
      </c>
      <c r="R306" s="58" t="s">
        <v>33</v>
      </c>
      <c r="S306" s="58" t="s">
        <v>156</v>
      </c>
      <c r="T306" s="180" t="s">
        <v>33</v>
      </c>
      <c r="U306" s="76" t="s">
        <v>156</v>
      </c>
      <c r="V306" s="1"/>
      <c r="W306" s="1"/>
      <c r="X306" s="1"/>
      <c r="Y306" s="1"/>
    </row>
    <row r="307" spans="10:25" ht="15">
      <c r="J307" s="1"/>
      <c r="K307" s="77" t="s">
        <v>35</v>
      </c>
      <c r="L307" s="182">
        <v>5.8823529411764705E-2</v>
      </c>
      <c r="M307" s="68">
        <v>4</v>
      </c>
      <c r="N307" s="182">
        <v>9.2307692307692313E-2</v>
      </c>
      <c r="O307" s="68">
        <v>6</v>
      </c>
      <c r="P307" s="182">
        <v>0.1111111111111111</v>
      </c>
      <c r="Q307" s="274">
        <v>2</v>
      </c>
      <c r="R307" s="182">
        <v>0.16666666666666666</v>
      </c>
      <c r="S307" s="68">
        <v>1</v>
      </c>
      <c r="T307" s="183">
        <v>1.1235955056179775E-2</v>
      </c>
      <c r="U307" s="104">
        <v>1</v>
      </c>
      <c r="V307" s="1"/>
      <c r="W307" s="1"/>
      <c r="X307" s="1"/>
      <c r="Y307" s="1"/>
    </row>
    <row r="308" spans="10:25" ht="15">
      <c r="J308" s="1"/>
      <c r="K308" s="77" t="s">
        <v>36</v>
      </c>
      <c r="L308" s="182">
        <v>0.17647058823529413</v>
      </c>
      <c r="M308" s="68">
        <v>12</v>
      </c>
      <c r="N308" s="182">
        <v>0.29230769230769232</v>
      </c>
      <c r="O308" s="68">
        <v>19</v>
      </c>
      <c r="P308" s="182">
        <v>5.5555555555555552E-2</v>
      </c>
      <c r="Q308" s="274">
        <v>1</v>
      </c>
      <c r="R308" s="182">
        <v>0</v>
      </c>
      <c r="S308" s="68">
        <v>0</v>
      </c>
      <c r="T308" s="183">
        <v>0.14606741573033707</v>
      </c>
      <c r="U308" s="104">
        <v>13</v>
      </c>
      <c r="V308" s="1"/>
      <c r="W308" s="1"/>
      <c r="X308" s="1"/>
      <c r="Y308" s="1"/>
    </row>
    <row r="309" spans="10:25" ht="15">
      <c r="J309" s="1"/>
      <c r="K309" s="77" t="s">
        <v>37</v>
      </c>
      <c r="L309" s="182">
        <v>0.33823529411764708</v>
      </c>
      <c r="M309" s="68">
        <v>23</v>
      </c>
      <c r="N309" s="182">
        <v>0.23076923076923078</v>
      </c>
      <c r="O309" s="68">
        <v>15</v>
      </c>
      <c r="P309" s="182">
        <v>0.44444444444444442</v>
      </c>
      <c r="Q309" s="274">
        <v>8</v>
      </c>
      <c r="R309" s="182">
        <v>0.16666666666666666</v>
      </c>
      <c r="S309" s="68">
        <v>1</v>
      </c>
      <c r="T309" s="183">
        <v>0.33707865168539325</v>
      </c>
      <c r="U309" s="104">
        <v>30</v>
      </c>
      <c r="V309" s="1"/>
      <c r="W309" s="1"/>
      <c r="X309" s="1"/>
      <c r="Y309" s="1"/>
    </row>
    <row r="310" spans="10:25" ht="15">
      <c r="J310" s="1"/>
      <c r="K310" s="83" t="s">
        <v>38</v>
      </c>
      <c r="L310" s="184">
        <v>0.33823529411764708</v>
      </c>
      <c r="M310" s="275">
        <v>23</v>
      </c>
      <c r="N310" s="184">
        <v>0.24615384615384617</v>
      </c>
      <c r="O310" s="275">
        <v>16</v>
      </c>
      <c r="P310" s="184">
        <v>0.1111111111111111</v>
      </c>
      <c r="Q310" s="276">
        <v>2</v>
      </c>
      <c r="R310" s="184">
        <v>0.16666666666666666</v>
      </c>
      <c r="S310" s="275">
        <v>1</v>
      </c>
      <c r="T310" s="185">
        <v>0.3146067415730337</v>
      </c>
      <c r="U310" s="106">
        <v>28</v>
      </c>
      <c r="V310" s="1"/>
      <c r="W310" s="1"/>
      <c r="X310" s="1"/>
      <c r="Y310" s="1"/>
    </row>
    <row r="311" spans="10:25" ht="15">
      <c r="J311" s="1"/>
      <c r="K311" s="83" t="s">
        <v>39</v>
      </c>
      <c r="L311" s="184">
        <v>2.9411764705882353E-2</v>
      </c>
      <c r="M311" s="275">
        <v>2</v>
      </c>
      <c r="N311" s="184">
        <v>6.1538461538461542E-2</v>
      </c>
      <c r="O311" s="275">
        <v>4</v>
      </c>
      <c r="P311" s="184">
        <v>0.16666666666666666</v>
      </c>
      <c r="Q311" s="276">
        <v>3</v>
      </c>
      <c r="R311" s="184">
        <v>0.33333333333333331</v>
      </c>
      <c r="S311" s="275">
        <v>2</v>
      </c>
      <c r="T311" s="185">
        <v>0.12359550561797752</v>
      </c>
      <c r="U311" s="106">
        <v>11</v>
      </c>
      <c r="V311" s="1"/>
      <c r="W311" s="1"/>
      <c r="X311" s="1"/>
      <c r="Y311" s="1"/>
    </row>
    <row r="312" spans="10:25" ht="15">
      <c r="J312" s="1"/>
      <c r="K312" s="83" t="s">
        <v>40</v>
      </c>
      <c r="L312" s="184">
        <v>4.4117647058823532E-2</v>
      </c>
      <c r="M312" s="275">
        <v>3</v>
      </c>
      <c r="N312" s="184">
        <v>1.5384615384615385E-2</v>
      </c>
      <c r="O312" s="275">
        <v>1</v>
      </c>
      <c r="P312" s="184">
        <v>0</v>
      </c>
      <c r="Q312" s="276">
        <v>0</v>
      </c>
      <c r="R312" s="184">
        <v>0</v>
      </c>
      <c r="S312" s="275">
        <v>0</v>
      </c>
      <c r="T312" s="185">
        <v>2.247191011235955E-2</v>
      </c>
      <c r="U312" s="106">
        <v>2</v>
      </c>
      <c r="V312" s="1"/>
      <c r="W312" s="1"/>
      <c r="X312" s="1"/>
      <c r="Y312" s="1"/>
    </row>
    <row r="313" spans="10:25" ht="15">
      <c r="J313" s="1"/>
      <c r="K313" s="83" t="s">
        <v>41</v>
      </c>
      <c r="L313" s="184">
        <v>0</v>
      </c>
      <c r="M313" s="275">
        <v>0</v>
      </c>
      <c r="N313" s="184">
        <v>0</v>
      </c>
      <c r="O313" s="275">
        <v>0</v>
      </c>
      <c r="P313" s="184">
        <v>0</v>
      </c>
      <c r="Q313" s="276">
        <v>0</v>
      </c>
      <c r="R313" s="184">
        <v>0</v>
      </c>
      <c r="S313" s="275">
        <v>0</v>
      </c>
      <c r="T313" s="185">
        <v>1.1235955056179775E-2</v>
      </c>
      <c r="U313" s="106">
        <v>1</v>
      </c>
      <c r="V313" s="1"/>
      <c r="W313" s="1"/>
      <c r="X313" s="1"/>
      <c r="Y313" s="1"/>
    </row>
    <row r="314" spans="10:25" ht="15">
      <c r="J314" s="1"/>
      <c r="K314" s="87" t="s">
        <v>42</v>
      </c>
      <c r="L314" s="186">
        <v>1.4705882352941176E-2</v>
      </c>
      <c r="M314" s="277">
        <v>1</v>
      </c>
      <c r="N314" s="186">
        <v>4.6153846153846156E-2</v>
      </c>
      <c r="O314" s="277">
        <v>3</v>
      </c>
      <c r="P314" s="186">
        <v>0</v>
      </c>
      <c r="Q314" s="278">
        <v>0</v>
      </c>
      <c r="R314" s="186">
        <v>0</v>
      </c>
      <c r="S314" s="277">
        <v>0</v>
      </c>
      <c r="T314" s="187">
        <v>2.247191011235955E-2</v>
      </c>
      <c r="U314" s="109">
        <v>2</v>
      </c>
      <c r="V314" s="1"/>
      <c r="W314" s="1"/>
      <c r="X314" s="1"/>
      <c r="Y314" s="1"/>
    </row>
    <row r="315" spans="10:25" ht="15">
      <c r="J315" s="1"/>
      <c r="K315" s="34" t="s">
        <v>43</v>
      </c>
      <c r="L315" s="186">
        <v>0</v>
      </c>
      <c r="M315" s="277">
        <v>0</v>
      </c>
      <c r="N315" s="186">
        <v>1.5384615384615385E-2</v>
      </c>
      <c r="O315" s="277">
        <v>1</v>
      </c>
      <c r="P315" s="186">
        <v>0.1111111111111111</v>
      </c>
      <c r="Q315" s="278">
        <v>2</v>
      </c>
      <c r="R315" s="186">
        <v>0.16666666666666666</v>
      </c>
      <c r="S315" s="277">
        <v>1</v>
      </c>
      <c r="T315" s="187">
        <v>1.1235955056179775E-2</v>
      </c>
      <c r="U315" s="109">
        <v>1</v>
      </c>
      <c r="V315" s="1"/>
      <c r="W315" s="1"/>
      <c r="X315" s="1"/>
      <c r="Y315" s="1"/>
    </row>
    <row r="316" spans="10:25" ht="15.6" thickBot="1">
      <c r="J316" s="1"/>
      <c r="K316" s="35" t="s">
        <v>44</v>
      </c>
      <c r="L316" s="188"/>
      <c r="M316" s="279">
        <v>68</v>
      </c>
      <c r="N316" s="188"/>
      <c r="O316" s="279">
        <v>65</v>
      </c>
      <c r="P316" s="188"/>
      <c r="Q316" s="280">
        <v>18</v>
      </c>
      <c r="R316" s="188"/>
      <c r="S316" s="279">
        <v>6</v>
      </c>
      <c r="T316" s="188"/>
      <c r="U316" s="112">
        <v>89</v>
      </c>
      <c r="V316" s="1"/>
      <c r="W316" s="1"/>
      <c r="X316" s="1"/>
      <c r="Y316" s="1"/>
    </row>
    <row r="317" spans="10:25" ht="15">
      <c r="J317" s="1"/>
      <c r="K317" s="39" t="s">
        <v>46</v>
      </c>
      <c r="L317" s="1"/>
      <c r="M317" s="1"/>
      <c r="N317" s="1"/>
      <c r="O317" s="1"/>
      <c r="P317" s="1"/>
      <c r="Q317" s="1"/>
      <c r="R317" s="1"/>
      <c r="S317" s="1"/>
      <c r="T317" s="1"/>
      <c r="U317" s="1"/>
      <c r="V317" s="1"/>
      <c r="W317" s="1"/>
      <c r="X317" s="1"/>
      <c r="Y317" s="1"/>
    </row>
    <row r="318" spans="10:25" ht="15">
      <c r="J318" s="1"/>
      <c r="K318" s="39"/>
      <c r="L318" s="1"/>
      <c r="M318" s="1"/>
      <c r="N318" s="1"/>
      <c r="O318" s="1"/>
      <c r="P318" s="1"/>
      <c r="Q318" s="1"/>
      <c r="R318" s="1"/>
      <c r="S318" s="1"/>
      <c r="T318" s="1"/>
      <c r="U318" s="1"/>
      <c r="V318" s="1"/>
      <c r="W318" s="1"/>
      <c r="X318" s="1"/>
      <c r="Y318" s="1"/>
    </row>
    <row r="319" spans="10:25" ht="15.6" thickBot="1">
      <c r="J319" s="1"/>
      <c r="K319" s="1" t="s">
        <v>158</v>
      </c>
      <c r="L319" s="1"/>
      <c r="M319" s="1"/>
      <c r="N319" s="1"/>
      <c r="O319" s="1"/>
      <c r="P319" s="1"/>
      <c r="Q319" s="1"/>
      <c r="R319" s="1"/>
      <c r="S319" s="1"/>
      <c r="T319" s="1"/>
      <c r="U319" s="1"/>
      <c r="V319" s="1"/>
      <c r="W319" s="1"/>
      <c r="X319" s="1"/>
      <c r="Y319" s="1"/>
    </row>
    <row r="320" spans="10:25" ht="15.6" thickBot="1">
      <c r="J320" s="1"/>
      <c r="K320" s="11" t="s">
        <v>140</v>
      </c>
      <c r="L320" s="366" t="s">
        <v>140</v>
      </c>
      <c r="M320" s="367"/>
      <c r="N320" s="367" t="s">
        <v>159</v>
      </c>
      <c r="O320" s="368"/>
      <c r="P320" s="1"/>
      <c r="Q320" s="1"/>
      <c r="R320" s="1"/>
      <c r="S320" s="1"/>
      <c r="T320" s="1"/>
      <c r="U320" s="1"/>
      <c r="V320" s="1"/>
      <c r="W320" s="1"/>
      <c r="X320" s="1"/>
      <c r="Y320" s="1"/>
    </row>
    <row r="321" spans="10:25" ht="15">
      <c r="J321" s="1"/>
      <c r="K321" s="11" t="s">
        <v>8</v>
      </c>
      <c r="L321" s="60" t="s">
        <v>33</v>
      </c>
      <c r="M321" s="60" t="s">
        <v>34</v>
      </c>
      <c r="N321" s="60" t="s">
        <v>33</v>
      </c>
      <c r="O321" s="61" t="s">
        <v>34</v>
      </c>
      <c r="P321" s="1"/>
      <c r="Q321" s="1"/>
      <c r="R321" s="1"/>
      <c r="S321" s="1"/>
      <c r="T321" s="1"/>
      <c r="U321" s="1"/>
      <c r="V321" s="1"/>
      <c r="W321" s="1"/>
      <c r="X321" s="1"/>
      <c r="Y321" s="1"/>
    </row>
    <row r="322" spans="10:25" ht="15">
      <c r="J322" s="1"/>
      <c r="K322" s="43" t="s">
        <v>50</v>
      </c>
      <c r="L322" s="164">
        <v>3.6319612590799029E-2</v>
      </c>
      <c r="M322" s="165">
        <v>15</v>
      </c>
      <c r="N322" s="164">
        <v>3.8997706017293098E-2</v>
      </c>
      <c r="O322" s="166">
        <v>442</v>
      </c>
      <c r="P322" s="1"/>
      <c r="Q322" s="1"/>
      <c r="R322" s="1"/>
      <c r="S322" s="1"/>
      <c r="T322" s="1"/>
      <c r="U322" s="1"/>
      <c r="V322" s="1"/>
      <c r="W322" s="1"/>
      <c r="X322" s="1"/>
      <c r="Y322" s="1"/>
    </row>
    <row r="323" spans="10:25" ht="15">
      <c r="J323" s="1"/>
      <c r="K323" s="43" t="s">
        <v>105</v>
      </c>
      <c r="L323" s="164">
        <v>0.18886198547215496</v>
      </c>
      <c r="M323" s="165">
        <v>78</v>
      </c>
      <c r="N323" s="164">
        <v>0.11990471148755956</v>
      </c>
      <c r="O323" s="166">
        <v>1359</v>
      </c>
      <c r="P323" s="1"/>
      <c r="Q323" s="1"/>
      <c r="R323" s="1"/>
      <c r="S323" s="1"/>
      <c r="T323" s="1"/>
      <c r="U323" s="1"/>
      <c r="V323" s="1"/>
      <c r="W323" s="1"/>
      <c r="X323" s="1"/>
      <c r="Y323" s="1"/>
    </row>
    <row r="324" spans="10:25" ht="15">
      <c r="J324" s="1"/>
      <c r="K324" s="43" t="s">
        <v>106</v>
      </c>
      <c r="L324" s="164">
        <v>0.26150121065375304</v>
      </c>
      <c r="M324" s="165">
        <v>108</v>
      </c>
      <c r="N324" s="164">
        <v>0.16684312687488972</v>
      </c>
      <c r="O324" s="166">
        <v>1891</v>
      </c>
      <c r="P324" s="1"/>
      <c r="Q324" s="1"/>
      <c r="R324" s="1"/>
      <c r="S324" s="1"/>
      <c r="T324" s="1"/>
      <c r="U324" s="1"/>
      <c r="V324" s="1"/>
      <c r="W324" s="1"/>
      <c r="X324" s="1"/>
      <c r="Y324" s="1"/>
    </row>
    <row r="325" spans="10:25" ht="15">
      <c r="J325" s="1"/>
      <c r="K325" s="43" t="s">
        <v>107</v>
      </c>
      <c r="L325" s="164">
        <v>0.17191283292978207</v>
      </c>
      <c r="M325" s="165">
        <v>71</v>
      </c>
      <c r="N325" s="164">
        <v>0.15413799188283042</v>
      </c>
      <c r="O325" s="166">
        <v>1747</v>
      </c>
      <c r="P325" s="1"/>
      <c r="Q325" s="1"/>
      <c r="R325" s="1"/>
      <c r="S325" s="1"/>
      <c r="T325" s="1"/>
      <c r="U325" s="1"/>
      <c r="V325" s="1"/>
      <c r="W325" s="1"/>
      <c r="X325" s="1"/>
      <c r="Y325" s="1"/>
    </row>
    <row r="326" spans="10:25" ht="15">
      <c r="J326" s="1"/>
      <c r="K326" s="43" t="s">
        <v>108</v>
      </c>
      <c r="L326" s="164">
        <v>0.11864406779661017</v>
      </c>
      <c r="M326" s="165">
        <v>49</v>
      </c>
      <c r="N326" s="164">
        <v>0.15740250573495676</v>
      </c>
      <c r="O326" s="166">
        <v>1784</v>
      </c>
      <c r="P326" s="1"/>
      <c r="Q326" s="1"/>
      <c r="R326" s="1"/>
      <c r="S326" s="1"/>
      <c r="T326" s="1"/>
      <c r="U326" s="1"/>
      <c r="V326" s="1"/>
      <c r="W326" s="1"/>
      <c r="X326" s="1"/>
      <c r="Y326" s="1"/>
    </row>
    <row r="327" spans="10:25" ht="15">
      <c r="J327" s="1"/>
      <c r="K327" s="43" t="s">
        <v>109</v>
      </c>
      <c r="L327" s="164">
        <v>9.4430992736077482E-2</v>
      </c>
      <c r="M327" s="165">
        <v>39</v>
      </c>
      <c r="N327" s="164">
        <v>0.13675666137286041</v>
      </c>
      <c r="O327" s="166">
        <v>1550</v>
      </c>
      <c r="P327" s="1"/>
      <c r="Q327" s="1"/>
      <c r="R327" s="1"/>
      <c r="S327" s="1"/>
      <c r="T327" s="1"/>
      <c r="U327" s="1"/>
      <c r="V327" s="1"/>
      <c r="W327" s="1"/>
      <c r="X327" s="1"/>
      <c r="Y327" s="1"/>
    </row>
    <row r="328" spans="10:25" ht="15">
      <c r="J328" s="1"/>
      <c r="K328" s="43" t="s">
        <v>110</v>
      </c>
      <c r="L328" s="164">
        <v>6.7796610169491525E-2</v>
      </c>
      <c r="M328" s="165">
        <v>28</v>
      </c>
      <c r="N328" s="164">
        <v>0.1057878948297159</v>
      </c>
      <c r="O328" s="166">
        <v>1199</v>
      </c>
      <c r="P328" s="1"/>
      <c r="Q328" s="1"/>
      <c r="R328" s="1"/>
      <c r="S328" s="1"/>
      <c r="T328" s="1"/>
      <c r="U328" s="1"/>
      <c r="V328" s="1"/>
      <c r="W328" s="1"/>
      <c r="X328" s="1"/>
      <c r="Y328" s="1"/>
    </row>
    <row r="329" spans="10:25" ht="15">
      <c r="J329" s="1"/>
      <c r="K329" s="43" t="s">
        <v>111</v>
      </c>
      <c r="L329" s="164">
        <v>4.1162227602905568E-2</v>
      </c>
      <c r="M329" s="165">
        <v>17</v>
      </c>
      <c r="N329" s="164">
        <v>8.2671607552496917E-2</v>
      </c>
      <c r="O329" s="166">
        <v>937</v>
      </c>
      <c r="P329" s="1"/>
      <c r="Q329" s="1"/>
      <c r="R329" s="1"/>
      <c r="S329" s="1"/>
      <c r="T329" s="1"/>
      <c r="U329" s="1"/>
      <c r="V329" s="1"/>
      <c r="W329" s="1"/>
      <c r="X329" s="1"/>
      <c r="Y329" s="1"/>
    </row>
    <row r="330" spans="10:25" ht="15">
      <c r="J330" s="1"/>
      <c r="K330" s="43" t="s">
        <v>112</v>
      </c>
      <c r="L330" s="164">
        <f>M330/M331</f>
        <v>1.9370460048426151E-2</v>
      </c>
      <c r="M330" s="165">
        <v>8</v>
      </c>
      <c r="N330" s="164">
        <f>O330/O331</f>
        <v>3.7497794247397215E-2</v>
      </c>
      <c r="O330" s="166">
        <v>425</v>
      </c>
      <c r="P330" s="281"/>
      <c r="Q330" s="1"/>
      <c r="R330" s="1"/>
      <c r="S330" s="1"/>
      <c r="T330" s="1"/>
      <c r="U330" s="1"/>
      <c r="V330" s="1"/>
      <c r="W330" s="1"/>
      <c r="X330" s="1"/>
      <c r="Y330" s="1"/>
    </row>
    <row r="331" spans="10:25" ht="15.6" thickBot="1">
      <c r="J331" s="1"/>
      <c r="K331" s="168" t="s">
        <v>74</v>
      </c>
      <c r="L331" s="169"/>
      <c r="M331" s="170">
        <f>SUM(M322:M330)</f>
        <v>413</v>
      </c>
      <c r="N331" s="169"/>
      <c r="O331" s="171">
        <f>SUM(O322:O330)</f>
        <v>11334</v>
      </c>
      <c r="P331" s="1" t="s">
        <v>160</v>
      </c>
      <c r="Q331" s="1"/>
      <c r="R331" s="1"/>
      <c r="S331" s="1"/>
      <c r="T331" s="1"/>
      <c r="U331" s="1"/>
      <c r="V331" s="1"/>
      <c r="W331" s="1"/>
      <c r="X331" s="1"/>
      <c r="Y331" s="1"/>
    </row>
    <row r="332" spans="10:25" ht="15">
      <c r="J332" s="1"/>
      <c r="K332" s="282"/>
      <c r="L332" s="283"/>
      <c r="M332" s="190"/>
      <c r="N332" s="283"/>
      <c r="O332" s="190"/>
      <c r="P332" s="1"/>
      <c r="Q332" s="1"/>
      <c r="R332" s="1"/>
      <c r="S332" s="1"/>
      <c r="T332" s="1"/>
      <c r="U332" s="1"/>
      <c r="V332" s="1"/>
      <c r="W332" s="1"/>
      <c r="X332" s="1"/>
      <c r="Y332" s="1"/>
    </row>
    <row r="333" spans="10:25" ht="15.6" thickBot="1">
      <c r="J333" s="244"/>
      <c r="K333" s="1" t="s">
        <v>161</v>
      </c>
      <c r="L333" s="1"/>
      <c r="M333" s="1"/>
      <c r="N333" s="1"/>
      <c r="O333" s="1"/>
      <c r="P333" s="244"/>
      <c r="Q333" s="244"/>
      <c r="R333" s="244"/>
      <c r="S333" s="244"/>
      <c r="T333" s="244"/>
      <c r="U333" s="244"/>
      <c r="V333" s="244"/>
      <c r="W333" s="244"/>
      <c r="X333" s="244"/>
      <c r="Y333" s="244"/>
    </row>
    <row r="334" spans="10:25" ht="15.6" thickBot="1">
      <c r="J334" s="244"/>
      <c r="K334" s="11" t="s">
        <v>140</v>
      </c>
      <c r="L334" s="366" t="s">
        <v>140</v>
      </c>
      <c r="M334" s="367"/>
      <c r="N334" s="367" t="s">
        <v>159</v>
      </c>
      <c r="O334" s="368"/>
      <c r="P334" s="244"/>
      <c r="Q334" s="244"/>
      <c r="R334" s="244"/>
      <c r="S334" s="244"/>
      <c r="T334" s="244"/>
      <c r="U334" s="244"/>
      <c r="V334" s="244"/>
      <c r="W334" s="244"/>
      <c r="X334" s="244"/>
      <c r="Y334" s="244"/>
    </row>
    <row r="335" spans="10:25" ht="15">
      <c r="J335" s="244"/>
      <c r="K335" s="11" t="s">
        <v>8</v>
      </c>
      <c r="L335" s="60" t="s">
        <v>33</v>
      </c>
      <c r="M335" s="60" t="s">
        <v>34</v>
      </c>
      <c r="N335" s="60" t="s">
        <v>33</v>
      </c>
      <c r="O335" s="61" t="s">
        <v>34</v>
      </c>
      <c r="P335" s="244"/>
      <c r="Q335" s="244"/>
      <c r="R335" s="244"/>
      <c r="S335" s="244"/>
      <c r="T335" s="244"/>
      <c r="U335" s="244"/>
      <c r="V335" s="244"/>
      <c r="W335" s="244"/>
      <c r="X335" s="244"/>
      <c r="Y335" s="244"/>
    </row>
    <row r="336" spans="10:25" ht="15">
      <c r="J336" s="244"/>
      <c r="K336" s="43" t="s">
        <v>50</v>
      </c>
      <c r="L336" s="164">
        <v>3.6319612590799029E-2</v>
      </c>
      <c r="M336" s="165">
        <v>15</v>
      </c>
      <c r="N336" s="164">
        <v>3.8997706017293098E-2</v>
      </c>
      <c r="O336" s="166">
        <v>442</v>
      </c>
      <c r="P336" s="244"/>
      <c r="Q336" s="244"/>
      <c r="R336" s="244"/>
      <c r="S336" s="244"/>
      <c r="T336" s="244"/>
      <c r="U336" s="244"/>
      <c r="V336" s="244"/>
      <c r="W336" s="244"/>
      <c r="X336" s="244"/>
      <c r="Y336" s="244"/>
    </row>
    <row r="337" spans="10:25" ht="15">
      <c r="J337" s="244"/>
      <c r="K337" s="43" t="s">
        <v>105</v>
      </c>
      <c r="L337" s="164">
        <v>0.16464891041162227</v>
      </c>
      <c r="M337" s="165">
        <v>68</v>
      </c>
      <c r="N337" s="164">
        <v>0.12078701252867478</v>
      </c>
      <c r="O337" s="166">
        <v>1369</v>
      </c>
      <c r="P337" s="244"/>
      <c r="Q337" s="244"/>
      <c r="R337" s="244"/>
      <c r="S337" s="244"/>
      <c r="T337" s="244"/>
      <c r="U337" s="244"/>
      <c r="V337" s="244"/>
      <c r="W337" s="244"/>
      <c r="X337" s="244"/>
      <c r="Y337" s="244"/>
    </row>
    <row r="338" spans="10:25" ht="15">
      <c r="J338" s="244"/>
      <c r="K338" s="43" t="s">
        <v>106</v>
      </c>
      <c r="L338" s="164">
        <v>0.21065375302663439</v>
      </c>
      <c r="M338" s="165">
        <v>87</v>
      </c>
      <c r="N338" s="164">
        <v>0.16869595906123169</v>
      </c>
      <c r="O338" s="166">
        <v>1912</v>
      </c>
      <c r="P338" s="244"/>
      <c r="Q338" s="244"/>
      <c r="R338" s="244"/>
      <c r="S338" s="244"/>
      <c r="T338" s="244"/>
      <c r="U338" s="244"/>
      <c r="V338" s="244"/>
      <c r="W338" s="244"/>
      <c r="X338" s="244"/>
      <c r="Y338" s="244"/>
    </row>
    <row r="339" spans="10:25" ht="15">
      <c r="J339" s="244"/>
      <c r="K339" s="43" t="s">
        <v>107</v>
      </c>
      <c r="L339" s="164">
        <v>0.16464891041162227</v>
      </c>
      <c r="M339" s="165">
        <v>68</v>
      </c>
      <c r="N339" s="164">
        <v>0.15440268219516498</v>
      </c>
      <c r="O339" s="166">
        <v>1750</v>
      </c>
      <c r="P339" s="244"/>
      <c r="Q339" s="244"/>
      <c r="R339" s="244"/>
      <c r="S339" s="244"/>
      <c r="T339" s="244"/>
      <c r="U339" s="244"/>
      <c r="V339" s="244"/>
      <c r="W339" s="244"/>
      <c r="X339" s="244"/>
      <c r="Y339" s="244"/>
    </row>
    <row r="340" spans="10:25" ht="15">
      <c r="J340" s="244"/>
      <c r="K340" s="43" t="s">
        <v>108</v>
      </c>
      <c r="L340" s="164">
        <v>0.11380145278450363</v>
      </c>
      <c r="M340" s="165">
        <v>47</v>
      </c>
      <c r="N340" s="164">
        <v>0.1575789659431798</v>
      </c>
      <c r="O340" s="166">
        <v>1786</v>
      </c>
      <c r="P340" s="244"/>
      <c r="Q340" s="244"/>
      <c r="R340" s="244"/>
      <c r="S340" s="244"/>
      <c r="T340" s="244"/>
      <c r="U340" s="244"/>
      <c r="V340" s="244"/>
      <c r="W340" s="244"/>
      <c r="X340" s="244"/>
      <c r="Y340" s="244"/>
    </row>
    <row r="341" spans="10:25" ht="15">
      <c r="J341" s="244"/>
      <c r="K341" s="43" t="s">
        <v>109</v>
      </c>
      <c r="L341" s="164">
        <v>9.4430992736077482E-2</v>
      </c>
      <c r="M341" s="165">
        <v>39</v>
      </c>
      <c r="N341" s="164">
        <v>0.13675666137286041</v>
      </c>
      <c r="O341" s="166">
        <v>1550</v>
      </c>
      <c r="P341" s="244"/>
      <c r="Q341" s="244"/>
      <c r="R341" s="244"/>
      <c r="S341" s="244"/>
      <c r="T341" s="244"/>
      <c r="U341" s="244"/>
      <c r="V341" s="244"/>
      <c r="W341" s="244"/>
      <c r="X341" s="244"/>
      <c r="Y341" s="244"/>
    </row>
    <row r="342" spans="10:25" ht="15">
      <c r="J342" s="244"/>
      <c r="K342" s="43" t="s">
        <v>110</v>
      </c>
      <c r="L342" s="164">
        <v>6.7796610169491525E-2</v>
      </c>
      <c r="M342" s="165">
        <v>28</v>
      </c>
      <c r="N342" s="164">
        <v>0.1057878948297159</v>
      </c>
      <c r="O342" s="166">
        <v>1199</v>
      </c>
      <c r="P342" s="244"/>
      <c r="Q342" s="244"/>
      <c r="R342" s="244"/>
      <c r="S342" s="244"/>
      <c r="T342" s="244"/>
      <c r="U342" s="244"/>
      <c r="V342" s="244"/>
      <c r="W342" s="244"/>
      <c r="X342" s="244"/>
      <c r="Y342" s="244"/>
    </row>
    <row r="343" spans="10:25" ht="15">
      <c r="J343" s="244"/>
      <c r="K343" s="43" t="s">
        <v>111</v>
      </c>
      <c r="L343" s="164">
        <v>4.1162227602905568E-2</v>
      </c>
      <c r="M343" s="165">
        <v>17</v>
      </c>
      <c r="N343" s="164">
        <v>8.2671607552496917E-2</v>
      </c>
      <c r="O343" s="166">
        <v>937</v>
      </c>
      <c r="P343" s="244"/>
      <c r="Q343" s="244"/>
      <c r="R343" s="244"/>
      <c r="S343" s="244"/>
      <c r="T343" s="244"/>
      <c r="U343" s="244"/>
      <c r="V343" s="244"/>
      <c r="W343" s="244"/>
      <c r="X343" s="244"/>
      <c r="Y343" s="244"/>
    </row>
    <row r="344" spans="10:25" ht="15">
      <c r="J344" s="244"/>
      <c r="K344" s="43" t="s">
        <v>112</v>
      </c>
      <c r="L344" s="164">
        <f>M344/M345</f>
        <v>1.8617021276595744E-2</v>
      </c>
      <c r="M344" s="165">
        <v>7</v>
      </c>
      <c r="N344" s="164">
        <f>O344/O345</f>
        <v>3.7463723507167354E-2</v>
      </c>
      <c r="O344" s="166">
        <v>426</v>
      </c>
      <c r="P344" s="281"/>
      <c r="Q344" s="244"/>
      <c r="R344" s="244"/>
      <c r="S344" s="244"/>
      <c r="T344" s="244"/>
      <c r="U344" s="244"/>
      <c r="V344" s="244"/>
      <c r="W344" s="244"/>
      <c r="X344" s="244"/>
      <c r="Y344" s="244"/>
    </row>
    <row r="345" spans="10:25" ht="15.6" thickBot="1">
      <c r="J345" s="244"/>
      <c r="K345" s="168" t="s">
        <v>74</v>
      </c>
      <c r="L345" s="169"/>
      <c r="M345" s="170">
        <f>SUM(M336:M344)</f>
        <v>376</v>
      </c>
      <c r="N345" s="169"/>
      <c r="O345" s="171">
        <f>SUM(O336:O344)</f>
        <v>11371</v>
      </c>
      <c r="P345" s="1" t="s">
        <v>162</v>
      </c>
      <c r="Q345" s="244"/>
      <c r="R345" s="38" t="s">
        <v>45</v>
      </c>
      <c r="S345" s="244"/>
      <c r="T345" s="244"/>
      <c r="U345" s="244"/>
      <c r="V345" s="244"/>
      <c r="W345" s="244"/>
      <c r="X345" s="244"/>
      <c r="Y345" s="244"/>
    </row>
    <row r="346" spans="10:25">
      <c r="J346" s="244"/>
      <c r="K346" s="284"/>
      <c r="L346" s="244"/>
      <c r="M346" s="244"/>
      <c r="N346" s="244"/>
      <c r="O346" s="244"/>
      <c r="P346" s="244"/>
      <c r="Q346" s="244"/>
      <c r="R346" s="244"/>
      <c r="S346" s="244"/>
      <c r="T346" s="244"/>
      <c r="U346" s="244"/>
      <c r="V346" s="244"/>
      <c r="W346" s="244"/>
      <c r="X346" s="244"/>
      <c r="Y346" s="244"/>
    </row>
    <row r="347" spans="10:25" ht="15">
      <c r="J347" s="1"/>
      <c r="K347" s="39"/>
      <c r="L347" s="1"/>
      <c r="M347" s="1"/>
      <c r="N347" s="1"/>
      <c r="O347" s="1"/>
      <c r="P347" s="1"/>
      <c r="Q347" s="1"/>
      <c r="R347" s="1"/>
      <c r="S347" s="1"/>
      <c r="T347" s="1"/>
      <c r="U347" s="1"/>
      <c r="V347" s="1"/>
      <c r="W347" s="1"/>
      <c r="X347" s="1"/>
      <c r="Y347" s="1"/>
    </row>
    <row r="348" spans="10:25" ht="15.6" thickBot="1">
      <c r="J348" s="1"/>
      <c r="K348" s="3" t="s">
        <v>163</v>
      </c>
      <c r="L348" s="1"/>
      <c r="M348" s="1"/>
      <c r="N348" s="1"/>
      <c r="O348" s="1"/>
      <c r="P348" s="1"/>
      <c r="Q348" s="1"/>
      <c r="R348" s="1"/>
      <c r="S348" s="1"/>
      <c r="T348" s="1"/>
      <c r="U348" s="1"/>
      <c r="V348" s="1"/>
      <c r="W348" s="1"/>
      <c r="X348" s="1"/>
      <c r="Y348" s="1"/>
    </row>
    <row r="349" spans="10:25" ht="15">
      <c r="J349" s="1"/>
      <c r="K349" s="285" t="s">
        <v>142</v>
      </c>
      <c r="L349" s="364" t="s">
        <v>81</v>
      </c>
      <c r="M349" s="376"/>
      <c r="N349" s="364" t="s">
        <v>62</v>
      </c>
      <c r="O349" s="376"/>
      <c r="P349" s="364" t="s">
        <v>82</v>
      </c>
      <c r="Q349" s="372"/>
      <c r="R349" s="1"/>
      <c r="S349" s="1"/>
      <c r="T349" s="1"/>
      <c r="U349" s="1"/>
      <c r="V349" s="1"/>
      <c r="W349" s="1"/>
      <c r="X349" s="1"/>
      <c r="Y349" s="1"/>
    </row>
    <row r="350" spans="10:25" ht="15.6" thickBot="1">
      <c r="J350" s="1"/>
      <c r="K350" s="114" t="s">
        <v>15</v>
      </c>
      <c r="L350" s="60" t="s">
        <v>33</v>
      </c>
      <c r="M350" s="60" t="s">
        <v>34</v>
      </c>
      <c r="N350" s="60" t="s">
        <v>33</v>
      </c>
      <c r="O350" s="60" t="s">
        <v>34</v>
      </c>
      <c r="P350" s="58" t="s">
        <v>33</v>
      </c>
      <c r="Q350" s="61" t="s">
        <v>34</v>
      </c>
      <c r="R350" s="1"/>
      <c r="S350" s="1"/>
      <c r="T350" s="1"/>
      <c r="U350" s="1"/>
      <c r="V350" s="1"/>
      <c r="W350" s="1"/>
      <c r="X350" s="1"/>
      <c r="Y350" s="1"/>
    </row>
    <row r="351" spans="10:25" ht="15">
      <c r="J351" s="1"/>
      <c r="K351" s="286" t="s">
        <v>164</v>
      </c>
      <c r="L351" s="44">
        <v>2.8943560057887118E-3</v>
      </c>
      <c r="M351" s="116">
        <v>34</v>
      </c>
      <c r="N351" s="44">
        <v>4.0366402732494953E-3</v>
      </c>
      <c r="O351" s="287">
        <v>26</v>
      </c>
      <c r="P351" s="288">
        <v>2.2133310632501913E-3</v>
      </c>
      <c r="Q351" s="289">
        <v>26</v>
      </c>
      <c r="R351" s="1"/>
      <c r="S351" s="1"/>
      <c r="T351" s="1"/>
      <c r="U351" s="1"/>
      <c r="V351" s="1"/>
      <c r="W351" s="1"/>
      <c r="X351" s="1"/>
      <c r="Y351" s="1"/>
    </row>
    <row r="352" spans="10:25" ht="15">
      <c r="J352" s="1"/>
      <c r="K352" s="286" t="s">
        <v>165</v>
      </c>
      <c r="L352" s="44">
        <v>0.3165063420447774</v>
      </c>
      <c r="M352" s="116">
        <v>3718</v>
      </c>
      <c r="N352" s="44">
        <v>0.43424934016457073</v>
      </c>
      <c r="O352" s="287">
        <v>2797</v>
      </c>
      <c r="P352" s="290">
        <v>0.23810334553503021</v>
      </c>
      <c r="Q352" s="289">
        <v>2797</v>
      </c>
      <c r="R352" s="1"/>
      <c r="S352" s="1"/>
      <c r="T352" s="1"/>
      <c r="U352" s="1"/>
      <c r="V352" s="1"/>
      <c r="W352" s="1"/>
      <c r="X352" s="1"/>
      <c r="Y352" s="1"/>
    </row>
    <row r="353" spans="10:25" ht="15">
      <c r="J353" s="1"/>
      <c r="K353" s="286" t="s">
        <v>166</v>
      </c>
      <c r="L353" s="44">
        <v>1.5323061207116711E-3</v>
      </c>
      <c r="M353" s="116">
        <v>18</v>
      </c>
      <c r="N353" s="44">
        <v>3.1051079024996117E-3</v>
      </c>
      <c r="O353" s="287">
        <v>20</v>
      </c>
      <c r="P353" s="290">
        <v>1.7025623563463011E-3</v>
      </c>
      <c r="Q353" s="289">
        <v>20</v>
      </c>
      <c r="R353" s="1"/>
      <c r="S353" s="1"/>
      <c r="T353" s="1"/>
      <c r="U353" s="1"/>
      <c r="V353" s="1"/>
      <c r="W353" s="1"/>
      <c r="X353" s="1"/>
      <c r="Y353" s="1"/>
    </row>
    <row r="354" spans="10:25" ht="15">
      <c r="J354" s="1"/>
      <c r="K354" s="286" t="s">
        <v>167</v>
      </c>
      <c r="L354" s="44">
        <v>8.5128117817315056E-4</v>
      </c>
      <c r="M354" s="116">
        <v>10</v>
      </c>
      <c r="N354" s="44">
        <v>1.8630647414997672E-3</v>
      </c>
      <c r="O354" s="287">
        <v>12</v>
      </c>
      <c r="P354" s="290">
        <v>1.0215374138077807E-3</v>
      </c>
      <c r="Q354" s="289">
        <v>12</v>
      </c>
      <c r="R354" s="1"/>
      <c r="S354" s="1"/>
      <c r="T354" s="1"/>
      <c r="U354" s="1"/>
      <c r="V354" s="1"/>
      <c r="W354" s="1"/>
      <c r="X354" s="1"/>
      <c r="Y354" s="1"/>
    </row>
    <row r="355" spans="10:25" ht="15">
      <c r="J355" s="1"/>
      <c r="K355" s="286" t="s">
        <v>168</v>
      </c>
      <c r="L355" s="44">
        <v>1.8728185919809313E-3</v>
      </c>
      <c r="M355" s="116">
        <v>22</v>
      </c>
      <c r="N355" s="44">
        <v>5.2786834342493398E-3</v>
      </c>
      <c r="O355" s="287">
        <v>34</v>
      </c>
      <c r="P355" s="290">
        <v>2.8943560057887118E-3</v>
      </c>
      <c r="Q355" s="289">
        <v>34</v>
      </c>
      <c r="R355" s="1"/>
      <c r="S355" s="1"/>
      <c r="T355" s="1"/>
      <c r="U355" s="1"/>
      <c r="V355" s="1"/>
      <c r="W355" s="1"/>
      <c r="X355" s="1"/>
      <c r="Y355" s="1"/>
    </row>
    <row r="356" spans="10:25" ht="15">
      <c r="J356" s="1"/>
      <c r="K356" s="286" t="s">
        <v>169</v>
      </c>
      <c r="L356" s="44">
        <v>1.6174342385289861E-3</v>
      </c>
      <c r="M356" s="116">
        <v>19</v>
      </c>
      <c r="N356" s="44">
        <v>2.7945971122496508E-3</v>
      </c>
      <c r="O356" s="287">
        <v>18</v>
      </c>
      <c r="P356" s="290">
        <v>1.5323061207116711E-3</v>
      </c>
      <c r="Q356" s="289">
        <v>18</v>
      </c>
      <c r="R356" s="1"/>
      <c r="S356" s="1"/>
      <c r="T356" s="1"/>
      <c r="U356" s="1"/>
      <c r="V356" s="1"/>
      <c r="W356" s="1"/>
      <c r="X356" s="1"/>
      <c r="Y356" s="1"/>
    </row>
    <row r="357" spans="10:25" ht="15">
      <c r="J357" s="1"/>
      <c r="K357" s="286" t="s">
        <v>170</v>
      </c>
      <c r="L357" s="44">
        <v>0</v>
      </c>
      <c r="M357" s="116">
        <v>0</v>
      </c>
      <c r="N357" s="44">
        <v>0.36842105263157893</v>
      </c>
      <c r="O357" s="287">
        <v>2373</v>
      </c>
      <c r="P357" s="290">
        <v>0.20200902358048864</v>
      </c>
      <c r="Q357" s="289">
        <v>2373</v>
      </c>
      <c r="R357" s="1"/>
      <c r="S357" s="1"/>
      <c r="T357" s="1"/>
      <c r="U357" s="1"/>
      <c r="V357" s="1"/>
      <c r="W357" s="1"/>
      <c r="X357" s="1"/>
      <c r="Y357" s="1"/>
    </row>
    <row r="358" spans="10:25" ht="15.6" thickBot="1">
      <c r="J358" s="1"/>
      <c r="K358" s="286" t="s">
        <v>77</v>
      </c>
      <c r="L358" s="44">
        <v>9.6194773133566024E-3</v>
      </c>
      <c r="M358" s="116">
        <v>113</v>
      </c>
      <c r="N358" s="44">
        <v>5.20105573668685E-2</v>
      </c>
      <c r="O358" s="287">
        <v>335</v>
      </c>
      <c r="P358" s="291">
        <v>2.8517919468800546E-2</v>
      </c>
      <c r="Q358" s="289">
        <v>335</v>
      </c>
      <c r="R358" s="1"/>
      <c r="S358" s="1"/>
      <c r="T358" s="1"/>
      <c r="U358" s="1"/>
      <c r="V358" s="1"/>
      <c r="W358" s="1"/>
      <c r="X358" s="1"/>
      <c r="Y358" s="1"/>
    </row>
    <row r="359" spans="10:25" ht="15">
      <c r="J359" s="1"/>
      <c r="K359" s="286" t="s">
        <v>171</v>
      </c>
      <c r="L359" s="44">
        <v>0.24355154507533838</v>
      </c>
      <c r="M359" s="116">
        <v>2861</v>
      </c>
      <c r="N359" s="44">
        <v>0</v>
      </c>
      <c r="O359" s="287">
        <v>0</v>
      </c>
      <c r="P359" s="292">
        <v>0</v>
      </c>
      <c r="Q359" s="289">
        <v>0</v>
      </c>
      <c r="R359" s="1"/>
      <c r="S359" s="1"/>
      <c r="T359" s="1"/>
      <c r="U359" s="1"/>
      <c r="V359" s="1"/>
      <c r="W359" s="1"/>
      <c r="X359" s="1"/>
      <c r="Y359" s="1"/>
    </row>
    <row r="360" spans="10:25" ht="15">
      <c r="J360" s="1"/>
      <c r="K360" s="286" t="s">
        <v>172</v>
      </c>
      <c r="L360" s="44">
        <v>0.42155443943134419</v>
      </c>
      <c r="M360" s="116">
        <v>4952</v>
      </c>
      <c r="N360" s="44">
        <v>0</v>
      </c>
      <c r="O360" s="116">
        <v>0</v>
      </c>
      <c r="P360" s="292">
        <v>0</v>
      </c>
      <c r="Q360" s="118">
        <v>0</v>
      </c>
      <c r="R360" s="1"/>
      <c r="S360" s="1"/>
      <c r="T360" s="1"/>
      <c r="U360" s="1"/>
      <c r="V360" s="1"/>
      <c r="W360" s="1"/>
      <c r="X360" s="1"/>
      <c r="Y360" s="1"/>
    </row>
    <row r="361" spans="10:25" ht="15">
      <c r="J361" s="1"/>
      <c r="K361" s="286" t="s">
        <v>101</v>
      </c>
      <c r="L361" s="44">
        <v>0</v>
      </c>
      <c r="M361" s="116">
        <v>0</v>
      </c>
      <c r="N361" s="44">
        <v>0.12824095637323396</v>
      </c>
      <c r="O361" s="116">
        <v>826</v>
      </c>
      <c r="P361" s="293">
        <v>7.0315825317102246E-2</v>
      </c>
      <c r="Q361" s="118">
        <v>826</v>
      </c>
      <c r="R361" s="1"/>
      <c r="S361" s="1"/>
      <c r="T361" s="1"/>
      <c r="U361" s="1"/>
      <c r="V361" s="1"/>
      <c r="W361" s="1"/>
      <c r="X361" s="1"/>
      <c r="Y361" s="1"/>
    </row>
    <row r="362" spans="10:25" ht="15">
      <c r="J362" s="1"/>
      <c r="K362" s="294" t="s">
        <v>73</v>
      </c>
      <c r="L362" s="295"/>
      <c r="M362" s="122"/>
      <c r="N362" s="121"/>
      <c r="O362" s="122"/>
      <c r="P362" s="296">
        <v>0.45168979313867369</v>
      </c>
      <c r="Q362" s="124">
        <v>5306</v>
      </c>
      <c r="R362" s="1"/>
      <c r="S362" s="1"/>
      <c r="T362" s="1"/>
      <c r="U362" s="1"/>
      <c r="V362" s="1"/>
      <c r="W362" s="1"/>
      <c r="X362" s="1"/>
      <c r="Y362" s="1"/>
    </row>
    <row r="363" spans="10:25" ht="15.6" thickBot="1">
      <c r="J363" s="1"/>
      <c r="K363" s="297" t="s">
        <v>74</v>
      </c>
      <c r="L363" s="298"/>
      <c r="M363" s="126">
        <v>11747</v>
      </c>
      <c r="N363" s="299"/>
      <c r="O363" s="126">
        <v>6441</v>
      </c>
      <c r="P363" s="126"/>
      <c r="Q363" s="129"/>
      <c r="R363" s="1"/>
      <c r="S363" s="38" t="s">
        <v>45</v>
      </c>
      <c r="T363" s="1"/>
      <c r="U363" s="1"/>
      <c r="V363" s="1"/>
      <c r="W363" s="1"/>
      <c r="X363" s="1"/>
      <c r="Y363" s="1"/>
    </row>
    <row r="364" spans="10:25" ht="15">
      <c r="J364" s="1"/>
      <c r="K364" s="3"/>
      <c r="L364" s="1"/>
      <c r="M364" s="1"/>
      <c r="N364" s="1"/>
      <c r="O364" s="1"/>
      <c r="P364" s="1"/>
      <c r="Q364" s="1"/>
      <c r="R364" s="1"/>
      <c r="S364" s="1"/>
      <c r="T364" s="1"/>
      <c r="U364" s="1"/>
      <c r="V364" s="1"/>
      <c r="W364" s="1"/>
      <c r="X364" s="1"/>
      <c r="Y364" s="1"/>
    </row>
    <row r="365" spans="10:25" ht="15.6" thickBot="1">
      <c r="J365" s="1"/>
      <c r="K365" s="3" t="s">
        <v>173</v>
      </c>
      <c r="L365" s="1"/>
      <c r="M365" s="1"/>
      <c r="N365" s="1"/>
      <c r="O365" s="1"/>
      <c r="P365" s="1"/>
      <c r="Q365" s="1"/>
      <c r="R365" s="1"/>
      <c r="S365" s="1"/>
      <c r="T365" s="1"/>
      <c r="U365" s="1"/>
      <c r="V365" s="1"/>
      <c r="W365" s="1"/>
      <c r="X365" s="1"/>
      <c r="Y365" s="1"/>
    </row>
    <row r="366" spans="10:25" ht="15">
      <c r="J366" s="1"/>
      <c r="K366" s="370" t="s">
        <v>174</v>
      </c>
      <c r="L366" s="364" t="s">
        <v>62</v>
      </c>
      <c r="M366" s="372"/>
      <c r="N366" s="369" t="s">
        <v>82</v>
      </c>
      <c r="O366" s="372"/>
      <c r="P366" s="1"/>
      <c r="Q366" s="1"/>
      <c r="R366" s="1"/>
      <c r="S366" s="1"/>
      <c r="T366" s="1"/>
      <c r="U366" s="1"/>
      <c r="V366" s="1"/>
      <c r="W366" s="1"/>
      <c r="X366" s="1"/>
      <c r="Y366" s="1"/>
    </row>
    <row r="367" spans="10:25" ht="15">
      <c r="J367" s="1"/>
      <c r="K367" s="371"/>
      <c r="L367" s="60" t="s">
        <v>33</v>
      </c>
      <c r="M367" s="300" t="s">
        <v>34</v>
      </c>
      <c r="N367" s="60" t="s">
        <v>33</v>
      </c>
      <c r="O367" s="300" t="s">
        <v>34</v>
      </c>
      <c r="P367" s="1"/>
      <c r="Q367" s="1"/>
      <c r="R367" s="1"/>
      <c r="S367" s="1"/>
      <c r="T367" s="1"/>
      <c r="U367" s="1"/>
      <c r="V367" s="1"/>
      <c r="W367" s="1"/>
      <c r="X367" s="1"/>
      <c r="Y367" s="1"/>
    </row>
    <row r="368" spans="10:25" ht="15">
      <c r="J368" s="1"/>
      <c r="K368" s="115" t="s">
        <v>175</v>
      </c>
      <c r="L368" s="44">
        <v>0.96878233873749564</v>
      </c>
      <c r="M368" s="118">
        <v>5617</v>
      </c>
      <c r="N368" s="44">
        <v>0.47816463777985868</v>
      </c>
      <c r="O368" s="118">
        <v>5617</v>
      </c>
      <c r="P368" s="1"/>
      <c r="Q368" s="1"/>
      <c r="R368" s="1"/>
      <c r="S368" s="1"/>
      <c r="T368" s="1"/>
      <c r="U368" s="1"/>
      <c r="V368" s="1"/>
      <c r="W368" s="1"/>
      <c r="X368" s="1"/>
      <c r="Y368" s="1"/>
    </row>
    <row r="369" spans="10:25" ht="15">
      <c r="J369" s="1"/>
      <c r="K369" s="115" t="s">
        <v>176</v>
      </c>
      <c r="L369" s="44">
        <v>9.8309761986892039E-3</v>
      </c>
      <c r="M369" s="118">
        <v>57</v>
      </c>
      <c r="N369" s="44">
        <v>4.8523027155869588E-3</v>
      </c>
      <c r="O369" s="118">
        <v>57</v>
      </c>
      <c r="P369" s="1"/>
      <c r="Q369" s="1"/>
      <c r="R369" s="1"/>
      <c r="S369" s="1"/>
      <c r="T369" s="1"/>
      <c r="U369" s="1"/>
      <c r="V369" s="1"/>
      <c r="W369" s="1"/>
      <c r="X369" s="1"/>
      <c r="Y369" s="1"/>
    </row>
    <row r="370" spans="10:25" ht="15">
      <c r="J370" s="1"/>
      <c r="K370" s="115" t="s">
        <v>177</v>
      </c>
      <c r="L370" s="44">
        <v>8.6236633321835118E-3</v>
      </c>
      <c r="M370" s="118">
        <v>50</v>
      </c>
      <c r="N370" s="44">
        <v>4.2564058908657531E-3</v>
      </c>
      <c r="O370" s="118">
        <v>50</v>
      </c>
      <c r="P370" s="1"/>
      <c r="Q370" s="1"/>
      <c r="R370" s="1"/>
      <c r="S370" s="1"/>
      <c r="T370" s="1"/>
      <c r="U370" s="1"/>
      <c r="V370" s="1"/>
      <c r="W370" s="1"/>
      <c r="X370" s="1"/>
      <c r="Y370" s="1"/>
    </row>
    <row r="371" spans="10:25" ht="15">
      <c r="J371" s="1"/>
      <c r="K371" s="115" t="s">
        <v>178</v>
      </c>
      <c r="L371" s="44">
        <v>8.6236633321835118E-3</v>
      </c>
      <c r="M371" s="118">
        <v>50</v>
      </c>
      <c r="N371" s="44">
        <v>4.2564058908657531E-3</v>
      </c>
      <c r="O371" s="118">
        <v>50</v>
      </c>
      <c r="P371" s="1"/>
      <c r="Q371" s="1"/>
      <c r="R371" s="1"/>
      <c r="S371" s="1"/>
      <c r="T371" s="1"/>
      <c r="U371" s="1"/>
      <c r="V371" s="1"/>
      <c r="W371" s="1"/>
      <c r="X371" s="1"/>
      <c r="Y371" s="1"/>
    </row>
    <row r="372" spans="10:25" ht="15">
      <c r="J372" s="1"/>
      <c r="K372" s="115" t="s">
        <v>77</v>
      </c>
      <c r="L372" s="44">
        <v>4.1393583994480858E-3</v>
      </c>
      <c r="M372" s="118">
        <v>24</v>
      </c>
      <c r="N372" s="44">
        <v>2.0430748276155613E-3</v>
      </c>
      <c r="O372" s="118">
        <v>24</v>
      </c>
      <c r="P372" s="1"/>
      <c r="Q372" s="1"/>
      <c r="R372" s="1"/>
      <c r="S372" s="1"/>
      <c r="T372" s="1"/>
      <c r="U372" s="1"/>
      <c r="V372" s="1"/>
      <c r="W372" s="1"/>
      <c r="X372" s="1"/>
      <c r="Y372" s="1"/>
    </row>
    <row r="373" spans="10:25" ht="15">
      <c r="J373" s="1"/>
      <c r="K373" s="115" t="s">
        <v>101</v>
      </c>
      <c r="L373" s="44">
        <v>0.11090031045187995</v>
      </c>
      <c r="M373" s="118">
        <v>643</v>
      </c>
      <c r="N373" s="44">
        <v>5.4737379756533582E-2</v>
      </c>
      <c r="O373" s="118">
        <v>643</v>
      </c>
      <c r="P373" s="1"/>
      <c r="Q373" s="1"/>
      <c r="R373" s="1"/>
      <c r="S373" s="1"/>
      <c r="T373" s="1"/>
      <c r="U373" s="1"/>
      <c r="V373" s="1"/>
      <c r="W373" s="1"/>
      <c r="X373" s="1"/>
      <c r="Y373" s="1"/>
    </row>
    <row r="374" spans="10:25" ht="15">
      <c r="J374" s="1"/>
      <c r="K374" s="115" t="s">
        <v>73</v>
      </c>
      <c r="L374" s="301"/>
      <c r="M374" s="302"/>
      <c r="N374" s="293">
        <v>0.45168979313867369</v>
      </c>
      <c r="O374" s="118">
        <v>5306</v>
      </c>
      <c r="P374" s="1"/>
      <c r="Q374" s="1"/>
      <c r="R374" s="1"/>
      <c r="S374" s="1"/>
      <c r="T374" s="1"/>
      <c r="U374" s="1"/>
      <c r="V374" s="1"/>
      <c r="W374" s="1"/>
      <c r="X374" s="1"/>
      <c r="Y374" s="1"/>
    </row>
    <row r="375" spans="10:25" ht="15.6" thickBot="1">
      <c r="J375" s="1"/>
      <c r="K375" s="125" t="s">
        <v>74</v>
      </c>
      <c r="L375" s="299"/>
      <c r="M375" s="303">
        <v>6441</v>
      </c>
      <c r="N375" s="299"/>
      <c r="O375" s="303"/>
      <c r="P375" s="1"/>
      <c r="Q375" s="1"/>
      <c r="R375" s="1"/>
      <c r="S375" s="1"/>
      <c r="T375" s="1"/>
      <c r="U375" s="1"/>
      <c r="V375" s="1"/>
      <c r="W375" s="1"/>
      <c r="X375" s="1"/>
      <c r="Y375" s="1"/>
    </row>
    <row r="376" spans="10:25" ht="15">
      <c r="J376" s="1"/>
      <c r="K376" s="158"/>
      <c r="L376" s="57"/>
      <c r="M376" s="135"/>
      <c r="N376" s="135"/>
      <c r="O376" s="1"/>
      <c r="P376" s="1"/>
      <c r="Q376" s="1"/>
      <c r="R376" s="1"/>
      <c r="S376" s="1"/>
      <c r="T376" s="1"/>
      <c r="U376" s="1"/>
      <c r="V376" s="1"/>
      <c r="W376" s="1"/>
      <c r="X376" s="1"/>
      <c r="Y376" s="1"/>
    </row>
    <row r="377" spans="10:25" ht="15.6" thickBot="1">
      <c r="J377" s="1"/>
      <c r="K377" s="3" t="s">
        <v>179</v>
      </c>
      <c r="L377" s="57"/>
      <c r="M377" s="135"/>
      <c r="N377" s="135"/>
      <c r="O377" s="1"/>
      <c r="P377" s="1"/>
      <c r="Q377" s="1"/>
      <c r="R377" s="1"/>
      <c r="S377" s="1"/>
      <c r="T377" s="1"/>
      <c r="U377" s="1"/>
      <c r="V377" s="1"/>
      <c r="W377" s="1"/>
      <c r="X377" s="1"/>
      <c r="Y377" s="1"/>
    </row>
    <row r="378" spans="10:25" ht="15">
      <c r="J378" s="1"/>
      <c r="K378" s="94" t="s">
        <v>180</v>
      </c>
      <c r="L378" s="180" t="s">
        <v>33</v>
      </c>
      <c r="M378" s="76" t="s">
        <v>34</v>
      </c>
      <c r="N378" s="135"/>
      <c r="O378" s="1"/>
      <c r="P378" s="1"/>
      <c r="Q378" s="1"/>
      <c r="R378" s="1"/>
      <c r="S378" s="1"/>
      <c r="T378" s="1"/>
      <c r="U378" s="1"/>
      <c r="V378" s="1"/>
      <c r="W378" s="1"/>
      <c r="X378" s="1"/>
      <c r="Y378" s="1"/>
    </row>
    <row r="379" spans="10:25" ht="15">
      <c r="J379" s="1"/>
      <c r="K379" s="77" t="s">
        <v>35</v>
      </c>
      <c r="L379" s="183">
        <v>0.13259668508287292</v>
      </c>
      <c r="M379" s="104">
        <v>24</v>
      </c>
      <c r="N379" s="135"/>
      <c r="O379" s="1"/>
      <c r="P379" s="1"/>
      <c r="Q379" s="1"/>
      <c r="R379" s="1"/>
      <c r="S379" s="1"/>
      <c r="T379" s="1"/>
      <c r="U379" s="1"/>
      <c r="V379" s="1"/>
      <c r="W379" s="1"/>
      <c r="X379" s="1"/>
      <c r="Y379" s="1"/>
    </row>
    <row r="380" spans="10:25" ht="15">
      <c r="J380" s="1"/>
      <c r="K380" s="77" t="s">
        <v>36</v>
      </c>
      <c r="L380" s="183">
        <v>0.17127071823204421</v>
      </c>
      <c r="M380" s="104">
        <v>31</v>
      </c>
      <c r="N380" s="135"/>
      <c r="O380" s="1"/>
      <c r="P380" s="1"/>
      <c r="Q380" s="1"/>
      <c r="R380" s="1"/>
      <c r="S380" s="1"/>
      <c r="T380" s="1"/>
      <c r="U380" s="1"/>
      <c r="V380" s="1"/>
      <c r="W380" s="1"/>
      <c r="X380" s="1"/>
      <c r="Y380" s="1"/>
    </row>
    <row r="381" spans="10:25" ht="15">
      <c r="J381" s="1"/>
      <c r="K381" s="77" t="s">
        <v>37</v>
      </c>
      <c r="L381" s="183">
        <v>0.24861878453038674</v>
      </c>
      <c r="M381" s="104">
        <v>45</v>
      </c>
      <c r="N381" s="135"/>
      <c r="O381" s="1"/>
      <c r="P381" s="1"/>
      <c r="Q381" s="1"/>
      <c r="R381" s="1"/>
      <c r="S381" s="1"/>
      <c r="T381" s="1"/>
      <c r="U381" s="1"/>
      <c r="V381" s="1"/>
      <c r="W381" s="1"/>
      <c r="X381" s="1"/>
      <c r="Y381" s="1"/>
    </row>
    <row r="382" spans="10:25" ht="15">
      <c r="J382" s="1"/>
      <c r="K382" s="83" t="s">
        <v>38</v>
      </c>
      <c r="L382" s="185">
        <v>0.28176795580110497</v>
      </c>
      <c r="M382" s="106">
        <v>51</v>
      </c>
      <c r="N382" s="135"/>
      <c r="O382" s="1"/>
      <c r="P382" s="1"/>
      <c r="Q382" s="1"/>
      <c r="R382" s="1"/>
      <c r="S382" s="1"/>
      <c r="T382" s="1"/>
      <c r="U382" s="1"/>
      <c r="V382" s="1"/>
      <c r="W382" s="1"/>
      <c r="X382" s="1"/>
      <c r="Y382" s="1"/>
    </row>
    <row r="383" spans="10:25" ht="15">
      <c r="J383" s="1"/>
      <c r="K383" s="83" t="s">
        <v>39</v>
      </c>
      <c r="L383" s="185">
        <v>9.3922651933701654E-2</v>
      </c>
      <c r="M383" s="106">
        <v>17</v>
      </c>
      <c r="N383" s="135"/>
      <c r="O383" s="1"/>
      <c r="P383" s="1"/>
      <c r="Q383" s="1"/>
      <c r="R383" s="1"/>
      <c r="S383" s="1"/>
      <c r="T383" s="1"/>
      <c r="U383" s="1"/>
      <c r="V383" s="1"/>
      <c r="W383" s="1"/>
      <c r="X383" s="1"/>
      <c r="Y383" s="1"/>
    </row>
    <row r="384" spans="10:25" ht="15">
      <c r="J384" s="1"/>
      <c r="K384" s="83" t="s">
        <v>40</v>
      </c>
      <c r="L384" s="185">
        <v>0</v>
      </c>
      <c r="M384" s="106">
        <v>0</v>
      </c>
      <c r="N384" s="135"/>
      <c r="O384" s="1"/>
      <c r="P384" s="1"/>
      <c r="Q384" s="1"/>
      <c r="R384" s="1"/>
      <c r="S384" s="1"/>
      <c r="T384" s="1"/>
      <c r="U384" s="1"/>
      <c r="V384" s="1"/>
      <c r="W384" s="1"/>
      <c r="X384" s="1"/>
      <c r="Y384" s="1"/>
    </row>
    <row r="385" spans="10:25" ht="15">
      <c r="J385" s="1"/>
      <c r="K385" s="83" t="s">
        <v>41</v>
      </c>
      <c r="L385" s="185">
        <v>1.6574585635359115E-2</v>
      </c>
      <c r="M385" s="106">
        <v>3</v>
      </c>
      <c r="N385" s="135"/>
      <c r="O385" s="1"/>
      <c r="P385" s="1"/>
      <c r="Q385" s="1"/>
      <c r="R385" s="1"/>
      <c r="S385" s="1"/>
      <c r="T385" s="1"/>
      <c r="U385" s="1"/>
      <c r="V385" s="1"/>
      <c r="W385" s="1"/>
      <c r="X385" s="1"/>
      <c r="Y385" s="1"/>
    </row>
    <row r="386" spans="10:25" ht="15">
      <c r="J386" s="1"/>
      <c r="K386" s="87" t="s">
        <v>42</v>
      </c>
      <c r="L386" s="187">
        <v>3.8674033149171269E-2</v>
      </c>
      <c r="M386" s="109">
        <v>7</v>
      </c>
      <c r="N386" s="135"/>
      <c r="O386" s="1"/>
      <c r="P386" s="1"/>
      <c r="Q386" s="1"/>
      <c r="R386" s="1"/>
      <c r="S386" s="1"/>
      <c r="T386" s="1"/>
      <c r="U386" s="1"/>
      <c r="V386" s="1"/>
      <c r="W386" s="1"/>
      <c r="X386" s="1"/>
      <c r="Y386" s="1"/>
    </row>
    <row r="387" spans="10:25" ht="15">
      <c r="J387" s="1"/>
      <c r="K387" s="34" t="s">
        <v>43</v>
      </c>
      <c r="L387" s="187">
        <v>1.6574585635359115E-2</v>
      </c>
      <c r="M387" s="109">
        <v>3</v>
      </c>
      <c r="N387" s="135"/>
      <c r="O387" s="1"/>
      <c r="P387" s="1"/>
      <c r="Q387" s="1"/>
      <c r="R387" s="1"/>
      <c r="S387" s="1"/>
      <c r="T387" s="1"/>
      <c r="U387" s="1"/>
      <c r="V387" s="1"/>
      <c r="W387" s="1"/>
      <c r="X387" s="1"/>
      <c r="Y387" s="1"/>
    </row>
    <row r="388" spans="10:25" ht="15.6" thickBot="1">
      <c r="J388" s="1"/>
      <c r="K388" s="35" t="s">
        <v>44</v>
      </c>
      <c r="L388" s="188"/>
      <c r="M388" s="112">
        <v>181</v>
      </c>
      <c r="N388" s="135"/>
      <c r="O388" s="1"/>
      <c r="P388" s="1"/>
      <c r="Q388" s="1"/>
      <c r="R388" s="38" t="s">
        <v>45</v>
      </c>
      <c r="S388" s="1"/>
      <c r="T388" s="1"/>
      <c r="U388" s="1"/>
      <c r="V388" s="1"/>
      <c r="W388" s="1"/>
      <c r="X388" s="1"/>
      <c r="Y388" s="1"/>
    </row>
    <row r="389" spans="10:25" ht="15">
      <c r="J389" s="1"/>
      <c r="K389" s="39" t="s">
        <v>46</v>
      </c>
      <c r="L389" s="1"/>
      <c r="M389" s="1"/>
      <c r="N389" s="1"/>
      <c r="O389" s="1"/>
      <c r="P389" s="1"/>
      <c r="Q389" s="1"/>
      <c r="R389" s="1"/>
      <c r="S389" s="1"/>
      <c r="T389" s="1"/>
      <c r="U389" s="1"/>
      <c r="V389" s="1"/>
      <c r="W389" s="1"/>
      <c r="X389" s="1"/>
      <c r="Y389" s="1"/>
    </row>
    <row r="390" spans="10:25" ht="15">
      <c r="J390" s="1"/>
      <c r="K390" s="39"/>
      <c r="L390" s="1"/>
      <c r="M390" s="1"/>
      <c r="N390" s="1"/>
      <c r="O390" s="1"/>
      <c r="P390" s="1"/>
      <c r="Q390" s="1"/>
      <c r="R390" s="1"/>
      <c r="S390" s="1"/>
      <c r="T390" s="1"/>
      <c r="U390" s="1"/>
      <c r="V390" s="1"/>
      <c r="W390" s="1"/>
      <c r="X390" s="1"/>
      <c r="Y390" s="1"/>
    </row>
    <row r="391" spans="10:25" ht="15.6" thickBot="1">
      <c r="J391" s="1"/>
      <c r="K391" s="3" t="s">
        <v>181</v>
      </c>
      <c r="L391" s="1"/>
      <c r="M391" s="1"/>
      <c r="N391" s="1"/>
      <c r="O391" s="1"/>
      <c r="P391" s="1"/>
      <c r="Q391" s="1"/>
      <c r="R391" s="1"/>
      <c r="S391" s="1"/>
      <c r="T391" s="1"/>
      <c r="U391" s="1"/>
      <c r="V391" s="1"/>
      <c r="W391" s="1"/>
      <c r="X391" s="1"/>
      <c r="Y391" s="1"/>
    </row>
    <row r="392" spans="10:25" ht="15">
      <c r="J392" s="1"/>
      <c r="K392" s="113"/>
      <c r="L392" s="361" t="s">
        <v>81</v>
      </c>
      <c r="M392" s="363"/>
      <c r="N392" s="364" t="s">
        <v>62</v>
      </c>
      <c r="O392" s="373"/>
      <c r="P392" s="374" t="s">
        <v>82</v>
      </c>
      <c r="Q392" s="375"/>
      <c r="R392" s="1"/>
      <c r="S392" s="1"/>
      <c r="T392" s="1"/>
      <c r="U392" s="1"/>
      <c r="V392" s="1"/>
      <c r="W392" s="1"/>
      <c r="X392" s="1"/>
      <c r="Y392" s="1"/>
    </row>
    <row r="393" spans="10:25" ht="15">
      <c r="J393" s="1"/>
      <c r="K393" s="114" t="s">
        <v>17</v>
      </c>
      <c r="L393" s="60" t="s">
        <v>33</v>
      </c>
      <c r="M393" s="60" t="s">
        <v>34</v>
      </c>
      <c r="N393" s="60" t="s">
        <v>33</v>
      </c>
      <c r="O393" s="60" t="s">
        <v>34</v>
      </c>
      <c r="P393" s="60" t="s">
        <v>33</v>
      </c>
      <c r="Q393" s="61" t="s">
        <v>34</v>
      </c>
      <c r="R393" s="1"/>
      <c r="S393" s="1"/>
      <c r="T393" s="1"/>
      <c r="U393" s="1"/>
      <c r="V393" s="1"/>
      <c r="W393" s="1"/>
      <c r="X393" s="1"/>
      <c r="Y393" s="1"/>
    </row>
    <row r="394" spans="10:25" ht="15">
      <c r="J394" s="1"/>
      <c r="K394" s="115" t="s">
        <v>83</v>
      </c>
      <c r="L394" s="44">
        <v>0.12658551119434749</v>
      </c>
      <c r="M394" s="116">
        <v>1487</v>
      </c>
      <c r="N394" s="44">
        <v>0.12156497438285981</v>
      </c>
      <c r="O394" s="116">
        <v>783</v>
      </c>
      <c r="P394" s="44" t="e">
        <f>Q394/SUM($H$394:$H$397)</f>
        <v>#DIV/0!</v>
      </c>
      <c r="Q394" s="118">
        <f>O394</f>
        <v>783</v>
      </c>
      <c r="R394" s="1"/>
      <c r="S394" s="1"/>
      <c r="T394" s="1"/>
      <c r="U394" s="1"/>
      <c r="V394" s="1"/>
      <c r="W394" s="1"/>
      <c r="X394" s="1"/>
      <c r="Y394" s="1"/>
    </row>
    <row r="395" spans="10:25" ht="15">
      <c r="J395" s="1"/>
      <c r="K395" s="115" t="s">
        <v>84</v>
      </c>
      <c r="L395" s="44">
        <v>0.87341448880565253</v>
      </c>
      <c r="M395" s="116">
        <v>10260</v>
      </c>
      <c r="N395" s="44">
        <v>0.77363763390777829</v>
      </c>
      <c r="O395" s="116">
        <v>4983</v>
      </c>
      <c r="P395" s="44" t="e">
        <f>Q395/SUM($H$394:$H$397)</f>
        <v>#DIV/0!</v>
      </c>
      <c r="Q395" s="118">
        <f>O395</f>
        <v>4983</v>
      </c>
      <c r="R395" s="1"/>
      <c r="S395" s="1"/>
      <c r="T395" s="1"/>
      <c r="U395" s="1"/>
      <c r="V395" s="1"/>
      <c r="W395" s="1"/>
      <c r="X395" s="1"/>
      <c r="Y395" s="1"/>
    </row>
    <row r="396" spans="10:25" ht="15">
      <c r="J396" s="1"/>
      <c r="K396" s="115" t="s">
        <v>86</v>
      </c>
      <c r="L396" s="44"/>
      <c r="M396" s="116">
        <v>0</v>
      </c>
      <c r="N396" s="44">
        <v>0.10479739170936191</v>
      </c>
      <c r="O396" s="116">
        <v>675</v>
      </c>
      <c r="P396" s="44" t="e">
        <f>Q396/SUM($H$394:$H$397)</f>
        <v>#DIV/0!</v>
      </c>
      <c r="Q396" s="118">
        <f>O396</f>
        <v>675</v>
      </c>
      <c r="R396" s="1"/>
      <c r="S396" s="1"/>
      <c r="T396" s="1"/>
      <c r="U396" s="1"/>
      <c r="V396" s="1"/>
      <c r="W396" s="1"/>
      <c r="X396" s="1"/>
      <c r="Y396" s="1"/>
    </row>
    <row r="397" spans="10:25" ht="15">
      <c r="J397" s="1"/>
      <c r="K397" s="120" t="s">
        <v>73</v>
      </c>
      <c r="L397" s="121"/>
      <c r="M397" s="122"/>
      <c r="N397" s="121"/>
      <c r="O397" s="122"/>
      <c r="P397" s="47" t="e">
        <f>Q397/SUM($H$394:$H$397)</f>
        <v>#DIV/0!</v>
      </c>
      <c r="Q397" s="124">
        <f>M398-O398</f>
        <v>5306</v>
      </c>
      <c r="R397" s="1"/>
      <c r="S397" s="1"/>
      <c r="T397" s="1"/>
      <c r="U397" s="1"/>
      <c r="V397" s="1"/>
      <c r="W397" s="1"/>
      <c r="X397" s="1"/>
      <c r="Y397" s="1"/>
    </row>
    <row r="398" spans="10:25" ht="15.6" thickBot="1">
      <c r="J398" s="1"/>
      <c r="K398" s="304" t="s">
        <v>74</v>
      </c>
      <c r="L398" s="54"/>
      <c r="M398" s="126">
        <v>11747</v>
      </c>
      <c r="N398" s="127"/>
      <c r="O398" s="126">
        <v>6441</v>
      </c>
      <c r="P398" s="127"/>
      <c r="Q398" s="129"/>
      <c r="R398" s="1"/>
      <c r="S398" s="1"/>
      <c r="T398" s="1"/>
      <c r="U398" s="1"/>
      <c r="V398" s="1"/>
      <c r="W398" s="1"/>
      <c r="X398" s="1"/>
      <c r="Y398" s="1"/>
    </row>
    <row r="399" spans="10:25" ht="15">
      <c r="J399" s="1"/>
      <c r="K399" s="305"/>
      <c r="L399" s="56"/>
      <c r="M399" s="135"/>
      <c r="N399" s="136"/>
      <c r="O399" s="135"/>
      <c r="P399" s="137"/>
      <c r="Q399" s="135"/>
      <c r="R399" s="1"/>
      <c r="S399" s="1"/>
      <c r="T399" s="1"/>
      <c r="U399" s="1"/>
      <c r="V399" s="1"/>
      <c r="W399" s="1"/>
      <c r="X399" s="1"/>
      <c r="Y399" s="1"/>
    </row>
    <row r="400" spans="10:25" ht="15">
      <c r="J400" s="1"/>
      <c r="K400" s="3"/>
      <c r="L400" s="1"/>
      <c r="M400" s="1"/>
      <c r="N400" s="1"/>
      <c r="O400" s="1"/>
      <c r="P400" s="1"/>
      <c r="Q400" s="1"/>
      <c r="R400" s="1"/>
      <c r="S400" s="1"/>
      <c r="T400" s="1"/>
      <c r="U400" s="1"/>
      <c r="V400" s="1"/>
      <c r="W400" s="1"/>
      <c r="X400" s="1"/>
      <c r="Y400" s="1"/>
    </row>
    <row r="401" spans="10:25" ht="15.6" thickBot="1">
      <c r="J401" s="1"/>
      <c r="K401" s="3" t="s">
        <v>182</v>
      </c>
      <c r="L401" s="1"/>
      <c r="M401" s="1"/>
      <c r="N401" s="1"/>
      <c r="O401" s="1"/>
      <c r="P401" s="1"/>
      <c r="Q401" s="1"/>
      <c r="R401" s="1"/>
      <c r="S401" s="1"/>
      <c r="T401" s="1"/>
      <c r="U401" s="1"/>
      <c r="V401" s="1"/>
      <c r="W401" s="1"/>
      <c r="X401" s="1"/>
      <c r="Y401" s="1"/>
    </row>
    <row r="402" spans="10:25" ht="15">
      <c r="J402" s="1"/>
      <c r="K402" s="113"/>
      <c r="L402" s="361" t="s">
        <v>114</v>
      </c>
      <c r="M402" s="363"/>
      <c r="N402" s="361" t="s">
        <v>115</v>
      </c>
      <c r="O402" s="363"/>
      <c r="P402" s="364" t="s">
        <v>74</v>
      </c>
      <c r="Q402" s="365"/>
      <c r="R402" s="1"/>
      <c r="S402" s="1"/>
      <c r="T402" s="1"/>
      <c r="U402" s="1"/>
      <c r="V402" s="1"/>
      <c r="W402" s="1"/>
      <c r="X402" s="1"/>
      <c r="Y402" s="1"/>
    </row>
    <row r="403" spans="10:25" ht="15">
      <c r="J403" s="1"/>
      <c r="K403" s="114" t="s">
        <v>17</v>
      </c>
      <c r="L403" s="60" t="s">
        <v>33</v>
      </c>
      <c r="M403" s="60" t="s">
        <v>34</v>
      </c>
      <c r="N403" s="60" t="s">
        <v>33</v>
      </c>
      <c r="O403" s="60" t="s">
        <v>34</v>
      </c>
      <c r="P403" s="60" t="s">
        <v>33</v>
      </c>
      <c r="Q403" s="61" t="s">
        <v>34</v>
      </c>
      <c r="R403" s="1"/>
      <c r="S403" s="1"/>
      <c r="T403" s="1"/>
      <c r="U403" s="1"/>
      <c r="V403" s="1"/>
      <c r="W403" s="1"/>
      <c r="X403" s="1"/>
      <c r="Y403" s="1"/>
    </row>
    <row r="404" spans="10:25" ht="15">
      <c r="J404" s="1"/>
      <c r="K404" s="115" t="s">
        <v>83</v>
      </c>
      <c r="L404" s="44">
        <v>3.3223069178771755E-2</v>
      </c>
      <c r="M404" s="116">
        <v>231</v>
      </c>
      <c r="N404" s="44">
        <v>0.261994159365874</v>
      </c>
      <c r="O404" s="116">
        <v>1256</v>
      </c>
      <c r="P404" s="44">
        <v>0.12658551119434749</v>
      </c>
      <c r="Q404" s="118">
        <v>1487</v>
      </c>
      <c r="R404" s="1"/>
      <c r="S404" s="1"/>
      <c r="T404" s="1"/>
      <c r="U404" s="1"/>
      <c r="V404" s="1"/>
      <c r="W404" s="1"/>
      <c r="X404" s="1"/>
      <c r="Y404" s="1"/>
    </row>
    <row r="405" spans="10:25" ht="15">
      <c r="J405" s="1"/>
      <c r="K405" s="115" t="s">
        <v>84</v>
      </c>
      <c r="L405" s="44">
        <v>0.96677693082122829</v>
      </c>
      <c r="M405" s="116">
        <v>6722</v>
      </c>
      <c r="N405" s="44">
        <v>0.738005840634126</v>
      </c>
      <c r="O405" s="116">
        <v>3538</v>
      </c>
      <c r="P405" s="44">
        <v>0.87341448880565253</v>
      </c>
      <c r="Q405" s="118">
        <v>10260</v>
      </c>
      <c r="R405" s="1"/>
      <c r="S405" s="1"/>
      <c r="T405" s="1"/>
      <c r="U405" s="1"/>
      <c r="V405" s="1"/>
      <c r="W405" s="1"/>
      <c r="X405" s="1"/>
      <c r="Y405" s="1"/>
    </row>
    <row r="406" spans="10:25" ht="15.6" thickBot="1">
      <c r="J406" s="1"/>
      <c r="K406" s="304" t="s">
        <v>74</v>
      </c>
      <c r="L406" s="54"/>
      <c r="M406" s="126">
        <v>6953</v>
      </c>
      <c r="N406" s="127"/>
      <c r="O406" s="126">
        <v>4794</v>
      </c>
      <c r="P406" s="128"/>
      <c r="Q406" s="129">
        <v>11747</v>
      </c>
      <c r="R406" s="1"/>
      <c r="S406" s="1"/>
      <c r="T406" s="1"/>
      <c r="U406" s="1"/>
      <c r="V406" s="1"/>
      <c r="W406" s="1"/>
      <c r="X406" s="1"/>
      <c r="Y406" s="1"/>
    </row>
    <row r="407" spans="10:25" ht="15">
      <c r="J407" s="1"/>
      <c r="K407" s="305"/>
      <c r="L407" s="56"/>
      <c r="M407" s="135"/>
      <c r="N407" s="136"/>
      <c r="O407" s="135"/>
      <c r="P407" s="137"/>
      <c r="Q407" s="135"/>
      <c r="R407" s="1"/>
      <c r="S407" s="1"/>
      <c r="T407" s="1"/>
      <c r="U407" s="1"/>
      <c r="V407" s="1"/>
      <c r="W407" s="1"/>
      <c r="X407" s="1"/>
      <c r="Y407" s="1"/>
    </row>
    <row r="408" spans="10:25" ht="15.6" thickBot="1">
      <c r="J408" s="1"/>
      <c r="K408" s="3" t="s">
        <v>183</v>
      </c>
      <c r="L408" s="1"/>
      <c r="M408" s="1"/>
      <c r="N408" s="1"/>
      <c r="O408" s="1"/>
      <c r="P408" s="1"/>
      <c r="Q408" s="1"/>
      <c r="R408" s="1"/>
      <c r="S408" s="1"/>
      <c r="T408" s="1"/>
      <c r="U408" s="1"/>
      <c r="V408" s="1"/>
      <c r="W408" s="1"/>
      <c r="X408" s="1"/>
      <c r="Y408" s="1"/>
    </row>
    <row r="409" spans="10:25" ht="15">
      <c r="J409" s="1"/>
      <c r="K409" s="113"/>
      <c r="L409" s="361" t="s">
        <v>83</v>
      </c>
      <c r="M409" s="363"/>
      <c r="N409" s="361" t="s">
        <v>84</v>
      </c>
      <c r="O409" s="363"/>
      <c r="P409" s="364" t="s">
        <v>82</v>
      </c>
      <c r="Q409" s="365"/>
      <c r="R409" s="1"/>
      <c r="S409" s="1"/>
      <c r="T409" s="1"/>
      <c r="U409" s="1"/>
      <c r="V409" s="1"/>
      <c r="W409" s="1"/>
      <c r="X409" s="1"/>
      <c r="Y409" s="1"/>
    </row>
    <row r="410" spans="10:25" ht="15">
      <c r="J410" s="1"/>
      <c r="K410" s="114" t="s">
        <v>17</v>
      </c>
      <c r="L410" s="60" t="s">
        <v>33</v>
      </c>
      <c r="M410" s="60" t="s">
        <v>34</v>
      </c>
      <c r="N410" s="60" t="s">
        <v>33</v>
      </c>
      <c r="O410" s="60" t="s">
        <v>34</v>
      </c>
      <c r="P410" s="60" t="s">
        <v>33</v>
      </c>
      <c r="Q410" s="61" t="s">
        <v>34</v>
      </c>
      <c r="R410" s="1"/>
      <c r="S410" s="1"/>
      <c r="T410" s="1"/>
      <c r="U410" s="1"/>
      <c r="V410" s="1"/>
      <c r="W410" s="1"/>
      <c r="X410" s="1"/>
      <c r="Y410" s="1"/>
    </row>
    <row r="411" spans="10:25" ht="15">
      <c r="J411" s="1"/>
      <c r="K411" s="77" t="s">
        <v>35</v>
      </c>
      <c r="L411" s="306">
        <v>0.1111111111111111</v>
      </c>
      <c r="M411" s="307">
        <v>87</v>
      </c>
      <c r="N411" s="306">
        <v>4.9769215332129239E-2</v>
      </c>
      <c r="O411" s="307">
        <v>248</v>
      </c>
      <c r="P411" s="306" t="e">
        <f>Q411/SUM($H$411:$H$421)</f>
        <v>#DIV/0!</v>
      </c>
      <c r="Q411" s="308">
        <v>335</v>
      </c>
      <c r="R411" s="1"/>
      <c r="S411" s="1"/>
      <c r="T411" s="1"/>
      <c r="U411" s="1"/>
      <c r="V411" s="1"/>
      <c r="W411" s="1"/>
      <c r="X411" s="1"/>
      <c r="Y411" s="1"/>
    </row>
    <row r="412" spans="10:25" ht="15">
      <c r="J412" s="1"/>
      <c r="K412" s="77" t="s">
        <v>36</v>
      </c>
      <c r="L412" s="309">
        <v>0.16475095785440613</v>
      </c>
      <c r="M412" s="310">
        <v>129</v>
      </c>
      <c r="N412" s="309">
        <v>0.13124623720650211</v>
      </c>
      <c r="O412" s="310">
        <v>654</v>
      </c>
      <c r="P412" s="309" t="e">
        <f t="shared" ref="P412:P421" si="4">Q412/SUM($H$411:$H$421)</f>
        <v>#DIV/0!</v>
      </c>
      <c r="Q412" s="311">
        <v>783</v>
      </c>
      <c r="R412" s="1"/>
      <c r="S412" s="1"/>
      <c r="T412" s="1"/>
      <c r="U412" s="1"/>
      <c r="V412" s="1"/>
      <c r="W412" s="1"/>
      <c r="X412" s="1"/>
      <c r="Y412" s="1"/>
    </row>
    <row r="413" spans="10:25" ht="15">
      <c r="J413" s="1"/>
      <c r="K413" s="77" t="s">
        <v>37</v>
      </c>
      <c r="L413" s="309">
        <v>0.2669220945083014</v>
      </c>
      <c r="M413" s="307">
        <v>209</v>
      </c>
      <c r="N413" s="309">
        <v>0.25085289985952236</v>
      </c>
      <c r="O413" s="310">
        <v>1250</v>
      </c>
      <c r="P413" s="309" t="e">
        <f t="shared" si="4"/>
        <v>#DIV/0!</v>
      </c>
      <c r="Q413" s="311">
        <v>1459</v>
      </c>
      <c r="R413" s="1"/>
      <c r="S413" s="1"/>
      <c r="T413" s="1"/>
      <c r="U413" s="1"/>
      <c r="V413" s="1"/>
      <c r="W413" s="1"/>
      <c r="X413" s="1"/>
      <c r="Y413" s="1"/>
    </row>
    <row r="414" spans="10:25" ht="15">
      <c r="J414" s="1"/>
      <c r="K414" s="83" t="s">
        <v>38</v>
      </c>
      <c r="L414" s="312">
        <v>0.29374201787994891</v>
      </c>
      <c r="M414" s="313">
        <v>230</v>
      </c>
      <c r="N414" s="312">
        <v>0.31165964278547059</v>
      </c>
      <c r="O414" s="313">
        <v>1553</v>
      </c>
      <c r="P414" s="312" t="e">
        <f t="shared" si="4"/>
        <v>#DIV/0!</v>
      </c>
      <c r="Q414" s="314">
        <v>1783</v>
      </c>
      <c r="R414" s="1"/>
      <c r="S414" s="1"/>
      <c r="T414" s="1"/>
      <c r="U414" s="1"/>
      <c r="V414" s="1"/>
      <c r="W414" s="1"/>
      <c r="X414" s="1"/>
      <c r="Y414" s="1"/>
    </row>
    <row r="415" spans="10:25" ht="15">
      <c r="J415" s="1"/>
      <c r="K415" s="83" t="s">
        <v>39</v>
      </c>
      <c r="L415" s="312">
        <v>0.10983397190293742</v>
      </c>
      <c r="M415" s="313">
        <v>86</v>
      </c>
      <c r="N415" s="312">
        <v>0.12221553281155931</v>
      </c>
      <c r="O415" s="313">
        <v>609</v>
      </c>
      <c r="P415" s="312" t="e">
        <f t="shared" si="4"/>
        <v>#DIV/0!</v>
      </c>
      <c r="Q415" s="314">
        <v>695</v>
      </c>
      <c r="R415" s="1"/>
      <c r="S415" s="1"/>
      <c r="T415" s="1"/>
      <c r="U415" s="1"/>
      <c r="V415" s="1"/>
      <c r="W415" s="1"/>
      <c r="X415" s="1"/>
      <c r="Y415" s="1"/>
    </row>
    <row r="416" spans="10:25" ht="15">
      <c r="J416" s="1"/>
      <c r="K416" s="83" t="s">
        <v>40</v>
      </c>
      <c r="L416" s="312">
        <v>3.7037037037037035E-2</v>
      </c>
      <c r="M416" s="313">
        <v>29</v>
      </c>
      <c r="N416" s="312">
        <v>6.1810154525386317E-2</v>
      </c>
      <c r="O416" s="313">
        <v>308</v>
      </c>
      <c r="P416" s="312" t="e">
        <f t="shared" si="4"/>
        <v>#DIV/0!</v>
      </c>
      <c r="Q416" s="314">
        <v>337</v>
      </c>
      <c r="R416" s="1"/>
      <c r="S416" s="1"/>
      <c r="T416" s="1"/>
      <c r="U416" s="1"/>
      <c r="V416" s="1"/>
      <c r="W416" s="1"/>
      <c r="X416" s="1"/>
      <c r="Y416" s="1"/>
    </row>
    <row r="417" spans="10:25" ht="15">
      <c r="J417" s="1"/>
      <c r="K417" s="83" t="s">
        <v>41</v>
      </c>
      <c r="L417" s="312">
        <v>6.3856960408684551E-3</v>
      </c>
      <c r="M417" s="313">
        <v>5</v>
      </c>
      <c r="N417" s="312">
        <v>1.5653220951234198E-2</v>
      </c>
      <c r="O417" s="313">
        <v>78</v>
      </c>
      <c r="P417" s="312" t="e">
        <f t="shared" si="4"/>
        <v>#DIV/0!</v>
      </c>
      <c r="Q417" s="314">
        <v>83</v>
      </c>
      <c r="R417" s="1"/>
      <c r="S417" s="1"/>
      <c r="T417" s="1"/>
      <c r="U417" s="1"/>
      <c r="V417" s="1"/>
      <c r="W417" s="1"/>
      <c r="X417" s="1"/>
      <c r="Y417" s="1"/>
    </row>
    <row r="418" spans="10:25" ht="15">
      <c r="J418" s="1"/>
      <c r="K418" s="87" t="s">
        <v>42</v>
      </c>
      <c r="L418" s="315">
        <v>6.3856960408684551E-3</v>
      </c>
      <c r="M418" s="316">
        <v>5</v>
      </c>
      <c r="N418" s="315">
        <v>4.495283965482641E-2</v>
      </c>
      <c r="O418" s="316">
        <v>224</v>
      </c>
      <c r="P418" s="315" t="e">
        <f t="shared" si="4"/>
        <v>#DIV/0!</v>
      </c>
      <c r="Q418" s="317">
        <v>229</v>
      </c>
      <c r="R418" s="1"/>
      <c r="S418" s="1"/>
      <c r="T418" s="1"/>
      <c r="U418" s="1"/>
      <c r="V418" s="1"/>
      <c r="W418" s="1"/>
      <c r="X418" s="1"/>
      <c r="Y418" s="1"/>
    </row>
    <row r="419" spans="10:25" ht="15">
      <c r="J419" s="1"/>
      <c r="K419" s="34" t="s">
        <v>43</v>
      </c>
      <c r="L419" s="315">
        <v>3.8314176245210726E-3</v>
      </c>
      <c r="M419" s="316">
        <v>3</v>
      </c>
      <c r="N419" s="315">
        <v>1.1840256873369457E-2</v>
      </c>
      <c r="O419" s="316">
        <v>59</v>
      </c>
      <c r="P419" s="315" t="e">
        <f t="shared" si="4"/>
        <v>#DIV/0!</v>
      </c>
      <c r="Q419" s="318">
        <v>62</v>
      </c>
      <c r="R419" s="1"/>
      <c r="S419" s="1"/>
      <c r="T419" s="1"/>
      <c r="U419" s="1"/>
      <c r="V419" s="1"/>
      <c r="W419" s="1"/>
      <c r="X419" s="1"/>
      <c r="Y419" s="1"/>
    </row>
    <row r="420" spans="10:25" ht="15">
      <c r="J420" s="1"/>
      <c r="K420" s="319" t="s">
        <v>86</v>
      </c>
      <c r="L420" s="320"/>
      <c r="M420" s="321"/>
      <c r="N420" s="322"/>
      <c r="O420" s="321"/>
      <c r="P420" s="323" t="e">
        <f t="shared" si="4"/>
        <v>#DIV/0!</v>
      </c>
      <c r="Q420" s="324">
        <f>O398-SUM(M422,O422)</f>
        <v>675</v>
      </c>
      <c r="R420" s="1"/>
      <c r="S420" s="1"/>
      <c r="T420" s="1"/>
      <c r="U420" s="1"/>
      <c r="V420" s="1"/>
      <c r="W420" s="1"/>
      <c r="X420" s="1"/>
      <c r="Y420" s="1"/>
    </row>
    <row r="421" spans="10:25" ht="15">
      <c r="J421" s="1"/>
      <c r="K421" s="319" t="s">
        <v>73</v>
      </c>
      <c r="L421" s="320"/>
      <c r="M421" s="321"/>
      <c r="N421" s="322"/>
      <c r="O421" s="321"/>
      <c r="P421" s="323" t="e">
        <f t="shared" si="4"/>
        <v>#DIV/0!</v>
      </c>
      <c r="Q421" s="324">
        <f>M398-SUM(Q411:Q420)</f>
        <v>5306</v>
      </c>
      <c r="R421" s="1"/>
      <c r="S421" s="1"/>
      <c r="T421" s="1"/>
      <c r="U421" s="1"/>
      <c r="V421" s="1"/>
      <c r="W421" s="1"/>
      <c r="X421" s="1"/>
      <c r="Y421" s="1"/>
    </row>
    <row r="422" spans="10:25" ht="15.6" thickBot="1">
      <c r="J422" s="1"/>
      <c r="K422" s="35" t="s">
        <v>44</v>
      </c>
      <c r="L422" s="325"/>
      <c r="M422" s="126">
        <v>783</v>
      </c>
      <c r="N422" s="54"/>
      <c r="O422" s="126">
        <v>4983</v>
      </c>
      <c r="P422" s="326"/>
      <c r="Q422" s="129"/>
      <c r="R422" s="1"/>
      <c r="S422" s="1"/>
      <c r="T422" s="1"/>
      <c r="U422" s="1"/>
      <c r="V422" s="1"/>
      <c r="W422" s="1"/>
      <c r="X422" s="1"/>
      <c r="Y422" s="1"/>
    </row>
    <row r="423" spans="10:25" ht="15">
      <c r="J423" s="1"/>
      <c r="K423" s="39" t="s">
        <v>46</v>
      </c>
      <c r="L423" s="1"/>
      <c r="M423" s="1"/>
      <c r="N423" s="1"/>
      <c r="O423" s="1"/>
      <c r="P423" s="1"/>
      <c r="Q423" s="1"/>
      <c r="R423" s="1"/>
      <c r="S423" s="1"/>
      <c r="T423" s="1"/>
      <c r="U423" s="1"/>
      <c r="V423" s="1"/>
      <c r="W423" s="1"/>
      <c r="X423" s="1"/>
      <c r="Y423" s="1"/>
    </row>
    <row r="424" spans="10:25" ht="15">
      <c r="J424" s="1"/>
      <c r="K424" s="39"/>
      <c r="L424" s="1"/>
      <c r="M424" s="1"/>
      <c r="N424" s="1"/>
      <c r="O424" s="1"/>
      <c r="P424" s="1"/>
      <c r="Q424" s="1"/>
      <c r="R424" s="1"/>
      <c r="S424" s="1"/>
      <c r="T424" s="1"/>
      <c r="U424" s="1"/>
      <c r="V424" s="1"/>
      <c r="W424" s="1"/>
      <c r="X424" s="1"/>
      <c r="Y424" s="1"/>
    </row>
    <row r="425" spans="10:25" ht="15.6" thickBot="1">
      <c r="K425" s="3" t="s">
        <v>184</v>
      </c>
      <c r="L425" s="56"/>
      <c r="M425" s="135"/>
      <c r="N425" s="136"/>
      <c r="O425" s="135"/>
      <c r="P425" s="137"/>
      <c r="Q425" s="135"/>
    </row>
    <row r="426" spans="10:25" ht="15">
      <c r="K426" s="327" t="s">
        <v>17</v>
      </c>
      <c r="L426" s="361" t="s">
        <v>83</v>
      </c>
      <c r="M426" s="363"/>
      <c r="N426" s="361" t="s">
        <v>84</v>
      </c>
      <c r="O426" s="363"/>
      <c r="P426" s="364" t="s">
        <v>74</v>
      </c>
      <c r="Q426" s="365"/>
    </row>
    <row r="427" spans="10:25" ht="15">
      <c r="K427" s="114" t="s">
        <v>114</v>
      </c>
      <c r="L427" s="60" t="s">
        <v>33</v>
      </c>
      <c r="M427" s="60" t="s">
        <v>34</v>
      </c>
      <c r="N427" s="60" t="s">
        <v>33</v>
      </c>
      <c r="O427" s="60" t="s">
        <v>34</v>
      </c>
      <c r="P427" s="60" t="s">
        <v>33</v>
      </c>
      <c r="Q427" s="61" t="s">
        <v>34</v>
      </c>
    </row>
    <row r="428" spans="10:25" ht="15">
      <c r="K428" s="328" t="s">
        <v>151</v>
      </c>
      <c r="L428" s="329">
        <v>0</v>
      </c>
      <c r="M428" s="330">
        <v>0</v>
      </c>
      <c r="N428" s="329">
        <v>1.0562332639095508E-2</v>
      </c>
      <c r="O428" s="330">
        <v>71</v>
      </c>
      <c r="P428" s="329">
        <v>1.0211419531137638E-2</v>
      </c>
      <c r="Q428" s="331">
        <v>71</v>
      </c>
    </row>
    <row r="429" spans="10:25" ht="15">
      <c r="K429" s="332" t="s">
        <v>152</v>
      </c>
      <c r="L429" s="333">
        <v>8.658008658008658E-3</v>
      </c>
      <c r="M429" s="334">
        <v>2</v>
      </c>
      <c r="N429" s="333">
        <v>9.2234454031538231E-3</v>
      </c>
      <c r="O429" s="334">
        <v>62</v>
      </c>
      <c r="P429" s="333">
        <v>9.2046598590536464E-3</v>
      </c>
      <c r="Q429" s="335">
        <v>64</v>
      </c>
    </row>
    <row r="430" spans="10:25" ht="15">
      <c r="K430" s="332" t="s">
        <v>153</v>
      </c>
      <c r="L430" s="333">
        <v>0</v>
      </c>
      <c r="M430" s="334">
        <v>0</v>
      </c>
      <c r="N430" s="333">
        <v>1.9339482296935435E-3</v>
      </c>
      <c r="O430" s="334">
        <v>13</v>
      </c>
      <c r="P430" s="333">
        <v>1.8696965338702719E-3</v>
      </c>
      <c r="Q430" s="335">
        <v>13</v>
      </c>
    </row>
    <row r="431" spans="10:25" ht="15">
      <c r="K431" s="332" t="s">
        <v>154</v>
      </c>
      <c r="L431" s="333">
        <v>0</v>
      </c>
      <c r="M431" s="334">
        <v>0</v>
      </c>
      <c r="N431" s="333">
        <v>5.9506099375185957E-3</v>
      </c>
      <c r="O431" s="334">
        <v>40</v>
      </c>
      <c r="P431" s="333">
        <v>5.7529124119085288E-3</v>
      </c>
      <c r="Q431" s="335">
        <v>40</v>
      </c>
    </row>
    <row r="432" spans="10:25" ht="15">
      <c r="K432" s="332" t="s">
        <v>155</v>
      </c>
      <c r="L432" s="333">
        <v>0</v>
      </c>
      <c r="M432" s="334">
        <v>0</v>
      </c>
      <c r="N432" s="333">
        <v>1.7851829812555787E-3</v>
      </c>
      <c r="O432" s="334">
        <v>12</v>
      </c>
      <c r="P432" s="333">
        <v>1.7258737235725586E-3</v>
      </c>
      <c r="Q432" s="335">
        <v>12</v>
      </c>
    </row>
    <row r="433" spans="10:25" ht="15">
      <c r="K433" s="332" t="s">
        <v>185</v>
      </c>
      <c r="L433" s="333">
        <v>0.96536796536796532</v>
      </c>
      <c r="M433" s="334">
        <v>223</v>
      </c>
      <c r="N433" s="333">
        <v>0.9454031538232669</v>
      </c>
      <c r="O433" s="334">
        <v>6355</v>
      </c>
      <c r="P433" s="333">
        <v>0.94606644613835755</v>
      </c>
      <c r="Q433" s="335">
        <v>6578</v>
      </c>
    </row>
    <row r="434" spans="10:25" ht="15">
      <c r="K434" s="332" t="s">
        <v>101</v>
      </c>
      <c r="L434" s="333">
        <v>1.2987012987012988E-2</v>
      </c>
      <c r="M434" s="334">
        <v>3</v>
      </c>
      <c r="N434" s="333">
        <v>9.9672716453436481E-3</v>
      </c>
      <c r="O434" s="334">
        <v>67</v>
      </c>
      <c r="P434" s="333">
        <v>1.0067596720839926E-2</v>
      </c>
      <c r="Q434" s="335">
        <v>70</v>
      </c>
    </row>
    <row r="435" spans="10:25" ht="15">
      <c r="K435" s="332" t="s">
        <v>86</v>
      </c>
      <c r="L435" s="333">
        <v>1.2987012987012988E-2</v>
      </c>
      <c r="M435" s="334">
        <v>3</v>
      </c>
      <c r="N435" s="333">
        <v>1.517405534067242E-2</v>
      </c>
      <c r="O435" s="334">
        <v>102</v>
      </c>
      <c r="P435" s="333">
        <v>1.5101395081259888E-2</v>
      </c>
      <c r="Q435" s="335">
        <v>105</v>
      </c>
    </row>
    <row r="436" spans="10:25" ht="15.6" thickBot="1">
      <c r="K436" s="336" t="s">
        <v>74</v>
      </c>
      <c r="L436" s="337"/>
      <c r="M436" s="338">
        <v>231</v>
      </c>
      <c r="N436" s="339"/>
      <c r="O436" s="338">
        <v>6722</v>
      </c>
      <c r="P436" s="340"/>
      <c r="Q436" s="155">
        <v>6953</v>
      </c>
    </row>
    <row r="437" spans="10:25" ht="15">
      <c r="J437" s="1"/>
      <c r="K437" s="39"/>
      <c r="L437" s="1"/>
      <c r="M437" s="1"/>
      <c r="N437" s="1"/>
      <c r="O437" s="1"/>
      <c r="P437" s="1"/>
      <c r="Q437" s="1"/>
      <c r="R437" s="1"/>
      <c r="S437" s="1"/>
      <c r="T437" s="1"/>
      <c r="U437" s="1"/>
      <c r="V437" s="1"/>
      <c r="W437" s="1"/>
      <c r="X437" s="1"/>
      <c r="Y437" s="1"/>
    </row>
    <row r="438" spans="10:25" ht="15.6" thickBot="1">
      <c r="K438" s="3" t="s">
        <v>186</v>
      </c>
      <c r="L438" s="56"/>
      <c r="M438" s="135"/>
      <c r="N438" s="136"/>
      <c r="O438" s="135"/>
      <c r="P438" s="137"/>
      <c r="Q438" s="135"/>
    </row>
    <row r="439" spans="10:25" ht="15">
      <c r="K439" s="327" t="s">
        <v>17</v>
      </c>
      <c r="L439" s="361" t="s">
        <v>83</v>
      </c>
      <c r="M439" s="363"/>
      <c r="N439" s="361" t="s">
        <v>84</v>
      </c>
      <c r="O439" s="363"/>
      <c r="P439" s="364" t="s">
        <v>74</v>
      </c>
      <c r="Q439" s="365"/>
    </row>
    <row r="440" spans="10:25" ht="15">
      <c r="K440" s="114" t="s">
        <v>115</v>
      </c>
      <c r="L440" s="60" t="s">
        <v>33</v>
      </c>
      <c r="M440" s="60" t="s">
        <v>34</v>
      </c>
      <c r="N440" s="60" t="s">
        <v>33</v>
      </c>
      <c r="O440" s="60" t="s">
        <v>34</v>
      </c>
      <c r="P440" s="60" t="s">
        <v>33</v>
      </c>
      <c r="Q440" s="61" t="s">
        <v>34</v>
      </c>
    </row>
    <row r="441" spans="10:25" ht="15">
      <c r="K441" s="328" t="s">
        <v>151</v>
      </c>
      <c r="L441" s="329">
        <v>8.0000000000000002E-3</v>
      </c>
      <c r="M441" s="330">
        <v>10</v>
      </c>
      <c r="N441" s="329">
        <v>1.2999999999999999E-2</v>
      </c>
      <c r="O441" s="330">
        <v>47</v>
      </c>
      <c r="P441" s="329">
        <v>1.2E-2</v>
      </c>
      <c r="Q441" s="331">
        <v>57</v>
      </c>
    </row>
    <row r="442" spans="10:25" ht="15">
      <c r="K442" s="332" t="s">
        <v>152</v>
      </c>
      <c r="L442" s="333">
        <v>4.0000000000000001E-3</v>
      </c>
      <c r="M442" s="330">
        <v>5</v>
      </c>
      <c r="N442" s="333">
        <v>1.2999999999999999E-2</v>
      </c>
      <c r="O442" s="330">
        <v>45</v>
      </c>
      <c r="P442" s="333">
        <v>0.01</v>
      </c>
      <c r="Q442" s="335">
        <v>50</v>
      </c>
    </row>
    <row r="443" spans="10:25" ht="15">
      <c r="K443" s="332" t="s">
        <v>153</v>
      </c>
      <c r="L443" s="333">
        <v>0</v>
      </c>
      <c r="M443" s="334">
        <v>2</v>
      </c>
      <c r="N443" s="333">
        <v>4.0000000000000001E-3</v>
      </c>
      <c r="O443" s="334">
        <v>14</v>
      </c>
      <c r="P443" s="333">
        <v>3.0000000000000001E-3</v>
      </c>
      <c r="Q443" s="335">
        <v>16</v>
      </c>
    </row>
    <row r="444" spans="10:25" ht="15">
      <c r="K444" s="332" t="s">
        <v>154</v>
      </c>
      <c r="L444" s="333">
        <v>5.0000000000000001E-3</v>
      </c>
      <c r="M444" s="334">
        <v>6</v>
      </c>
      <c r="N444" s="333">
        <v>8.0000000000000002E-3</v>
      </c>
      <c r="O444" s="334">
        <v>28</v>
      </c>
      <c r="P444" s="333">
        <v>7.0000000000000001E-3</v>
      </c>
      <c r="Q444" s="335">
        <v>34</v>
      </c>
    </row>
    <row r="445" spans="10:25" ht="15">
      <c r="K445" s="332" t="s">
        <v>155</v>
      </c>
      <c r="L445" s="333">
        <v>1E-3</v>
      </c>
      <c r="M445" s="330">
        <v>1</v>
      </c>
      <c r="N445" s="333">
        <v>5.0000000000000001E-3</v>
      </c>
      <c r="O445" s="330">
        <v>18</v>
      </c>
      <c r="P445" s="333">
        <v>4.0000000000000001E-3</v>
      </c>
      <c r="Q445" s="335">
        <v>19</v>
      </c>
    </row>
    <row r="446" spans="10:25" ht="15">
      <c r="K446" s="332" t="s">
        <v>185</v>
      </c>
      <c r="L446" s="333">
        <v>0.97199999999999998</v>
      </c>
      <c r="M446" s="330">
        <v>1221</v>
      </c>
      <c r="N446" s="333">
        <v>0.93300000000000005</v>
      </c>
      <c r="O446" s="330">
        <v>3300</v>
      </c>
      <c r="P446" s="333">
        <v>0.94299999999999995</v>
      </c>
      <c r="Q446" s="335">
        <v>4521</v>
      </c>
    </row>
    <row r="447" spans="10:25" ht="15">
      <c r="K447" s="332" t="s">
        <v>101</v>
      </c>
      <c r="L447" s="333">
        <v>5.0000000000000001E-3</v>
      </c>
      <c r="M447" s="330">
        <v>6</v>
      </c>
      <c r="N447" s="333">
        <v>1.2999999999999999E-2</v>
      </c>
      <c r="O447" s="330">
        <v>46</v>
      </c>
      <c r="P447" s="333">
        <v>1.0999999999999999E-2</v>
      </c>
      <c r="Q447" s="335">
        <v>52</v>
      </c>
    </row>
    <row r="448" spans="10:25" ht="15">
      <c r="K448" s="332" t="s">
        <v>86</v>
      </c>
      <c r="L448" s="333">
        <v>4.0000000000000001E-3</v>
      </c>
      <c r="M448" s="330">
        <v>5</v>
      </c>
      <c r="N448" s="333">
        <v>1.0999999999999999E-2</v>
      </c>
      <c r="O448" s="330">
        <v>40</v>
      </c>
      <c r="P448" s="333">
        <v>8.9999999999999993E-3</v>
      </c>
      <c r="Q448" s="335">
        <v>45</v>
      </c>
    </row>
    <row r="449" spans="10:25" ht="15.6" thickBot="1">
      <c r="K449" s="336" t="s">
        <v>74</v>
      </c>
      <c r="L449" s="337"/>
      <c r="M449" s="338">
        <v>1256</v>
      </c>
      <c r="N449" s="339"/>
      <c r="O449" s="338">
        <v>3538</v>
      </c>
      <c r="P449" s="341"/>
      <c r="Q449" s="155">
        <v>4794</v>
      </c>
    </row>
    <row r="450" spans="10:25">
      <c r="K450" s="342"/>
      <c r="L450" s="343"/>
      <c r="M450" s="344"/>
      <c r="N450" s="345"/>
      <c r="O450" s="344"/>
      <c r="P450" s="346"/>
      <c r="Q450" s="344"/>
    </row>
    <row r="451" spans="10:25" ht="15.6" thickBot="1">
      <c r="J451" s="1"/>
      <c r="K451" s="1" t="s">
        <v>187</v>
      </c>
      <c r="L451" s="1"/>
      <c r="M451" s="1"/>
      <c r="N451" s="1"/>
      <c r="O451" s="1"/>
      <c r="P451" s="1"/>
      <c r="Q451" s="1"/>
      <c r="R451" s="1"/>
      <c r="S451" s="1"/>
      <c r="T451" s="1"/>
      <c r="U451" s="1"/>
      <c r="V451" s="1"/>
      <c r="W451" s="1"/>
      <c r="X451" s="1"/>
      <c r="Y451" s="1"/>
    </row>
    <row r="452" spans="10:25" ht="15.6" thickBot="1">
      <c r="J452" s="1"/>
      <c r="K452" s="11" t="s">
        <v>188</v>
      </c>
      <c r="L452" s="366" t="s">
        <v>189</v>
      </c>
      <c r="M452" s="367"/>
      <c r="N452" s="367" t="s">
        <v>190</v>
      </c>
      <c r="O452" s="368"/>
      <c r="P452" s="1"/>
      <c r="Q452" s="1"/>
      <c r="R452" s="1"/>
      <c r="S452" s="1"/>
      <c r="T452" s="1"/>
      <c r="U452" s="1"/>
      <c r="V452" s="1"/>
      <c r="W452" s="1"/>
      <c r="X452" s="1"/>
      <c r="Y452" s="1"/>
    </row>
    <row r="453" spans="10:25" ht="15">
      <c r="J453" s="1"/>
      <c r="K453" s="11" t="s">
        <v>8</v>
      </c>
      <c r="L453" s="60" t="s">
        <v>33</v>
      </c>
      <c r="M453" s="60" t="s">
        <v>34</v>
      </c>
      <c r="N453" s="60" t="s">
        <v>33</v>
      </c>
      <c r="O453" s="61" t="s">
        <v>34</v>
      </c>
      <c r="P453" s="1"/>
      <c r="Q453" s="1"/>
      <c r="R453" s="1"/>
      <c r="S453" s="1"/>
      <c r="T453" s="1"/>
      <c r="U453" s="1"/>
      <c r="V453" s="1"/>
      <c r="W453" s="1"/>
      <c r="X453" s="1"/>
      <c r="Y453" s="1"/>
    </row>
    <row r="454" spans="10:25" ht="15">
      <c r="J454" s="1"/>
      <c r="K454" s="43" t="s">
        <v>50</v>
      </c>
      <c r="L454" s="164">
        <v>2.6899798251513113E-3</v>
      </c>
      <c r="M454" s="165">
        <v>4</v>
      </c>
      <c r="N454" s="329">
        <v>4.4152046783625734E-2</v>
      </c>
      <c r="O454" s="347">
        <v>453</v>
      </c>
      <c r="P454" s="1"/>
      <c r="Q454" s="1"/>
      <c r="R454" s="1"/>
      <c r="S454" s="1"/>
      <c r="T454" s="1"/>
      <c r="U454" s="1"/>
      <c r="V454" s="1"/>
      <c r="W454" s="1"/>
      <c r="X454" s="1"/>
      <c r="Y454" s="1"/>
    </row>
    <row r="455" spans="10:25" ht="15">
      <c r="J455" s="1"/>
      <c r="K455" s="43" t="s">
        <v>105</v>
      </c>
      <c r="L455" s="164">
        <v>3.9677202420981841E-2</v>
      </c>
      <c r="M455" s="165">
        <v>59</v>
      </c>
      <c r="N455" s="329">
        <v>0.13430799220272904</v>
      </c>
      <c r="O455" s="347">
        <v>1378</v>
      </c>
      <c r="P455" s="1"/>
      <c r="Q455" s="1"/>
      <c r="R455" s="1"/>
      <c r="S455" s="1"/>
      <c r="T455" s="1"/>
      <c r="U455" s="1"/>
      <c r="V455" s="1"/>
      <c r="W455" s="1"/>
      <c r="X455" s="1"/>
      <c r="Y455" s="1"/>
    </row>
    <row r="456" spans="10:25" ht="15">
      <c r="J456" s="1"/>
      <c r="K456" s="43" t="s">
        <v>106</v>
      </c>
      <c r="L456" s="164">
        <v>0.21116341627437793</v>
      </c>
      <c r="M456" s="165">
        <v>314</v>
      </c>
      <c r="N456" s="329">
        <v>0.16423001949317739</v>
      </c>
      <c r="O456" s="347">
        <v>1685</v>
      </c>
      <c r="P456" s="1"/>
      <c r="Q456" s="1"/>
      <c r="R456" s="1"/>
      <c r="S456" s="1"/>
      <c r="T456" s="1"/>
      <c r="U456" s="1"/>
      <c r="V456" s="1"/>
      <c r="W456" s="1"/>
      <c r="X456" s="1"/>
      <c r="Y456" s="1"/>
    </row>
    <row r="457" spans="10:25" ht="15">
      <c r="J457" s="1"/>
      <c r="K457" s="43" t="s">
        <v>107</v>
      </c>
      <c r="L457" s="164">
        <v>0.25622057834566242</v>
      </c>
      <c r="M457" s="165">
        <v>381</v>
      </c>
      <c r="N457" s="329">
        <v>0.14005847953216374</v>
      </c>
      <c r="O457" s="347">
        <v>1437</v>
      </c>
      <c r="P457" s="1"/>
      <c r="Q457" s="1"/>
      <c r="R457" s="1"/>
      <c r="S457" s="1"/>
      <c r="T457" s="1"/>
      <c r="U457" s="1"/>
      <c r="V457" s="1"/>
      <c r="W457" s="1"/>
      <c r="X457" s="1"/>
      <c r="Y457" s="1"/>
    </row>
    <row r="458" spans="10:25" ht="15">
      <c r="J458" s="1"/>
      <c r="K458" s="43" t="s">
        <v>108</v>
      </c>
      <c r="L458" s="164">
        <v>0.20712844653665097</v>
      </c>
      <c r="M458" s="165">
        <v>308</v>
      </c>
      <c r="N458" s="329">
        <v>0.14863547758284601</v>
      </c>
      <c r="O458" s="347">
        <v>1525</v>
      </c>
      <c r="P458" s="1"/>
      <c r="Q458" s="1"/>
      <c r="R458" s="1"/>
      <c r="S458" s="1"/>
      <c r="T458" s="1"/>
      <c r="U458" s="1"/>
      <c r="V458" s="1"/>
      <c r="W458" s="1"/>
      <c r="X458" s="1"/>
      <c r="Y458" s="1"/>
    </row>
    <row r="459" spans="10:25" ht="15">
      <c r="J459" s="1"/>
      <c r="K459" s="43" t="s">
        <v>109</v>
      </c>
      <c r="L459" s="164">
        <v>0.11701412239408204</v>
      </c>
      <c r="M459" s="165">
        <v>174</v>
      </c>
      <c r="N459" s="329">
        <v>0.13791423001949318</v>
      </c>
      <c r="O459" s="347">
        <v>1415</v>
      </c>
      <c r="P459" s="1"/>
      <c r="Q459" s="1"/>
      <c r="R459" s="1"/>
      <c r="S459" s="1"/>
      <c r="T459" s="1"/>
      <c r="U459" s="1"/>
      <c r="V459" s="1"/>
      <c r="W459" s="1"/>
      <c r="X459" s="1"/>
      <c r="Y459" s="1"/>
    </row>
    <row r="460" spans="10:25" ht="15">
      <c r="J460" s="1"/>
      <c r="K460" s="43" t="s">
        <v>110</v>
      </c>
      <c r="L460" s="164">
        <v>5.648957632817754E-2</v>
      </c>
      <c r="M460" s="165">
        <v>84</v>
      </c>
      <c r="N460" s="329">
        <v>0.11140350877192982</v>
      </c>
      <c r="O460" s="347">
        <v>1143</v>
      </c>
      <c r="P460" s="1"/>
      <c r="Q460" s="1"/>
      <c r="R460" s="1"/>
      <c r="S460" s="1"/>
      <c r="T460" s="1"/>
      <c r="U460" s="1"/>
      <c r="V460" s="1"/>
      <c r="W460" s="1"/>
      <c r="X460" s="1"/>
      <c r="Y460" s="1"/>
    </row>
    <row r="461" spans="10:25" ht="15">
      <c r="J461" s="1"/>
      <c r="K461" s="43" t="s">
        <v>111</v>
      </c>
      <c r="L461" s="164">
        <v>5.1782111634162742E-2</v>
      </c>
      <c r="M461" s="165">
        <v>77</v>
      </c>
      <c r="N461" s="329">
        <v>8.5477582846003902E-2</v>
      </c>
      <c r="O461" s="347">
        <v>877</v>
      </c>
      <c r="P461" s="1"/>
      <c r="Q461" s="1"/>
      <c r="R461" s="1"/>
      <c r="S461" s="1"/>
      <c r="T461" s="1"/>
      <c r="U461" s="1"/>
      <c r="V461" s="1"/>
      <c r="W461" s="1"/>
      <c r="X461" s="1"/>
      <c r="Y461" s="1"/>
    </row>
    <row r="462" spans="10:25" ht="17.399999999999999">
      <c r="J462" s="1"/>
      <c r="K462" s="43" t="s">
        <v>112</v>
      </c>
      <c r="L462" s="164">
        <f>M462/M463</f>
        <v>5.7834566240753192E-2</v>
      </c>
      <c r="M462" s="165">
        <v>86</v>
      </c>
      <c r="N462" s="329">
        <f>O462/O463</f>
        <v>3.3820662768031189E-2</v>
      </c>
      <c r="O462" s="347">
        <v>347</v>
      </c>
      <c r="P462" s="348"/>
      <c r="Q462" s="1"/>
      <c r="R462" s="1"/>
      <c r="S462" s="1"/>
      <c r="T462" s="1"/>
      <c r="U462" s="1"/>
      <c r="V462" s="1"/>
      <c r="W462" s="1"/>
      <c r="X462" s="1"/>
      <c r="Y462" s="1"/>
    </row>
    <row r="463" spans="10:25" ht="15.6" thickBot="1">
      <c r="J463" s="1"/>
      <c r="K463" s="168" t="s">
        <v>74</v>
      </c>
      <c r="L463" s="169"/>
      <c r="M463" s="170">
        <v>1487</v>
      </c>
      <c r="N463" s="349"/>
      <c r="O463" s="350">
        <v>10260</v>
      </c>
      <c r="P463" s="1"/>
      <c r="Q463" s="38" t="s">
        <v>45</v>
      </c>
      <c r="R463" s="1"/>
      <c r="S463" s="1"/>
      <c r="T463" s="1"/>
      <c r="U463" s="1"/>
      <c r="V463" s="1"/>
      <c r="W463" s="1"/>
      <c r="X463" s="1"/>
      <c r="Y463" s="1"/>
    </row>
    <row r="464" spans="10:25" ht="15">
      <c r="J464" s="1"/>
      <c r="K464" s="39"/>
      <c r="L464" s="1"/>
      <c r="M464" s="1"/>
      <c r="N464" s="1"/>
      <c r="O464" s="1"/>
      <c r="P464" s="1"/>
      <c r="Q464" s="1"/>
      <c r="R464" s="1"/>
      <c r="S464" s="1"/>
      <c r="T464" s="1"/>
      <c r="U464" s="1"/>
      <c r="V464" s="1"/>
      <c r="W464" s="1"/>
      <c r="X464" s="1"/>
      <c r="Y464" s="1"/>
    </row>
    <row r="465" spans="10:25" ht="15.6" thickBot="1">
      <c r="J465" s="1"/>
      <c r="K465" s="3" t="s">
        <v>191</v>
      </c>
      <c r="L465" s="1"/>
      <c r="M465" s="1"/>
      <c r="N465" s="1"/>
      <c r="O465" s="1"/>
      <c r="P465" s="1"/>
      <c r="Q465" s="1"/>
      <c r="R465" s="1"/>
      <c r="S465" s="1"/>
      <c r="T465" s="1"/>
      <c r="U465" s="1"/>
      <c r="V465" s="1"/>
      <c r="W465" s="1"/>
      <c r="X465" s="1"/>
      <c r="Y465" s="1"/>
    </row>
    <row r="466" spans="10:25" ht="15">
      <c r="J466" s="1"/>
      <c r="K466" s="113"/>
      <c r="L466" s="364" t="s">
        <v>62</v>
      </c>
      <c r="M466" s="365"/>
      <c r="N466" s="369" t="s">
        <v>82</v>
      </c>
      <c r="O466" s="365"/>
      <c r="P466" s="1"/>
      <c r="Q466" s="1"/>
      <c r="R466" s="1"/>
      <c r="S466" s="1"/>
      <c r="T466" s="1"/>
      <c r="U466" s="1"/>
      <c r="V466" s="1"/>
      <c r="W466" s="1"/>
      <c r="X466" s="1"/>
      <c r="Y466" s="1"/>
    </row>
    <row r="467" spans="10:25" ht="15">
      <c r="J467" s="1"/>
      <c r="K467" s="114" t="s">
        <v>192</v>
      </c>
      <c r="L467" s="60" t="s">
        <v>33</v>
      </c>
      <c r="M467" s="61" t="s">
        <v>34</v>
      </c>
      <c r="N467" s="351" t="s">
        <v>33</v>
      </c>
      <c r="O467" s="61" t="s">
        <v>34</v>
      </c>
      <c r="P467" s="1"/>
      <c r="Q467" s="1"/>
      <c r="R467" s="1"/>
      <c r="S467" s="1"/>
      <c r="T467" s="1"/>
      <c r="U467" s="1"/>
      <c r="V467" s="1"/>
      <c r="W467" s="1"/>
      <c r="X467" s="1"/>
      <c r="Y467" s="1"/>
    </row>
    <row r="468" spans="10:25" ht="15">
      <c r="J468" s="1"/>
      <c r="K468" s="115" t="s">
        <v>83</v>
      </c>
      <c r="L468" s="44">
        <v>0.3303834808259587</v>
      </c>
      <c r="M468" s="118">
        <v>2128</v>
      </c>
      <c r="N468" s="352">
        <v>0.18115263471524645</v>
      </c>
      <c r="O468" s="353">
        <f>M468</f>
        <v>2128</v>
      </c>
      <c r="P468" s="1"/>
      <c r="Q468" s="1"/>
      <c r="R468" s="1"/>
      <c r="S468" s="1"/>
      <c r="T468" s="1"/>
      <c r="U468" s="1"/>
      <c r="V468" s="1"/>
      <c r="W468" s="1"/>
      <c r="X468" s="1"/>
      <c r="Y468" s="1"/>
    </row>
    <row r="469" spans="10:25" ht="15">
      <c r="J469" s="1"/>
      <c r="K469" s="115" t="s">
        <v>84</v>
      </c>
      <c r="L469" s="44">
        <v>0.47430523210681569</v>
      </c>
      <c r="M469" s="118">
        <v>3055</v>
      </c>
      <c r="N469" s="354">
        <v>0.26006639993189751</v>
      </c>
      <c r="O469" s="69">
        <f>M469</f>
        <v>3055</v>
      </c>
      <c r="P469" s="1"/>
      <c r="Q469" s="1"/>
      <c r="R469" s="222"/>
      <c r="S469" s="1"/>
      <c r="T469" s="1"/>
      <c r="U469" s="1"/>
      <c r="V469" s="1"/>
      <c r="W469" s="1"/>
      <c r="X469" s="1"/>
      <c r="Y469" s="1"/>
    </row>
    <row r="470" spans="10:25" ht="15">
      <c r="J470" s="1"/>
      <c r="K470" s="115" t="s">
        <v>86</v>
      </c>
      <c r="L470" s="44">
        <v>0.19531128706722559</v>
      </c>
      <c r="M470" s="118">
        <v>1258</v>
      </c>
      <c r="N470" s="354">
        <v>0.10709117221418235</v>
      </c>
      <c r="O470" s="69">
        <f>M470</f>
        <v>1258</v>
      </c>
      <c r="P470" s="1"/>
      <c r="Q470" s="1"/>
      <c r="R470" s="1"/>
      <c r="S470" s="1"/>
      <c r="T470" s="1"/>
      <c r="U470" s="1"/>
      <c r="V470" s="1"/>
      <c r="W470" s="1"/>
      <c r="X470" s="1"/>
      <c r="Y470" s="1"/>
    </row>
    <row r="471" spans="10:25" ht="15">
      <c r="J471" s="1"/>
      <c r="K471" s="120" t="s">
        <v>73</v>
      </c>
      <c r="L471" s="121"/>
      <c r="M471" s="355"/>
      <c r="N471" s="354">
        <v>0.45168979313867369</v>
      </c>
      <c r="O471" s="69">
        <f>M398-M472</f>
        <v>5306</v>
      </c>
      <c r="P471" s="1"/>
      <c r="Q471" s="1"/>
      <c r="R471" s="1"/>
      <c r="S471" s="1"/>
      <c r="T471" s="1"/>
      <c r="U471" s="1"/>
      <c r="V471" s="1"/>
      <c r="W471" s="1"/>
      <c r="X471" s="1"/>
      <c r="Y471" s="1"/>
    </row>
    <row r="472" spans="10:25" ht="15.6" thickBot="1">
      <c r="J472" s="1"/>
      <c r="K472" s="304" t="s">
        <v>74</v>
      </c>
      <c r="L472" s="127"/>
      <c r="M472" s="129">
        <v>6441</v>
      </c>
      <c r="N472" s="356"/>
      <c r="O472" s="357"/>
      <c r="P472" s="1"/>
      <c r="Q472" s="1"/>
      <c r="R472" s="1"/>
      <c r="S472" s="1"/>
      <c r="T472" s="1"/>
      <c r="U472" s="1"/>
      <c r="V472" s="1"/>
      <c r="W472" s="1"/>
      <c r="X472" s="1"/>
      <c r="Y472" s="1"/>
    </row>
    <row r="473" spans="10:25" ht="15">
      <c r="J473" s="1"/>
      <c r="K473" s="3"/>
      <c r="L473" s="1"/>
      <c r="M473" s="1"/>
      <c r="N473" s="1"/>
      <c r="O473" s="1"/>
      <c r="P473" s="1"/>
      <c r="Q473" s="1"/>
      <c r="R473" s="1"/>
      <c r="S473" s="1"/>
      <c r="T473" s="1"/>
      <c r="U473" s="1"/>
      <c r="V473" s="1"/>
      <c r="W473" s="1"/>
      <c r="X473" s="1"/>
      <c r="Y473" s="1"/>
    </row>
    <row r="474" spans="10:25" ht="15.6" thickBot="1">
      <c r="J474" s="1"/>
      <c r="K474" s="3" t="s">
        <v>193</v>
      </c>
      <c r="L474" s="1"/>
      <c r="M474" s="1"/>
      <c r="N474" s="1"/>
      <c r="O474" s="1"/>
      <c r="P474" s="1"/>
      <c r="Q474" s="1"/>
      <c r="R474" s="1"/>
      <c r="S474" s="1"/>
      <c r="T474" s="1"/>
      <c r="U474" s="1"/>
      <c r="V474" s="1"/>
      <c r="W474" s="1"/>
      <c r="X474" s="1"/>
      <c r="Y474" s="1"/>
    </row>
    <row r="475" spans="10:25" ht="15">
      <c r="J475" s="1"/>
      <c r="K475" s="113"/>
      <c r="L475" s="361" t="s">
        <v>114</v>
      </c>
      <c r="M475" s="363"/>
      <c r="N475" s="361" t="s">
        <v>115</v>
      </c>
      <c r="O475" s="363"/>
      <c r="P475" s="361" t="s">
        <v>101</v>
      </c>
      <c r="Q475" s="362"/>
      <c r="R475" s="1"/>
      <c r="S475" s="1"/>
      <c r="T475" s="1"/>
      <c r="U475" s="1"/>
      <c r="V475" s="1"/>
      <c r="W475" s="1"/>
      <c r="X475" s="1"/>
      <c r="Y475" s="1"/>
    </row>
    <row r="476" spans="10:25" ht="15">
      <c r="J476" s="1"/>
      <c r="K476" s="114" t="s">
        <v>192</v>
      </c>
      <c r="L476" s="60" t="s">
        <v>33</v>
      </c>
      <c r="M476" s="60" t="s">
        <v>34</v>
      </c>
      <c r="N476" s="60" t="s">
        <v>33</v>
      </c>
      <c r="O476" s="60" t="s">
        <v>34</v>
      </c>
      <c r="P476" s="60" t="s">
        <v>33</v>
      </c>
      <c r="Q476" s="61" t="s">
        <v>34</v>
      </c>
      <c r="R476" s="1"/>
      <c r="S476" s="1"/>
      <c r="T476" s="1"/>
      <c r="U476" s="1"/>
      <c r="V476" s="1"/>
      <c r="W476" s="1"/>
      <c r="X476" s="1"/>
      <c r="Y476" s="1"/>
    </row>
    <row r="477" spans="10:25" ht="15">
      <c r="J477" s="1"/>
      <c r="K477" s="115" t="s">
        <v>83</v>
      </c>
      <c r="L477" s="44">
        <v>0.29494299912306343</v>
      </c>
      <c r="M477" s="116">
        <v>1009</v>
      </c>
      <c r="N477" s="44">
        <v>0.38035264483627201</v>
      </c>
      <c r="O477" s="116">
        <v>1057</v>
      </c>
      <c r="P477" s="44">
        <v>0.25726141078838172</v>
      </c>
      <c r="Q477" s="118">
        <v>62</v>
      </c>
      <c r="R477" s="1"/>
      <c r="S477" s="1"/>
      <c r="T477" s="1"/>
      <c r="U477" s="1"/>
      <c r="V477" s="1"/>
      <c r="W477" s="1"/>
      <c r="X477" s="1"/>
      <c r="Y477" s="1"/>
    </row>
    <row r="478" spans="10:25" ht="15">
      <c r="J478" s="1"/>
      <c r="K478" s="115" t="s">
        <v>84</v>
      </c>
      <c r="L478" s="44">
        <v>0.51826951183864367</v>
      </c>
      <c r="M478" s="116">
        <v>1773</v>
      </c>
      <c r="N478" s="44">
        <v>0.43900683699172366</v>
      </c>
      <c r="O478" s="116">
        <v>1220</v>
      </c>
      <c r="P478" s="44">
        <v>0.25726141078838172</v>
      </c>
      <c r="Q478" s="118">
        <v>62</v>
      </c>
      <c r="R478" s="1"/>
      <c r="S478" s="1"/>
      <c r="T478" s="1"/>
      <c r="U478" s="1"/>
      <c r="V478" s="1"/>
      <c r="W478" s="1"/>
      <c r="X478" s="1"/>
      <c r="Y478" s="1"/>
    </row>
    <row r="479" spans="10:25" ht="15">
      <c r="J479" s="1"/>
      <c r="K479" s="115" t="s">
        <v>86</v>
      </c>
      <c r="L479" s="44">
        <v>0.1867874890382929</v>
      </c>
      <c r="M479" s="116">
        <v>639</v>
      </c>
      <c r="N479" s="44">
        <v>0.18064051817200433</v>
      </c>
      <c r="O479" s="116">
        <v>502</v>
      </c>
      <c r="P479" s="44">
        <v>0.48547717842323651</v>
      </c>
      <c r="Q479" s="118">
        <v>117</v>
      </c>
      <c r="R479" s="1"/>
      <c r="S479" s="1"/>
      <c r="T479" s="1"/>
      <c r="U479" s="1"/>
      <c r="V479" s="1"/>
      <c r="W479" s="1"/>
      <c r="X479" s="1"/>
      <c r="Y479" s="1"/>
    </row>
    <row r="480" spans="10:25" ht="15.6" thickBot="1">
      <c r="J480" s="1"/>
      <c r="K480" s="304" t="s">
        <v>74</v>
      </c>
      <c r="L480" s="54"/>
      <c r="M480" s="126">
        <v>3421</v>
      </c>
      <c r="N480" s="127"/>
      <c r="O480" s="126">
        <v>2779</v>
      </c>
      <c r="P480" s="126"/>
      <c r="Q480" s="129">
        <v>241</v>
      </c>
      <c r="R480" s="1"/>
      <c r="S480" s="1"/>
      <c r="T480" s="1"/>
      <c r="U480" s="1"/>
      <c r="V480" s="1"/>
      <c r="W480" s="1"/>
      <c r="X480" s="1"/>
      <c r="Y480" s="1"/>
    </row>
    <row r="481" spans="10:25" ht="15">
      <c r="J481" s="1"/>
      <c r="K481" s="305"/>
      <c r="L481" s="56"/>
      <c r="M481" s="135"/>
      <c r="N481" s="136"/>
      <c r="O481" s="135"/>
      <c r="P481" s="137"/>
      <c r="Q481" s="135"/>
      <c r="R481" s="1"/>
      <c r="S481" s="1"/>
      <c r="T481" s="1"/>
      <c r="U481" s="1"/>
      <c r="V481" s="1"/>
      <c r="W481" s="1"/>
      <c r="X481" s="1"/>
      <c r="Y481" s="1"/>
    </row>
    <row r="482" spans="10:25" ht="15.6" thickBot="1">
      <c r="J482" s="1"/>
      <c r="K482" s="3" t="s">
        <v>194</v>
      </c>
      <c r="L482" s="1"/>
      <c r="M482" s="1"/>
      <c r="N482" s="1"/>
      <c r="O482" s="1"/>
      <c r="P482" s="1"/>
      <c r="Q482" s="1"/>
      <c r="R482" s="1"/>
      <c r="S482" s="1"/>
      <c r="T482" s="1"/>
      <c r="U482" s="1"/>
      <c r="V482" s="1"/>
      <c r="W482" s="1"/>
      <c r="X482" s="1"/>
      <c r="Y482" s="1"/>
    </row>
    <row r="483" spans="10:25" ht="15">
      <c r="J483" s="1"/>
      <c r="K483" s="113"/>
      <c r="L483" s="361" t="s">
        <v>83</v>
      </c>
      <c r="M483" s="363"/>
      <c r="N483" s="361" t="s">
        <v>84</v>
      </c>
      <c r="O483" s="363"/>
      <c r="P483" s="364" t="s">
        <v>86</v>
      </c>
      <c r="Q483" s="365"/>
      <c r="R483" s="1"/>
      <c r="S483" s="1"/>
      <c r="T483" s="1"/>
      <c r="U483" s="1"/>
      <c r="V483" s="1"/>
      <c r="W483" s="1"/>
      <c r="X483" s="1"/>
      <c r="Y483" s="1"/>
    </row>
    <row r="484" spans="10:25" ht="15">
      <c r="J484" s="1"/>
      <c r="K484" s="114" t="s">
        <v>192</v>
      </c>
      <c r="L484" s="60" t="s">
        <v>33</v>
      </c>
      <c r="M484" s="60" t="s">
        <v>34</v>
      </c>
      <c r="N484" s="60" t="s">
        <v>33</v>
      </c>
      <c r="O484" s="60" t="s">
        <v>34</v>
      </c>
      <c r="P484" s="60" t="s">
        <v>33</v>
      </c>
      <c r="Q484" s="61" t="s">
        <v>34</v>
      </c>
      <c r="R484" s="1"/>
      <c r="S484" s="1"/>
      <c r="T484" s="1"/>
      <c r="U484" s="1"/>
      <c r="V484" s="1"/>
      <c r="W484" s="1"/>
      <c r="X484" s="1"/>
      <c r="Y484" s="1"/>
    </row>
    <row r="485" spans="10:25" ht="15">
      <c r="J485" s="1"/>
      <c r="K485" s="77" t="s">
        <v>35</v>
      </c>
      <c r="L485" s="306">
        <v>7.4718045112781961E-2</v>
      </c>
      <c r="M485" s="307">
        <v>159</v>
      </c>
      <c r="N485" s="306">
        <v>4.4189852700491E-2</v>
      </c>
      <c r="O485" s="307">
        <v>135</v>
      </c>
      <c r="P485" s="306">
        <v>5.8028616852146261E-2</v>
      </c>
      <c r="Q485" s="308">
        <v>73</v>
      </c>
      <c r="R485" s="1"/>
      <c r="S485" s="1"/>
      <c r="T485" s="1"/>
      <c r="U485" s="1"/>
      <c r="V485" s="1"/>
      <c r="W485" s="1"/>
      <c r="X485" s="1"/>
      <c r="Y485" s="1"/>
    </row>
    <row r="486" spans="10:25" ht="15">
      <c r="J486" s="1"/>
      <c r="K486" s="77" t="s">
        <v>36</v>
      </c>
      <c r="L486" s="309">
        <v>0.18233082706766918</v>
      </c>
      <c r="M486" s="310">
        <v>388</v>
      </c>
      <c r="N486" s="309">
        <v>9.6890343698854339E-2</v>
      </c>
      <c r="O486" s="310">
        <v>296</v>
      </c>
      <c r="P486" s="309">
        <v>0.13195548489666137</v>
      </c>
      <c r="Q486" s="311">
        <v>166</v>
      </c>
      <c r="R486" s="1"/>
      <c r="S486" s="1"/>
      <c r="T486" s="1"/>
      <c r="U486" s="1"/>
      <c r="V486" s="1"/>
      <c r="W486" s="1"/>
      <c r="X486" s="1"/>
      <c r="Y486" s="1"/>
    </row>
    <row r="487" spans="10:25" ht="15">
      <c r="J487" s="1"/>
      <c r="K487" s="77" t="s">
        <v>37</v>
      </c>
      <c r="L487" s="309">
        <v>0.28712406015037595</v>
      </c>
      <c r="M487" s="310">
        <v>611</v>
      </c>
      <c r="N487" s="309">
        <v>0.22356792144026186</v>
      </c>
      <c r="O487" s="310">
        <v>683</v>
      </c>
      <c r="P487" s="309">
        <v>0.25755166931637519</v>
      </c>
      <c r="Q487" s="311">
        <v>324</v>
      </c>
      <c r="R487" s="1"/>
      <c r="S487" s="1"/>
      <c r="T487" s="1"/>
      <c r="U487" s="1"/>
      <c r="V487" s="1"/>
      <c r="W487" s="1"/>
      <c r="X487" s="1"/>
      <c r="Y487" s="1"/>
    </row>
    <row r="488" spans="10:25" ht="15">
      <c r="J488" s="1"/>
      <c r="K488" s="83" t="s">
        <v>38</v>
      </c>
      <c r="L488" s="312">
        <v>0.28712406015037595</v>
      </c>
      <c r="M488" s="313">
        <v>611</v>
      </c>
      <c r="N488" s="312">
        <v>0.32111292962356791</v>
      </c>
      <c r="O488" s="313">
        <v>981</v>
      </c>
      <c r="P488" s="312">
        <v>0.27344992050874406</v>
      </c>
      <c r="Q488" s="314">
        <v>344</v>
      </c>
      <c r="R488" s="1"/>
      <c r="S488" s="1"/>
      <c r="T488" s="1"/>
      <c r="U488" s="1"/>
      <c r="V488" s="1"/>
      <c r="W488" s="1"/>
      <c r="X488" s="1"/>
      <c r="Y488" s="1"/>
    </row>
    <row r="489" spans="10:25" ht="15">
      <c r="J489" s="1"/>
      <c r="K489" s="83" t="s">
        <v>39</v>
      </c>
      <c r="L489" s="312">
        <v>0.10432330827067669</v>
      </c>
      <c r="M489" s="313">
        <v>222</v>
      </c>
      <c r="N489" s="312">
        <v>0.13911620294599017</v>
      </c>
      <c r="O489" s="313">
        <v>425</v>
      </c>
      <c r="P489" s="312">
        <v>8.5850556438791734E-2</v>
      </c>
      <c r="Q489" s="314">
        <v>108</v>
      </c>
      <c r="R489" s="1"/>
      <c r="S489" s="1"/>
      <c r="T489" s="1"/>
      <c r="U489" s="1"/>
      <c r="V489" s="1"/>
      <c r="W489" s="1"/>
      <c r="X489" s="1"/>
      <c r="Y489" s="1"/>
    </row>
    <row r="490" spans="10:25" ht="15">
      <c r="J490" s="1"/>
      <c r="K490" s="83" t="s">
        <v>40</v>
      </c>
      <c r="L490" s="312">
        <v>3.9943609022556392E-2</v>
      </c>
      <c r="M490" s="313">
        <v>85</v>
      </c>
      <c r="N490" s="312">
        <v>7.6923076923076927E-2</v>
      </c>
      <c r="O490" s="313">
        <v>235</v>
      </c>
      <c r="P490" s="312">
        <v>3.1796502384737677E-2</v>
      </c>
      <c r="Q490" s="314">
        <v>40</v>
      </c>
      <c r="R490" s="1"/>
      <c r="S490" s="1"/>
      <c r="T490" s="1"/>
      <c r="U490" s="1"/>
      <c r="V490" s="1"/>
      <c r="W490" s="1"/>
      <c r="X490" s="1"/>
      <c r="Y490" s="1"/>
    </row>
    <row r="491" spans="10:25" ht="15">
      <c r="J491" s="1"/>
      <c r="K491" s="83" t="s">
        <v>41</v>
      </c>
      <c r="L491" s="312">
        <v>5.6390977443609019E-3</v>
      </c>
      <c r="M491" s="313">
        <v>12</v>
      </c>
      <c r="N491" s="312">
        <v>2.0949263502454993E-2</v>
      </c>
      <c r="O491" s="313">
        <v>64</v>
      </c>
      <c r="P491" s="312">
        <v>8.744038155802861E-3</v>
      </c>
      <c r="Q491" s="314">
        <v>11</v>
      </c>
      <c r="R491" s="1"/>
      <c r="S491" s="1"/>
      <c r="T491" s="1"/>
      <c r="U491" s="1"/>
      <c r="V491" s="1"/>
      <c r="W491" s="1"/>
      <c r="X491" s="1"/>
      <c r="Y491" s="1"/>
    </row>
    <row r="492" spans="10:25" ht="15">
      <c r="J492" s="1"/>
      <c r="K492" s="87" t="s">
        <v>42</v>
      </c>
      <c r="L492" s="315">
        <v>8.4586466165413529E-3</v>
      </c>
      <c r="M492" s="316">
        <v>18</v>
      </c>
      <c r="N492" s="315">
        <v>6.513911620294599E-2</v>
      </c>
      <c r="O492" s="316">
        <v>199</v>
      </c>
      <c r="P492" s="315">
        <v>0.14069952305246422</v>
      </c>
      <c r="Q492" s="317">
        <v>177</v>
      </c>
      <c r="R492" s="1"/>
      <c r="S492" s="1"/>
      <c r="T492" s="1"/>
      <c r="U492" s="1"/>
      <c r="V492" s="1"/>
      <c r="W492" s="1"/>
      <c r="X492" s="1"/>
      <c r="Y492" s="1"/>
    </row>
    <row r="493" spans="10:25" ht="15">
      <c r="J493" s="1"/>
      <c r="K493" s="34" t="s">
        <v>43</v>
      </c>
      <c r="L493" s="315">
        <v>1.0338345864661654E-2</v>
      </c>
      <c r="M493" s="316">
        <v>22</v>
      </c>
      <c r="N493" s="315">
        <v>1.2111292962356792E-2</v>
      </c>
      <c r="O493" s="316">
        <v>37</v>
      </c>
      <c r="P493" s="315">
        <v>1.192368839427663E-2</v>
      </c>
      <c r="Q493" s="318">
        <v>15</v>
      </c>
      <c r="R493" s="1"/>
      <c r="S493" s="1"/>
      <c r="T493" s="1"/>
      <c r="U493" s="1"/>
      <c r="V493" s="1"/>
      <c r="W493" s="1"/>
      <c r="X493" s="1"/>
      <c r="Y493" s="1"/>
    </row>
    <row r="494" spans="10:25" ht="15.6" thickBot="1">
      <c r="J494" s="1"/>
      <c r="K494" s="35" t="s">
        <v>44</v>
      </c>
      <c r="L494" s="325"/>
      <c r="M494" s="126">
        <v>2128</v>
      </c>
      <c r="N494" s="54"/>
      <c r="O494" s="126">
        <v>3055</v>
      </c>
      <c r="P494" s="326"/>
      <c r="Q494" s="129">
        <v>1258</v>
      </c>
      <c r="R494" s="1"/>
      <c r="S494" s="38" t="s">
        <v>45</v>
      </c>
      <c r="T494" s="1"/>
      <c r="U494" s="1"/>
      <c r="V494" s="1"/>
      <c r="W494" s="1"/>
      <c r="X494" s="1"/>
      <c r="Y494" s="1"/>
    </row>
    <row r="495" spans="10:25" ht="15">
      <c r="J495" s="1"/>
      <c r="K495" s="358"/>
      <c r="L495" s="56"/>
      <c r="M495" s="135"/>
      <c r="N495" s="56"/>
      <c r="O495" s="135"/>
      <c r="P495" s="359"/>
      <c r="Q495" s="135"/>
      <c r="R495" s="1"/>
      <c r="S495" s="38"/>
      <c r="T495" s="1"/>
      <c r="U495" s="1"/>
      <c r="V495" s="1"/>
      <c r="W495" s="1"/>
      <c r="X495" s="1"/>
      <c r="Y495" s="1"/>
    </row>
    <row r="496" spans="10:25" ht="15">
      <c r="J496" s="1"/>
      <c r="K496" s="39" t="s">
        <v>46</v>
      </c>
      <c r="L496" s="56"/>
      <c r="M496" s="135"/>
      <c r="N496" s="56"/>
      <c r="O496" s="135"/>
      <c r="P496" s="359"/>
      <c r="Q496" s="135"/>
      <c r="R496" s="1"/>
      <c r="S496" s="1"/>
      <c r="T496" s="1"/>
      <c r="U496" s="1"/>
      <c r="V496" s="1"/>
      <c r="W496" s="1"/>
      <c r="X496" s="1"/>
      <c r="Y496" s="1"/>
    </row>
    <row r="497" spans="10:25" ht="15">
      <c r="J497" s="1"/>
      <c r="K497" s="358"/>
      <c r="L497" s="56"/>
      <c r="M497" s="135"/>
      <c r="N497" s="56"/>
      <c r="O497" s="135"/>
      <c r="P497" s="359"/>
      <c r="Q497" s="135"/>
      <c r="R497" s="1"/>
      <c r="S497" s="38"/>
      <c r="T497" s="1"/>
      <c r="U497" s="1"/>
      <c r="V497" s="1"/>
      <c r="W497" s="1"/>
      <c r="X497" s="1"/>
      <c r="Y497" s="1"/>
    </row>
    <row r="498" spans="10:25" ht="15">
      <c r="J498" s="1"/>
      <c r="K498" s="360" t="s">
        <v>195</v>
      </c>
      <c r="L498" s="56"/>
      <c r="M498" s="135"/>
      <c r="N498" s="56"/>
      <c r="O498" s="135"/>
      <c r="P498" s="359"/>
      <c r="Q498" s="135"/>
      <c r="R498" s="1"/>
      <c r="S498" s="38"/>
      <c r="T498" s="1"/>
      <c r="U498" s="1"/>
      <c r="V498" s="1"/>
      <c r="W498" s="1"/>
      <c r="X498" s="1"/>
      <c r="Y498" s="1"/>
    </row>
  </sheetData>
  <mergeCells count="68">
    <mergeCell ref="K210:K211"/>
    <mergeCell ref="L210:M210"/>
    <mergeCell ref="L320:M320"/>
    <mergeCell ref="P106:Q106"/>
    <mergeCell ref="L117:M117"/>
    <mergeCell ref="N117:O117"/>
    <mergeCell ref="K50:K51"/>
    <mergeCell ref="L50:M50"/>
    <mergeCell ref="L195:M195"/>
    <mergeCell ref="N195:O195"/>
    <mergeCell ref="N50:O50"/>
    <mergeCell ref="L106:M106"/>
    <mergeCell ref="N106:O106"/>
    <mergeCell ref="L136:M136"/>
    <mergeCell ref="N136:O136"/>
    <mergeCell ref="P136:Q136"/>
    <mergeCell ref="K156:K157"/>
    <mergeCell ref="L156:M156"/>
    <mergeCell ref="N156:O156"/>
    <mergeCell ref="N210:O210"/>
    <mergeCell ref="L260:M260"/>
    <mergeCell ref="N260:O260"/>
    <mergeCell ref="L275:M275"/>
    <mergeCell ref="N275:O275"/>
    <mergeCell ref="P290:Q290"/>
    <mergeCell ref="R290:S290"/>
    <mergeCell ref="T290:U290"/>
    <mergeCell ref="L305:M305"/>
    <mergeCell ref="N305:O305"/>
    <mergeCell ref="P305:Q305"/>
    <mergeCell ref="R305:S305"/>
    <mergeCell ref="T305:U305"/>
    <mergeCell ref="L290:M290"/>
    <mergeCell ref="N290:O290"/>
    <mergeCell ref="P392:Q392"/>
    <mergeCell ref="N320:O320"/>
    <mergeCell ref="L334:M334"/>
    <mergeCell ref="N334:O334"/>
    <mergeCell ref="L349:M349"/>
    <mergeCell ref="N349:O349"/>
    <mergeCell ref="P349:Q349"/>
    <mergeCell ref="K366:K367"/>
    <mergeCell ref="L366:M366"/>
    <mergeCell ref="N366:O366"/>
    <mergeCell ref="L392:M392"/>
    <mergeCell ref="N392:O392"/>
    <mergeCell ref="L402:M402"/>
    <mergeCell ref="N402:O402"/>
    <mergeCell ref="P402:Q402"/>
    <mergeCell ref="L409:M409"/>
    <mergeCell ref="N409:O409"/>
    <mergeCell ref="P409:Q409"/>
    <mergeCell ref="L426:M426"/>
    <mergeCell ref="N426:O426"/>
    <mergeCell ref="P426:Q426"/>
    <mergeCell ref="L439:M439"/>
    <mergeCell ref="N439:O439"/>
    <mergeCell ref="P439:Q439"/>
    <mergeCell ref="P475:Q475"/>
    <mergeCell ref="L483:M483"/>
    <mergeCell ref="N483:O483"/>
    <mergeCell ref="P483:Q483"/>
    <mergeCell ref="L452:M452"/>
    <mergeCell ref="N452:O452"/>
    <mergeCell ref="L466:M466"/>
    <mergeCell ref="N466:O466"/>
    <mergeCell ref="L475:M475"/>
    <mergeCell ref="N475:O475"/>
  </mergeCells>
  <phoneticPr fontId="1" type="noConversion"/>
  <hyperlinks>
    <hyperlink ref="K14" location="Presentation!B472" tooltip="Link to tables of flexible working data" display="Flexible working"/>
    <hyperlink ref="K13" location="Presentation!B398" tooltip="Link to tables of part time data" display="Part Time"/>
    <hyperlink ref="K12" location="Presentation!B372" tooltip="Link to tables on sexual orientation data" display="Sexual Orientation"/>
    <hyperlink ref="K11" location="Presentation!B355" tooltip="Link to table of religion and belief data" display="Religion and Belief"/>
    <hyperlink ref="K10" location="Presentation!B226" tooltip="Link to tables on race data" display="Race"/>
    <hyperlink ref="K9" location="Presentation!B216" tooltip="Link to table of gender identity data" display="Gender Identity"/>
    <hyperlink ref="K8" location="Presentation!B156" tooltip="Link to tables on gender data" display="Gender"/>
    <hyperlink ref="K7" location="Presentation!B112" tooltip="Link to tables on disability data" display="Disability"/>
    <hyperlink ref="K6" location="Presentation!B42" tooltip="Link to tables on age data" display="Age"/>
    <hyperlink ref="K5" location="Presentation!B23" tooltip="Link to tables on overall Environment Agency information" display="Overall Environment Agency information"/>
    <hyperlink ref="S494" location="Presentation!C4" tooltip="Link to top of report and contents list" display="Top"/>
    <hyperlink ref="Q463" location="Presentation!C4" tooltip="Link to top of report and contents list" display="Top"/>
    <hyperlink ref="R388" location="Presentation!C4" tooltip="Link to top of report and contents list" display="Top"/>
    <hyperlink ref="S363" location="Presentation!C4" tooltip="Link to top of report and contents list" display="Top"/>
    <hyperlink ref="R345" location="Presentation!C4" tooltip="Link to top of report and contents list" display="Top"/>
    <hyperlink ref="Q216" location="Presentation!C4" tooltip="Link to top of report and contents list" display="Top"/>
    <hyperlink ref="Q206" location="Presentation!C4" tooltip="Link to top of report and contents list" display="Top"/>
    <hyperlink ref="S149" location="Presentation!C4" tooltip="Link to top of report and contents list" display="Top"/>
    <hyperlink ref="W102" location="Presentation!C4" tooltip="Link to top of report and contents list" display="Top"/>
    <hyperlink ref="R32" location="Presentation!C4" tooltip="Link to top of report and contents list" display="Top"/>
  </hyperlinks>
  <pageMargins left="0.74803149606299213" right="0.74803149606299213" top="1.3385826771653544" bottom="0.47244094488188981" header="0.31496062992125984" footer="0.23622047244094491"/>
  <pageSetup paperSize="9" scale="10" orientation="portrait" horizontalDpi="4294967292"/>
  <headerFooter alignWithMargins="0">
    <oddHeader>&amp;R&amp;G</oddHeader>
    <oddFooter>&amp;CUNCLASSIFIED&amp;RPage &amp;P of &amp;N</oddFooter>
  </headerFooter>
  <drawing r:id="rId1"/>
  <legacyDrawingHF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S5" sqref="S5"/>
    </sheetView>
  </sheetViews>
  <sheetFormatPr defaultRowHeight="13.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Presentation</vt:lpstr>
      <vt:lpstr>Description</vt:lpstr>
    </vt:vector>
  </TitlesOfParts>
  <Company>Home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timroe</dc:creator>
  <cp:lastModifiedBy>awoodward02</cp:lastModifiedBy>
  <cp:lastPrinted>2011-08-19T12:21:44Z</cp:lastPrinted>
  <dcterms:created xsi:type="dcterms:W3CDTF">2009-08-26T21:58:41Z</dcterms:created>
  <dcterms:modified xsi:type="dcterms:W3CDTF">2014-02-05T12:49:26Z</dcterms:modified>
</cp:coreProperties>
</file>