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xWindow="120" yWindow="180" windowWidth="15135" windowHeight="9240" tabRatio="1000" activeTab="0"/>
  </bookViews>
  <sheets>
    <sheet name="Content" sheetId="1" r:id="rId1"/>
    <sheet name="Table 4.A1" sheetId="2" r:id="rId2"/>
    <sheet name="Table 4.A2" sheetId="3" r:id="rId3"/>
    <sheet name="Table 4.A3" sheetId="4" r:id="rId4"/>
    <sheet name="Table 4.A4" sheetId="5" r:id="rId5"/>
    <sheet name="Table 4.A5" sheetId="6" r:id="rId6"/>
    <sheet name="Table 4.A6" sheetId="7" r:id="rId7"/>
    <sheet name="Table 4.A7" sheetId="8" r:id="rId8"/>
    <sheet name="Table 4.A8" sheetId="9" r:id="rId9"/>
    <sheet name="Table 4.A9" sheetId="10" r:id="rId10"/>
    <sheet name="Table 4.A10" sheetId="11" r:id="rId11"/>
    <sheet name="Table 4.A11" sheetId="12" r:id="rId12"/>
    <sheet name="Table 4.A12" sheetId="13" r:id="rId13"/>
    <sheet name="Table 4.A13" sheetId="14" r:id="rId14"/>
    <sheet name="Table 4.A14" sheetId="15" r:id="rId15"/>
    <sheet name="Table 4.A15" sheetId="16" r:id="rId16"/>
    <sheet name="Table 4.A16" sheetId="17" r:id="rId17"/>
    <sheet name="Table 4.A17" sheetId="18" r:id="rId18"/>
    <sheet name="Table 4.A18" sheetId="19" r:id="rId19"/>
    <sheet name="Table 4.A19" sheetId="20" r:id="rId20"/>
    <sheet name="Table 4.A20" sheetId="21" r:id="rId21"/>
    <sheet name="Table 4.A21" sheetId="22" r:id="rId22"/>
    <sheet name="Table 4.A22" sheetId="23" r:id="rId23"/>
    <sheet name="Table 4.A23" sheetId="24" r:id="rId24"/>
    <sheet name="Table 4.A24" sheetId="25" r:id="rId25"/>
    <sheet name="Table 4.A25" sheetId="26" r:id="rId26"/>
    <sheet name="Table 4.A26" sheetId="27" r:id="rId27"/>
  </sheets>
  <definedNames>
    <definedName name="_xlnm.Print_Area" localSheetId="0">'Content'!$B$2:$F$30</definedName>
  </definedNames>
  <calcPr fullCalcOnLoad="1"/>
</workbook>
</file>

<file path=xl/sharedStrings.xml><?xml version="1.0" encoding="utf-8"?>
<sst xmlns="http://schemas.openxmlformats.org/spreadsheetml/2006/main" count="677" uniqueCount="138">
  <si>
    <t>Content</t>
  </si>
  <si>
    <t>Table name</t>
  </si>
  <si>
    <t>Table Title</t>
  </si>
  <si>
    <t>Table 4.A1</t>
  </si>
  <si>
    <t xml:space="preserve">Proportion of offenders that said they had started the accredited programme by risk of serious harm </t>
  </si>
  <si>
    <t>Table 4.A2</t>
  </si>
  <si>
    <t xml:space="preserve">Proportion of offenders that said they had started the alcohol treatment requirement by risk of serious harm </t>
  </si>
  <si>
    <t>Table 4.A3</t>
  </si>
  <si>
    <t xml:space="preserve">Proportion of offenders that said they had started the specified activity requirement by risk of serious harm </t>
  </si>
  <si>
    <t>Table 4.A4</t>
  </si>
  <si>
    <t xml:space="preserve">Proportion of offenders that said they had started the drug rehabilitation requirement by risk of serious harm </t>
  </si>
  <si>
    <t>Table 4.A5</t>
  </si>
  <si>
    <t xml:space="preserve">Proportion of offenders that said they had started the curfew requirement by risk of serious harm </t>
  </si>
  <si>
    <t>Table 4.A6</t>
  </si>
  <si>
    <t xml:space="preserve">Proportion of offenders that said they had started the unpaid work requirement by risk of serious harm </t>
  </si>
  <si>
    <t>Table 4.A7</t>
  </si>
  <si>
    <t xml:space="preserve">Proportion of offenders that said they had started the accredited programme by risk of reoffending </t>
  </si>
  <si>
    <t>Table 4.A8</t>
  </si>
  <si>
    <t xml:space="preserve">Proportion of offenders that said they had started the alcohol treatment requirement by risk of reoffending </t>
  </si>
  <si>
    <t xml:space="preserve">Proportion of offenders that said they had started the specified activity by risk of reoffending </t>
  </si>
  <si>
    <t>Table 4.A10</t>
  </si>
  <si>
    <t xml:space="preserve">Proportion of offenders that said they had started the drug rehabilitation requirement by risk of reoffending </t>
  </si>
  <si>
    <t>Table 4.A11</t>
  </si>
  <si>
    <t xml:space="preserve">Proportion of offenders that said they had started the curfew requirement by risk of reoffending </t>
  </si>
  <si>
    <t>Table 4.A12</t>
  </si>
  <si>
    <t xml:space="preserve">Proportion of offenders that said they had started the unpaid work requirement by risk of reoffending </t>
  </si>
  <si>
    <t>Table 4.A13</t>
  </si>
  <si>
    <t>Proportion of offenders that said they had started the accredited programme by offence category</t>
  </si>
  <si>
    <t>Table 4.A14</t>
  </si>
  <si>
    <t>Proportion of offenders that said they had started the alcohol treatment requirement by offence category</t>
  </si>
  <si>
    <t>Table 4.A15</t>
  </si>
  <si>
    <t>Proportion of offenders that said they had started the specified activity requirement by offence category</t>
  </si>
  <si>
    <t>Table 4.A16</t>
  </si>
  <si>
    <t>Proportion of offenders that said they had started the drug rehabilitation requirement by offence category</t>
  </si>
  <si>
    <t>Table 4.A17</t>
  </si>
  <si>
    <t>Proportion of offenders that said they had started the curfew requirement by offence category</t>
  </si>
  <si>
    <t>Table 4.A18</t>
  </si>
  <si>
    <t>Proportion of offenders that said they had started the unpaid work by offence category</t>
  </si>
  <si>
    <t>Table 4.A19</t>
  </si>
  <si>
    <t>Proportion of offenders that said they had started the accredited programme by sentence length</t>
  </si>
  <si>
    <t>Table 4.A20</t>
  </si>
  <si>
    <t>Proportion of offenders that said they had started the alcohol treatment requirement by sentence length</t>
  </si>
  <si>
    <t>Table 4.A21</t>
  </si>
  <si>
    <t>Proportion of offenders that said they had started the specified activity requirement by sentence length</t>
  </si>
  <si>
    <t>Table 4.A22</t>
  </si>
  <si>
    <t>Proportion of offenders that said they had started the drug treatment requirement by sentence length</t>
  </si>
  <si>
    <t>Table 4.A23</t>
  </si>
  <si>
    <t>Proportion of offenders that said they had started the curfew requirement by sentence length</t>
  </si>
  <si>
    <t>Table 4.A24</t>
  </si>
  <si>
    <t>Proportion of offenders that said they had started the unpaid work requirement by sentence length</t>
  </si>
  <si>
    <t>Table 4.A25</t>
  </si>
  <si>
    <t>Proportion of offenders that said all elements of order had or had not started</t>
  </si>
  <si>
    <t>Table 4.A26</t>
  </si>
  <si>
    <t>Reasons given for why all elements of order had not started</t>
  </si>
  <si>
    <t>Low</t>
  </si>
  <si>
    <t>Medium</t>
  </si>
  <si>
    <t>High</t>
  </si>
  <si>
    <t>Total</t>
  </si>
  <si>
    <t>* Data suppressed when base is less than 30</t>
  </si>
  <si>
    <t>*</t>
  </si>
  <si>
    <t>Very low</t>
  </si>
  <si>
    <t>Very high</t>
  </si>
  <si>
    <t>Violence against the person</t>
  </si>
  <si>
    <t>Sexual offences</t>
  </si>
  <si>
    <t>Drugs offences</t>
  </si>
  <si>
    <t>Motoring offences</t>
  </si>
  <si>
    <t>Other</t>
  </si>
  <si>
    <t>1 - 6 months</t>
  </si>
  <si>
    <t>7 - 12 months</t>
  </si>
  <si>
    <t>13 -18 months</t>
  </si>
  <si>
    <t>19-24 months</t>
  </si>
  <si>
    <t>25-36 months</t>
  </si>
  <si>
    <t>Percentage</t>
  </si>
  <si>
    <t>No</t>
  </si>
  <si>
    <t>Waiting for place to become available</t>
  </si>
  <si>
    <t>Waiting for it to be organised</t>
  </si>
  <si>
    <t>Start date altered due to Order change</t>
  </si>
  <si>
    <t>Missed start (incl. chose not to attend)</t>
  </si>
  <si>
    <t>Health/Medical reasons</t>
  </si>
  <si>
    <t>Work commitments</t>
  </si>
  <si>
    <t>Educational or training commitments</t>
  </si>
  <si>
    <t>Family commitments</t>
  </si>
  <si>
    <t>Other Specific</t>
  </si>
  <si>
    <t>Other Vague</t>
  </si>
  <si>
    <t>Risk of serious harm (RoSH)</t>
  </si>
  <si>
    <t>Theft, Burglary, Fraud</t>
  </si>
  <si>
    <t>Yes</t>
  </si>
  <si>
    <t>%</t>
  </si>
  <si>
    <t>Offence category</t>
  </si>
  <si>
    <t>Risk of reoffending (OGRS3)</t>
  </si>
  <si>
    <t>Sentence length</t>
  </si>
  <si>
    <t>By 4 months</t>
  </si>
  <si>
    <t>By 9 months</t>
  </si>
  <si>
    <t>By last interview</t>
  </si>
  <si>
    <t>Unweighted base</t>
  </si>
  <si>
    <t>Source: Survey data (Waves 1, 2 and 3) and OASys administrative data.</t>
  </si>
  <si>
    <t>Source: Survey data (Waves 1, 2 and 3), OASys administrative data, and Form 20 administrative data.</t>
  </si>
  <si>
    <t>Source: Survey data (Waves 1, 2 and 3) and Form 20 administrative data.</t>
  </si>
  <si>
    <t>Source: Survey data (Wave 1)</t>
  </si>
  <si>
    <t>Base: Offenders on Tiers 2 to 4 who in the Wave 1 survey said an element of the order had not started (Wave 2/3 survey respondents matched to administrative data).</t>
  </si>
  <si>
    <t>Base: All Offenders on Tiers 2 to 4 (Wave 2/3 survey respondents matched to administrative data).</t>
  </si>
  <si>
    <t>Base: Offenders on Tiers 2 to 4 with an unpaid work requirement in their order (Wave 2/3 survey respondents matched to administrative data).</t>
  </si>
  <si>
    <t>Base: Offenders on Tiers 2 to 4 with a curfew requirement in their order (Wave 2/3 survey respondents matched to administrative data).</t>
  </si>
  <si>
    <t>Base: Offenders on Tiers 2 to 4 with a drug treatment requirement in their order (Wave 2/3 survey respondents matched to administrative data).</t>
  </si>
  <si>
    <t>Base: Offenders on Tiers 2 to 4 with a specified activity requirement in their order (Wave 2/3 survey respondents matched to administrative data).</t>
  </si>
  <si>
    <t>Base: Offenders on Tiers 2 to 4 with an alcohol treatment requirement in their order (Wave 2/3 survey respondents matched to administrative data).</t>
  </si>
  <si>
    <t>Base: Offenders on Tiers 2 to 4 with an accredited programme in their order (Wave 2/3 survey respondents matched to administrative data).</t>
  </si>
  <si>
    <t>Base: Offenders on Tiers 2 to 4 with a alcohol treatment requirement in their order (Wave 2/3 survey respondents matched to administrative data).</t>
  </si>
  <si>
    <t>Theft, burglary or fraud</t>
  </si>
  <si>
    <t xml:space="preserve">Table 4.A2: Proportion of offenders that said they had started the alcohol treatment requirement by risk of serious harm </t>
  </si>
  <si>
    <t xml:space="preserve">Table 4.A3: Proportion of offenders that said they had started the specified activity requirement by risk of serious harm </t>
  </si>
  <si>
    <t xml:space="preserve">Table 4.A4: Proportion of offenders that said they had started the drug rehabilitation requirement by risk of serious harm </t>
  </si>
  <si>
    <t xml:space="preserve">Table 4.A5: Proportion of offenders that said they had started the curfew requirement by risk of serious harm </t>
  </si>
  <si>
    <t xml:space="preserve">Table 4.A6: Proportion of offenders that said they had started the unpaid work requirement by risk of serious harm </t>
  </si>
  <si>
    <t xml:space="preserve">Table 4.A7: Proportion of offenders that said they had started the accredited programme by risk of reoffending </t>
  </si>
  <si>
    <t xml:space="preserve">Table 4.A8: Proportion of offenders that said they had started the alcohol treatment requirement by risk of reoffending </t>
  </si>
  <si>
    <t xml:space="preserve">Table 4.A10: Proportion of offenders that said they had started the drug rehabilitation requirement by risk of reoffending </t>
  </si>
  <si>
    <t xml:space="preserve">Table 4.A11: Proportion of offenders that said they had started the curfew requirement by risk of reoffending </t>
  </si>
  <si>
    <t xml:space="preserve">Table 4.A12: Proportion of offenders that said they had started the unpaid work requirement by risk of reoffending </t>
  </si>
  <si>
    <t>Table 4.A13: Proportion of offenders that said they had started the accredited programme by offence category</t>
  </si>
  <si>
    <t>Table 4.A14: Proportion of offenders that said they had started the alcohol treatment requirement by offence category</t>
  </si>
  <si>
    <t>Table 4.A15: Proportion of offenders that said they had started the specified activity requirement by offence category</t>
  </si>
  <si>
    <t>Table 4.A16: Proportion of offenders that said they had started the drug rehabilitation requirement by offence category</t>
  </si>
  <si>
    <t>Table 4.A17: Proportion of offenders that said they had started the curfew requirement by offence category</t>
  </si>
  <si>
    <t>Table 4.A18: Proportion of offenders that said they had started the unpaid work by offence category</t>
  </si>
  <si>
    <t>Table 4.A19: Proportion of offenders that said they had started the accredited programme by sentence length</t>
  </si>
  <si>
    <t>Table 4.A20: Proportion of offenders that said they had started the alcohol treatment requirement by sentence length</t>
  </si>
  <si>
    <t>Table 4.A21: Proportion of offenders that said they had started the specified activity requirement by sentence length</t>
  </si>
  <si>
    <t>Table 4.A22: Proportion of offenders that said they had started the drug treatment requirement by sentence length</t>
  </si>
  <si>
    <t>Table 4.A23: Proportion of offenders that said they had started the curfew requirement by sentence length</t>
  </si>
  <si>
    <t>Table 4.A24: Proportion of offenders that said they had started the unpaid work requirement by sentence length</t>
  </si>
  <si>
    <t>Table 4.A25: Proportion of offenders that said all elements of order had or had not started</t>
  </si>
  <si>
    <t>Table 4.A26: Reasons given for why all elements of order had not started</t>
  </si>
  <si>
    <t>Source: Survey data (Waves 1,2 and 3) and OASys administrative data.</t>
  </si>
  <si>
    <t>Multiple response, column does not sum to 100 per cent</t>
  </si>
  <si>
    <t xml:space="preserve">Table 4.A1: Proportion of offenders that said they had started the accredited programme by risk of serious harm </t>
  </si>
  <si>
    <t>Table 4.A9</t>
  </si>
  <si>
    <t xml:space="preserve">Table 4.A9: Proportion of offenders that said they had started the specified activity by risk of reoffending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</si>
</sst>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##0"/>
    <numFmt numFmtId="166" formatCode="####.0"/>
    <numFmt numFmtId="167" formatCode="0.0%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#"/>
    <numFmt numFmtId="177" formatCode="_-* #,##0.0_-;\-* #,##0.0_-;_-* &quot;-&quot;??_-;_-@_-"/>
    <numFmt numFmtId="178" formatCode="_-* #,##0_-;\-* #,##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Verdana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Verdana"/>
      <family val="2"/>
    </font>
    <font>
      <u val="single"/>
      <sz val="11"/>
      <color indexed="12"/>
      <name val="Arial"/>
      <family val="2"/>
    </font>
    <font>
      <sz val="11"/>
      <color indexed="9"/>
      <name val="Verdana"/>
      <family val="2"/>
    </font>
    <font>
      <sz val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>
        <color indexed="63"/>
      </right>
      <top style="medium">
        <color indexed="21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2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165" fontId="6" fillId="0" borderId="0" xfId="0" applyNumberFormat="1" applyFont="1" applyAlignment="1">
      <alignment/>
    </xf>
    <xf numFmtId="165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right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3" fillId="0" borderId="10" xfId="60" applyFont="1" applyBorder="1">
      <alignment/>
      <protection/>
    </xf>
    <xf numFmtId="0" fontId="3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vertical="top"/>
    </xf>
    <xf numFmtId="0" fontId="3" fillId="0" borderId="0" xfId="60" applyFont="1">
      <alignment/>
      <protection/>
    </xf>
    <xf numFmtId="0" fontId="10" fillId="0" borderId="0" xfId="60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54" applyFont="1" applyBorder="1" applyAlignment="1">
      <alignment/>
    </xf>
    <xf numFmtId="0" fontId="13" fillId="0" borderId="11" xfId="54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1" fontId="2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center"/>
    </xf>
    <xf numFmtId="178" fontId="6" fillId="24" borderId="11" xfId="42" applyNumberFormat="1" applyFont="1" applyFill="1" applyBorder="1" applyAlignment="1">
      <alignment horizontal="right"/>
    </xf>
    <xf numFmtId="0" fontId="16" fillId="0" borderId="11" xfId="0" applyFont="1" applyBorder="1" applyAlignment="1">
      <alignment horizontal="left"/>
    </xf>
    <xf numFmtId="0" fontId="2" fillId="0" borderId="0" xfId="60" applyFont="1">
      <alignment/>
      <protection/>
    </xf>
    <xf numFmtId="0" fontId="0" fillId="0" borderId="0" xfId="60">
      <alignment/>
      <protection/>
    </xf>
    <xf numFmtId="0" fontId="3" fillId="0" borderId="10" xfId="60" applyFont="1" applyBorder="1" applyAlignment="1">
      <alignment horizontal="right" wrapText="1"/>
      <protection/>
    </xf>
    <xf numFmtId="0" fontId="7" fillId="0" borderId="10" xfId="60" applyFont="1" applyBorder="1" applyAlignment="1">
      <alignment horizontal="right" vertical="top"/>
      <protection/>
    </xf>
    <xf numFmtId="0" fontId="2" fillId="0" borderId="0" xfId="60" applyFont="1" applyAlignment="1">
      <alignment horizontal="center"/>
      <protection/>
    </xf>
    <xf numFmtId="1" fontId="2" fillId="0" borderId="0" xfId="60" applyNumberFormat="1" applyFont="1">
      <alignment/>
      <protection/>
    </xf>
    <xf numFmtId="0" fontId="6" fillId="0" borderId="0" xfId="60" applyFont="1">
      <alignment/>
      <protection/>
    </xf>
    <xf numFmtId="0" fontId="3" fillId="0" borderId="11" xfId="60" applyFont="1" applyBorder="1">
      <alignment/>
      <protection/>
    </xf>
    <xf numFmtId="1" fontId="2" fillId="0" borderId="11" xfId="60" applyNumberFormat="1" applyFont="1" applyBorder="1">
      <alignment/>
      <protection/>
    </xf>
    <xf numFmtId="0" fontId="6" fillId="0" borderId="11" xfId="60" applyFont="1" applyBorder="1">
      <alignment/>
      <protection/>
    </xf>
    <xf numFmtId="0" fontId="35" fillId="0" borderId="0" xfId="60" applyFont="1" quotePrefix="1">
      <alignment/>
      <protection/>
    </xf>
    <xf numFmtId="0" fontId="35" fillId="0" borderId="0" xfId="60" applyFont="1">
      <alignment/>
      <protection/>
    </xf>
    <xf numFmtId="0" fontId="0" fillId="0" borderId="0" xfId="60" applyFont="1">
      <alignment/>
      <protection/>
    </xf>
    <xf numFmtId="0" fontId="2" fillId="24" borderId="12" xfId="60" applyFont="1" applyFill="1" applyBorder="1" applyAlignment="1">
      <alignment horizontal="left" wrapText="1"/>
      <protection/>
    </xf>
    <xf numFmtId="0" fontId="2" fillId="0" borderId="0" xfId="60" applyFont="1" applyAlignment="1">
      <alignment horizontal="left" wrapText="1"/>
      <protection/>
    </xf>
    <xf numFmtId="0" fontId="2" fillId="24" borderId="12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24" borderId="0" xfId="0" applyFont="1" applyFill="1" applyAlignment="1">
      <alignment horizontal="left" wrapText="1"/>
    </xf>
    <xf numFmtId="0" fontId="2" fillId="24" borderId="0" xfId="60" applyFont="1" applyFill="1" applyBorder="1" applyAlignment="1">
      <alignment horizontal="left" wrapText="1"/>
      <protection/>
    </xf>
    <xf numFmtId="0" fontId="4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55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37" bestFit="1" customWidth="1"/>
    <col min="2" max="2" width="13.28125" style="1" customWidth="1"/>
    <col min="3" max="3" width="47.57421875" style="1" hidden="1" customWidth="1"/>
    <col min="4" max="4" width="9.140625" style="1" hidden="1" customWidth="1"/>
    <col min="5" max="5" width="90.57421875" style="1" hidden="1" customWidth="1"/>
    <col min="6" max="6" width="106.8515625" style="1" customWidth="1"/>
    <col min="7" max="16384" width="9.140625" style="1" customWidth="1"/>
  </cols>
  <sheetData>
    <row r="1" ht="15">
      <c r="A1" s="36"/>
    </row>
    <row r="2" ht="15">
      <c r="B2" s="42" t="s">
        <v>0</v>
      </c>
    </row>
    <row r="3" spans="1:2" ht="15" thickBot="1">
      <c r="A3" s="37" t="s">
        <v>84</v>
      </c>
      <c r="B3" s="38"/>
    </row>
    <row r="4" spans="1:6" ht="15.75" thickBot="1">
      <c r="A4" s="37">
        <v>1</v>
      </c>
      <c r="B4" s="41" t="s">
        <v>1</v>
      </c>
      <c r="C4" s="41"/>
      <c r="D4" s="41"/>
      <c r="E4" s="41"/>
      <c r="F4" s="41" t="s">
        <v>2</v>
      </c>
    </row>
    <row r="5" spans="1:6" ht="14.25">
      <c r="A5" s="37">
        <v>2</v>
      </c>
      <c r="B5" s="39" t="s">
        <v>3</v>
      </c>
      <c r="C5" s="10" t="e">
        <f ca="1" t="shared" si="0" ref="C5:C30">INDIRECT("'"&amp;sheetname(A5)&amp;"'!A1")</f>
        <v>#NAME?</v>
      </c>
      <c r="D5" s="10" t="e">
        <f>FIND(":",C5,1)</f>
        <v>#NAME?</v>
      </c>
      <c r="E5" s="10" t="e">
        <f>$B$42&amp;"'"&amp;sheetname(A5)&amp;"'!A1"</f>
        <v>#NAME?</v>
      </c>
      <c r="F5" s="10" t="s">
        <v>4</v>
      </c>
    </row>
    <row r="6" spans="1:6" ht="14.25">
      <c r="A6" s="37">
        <v>3</v>
      </c>
      <c r="B6" s="39" t="s">
        <v>5</v>
      </c>
      <c r="C6" s="10" t="e">
        <f ca="1" t="shared" si="0"/>
        <v>#NAME?</v>
      </c>
      <c r="D6" s="10" t="e">
        <f aca="true" t="shared" si="1" ref="D6:D30">FIND(":",C6,1)</f>
        <v>#NAME?</v>
      </c>
      <c r="E6" s="10" t="e">
        <f>$B$42&amp;"'"&amp;sheetname(A6)&amp;"'!A1"</f>
        <v>#NAME?</v>
      </c>
      <c r="F6" s="10" t="s">
        <v>6</v>
      </c>
    </row>
    <row r="7" spans="1:6" ht="14.25">
      <c r="A7" s="37">
        <v>4</v>
      </c>
      <c r="B7" s="39" t="s">
        <v>7</v>
      </c>
      <c r="C7" s="10" t="e">
        <f ca="1" t="shared" si="0"/>
        <v>#NAME?</v>
      </c>
      <c r="D7" s="10" t="e">
        <f t="shared" si="1"/>
        <v>#NAME?</v>
      </c>
      <c r="E7" s="10" t="e">
        <f aca="true" t="shared" si="2" ref="E7:E30">$B$42&amp;"'"&amp;sheetname(A7)&amp;"'!A1"</f>
        <v>#NAME?</v>
      </c>
      <c r="F7" s="10" t="s">
        <v>8</v>
      </c>
    </row>
    <row r="8" spans="1:6" ht="14.25">
      <c r="A8" s="37">
        <v>5</v>
      </c>
      <c r="B8" s="39" t="s">
        <v>9</v>
      </c>
      <c r="C8" s="10" t="e">
        <f ca="1" t="shared" si="0"/>
        <v>#NAME?</v>
      </c>
      <c r="D8" s="10" t="e">
        <f t="shared" si="1"/>
        <v>#NAME?</v>
      </c>
      <c r="E8" s="10" t="e">
        <f t="shared" si="2"/>
        <v>#NAME?</v>
      </c>
      <c r="F8" s="10" t="s">
        <v>10</v>
      </c>
    </row>
    <row r="9" spans="1:6" ht="14.25">
      <c r="A9" s="37">
        <v>6</v>
      </c>
      <c r="B9" s="39" t="s">
        <v>11</v>
      </c>
      <c r="C9" s="10" t="e">
        <f ca="1" t="shared" si="0"/>
        <v>#NAME?</v>
      </c>
      <c r="D9" s="10" t="e">
        <f t="shared" si="1"/>
        <v>#NAME?</v>
      </c>
      <c r="E9" s="10" t="e">
        <f t="shared" si="2"/>
        <v>#NAME?</v>
      </c>
      <c r="F9" s="10" t="s">
        <v>12</v>
      </c>
    </row>
    <row r="10" spans="1:6" ht="14.25">
      <c r="A10" s="37">
        <v>7</v>
      </c>
      <c r="B10" s="39" t="s">
        <v>13</v>
      </c>
      <c r="C10" s="10" t="e">
        <f ca="1" t="shared" si="0"/>
        <v>#NAME?</v>
      </c>
      <c r="D10" s="10" t="e">
        <f t="shared" si="1"/>
        <v>#NAME?</v>
      </c>
      <c r="E10" s="10" t="e">
        <f t="shared" si="2"/>
        <v>#NAME?</v>
      </c>
      <c r="F10" s="10" t="s">
        <v>14</v>
      </c>
    </row>
    <row r="11" spans="1:6" ht="14.25">
      <c r="A11" s="37">
        <v>8</v>
      </c>
      <c r="B11" s="39" t="s">
        <v>15</v>
      </c>
      <c r="C11" s="10" t="e">
        <f ca="1" t="shared" si="0"/>
        <v>#NAME?</v>
      </c>
      <c r="D11" s="10" t="e">
        <f t="shared" si="1"/>
        <v>#NAME?</v>
      </c>
      <c r="E11" s="10" t="e">
        <f t="shared" si="2"/>
        <v>#NAME?</v>
      </c>
      <c r="F11" s="10" t="s">
        <v>16</v>
      </c>
    </row>
    <row r="12" spans="1:6" ht="14.25">
      <c r="A12" s="37">
        <v>9</v>
      </c>
      <c r="B12" s="39" t="s">
        <v>17</v>
      </c>
      <c r="C12" s="10" t="e">
        <f ca="1" t="shared" si="0"/>
        <v>#NAME?</v>
      </c>
      <c r="D12" s="10" t="e">
        <f t="shared" si="1"/>
        <v>#NAME?</v>
      </c>
      <c r="E12" s="10" t="e">
        <f t="shared" si="2"/>
        <v>#NAME?</v>
      </c>
      <c r="F12" s="10" t="s">
        <v>18</v>
      </c>
    </row>
    <row r="13" spans="1:6" ht="14.25">
      <c r="A13" s="37">
        <v>10</v>
      </c>
      <c r="B13" s="39" t="s">
        <v>136</v>
      </c>
      <c r="C13" s="10" t="e">
        <f ca="1" t="shared" si="0"/>
        <v>#NAME?</v>
      </c>
      <c r="D13" s="10" t="e">
        <f t="shared" si="1"/>
        <v>#NAME?</v>
      </c>
      <c r="E13" s="10" t="e">
        <f t="shared" si="2"/>
        <v>#NAME?</v>
      </c>
      <c r="F13" s="10" t="s">
        <v>19</v>
      </c>
    </row>
    <row r="14" spans="1:6" ht="14.25">
      <c r="A14" s="37">
        <v>11</v>
      </c>
      <c r="B14" s="39" t="s">
        <v>20</v>
      </c>
      <c r="C14" s="10" t="e">
        <f ca="1" t="shared" si="0"/>
        <v>#NAME?</v>
      </c>
      <c r="D14" s="10" t="e">
        <f t="shared" si="1"/>
        <v>#NAME?</v>
      </c>
      <c r="E14" s="10" t="e">
        <f t="shared" si="2"/>
        <v>#NAME?</v>
      </c>
      <c r="F14" s="10" t="s">
        <v>21</v>
      </c>
    </row>
    <row r="15" spans="1:6" ht="14.25">
      <c r="A15" s="37">
        <v>12</v>
      </c>
      <c r="B15" s="39" t="s">
        <v>22</v>
      </c>
      <c r="C15" s="10" t="e">
        <f ca="1" t="shared" si="0"/>
        <v>#NAME?</v>
      </c>
      <c r="D15" s="10" t="e">
        <f t="shared" si="1"/>
        <v>#NAME?</v>
      </c>
      <c r="E15" s="10" t="e">
        <f t="shared" si="2"/>
        <v>#NAME?</v>
      </c>
      <c r="F15" s="10" t="s">
        <v>23</v>
      </c>
    </row>
    <row r="16" spans="1:6" ht="14.25">
      <c r="A16" s="37">
        <v>13</v>
      </c>
      <c r="B16" s="39" t="s">
        <v>24</v>
      </c>
      <c r="C16" s="10" t="e">
        <f ca="1" t="shared" si="0"/>
        <v>#NAME?</v>
      </c>
      <c r="D16" s="10" t="e">
        <f t="shared" si="1"/>
        <v>#NAME?</v>
      </c>
      <c r="E16" s="10" t="e">
        <f t="shared" si="2"/>
        <v>#NAME?</v>
      </c>
      <c r="F16" s="10" t="s">
        <v>25</v>
      </c>
    </row>
    <row r="17" spans="1:6" ht="14.25">
      <c r="A17" s="37">
        <v>14</v>
      </c>
      <c r="B17" s="39" t="s">
        <v>26</v>
      </c>
      <c r="C17" s="10" t="e">
        <f ca="1" t="shared" si="0"/>
        <v>#NAME?</v>
      </c>
      <c r="D17" s="10" t="e">
        <f t="shared" si="1"/>
        <v>#NAME?</v>
      </c>
      <c r="E17" s="10" t="e">
        <f t="shared" si="2"/>
        <v>#NAME?</v>
      </c>
      <c r="F17" s="10" t="s">
        <v>27</v>
      </c>
    </row>
    <row r="18" spans="1:6" ht="14.25">
      <c r="A18" s="37">
        <v>15</v>
      </c>
      <c r="B18" s="39" t="s">
        <v>28</v>
      </c>
      <c r="C18" s="10" t="e">
        <f ca="1" t="shared" si="0"/>
        <v>#NAME?</v>
      </c>
      <c r="D18" s="10" t="e">
        <f t="shared" si="1"/>
        <v>#NAME?</v>
      </c>
      <c r="E18" s="10" t="e">
        <f t="shared" si="2"/>
        <v>#NAME?</v>
      </c>
      <c r="F18" s="10" t="s">
        <v>29</v>
      </c>
    </row>
    <row r="19" spans="1:6" ht="14.25">
      <c r="A19" s="37">
        <v>16</v>
      </c>
      <c r="B19" s="39" t="s">
        <v>30</v>
      </c>
      <c r="C19" s="10" t="e">
        <f ca="1" t="shared" si="0"/>
        <v>#NAME?</v>
      </c>
      <c r="D19" s="10" t="e">
        <f t="shared" si="1"/>
        <v>#NAME?</v>
      </c>
      <c r="E19" s="10" t="e">
        <f t="shared" si="2"/>
        <v>#NAME?</v>
      </c>
      <c r="F19" s="10" t="s">
        <v>31</v>
      </c>
    </row>
    <row r="20" spans="1:6" ht="14.25">
      <c r="A20" s="37">
        <v>17</v>
      </c>
      <c r="B20" s="39" t="s">
        <v>32</v>
      </c>
      <c r="C20" s="10" t="e">
        <f ca="1" t="shared" si="0"/>
        <v>#NAME?</v>
      </c>
      <c r="D20" s="10" t="e">
        <f t="shared" si="1"/>
        <v>#NAME?</v>
      </c>
      <c r="E20" s="10" t="e">
        <f t="shared" si="2"/>
        <v>#NAME?</v>
      </c>
      <c r="F20" s="10" t="s">
        <v>33</v>
      </c>
    </row>
    <row r="21" spans="1:6" ht="14.25">
      <c r="A21" s="37">
        <v>18</v>
      </c>
      <c r="B21" s="39" t="s">
        <v>34</v>
      </c>
      <c r="C21" s="10" t="e">
        <f ca="1" t="shared" si="0"/>
        <v>#NAME?</v>
      </c>
      <c r="D21" s="10" t="e">
        <f t="shared" si="1"/>
        <v>#NAME?</v>
      </c>
      <c r="E21" s="10" t="e">
        <f t="shared" si="2"/>
        <v>#NAME?</v>
      </c>
      <c r="F21" s="10" t="s">
        <v>35</v>
      </c>
    </row>
    <row r="22" spans="1:6" ht="14.25">
      <c r="A22" s="37">
        <v>19</v>
      </c>
      <c r="B22" s="39" t="s">
        <v>36</v>
      </c>
      <c r="C22" s="10" t="e">
        <f ca="1" t="shared" si="0"/>
        <v>#NAME?</v>
      </c>
      <c r="D22" s="10" t="e">
        <f t="shared" si="1"/>
        <v>#NAME?</v>
      </c>
      <c r="E22" s="10" t="e">
        <f t="shared" si="2"/>
        <v>#NAME?</v>
      </c>
      <c r="F22" s="10" t="s">
        <v>37</v>
      </c>
    </row>
    <row r="23" spans="1:6" ht="14.25">
      <c r="A23" s="37">
        <v>20</v>
      </c>
      <c r="B23" s="39" t="s">
        <v>38</v>
      </c>
      <c r="C23" s="10" t="e">
        <f ca="1" t="shared" si="0"/>
        <v>#NAME?</v>
      </c>
      <c r="D23" s="10" t="e">
        <f t="shared" si="1"/>
        <v>#NAME?</v>
      </c>
      <c r="E23" s="10" t="e">
        <f t="shared" si="2"/>
        <v>#NAME?</v>
      </c>
      <c r="F23" s="10" t="s">
        <v>39</v>
      </c>
    </row>
    <row r="24" spans="1:6" ht="14.25">
      <c r="A24" s="37">
        <v>21</v>
      </c>
      <c r="B24" s="39" t="s">
        <v>40</v>
      </c>
      <c r="C24" s="10" t="e">
        <f ca="1" t="shared" si="0"/>
        <v>#NAME?</v>
      </c>
      <c r="D24" s="10" t="e">
        <f t="shared" si="1"/>
        <v>#NAME?</v>
      </c>
      <c r="E24" s="10" t="e">
        <f t="shared" si="2"/>
        <v>#NAME?</v>
      </c>
      <c r="F24" s="10" t="s">
        <v>41</v>
      </c>
    </row>
    <row r="25" spans="1:6" ht="14.25">
      <c r="A25" s="37">
        <v>22</v>
      </c>
      <c r="B25" s="39" t="s">
        <v>42</v>
      </c>
      <c r="C25" s="10" t="e">
        <f ca="1" t="shared" si="0"/>
        <v>#NAME?</v>
      </c>
      <c r="D25" s="10" t="e">
        <f t="shared" si="1"/>
        <v>#NAME?</v>
      </c>
      <c r="E25" s="10" t="e">
        <f t="shared" si="2"/>
        <v>#NAME?</v>
      </c>
      <c r="F25" s="10" t="s">
        <v>43</v>
      </c>
    </row>
    <row r="26" spans="1:6" ht="14.25">
      <c r="A26" s="37">
        <v>23</v>
      </c>
      <c r="B26" s="39" t="s">
        <v>44</v>
      </c>
      <c r="C26" s="10" t="e">
        <f ca="1" t="shared" si="0"/>
        <v>#NAME?</v>
      </c>
      <c r="D26" s="10" t="e">
        <f t="shared" si="1"/>
        <v>#NAME?</v>
      </c>
      <c r="E26" s="10" t="e">
        <f t="shared" si="2"/>
        <v>#NAME?</v>
      </c>
      <c r="F26" s="10" t="s">
        <v>45</v>
      </c>
    </row>
    <row r="27" spans="1:6" ht="14.25">
      <c r="A27" s="37">
        <v>24</v>
      </c>
      <c r="B27" s="39" t="s">
        <v>46</v>
      </c>
      <c r="C27" s="10" t="e">
        <f ca="1" t="shared" si="0"/>
        <v>#NAME?</v>
      </c>
      <c r="D27" s="10" t="e">
        <f t="shared" si="1"/>
        <v>#NAME?</v>
      </c>
      <c r="E27" s="10" t="e">
        <f t="shared" si="2"/>
        <v>#NAME?</v>
      </c>
      <c r="F27" s="10" t="s">
        <v>47</v>
      </c>
    </row>
    <row r="28" spans="1:6" ht="14.25">
      <c r="A28" s="37">
        <v>25</v>
      </c>
      <c r="B28" s="39" t="s">
        <v>48</v>
      </c>
      <c r="C28" s="10" t="e">
        <f ca="1" t="shared" si="0"/>
        <v>#NAME?</v>
      </c>
      <c r="D28" s="10" t="e">
        <f t="shared" si="1"/>
        <v>#NAME?</v>
      </c>
      <c r="E28" s="10" t="e">
        <f t="shared" si="2"/>
        <v>#NAME?</v>
      </c>
      <c r="F28" s="10" t="s">
        <v>49</v>
      </c>
    </row>
    <row r="29" spans="1:6" ht="14.25">
      <c r="A29" s="37">
        <v>26</v>
      </c>
      <c r="B29" s="39" t="s">
        <v>50</v>
      </c>
      <c r="C29" s="10" t="e">
        <f ca="1" t="shared" si="0"/>
        <v>#NAME?</v>
      </c>
      <c r="D29" s="10" t="e">
        <f t="shared" si="1"/>
        <v>#NAME?</v>
      </c>
      <c r="E29" s="10" t="e">
        <f t="shared" si="2"/>
        <v>#NAME?</v>
      </c>
      <c r="F29" s="10" t="s">
        <v>51</v>
      </c>
    </row>
    <row r="30" spans="1:6" ht="15" thickBot="1">
      <c r="A30" s="37">
        <v>27</v>
      </c>
      <c r="B30" s="40" t="s">
        <v>52</v>
      </c>
      <c r="C30" s="12" t="e">
        <f ca="1" t="shared" si="0"/>
        <v>#NAME?</v>
      </c>
      <c r="D30" s="12" t="e">
        <f t="shared" si="1"/>
        <v>#NAME?</v>
      </c>
      <c r="E30" s="12" t="e">
        <f t="shared" si="2"/>
        <v>#NAME?</v>
      </c>
      <c r="F30" s="12" t="s">
        <v>53</v>
      </c>
    </row>
    <row r="31" ht="14.25">
      <c r="B31" s="38"/>
    </row>
    <row r="32" spans="1:2" ht="14.25">
      <c r="A32" s="1"/>
      <c r="B32" s="45"/>
    </row>
    <row r="33" spans="1:2" ht="14.25">
      <c r="A33" s="1"/>
      <c r="B33" s="45"/>
    </row>
    <row r="34" spans="2:6" ht="14.25">
      <c r="B34" s="46"/>
      <c r="C34" s="37"/>
      <c r="D34" s="37"/>
      <c r="E34" s="37"/>
      <c r="F34" s="37"/>
    </row>
    <row r="35" spans="2:6" ht="14.25">
      <c r="B35" s="37"/>
      <c r="C35" s="37"/>
      <c r="D35" s="37"/>
      <c r="E35" s="37"/>
      <c r="F35" s="37"/>
    </row>
    <row r="36" spans="2:6" ht="14.25">
      <c r="B36" s="37" t="str">
        <f ca="1">CELL("filename",AA104)</f>
        <v>D:\nhogben\_ongoing work - March onwards\Implementation of Community Orders - Results from the Offender Manager Community Cohort Study\[Implementation of Community Orders (OMCCS) - Chapter 4 tables.xls]Content</v>
      </c>
      <c r="C36" s="37"/>
      <c r="D36" s="37"/>
      <c r="E36" s="37"/>
      <c r="F36" s="37"/>
    </row>
    <row r="37" spans="2:6" ht="14.25">
      <c r="B37" s="37">
        <f>FIND("]",B36,1)</f>
        <v>202</v>
      </c>
      <c r="C37" s="37"/>
      <c r="D37" s="37"/>
      <c r="E37" s="37"/>
      <c r="F37" s="37"/>
    </row>
    <row r="38" spans="2:6" ht="14.25">
      <c r="B38" s="37" t="str">
        <f>LEFT(B36,B37)</f>
        <v>D:\nhogben\_ongoing work - March onwards\Implementation of Community Orders - Results from the Offender Manager Community Cohort Study\[Implementation of Community Orders (OMCCS) - Chapter 4 tables.xls]</v>
      </c>
      <c r="C38" s="37"/>
      <c r="D38" s="37"/>
      <c r="E38" s="37"/>
      <c r="F38" s="37"/>
    </row>
    <row r="39" spans="2:6" ht="14.25">
      <c r="B39" s="37">
        <f>FIND("[",B38)</f>
        <v>136</v>
      </c>
      <c r="C39" s="37"/>
      <c r="D39" s="37"/>
      <c r="E39" s="37"/>
      <c r="F39" s="37"/>
    </row>
    <row r="40" spans="2:6" ht="14.25">
      <c r="B40" s="37" t="str">
        <f>LEFT(B38,B39-1)</f>
        <v>D:\nhogben\_ongoing work - March onwards\Implementation of Community Orders - Results from the Offender Manager Community Cohort Study\</v>
      </c>
      <c r="C40" s="37"/>
      <c r="D40" s="37"/>
      <c r="E40" s="37"/>
      <c r="F40" s="37"/>
    </row>
    <row r="41" spans="2:6" ht="14.25">
      <c r="B41" s="37" t="str">
        <f>RIGHT(B38,LEN(B38)-B39)</f>
        <v>Implementation of Community Orders (OMCCS) - Chapter 4 tables.xls]</v>
      </c>
      <c r="C41" s="37"/>
      <c r="D41" s="37"/>
      <c r="E41" s="37"/>
      <c r="F41" s="37"/>
    </row>
    <row r="42" spans="2:6" ht="14.25">
      <c r="B42" s="37" t="str">
        <f>"["&amp;B40&amp;B41</f>
        <v>[D:\nhogben\_ongoing work - March onwards\Implementation of Community Orders - Results from the Offender Manager Community Cohort Study\Implementation of Community Orders (OMCCS) - Chapter 4 tables.xls]</v>
      </c>
      <c r="C42" s="37"/>
      <c r="D42" s="37"/>
      <c r="E42" s="37"/>
      <c r="F42" s="37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</sheetData>
  <sheetProtection/>
  <hyperlinks>
    <hyperlink ref="B5" location="'Table 4.A1'!A1" display="Table 4.A1"/>
    <hyperlink ref="B6" location="'Table 4.A2'!A1" display="Table 4.A2"/>
    <hyperlink ref="B7" location="'Table 4.A3'!A1" display="Table 4.A3"/>
    <hyperlink ref="B8" location="'Table 4.A4'!A1" display="Table 4.A4"/>
    <hyperlink ref="B9" location="'Table 4.A5'!A1" display="Table 4.A5"/>
    <hyperlink ref="B10" location="'Table 4.A6'!A1" display="Table 4.A6"/>
    <hyperlink ref="B11" location="'Table 4.A7'!A1" display="Table 4.A7"/>
    <hyperlink ref="B12" location="'Table 4.A8'!A1" display="Table 4.A8"/>
    <hyperlink ref="B13" location="'Table A.A9'!A1" display="Table A.A9"/>
    <hyperlink ref="B14" location="'Table 4.A10'!A1" display="Table 4.A10"/>
    <hyperlink ref="B15" location="'Table 4.A11'!A1" display="Table 4.A11"/>
    <hyperlink ref="B16" location="'Table 4.A12'!A1" display="Table 4.A12"/>
    <hyperlink ref="B17" location="'Table 4.A13'!A1" display="Table 4.A13"/>
    <hyperlink ref="B18" location="'Table 4.A14'!A1" display="Table 4.A14"/>
    <hyperlink ref="B19" location="'Table 4.A15'!A1" display="Table 4.A15"/>
    <hyperlink ref="B20" location="'Table 4.A16'!A1" display="Table 4.A16"/>
    <hyperlink ref="B21" location="'Table 4.A17'!A1" display="Table 4.A17"/>
    <hyperlink ref="B22" location="'Table 4.A18'!A1" display="Table 4.A18"/>
    <hyperlink ref="B23" location="'Table 4.A19'!A1" display="Table 4.A19"/>
    <hyperlink ref="B24" location="'Table 4.A20'!A1" display="Table 4.A20"/>
    <hyperlink ref="B25" location="'Table 4.A21'!A1" display="Table 4.A21"/>
    <hyperlink ref="B26" location="'Table 4.A22'!A1" display="Table 4.A22"/>
    <hyperlink ref="B27" location="'Table 4.A23'!A1" display="Table 4.A23"/>
    <hyperlink ref="B28" location="'Table 4.A24'!A1" display="Table 4.A24"/>
    <hyperlink ref="B29" location="'Table 4.A25'!A1" display="Table 4.A25"/>
    <hyperlink ref="B30" location="'Table 4.A26'!A1" display="Table 4.A26"/>
  </hyperlinks>
  <printOptions/>
  <pageMargins left="0.3937007874015748" right="0.3937007874015748" top="0.7874015748031497" bottom="0.7874015748031497" header="0.3937007874015748" footer="0.3937007874015748"/>
  <pageSetup fitToHeight="1" fitToWidth="1" orientation="landscape" paperSize="9" r:id="rId1"/>
  <headerFooter alignWithMargins="0">
    <oddFooter>&amp;LImplementation of Community Orders (OMCCS)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H1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30.57421875" style="0" customWidth="1"/>
    <col min="3" max="3" width="2.8515625" style="0" bestFit="1" customWidth="1"/>
    <col min="4" max="7" width="18.7109375" style="0" customWidth="1"/>
  </cols>
  <sheetData>
    <row r="1" spans="2:3" ht="15.75" thickBot="1">
      <c r="B1" s="35" t="s">
        <v>137</v>
      </c>
      <c r="C1" s="35"/>
    </row>
    <row r="2" spans="2:7" ht="15.75" thickBot="1">
      <c r="B2" s="41" t="s">
        <v>89</v>
      </c>
      <c r="C2" s="41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60</v>
      </c>
      <c r="C3" s="57" t="s">
        <v>87</v>
      </c>
      <c r="D3" s="14">
        <v>26.47058823529412</v>
      </c>
      <c r="E3" s="14">
        <v>35.294117647058826</v>
      </c>
      <c r="F3" s="14">
        <v>35.294117647058826</v>
      </c>
      <c r="G3" s="24">
        <v>34</v>
      </c>
    </row>
    <row r="4" spans="2:7" ht="14.25">
      <c r="B4" s="1" t="s">
        <v>54</v>
      </c>
      <c r="C4" s="57" t="s">
        <v>87</v>
      </c>
      <c r="D4" s="14">
        <v>36.111111111111114</v>
      </c>
      <c r="E4" s="14">
        <v>41.666666666666664</v>
      </c>
      <c r="F4" s="14">
        <v>44.44444444444444</v>
      </c>
      <c r="G4" s="24">
        <v>36</v>
      </c>
    </row>
    <row r="5" spans="2:7" ht="14.25">
      <c r="B5" s="1" t="s">
        <v>55</v>
      </c>
      <c r="C5" s="57" t="s">
        <v>87</v>
      </c>
      <c r="D5" s="14">
        <v>22.916666666666668</v>
      </c>
      <c r="E5" s="14">
        <v>29.166666666666668</v>
      </c>
      <c r="F5" s="14">
        <v>33.333333333333336</v>
      </c>
      <c r="G5" s="24">
        <v>96</v>
      </c>
    </row>
    <row r="6" spans="2:7" ht="14.25">
      <c r="B6" s="1" t="s">
        <v>56</v>
      </c>
      <c r="C6" s="57" t="s">
        <v>87</v>
      </c>
      <c r="D6" s="14">
        <v>30.18867924528302</v>
      </c>
      <c r="E6" s="14">
        <v>30.18867924528302</v>
      </c>
      <c r="F6" s="14">
        <v>30.18867924528302</v>
      </c>
      <c r="G6" s="24">
        <v>53</v>
      </c>
    </row>
    <row r="7" spans="2:7" ht="14.25">
      <c r="B7" s="1" t="s">
        <v>61</v>
      </c>
      <c r="C7" s="57" t="s">
        <v>87</v>
      </c>
      <c r="D7" s="30" t="s">
        <v>59</v>
      </c>
      <c r="E7" s="30" t="s">
        <v>59</v>
      </c>
      <c r="F7" s="30" t="s">
        <v>59</v>
      </c>
      <c r="G7" s="24">
        <v>10</v>
      </c>
    </row>
    <row r="8" spans="2:7" ht="15.75" thickBot="1">
      <c r="B8" s="48" t="s">
        <v>57</v>
      </c>
      <c r="C8" s="48"/>
      <c r="D8" s="15">
        <v>27.074235807860266</v>
      </c>
      <c r="E8" s="15">
        <v>31.877729257641917</v>
      </c>
      <c r="F8" s="15">
        <v>34.06113537117904</v>
      </c>
      <c r="G8" s="25">
        <v>229</v>
      </c>
    </row>
    <row r="9" spans="2:8" ht="28.5" customHeight="1">
      <c r="B9" s="75" t="s">
        <v>104</v>
      </c>
      <c r="C9" s="75"/>
      <c r="D9" s="75"/>
      <c r="E9" s="75"/>
      <c r="F9" s="75"/>
      <c r="G9" s="75"/>
      <c r="H9" s="49"/>
    </row>
    <row r="10" spans="2:8" ht="14.25">
      <c r="B10" s="78" t="s">
        <v>96</v>
      </c>
      <c r="C10" s="78"/>
      <c r="D10" s="78"/>
      <c r="E10" s="78"/>
      <c r="F10" s="78"/>
      <c r="G10" s="78"/>
      <c r="H10" s="50"/>
    </row>
    <row r="11" spans="2:8" ht="14.25">
      <c r="B11" s="1" t="s">
        <v>58</v>
      </c>
      <c r="C11" s="1"/>
      <c r="H11" s="51"/>
    </row>
    <row r="12" ht="12.75">
      <c r="H12" s="51"/>
    </row>
  </sheetData>
  <sheetProtection/>
  <mergeCells count="2">
    <mergeCell ref="B10:G10"/>
    <mergeCell ref="B9:G9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1:H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30.140625" style="0" customWidth="1"/>
    <col min="3" max="3" width="2.8515625" style="0" bestFit="1" customWidth="1"/>
    <col min="4" max="7" width="18.7109375" style="0" customWidth="1"/>
  </cols>
  <sheetData>
    <row r="1" spans="2:3" ht="15.75" thickBot="1">
      <c r="B1" s="35" t="s">
        <v>116</v>
      </c>
      <c r="C1" s="35"/>
    </row>
    <row r="2" spans="2:7" ht="15.75" thickBot="1">
      <c r="B2" s="41" t="s">
        <v>89</v>
      </c>
      <c r="C2" s="41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60</v>
      </c>
      <c r="C3" s="57" t="s">
        <v>87</v>
      </c>
      <c r="D3" s="30" t="s">
        <v>59</v>
      </c>
      <c r="E3" s="30" t="s">
        <v>59</v>
      </c>
      <c r="F3" s="30" t="s">
        <v>59</v>
      </c>
      <c r="G3" s="24">
        <v>15</v>
      </c>
    </row>
    <row r="4" spans="2:7" ht="14.25">
      <c r="B4" s="1" t="s">
        <v>54</v>
      </c>
      <c r="C4" s="57" t="s">
        <v>87</v>
      </c>
      <c r="D4" s="30" t="s">
        <v>59</v>
      </c>
      <c r="E4" s="30" t="s">
        <v>59</v>
      </c>
      <c r="F4" s="30" t="s">
        <v>59</v>
      </c>
      <c r="G4" s="24">
        <v>23</v>
      </c>
    </row>
    <row r="5" spans="2:7" ht="14.25">
      <c r="B5" s="1" t="s">
        <v>55</v>
      </c>
      <c r="C5" s="57" t="s">
        <v>87</v>
      </c>
      <c r="D5" s="14">
        <v>82.08955223880596</v>
      </c>
      <c r="E5" s="14">
        <v>86.56716417910448</v>
      </c>
      <c r="F5" s="14">
        <v>86.56716417910448</v>
      </c>
      <c r="G5" s="24">
        <v>67</v>
      </c>
    </row>
    <row r="6" spans="2:7" ht="14.25">
      <c r="B6" s="1" t="s">
        <v>56</v>
      </c>
      <c r="C6" s="57" t="s">
        <v>87</v>
      </c>
      <c r="D6" s="14">
        <v>79.59183673469387</v>
      </c>
      <c r="E6" s="14">
        <v>84.6938775510204</v>
      </c>
      <c r="F6" s="14">
        <v>88.77551020408163</v>
      </c>
      <c r="G6" s="24">
        <v>98</v>
      </c>
    </row>
    <row r="7" spans="2:7" ht="14.25">
      <c r="B7" s="1" t="s">
        <v>61</v>
      </c>
      <c r="C7" s="57" t="s">
        <v>87</v>
      </c>
      <c r="D7" s="14">
        <v>76.92307692307692</v>
      </c>
      <c r="E7" s="14">
        <v>79.48717948717949</v>
      </c>
      <c r="F7" s="14">
        <v>79.48717948717949</v>
      </c>
      <c r="G7" s="24">
        <v>39</v>
      </c>
    </row>
    <row r="8" spans="2:7" ht="15.75" thickBot="1">
      <c r="B8" s="48" t="s">
        <v>57</v>
      </c>
      <c r="C8" s="48"/>
      <c r="D8" s="15">
        <v>79.33884297520662</v>
      </c>
      <c r="E8" s="15">
        <v>83.05785123966942</v>
      </c>
      <c r="F8" s="15">
        <v>84.7107438016529</v>
      </c>
      <c r="G8" s="25">
        <v>242</v>
      </c>
    </row>
    <row r="9" spans="2:8" s="7" customFormat="1" ht="32.25" customHeight="1">
      <c r="B9" s="75" t="s">
        <v>103</v>
      </c>
      <c r="C9" s="75"/>
      <c r="D9" s="75"/>
      <c r="E9" s="75"/>
      <c r="F9" s="75"/>
      <c r="G9" s="75"/>
      <c r="H9" s="52"/>
    </row>
    <row r="10" spans="2:8" s="7" customFormat="1" ht="14.25">
      <c r="B10" s="78" t="s">
        <v>96</v>
      </c>
      <c r="C10" s="78"/>
      <c r="D10" s="78"/>
      <c r="E10" s="78"/>
      <c r="F10" s="78"/>
      <c r="G10" s="78"/>
      <c r="H10" s="52"/>
    </row>
    <row r="11" spans="2:3" ht="14.25">
      <c r="B11" s="1" t="s">
        <v>58</v>
      </c>
      <c r="C11" s="1"/>
    </row>
  </sheetData>
  <sheetProtection sheet="1" objects="1" scenarios="1"/>
  <mergeCells count="2">
    <mergeCell ref="B9:G9"/>
    <mergeCell ref="B10:G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1:H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30.28125" style="0" customWidth="1"/>
    <col min="3" max="3" width="2.8515625" style="0" bestFit="1" customWidth="1"/>
    <col min="4" max="7" width="18.7109375" style="0" customWidth="1"/>
  </cols>
  <sheetData>
    <row r="1" spans="2:3" ht="15.75" thickBot="1">
      <c r="B1" s="35" t="s">
        <v>117</v>
      </c>
      <c r="C1" s="35"/>
    </row>
    <row r="2" spans="2:7" ht="15.75" thickBot="1">
      <c r="B2" s="41" t="s">
        <v>89</v>
      </c>
      <c r="C2" s="41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60</v>
      </c>
      <c r="C3" s="57" t="s">
        <v>87</v>
      </c>
      <c r="D3" s="30" t="s">
        <v>59</v>
      </c>
      <c r="E3" s="30" t="s">
        <v>59</v>
      </c>
      <c r="F3" s="30" t="s">
        <v>59</v>
      </c>
      <c r="G3" s="24">
        <v>16</v>
      </c>
    </row>
    <row r="4" spans="2:7" ht="14.25">
      <c r="B4" s="1" t="s">
        <v>54</v>
      </c>
      <c r="C4" s="57" t="s">
        <v>87</v>
      </c>
      <c r="D4" s="14">
        <v>93.33333333333333</v>
      </c>
      <c r="E4" s="14">
        <v>93.54838709677419</v>
      </c>
      <c r="F4" s="14">
        <v>93.54838709677419</v>
      </c>
      <c r="G4" s="24">
        <v>31</v>
      </c>
    </row>
    <row r="5" spans="2:7" ht="14.25">
      <c r="B5" s="1" t="s">
        <v>55</v>
      </c>
      <c r="C5" s="57" t="s">
        <v>87</v>
      </c>
      <c r="D5" s="14">
        <v>93.93939393939394</v>
      </c>
      <c r="E5" s="14">
        <v>96.96969696969697</v>
      </c>
      <c r="F5" s="14">
        <v>96.96969696969697</v>
      </c>
      <c r="G5" s="24">
        <v>33</v>
      </c>
    </row>
    <row r="6" spans="2:7" ht="14.25">
      <c r="B6" s="1" t="s">
        <v>56</v>
      </c>
      <c r="C6" s="57" t="s">
        <v>87</v>
      </c>
      <c r="D6" s="30" t="s">
        <v>59</v>
      </c>
      <c r="E6" s="30" t="s">
        <v>59</v>
      </c>
      <c r="F6" s="30" t="s">
        <v>59</v>
      </c>
      <c r="G6" s="24">
        <v>21</v>
      </c>
    </row>
    <row r="7" spans="2:7" ht="14.25">
      <c r="B7" s="1" t="s">
        <v>61</v>
      </c>
      <c r="C7" s="57" t="s">
        <v>87</v>
      </c>
      <c r="D7" s="30" t="s">
        <v>59</v>
      </c>
      <c r="E7" s="30" t="s">
        <v>59</v>
      </c>
      <c r="F7" s="30" t="s">
        <v>59</v>
      </c>
      <c r="G7" s="24">
        <v>4</v>
      </c>
    </row>
    <row r="8" spans="2:7" ht="15.75" thickBot="1">
      <c r="B8" s="48" t="s">
        <v>57</v>
      </c>
      <c r="C8" s="48"/>
      <c r="D8" s="15">
        <v>91.34615384615384</v>
      </c>
      <c r="E8" s="15">
        <v>92.38095238095238</v>
      </c>
      <c r="F8" s="15">
        <v>92.38095238095238</v>
      </c>
      <c r="G8" s="25">
        <v>105</v>
      </c>
    </row>
    <row r="9" spans="2:8" s="53" customFormat="1" ht="29.25" customHeight="1">
      <c r="B9" s="75" t="s">
        <v>102</v>
      </c>
      <c r="C9" s="75"/>
      <c r="D9" s="75"/>
      <c r="E9" s="75"/>
      <c r="F9" s="75"/>
      <c r="G9" s="75"/>
      <c r="H9" s="47"/>
    </row>
    <row r="10" spans="2:8" s="53" customFormat="1" ht="14.25">
      <c r="B10" s="78" t="s">
        <v>96</v>
      </c>
      <c r="C10" s="78"/>
      <c r="D10" s="78"/>
      <c r="E10" s="78"/>
      <c r="F10" s="78"/>
      <c r="G10" s="78"/>
      <c r="H10" s="47"/>
    </row>
    <row r="11" spans="2:3" ht="14.25">
      <c r="B11" s="1" t="s">
        <v>58</v>
      </c>
      <c r="C11" s="1"/>
    </row>
  </sheetData>
  <sheetProtection sheet="1" objects="1" scenarios="1"/>
  <mergeCells count="2">
    <mergeCell ref="B9:G9"/>
    <mergeCell ref="B10:G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1:H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30.140625" style="0" customWidth="1"/>
    <col min="3" max="3" width="2.8515625" style="0" bestFit="1" customWidth="1"/>
    <col min="4" max="7" width="18.7109375" style="0" customWidth="1"/>
  </cols>
  <sheetData>
    <row r="1" spans="2:3" ht="15.75" thickBot="1">
      <c r="B1" s="35" t="s">
        <v>118</v>
      </c>
      <c r="C1" s="35"/>
    </row>
    <row r="2" spans="2:7" ht="15.75" thickBot="1">
      <c r="B2" s="41" t="s">
        <v>89</v>
      </c>
      <c r="C2" s="41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60</v>
      </c>
      <c r="C3" s="57" t="s">
        <v>87</v>
      </c>
      <c r="D3" s="14">
        <v>36.231884057971016</v>
      </c>
      <c r="E3" s="14">
        <v>40.57971014492754</v>
      </c>
      <c r="F3" s="14">
        <v>64.28571428571429</v>
      </c>
      <c r="G3" s="24">
        <v>70</v>
      </c>
    </row>
    <row r="4" spans="2:7" ht="14.25">
      <c r="B4" s="1" t="s">
        <v>54</v>
      </c>
      <c r="C4" s="57" t="s">
        <v>87</v>
      </c>
      <c r="D4" s="14">
        <v>26.666666666666668</v>
      </c>
      <c r="E4" s="14">
        <v>33.333333333333336</v>
      </c>
      <c r="F4" s="14">
        <v>46.666666666666664</v>
      </c>
      <c r="G4" s="24">
        <v>75</v>
      </c>
    </row>
    <row r="5" spans="2:7" ht="14.25">
      <c r="B5" s="1" t="s">
        <v>55</v>
      </c>
      <c r="C5" s="57" t="s">
        <v>87</v>
      </c>
      <c r="D5" s="14">
        <v>28.571428571428577</v>
      </c>
      <c r="E5" s="14">
        <v>37.5886524822695</v>
      </c>
      <c r="F5" s="14">
        <v>60</v>
      </c>
      <c r="G5" s="24">
        <v>140</v>
      </c>
    </row>
    <row r="6" spans="2:7" ht="14.25">
      <c r="B6" s="1" t="s">
        <v>56</v>
      </c>
      <c r="C6" s="57" t="s">
        <v>87</v>
      </c>
      <c r="D6" s="14">
        <v>25.352112676056336</v>
      </c>
      <c r="E6" s="14">
        <v>35.2112676056338</v>
      </c>
      <c r="F6" s="14">
        <v>53.521126760563384</v>
      </c>
      <c r="G6" s="24">
        <v>71</v>
      </c>
    </row>
    <row r="7" spans="2:7" ht="14.25">
      <c r="B7" s="1" t="s">
        <v>61</v>
      </c>
      <c r="C7" s="57" t="s">
        <v>87</v>
      </c>
      <c r="D7" s="30" t="s">
        <v>59</v>
      </c>
      <c r="E7" s="30" t="s">
        <v>59</v>
      </c>
      <c r="F7" s="30" t="s">
        <v>59</v>
      </c>
      <c r="G7" s="24">
        <v>11</v>
      </c>
    </row>
    <row r="8" spans="2:7" ht="15.75" thickBot="1">
      <c r="B8" s="48" t="s">
        <v>57</v>
      </c>
      <c r="C8" s="48"/>
      <c r="D8" s="15">
        <v>29.23497267759563</v>
      </c>
      <c r="E8" s="15">
        <v>37.60217983651226</v>
      </c>
      <c r="F8" s="15">
        <v>56.94822888283378</v>
      </c>
      <c r="G8" s="25">
        <v>367</v>
      </c>
    </row>
    <row r="9" spans="2:8" ht="31.5" customHeight="1">
      <c r="B9" s="75" t="s">
        <v>101</v>
      </c>
      <c r="C9" s="75"/>
      <c r="D9" s="75"/>
      <c r="E9" s="75"/>
      <c r="F9" s="75"/>
      <c r="G9" s="75"/>
      <c r="H9" s="1"/>
    </row>
    <row r="10" spans="2:8" ht="16.5" customHeight="1">
      <c r="B10" s="78" t="s">
        <v>96</v>
      </c>
      <c r="C10" s="78"/>
      <c r="D10" s="78"/>
      <c r="E10" s="78"/>
      <c r="F10" s="78"/>
      <c r="G10" s="78"/>
      <c r="H10" s="1"/>
    </row>
    <row r="11" spans="2:3" ht="14.25">
      <c r="B11" s="1" t="s">
        <v>58</v>
      </c>
      <c r="C11" s="1"/>
    </row>
  </sheetData>
  <sheetProtection sheet="1" objects="1" scenarios="1"/>
  <mergeCells count="2">
    <mergeCell ref="B9:G9"/>
    <mergeCell ref="B10:G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B1:G1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29.7109375" style="0" customWidth="1"/>
    <col min="3" max="3" width="2.8515625" style="0" bestFit="1" customWidth="1"/>
    <col min="4" max="7" width="18.7109375" style="0" customWidth="1"/>
  </cols>
  <sheetData>
    <row r="1" spans="2:3" ht="15.75" thickBot="1">
      <c r="B1" s="35" t="s">
        <v>119</v>
      </c>
      <c r="C1" s="35"/>
    </row>
    <row r="2" spans="2:7" ht="15.75" thickBot="1">
      <c r="B2" s="32" t="s">
        <v>88</v>
      </c>
      <c r="C2" s="32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62</v>
      </c>
      <c r="C3" s="57" t="s">
        <v>87</v>
      </c>
      <c r="D3" s="14">
        <v>29.78723404255319</v>
      </c>
      <c r="E3" s="14">
        <v>34.751773049645394</v>
      </c>
      <c r="F3" s="14">
        <v>58.156028368794324</v>
      </c>
      <c r="G3" s="11">
        <v>123</v>
      </c>
    </row>
    <row r="4" spans="2:7" ht="14.25">
      <c r="B4" s="1" t="s">
        <v>85</v>
      </c>
      <c r="C4" s="57" t="s">
        <v>87</v>
      </c>
      <c r="D4" s="14">
        <v>34.375</v>
      </c>
      <c r="E4" s="14">
        <v>48.4375</v>
      </c>
      <c r="F4" s="14">
        <v>59.375</v>
      </c>
      <c r="G4" s="11">
        <v>58</v>
      </c>
    </row>
    <row r="5" spans="2:7" ht="14.25">
      <c r="B5" s="1" t="s">
        <v>63</v>
      </c>
      <c r="C5" s="57" t="s">
        <v>87</v>
      </c>
      <c r="D5" s="14">
        <v>34.48275862068966</v>
      </c>
      <c r="E5" s="14">
        <v>34.48275862068966</v>
      </c>
      <c r="F5" s="14">
        <v>75.86206896551724</v>
      </c>
      <c r="G5" s="11">
        <v>36</v>
      </c>
    </row>
    <row r="6" spans="2:7" ht="14.25">
      <c r="B6" s="1" t="s">
        <v>64</v>
      </c>
      <c r="C6" s="57" t="s">
        <v>87</v>
      </c>
      <c r="D6" s="30" t="s">
        <v>59</v>
      </c>
      <c r="E6" s="30" t="s">
        <v>59</v>
      </c>
      <c r="F6" s="30" t="s">
        <v>59</v>
      </c>
      <c r="G6" s="11">
        <v>12</v>
      </c>
    </row>
    <row r="7" spans="2:7" ht="14.25">
      <c r="B7" s="1" t="s">
        <v>65</v>
      </c>
      <c r="C7" s="57" t="s">
        <v>87</v>
      </c>
      <c r="D7" s="1">
        <v>20</v>
      </c>
      <c r="E7" s="14">
        <v>35.714285714285715</v>
      </c>
      <c r="F7" s="14">
        <v>51.78571428571428</v>
      </c>
      <c r="G7" s="11">
        <v>70</v>
      </c>
    </row>
    <row r="8" spans="2:7" ht="14.25">
      <c r="B8" s="10" t="s">
        <v>66</v>
      </c>
      <c r="C8" s="57" t="s">
        <v>87</v>
      </c>
      <c r="D8" s="16">
        <v>20.634920634920636</v>
      </c>
      <c r="E8" s="16">
        <v>30.158730158730158</v>
      </c>
      <c r="F8" s="16">
        <v>46.774193548387096</v>
      </c>
      <c r="G8" s="17">
        <v>54</v>
      </c>
    </row>
    <row r="9" spans="2:7" ht="15.75" thickBot="1">
      <c r="B9" s="21" t="s">
        <v>57</v>
      </c>
      <c r="C9" s="21"/>
      <c r="D9" s="16">
        <v>28.96174863387978</v>
      </c>
      <c r="E9" s="16">
        <v>37.60217983651226</v>
      </c>
      <c r="F9" s="16">
        <v>57.103825136612016</v>
      </c>
      <c r="G9" s="17">
        <v>353</v>
      </c>
    </row>
    <row r="10" spans="2:7" ht="30" customHeight="1">
      <c r="B10" s="75" t="s">
        <v>106</v>
      </c>
      <c r="C10" s="75"/>
      <c r="D10" s="75"/>
      <c r="E10" s="75"/>
      <c r="F10" s="75"/>
      <c r="G10" s="75"/>
    </row>
    <row r="11" spans="2:7" ht="14.25">
      <c r="B11" s="79" t="s">
        <v>97</v>
      </c>
      <c r="C11" s="79"/>
      <c r="D11" s="79"/>
      <c r="E11" s="79"/>
      <c r="F11" s="79"/>
      <c r="G11" s="79"/>
    </row>
    <row r="12" spans="2:3" ht="14.25">
      <c r="B12" s="1" t="s">
        <v>58</v>
      </c>
      <c r="C12" s="1"/>
    </row>
  </sheetData>
  <sheetProtection sheet="1" objects="1" scenarios="1"/>
  <mergeCells count="2">
    <mergeCell ref="B10:G10"/>
    <mergeCell ref="B11:G11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B1:G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28.8515625" style="0" customWidth="1"/>
    <col min="3" max="3" width="2.8515625" style="0" bestFit="1" customWidth="1"/>
    <col min="4" max="7" width="18.7109375" style="0" customWidth="1"/>
  </cols>
  <sheetData>
    <row r="1" spans="2:3" ht="15.75" thickBot="1">
      <c r="B1" s="35" t="s">
        <v>120</v>
      </c>
      <c r="C1" s="35"/>
    </row>
    <row r="2" spans="2:7" ht="15.75" thickBot="1">
      <c r="B2" s="32" t="s">
        <v>88</v>
      </c>
      <c r="C2" s="32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62</v>
      </c>
      <c r="C3" s="57" t="s">
        <v>87</v>
      </c>
      <c r="D3" s="14">
        <v>90.69767441860465</v>
      </c>
      <c r="E3" s="14">
        <v>91.86046511627907</v>
      </c>
      <c r="F3" s="14">
        <v>91.86046511627907</v>
      </c>
      <c r="G3" s="11">
        <v>81</v>
      </c>
    </row>
    <row r="4" spans="2:7" ht="14.25">
      <c r="B4" s="1" t="s">
        <v>85</v>
      </c>
      <c r="C4" s="57" t="s">
        <v>87</v>
      </c>
      <c r="D4" s="30" t="s">
        <v>59</v>
      </c>
      <c r="E4" s="30" t="s">
        <v>59</v>
      </c>
      <c r="F4" s="30" t="s">
        <v>59</v>
      </c>
      <c r="G4" s="11">
        <v>13</v>
      </c>
    </row>
    <row r="5" spans="2:7" ht="14.25">
      <c r="B5" s="1" t="s">
        <v>64</v>
      </c>
      <c r="C5" s="57" t="s">
        <v>87</v>
      </c>
      <c r="D5" s="30" t="s">
        <v>59</v>
      </c>
      <c r="E5" s="30" t="s">
        <v>59</v>
      </c>
      <c r="F5" s="30" t="s">
        <v>59</v>
      </c>
      <c r="G5" s="11">
        <v>2</v>
      </c>
    </row>
    <row r="6" spans="2:7" ht="14.25">
      <c r="B6" s="1" t="s">
        <v>65</v>
      </c>
      <c r="C6" s="57" t="s">
        <v>87</v>
      </c>
      <c r="D6" s="30" t="s">
        <v>59</v>
      </c>
      <c r="E6" s="30" t="s">
        <v>59</v>
      </c>
      <c r="F6" s="30" t="s">
        <v>59</v>
      </c>
      <c r="G6" s="11">
        <v>27</v>
      </c>
    </row>
    <row r="7" spans="2:7" ht="14.25">
      <c r="B7" s="1" t="s">
        <v>66</v>
      </c>
      <c r="C7" s="57" t="s">
        <v>87</v>
      </c>
      <c r="D7" s="14">
        <v>79.06976744186046</v>
      </c>
      <c r="E7" s="14">
        <v>88.63636363636364</v>
      </c>
      <c r="F7" s="14">
        <v>93.02325581395348</v>
      </c>
      <c r="G7" s="11">
        <v>36</v>
      </c>
    </row>
    <row r="8" spans="2:7" ht="15.75" thickBot="1">
      <c r="B8" s="21" t="s">
        <v>57</v>
      </c>
      <c r="C8" s="21"/>
      <c r="D8" s="16">
        <v>84.70588235294117</v>
      </c>
      <c r="E8" s="16">
        <v>87.71929824561404</v>
      </c>
      <c r="F8" s="16">
        <v>89.41176470588235</v>
      </c>
      <c r="G8" s="17">
        <v>159</v>
      </c>
    </row>
    <row r="9" spans="2:7" s="7" customFormat="1" ht="30.75" customHeight="1">
      <c r="B9" s="75" t="s">
        <v>105</v>
      </c>
      <c r="C9" s="75"/>
      <c r="D9" s="75"/>
      <c r="E9" s="75"/>
      <c r="F9" s="75"/>
      <c r="G9" s="75"/>
    </row>
    <row r="10" spans="2:7" s="7" customFormat="1" ht="14.25">
      <c r="B10" s="79" t="s">
        <v>97</v>
      </c>
      <c r="C10" s="79"/>
      <c r="D10" s="79"/>
      <c r="E10" s="79"/>
      <c r="F10" s="79"/>
      <c r="G10" s="79"/>
    </row>
    <row r="11" spans="2:3" ht="14.25">
      <c r="B11" s="1" t="s">
        <v>58</v>
      </c>
      <c r="C11" s="1"/>
    </row>
  </sheetData>
  <sheetProtection sheet="1" objects="1" scenarios="1"/>
  <mergeCells count="2">
    <mergeCell ref="B9:G9"/>
    <mergeCell ref="B10:G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1:G1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27.421875" style="0" customWidth="1"/>
    <col min="3" max="3" width="2.8515625" style="0" bestFit="1" customWidth="1"/>
    <col min="4" max="7" width="18.7109375" style="0" customWidth="1"/>
  </cols>
  <sheetData>
    <row r="1" spans="2:3" ht="15.75" thickBot="1">
      <c r="B1" s="35" t="s">
        <v>121</v>
      </c>
      <c r="C1" s="35"/>
    </row>
    <row r="2" spans="2:7" ht="15.75" thickBot="1">
      <c r="B2" s="32" t="s">
        <v>88</v>
      </c>
      <c r="C2" s="32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62</v>
      </c>
      <c r="C3" s="57" t="s">
        <v>87</v>
      </c>
      <c r="D3" s="14">
        <v>16.3265306122449</v>
      </c>
      <c r="E3" s="14">
        <v>18.367346938775512</v>
      </c>
      <c r="F3" s="14">
        <v>22.448979591836736</v>
      </c>
      <c r="G3" s="26">
        <v>101</v>
      </c>
    </row>
    <row r="4" spans="2:7" ht="14.25">
      <c r="B4" s="1" t="s">
        <v>108</v>
      </c>
      <c r="C4" s="57" t="s">
        <v>87</v>
      </c>
      <c r="D4" s="14">
        <v>43.54838709677419</v>
      </c>
      <c r="E4" s="14">
        <v>49.20634920634921</v>
      </c>
      <c r="F4" s="14">
        <v>49.20634920634921</v>
      </c>
      <c r="G4" s="26">
        <v>59</v>
      </c>
    </row>
    <row r="5" spans="2:7" ht="14.25">
      <c r="B5" s="1" t="s">
        <v>63</v>
      </c>
      <c r="C5" s="57" t="s">
        <v>87</v>
      </c>
      <c r="D5" s="30" t="s">
        <v>59</v>
      </c>
      <c r="E5" s="30" t="s">
        <v>59</v>
      </c>
      <c r="F5" s="30" t="s">
        <v>59</v>
      </c>
      <c r="G5" s="26">
        <v>2</v>
      </c>
    </row>
    <row r="6" spans="2:7" ht="14.25">
      <c r="B6" s="1" t="s">
        <v>64</v>
      </c>
      <c r="C6" s="57" t="s">
        <v>87</v>
      </c>
      <c r="D6" s="30" t="s">
        <v>59</v>
      </c>
      <c r="E6" s="30" t="s">
        <v>59</v>
      </c>
      <c r="F6" s="30" t="s">
        <v>59</v>
      </c>
      <c r="G6" s="26">
        <v>12</v>
      </c>
    </row>
    <row r="7" spans="2:7" ht="14.25">
      <c r="B7" s="1" t="s">
        <v>65</v>
      </c>
      <c r="C7" s="57" t="s">
        <v>87</v>
      </c>
      <c r="D7" s="30" t="s">
        <v>59</v>
      </c>
      <c r="E7" s="30" t="s">
        <v>59</v>
      </c>
      <c r="F7" s="30" t="s">
        <v>59</v>
      </c>
      <c r="G7" s="26">
        <v>13</v>
      </c>
    </row>
    <row r="8" spans="2:7" ht="14.25">
      <c r="B8" s="10" t="s">
        <v>66</v>
      </c>
      <c r="C8" s="57" t="s">
        <v>87</v>
      </c>
      <c r="D8" s="14">
        <v>34.78260869565217</v>
      </c>
      <c r="E8" s="14">
        <v>41.30434782608695</v>
      </c>
      <c r="F8" s="14">
        <v>41.30434782608695</v>
      </c>
      <c r="G8" s="26">
        <v>43</v>
      </c>
    </row>
    <row r="9" spans="2:7" ht="15.75" thickBot="1">
      <c r="B9" s="48" t="s">
        <v>57</v>
      </c>
      <c r="C9" s="48"/>
      <c r="D9" s="15">
        <v>27.074235807860266</v>
      </c>
      <c r="E9" s="15">
        <v>32.03463203463203</v>
      </c>
      <c r="F9" s="15">
        <v>34.34782608695652</v>
      </c>
      <c r="G9" s="27">
        <v>230</v>
      </c>
    </row>
    <row r="10" spans="2:7" s="53" customFormat="1" ht="30.75" customHeight="1">
      <c r="B10" s="75" t="s">
        <v>104</v>
      </c>
      <c r="C10" s="75"/>
      <c r="D10" s="75"/>
      <c r="E10" s="75"/>
      <c r="F10" s="75"/>
      <c r="G10" s="75"/>
    </row>
    <row r="11" spans="2:7" s="53" customFormat="1" ht="14.25">
      <c r="B11" s="79" t="s">
        <v>97</v>
      </c>
      <c r="C11" s="79"/>
      <c r="D11" s="79"/>
      <c r="E11" s="79"/>
      <c r="F11" s="79"/>
      <c r="G11" s="79"/>
    </row>
    <row r="12" spans="2:3" ht="14.25">
      <c r="B12" s="1" t="s">
        <v>58</v>
      </c>
      <c r="C12" s="1"/>
    </row>
  </sheetData>
  <sheetProtection sheet="1" objects="1" scenarios="1"/>
  <mergeCells count="2">
    <mergeCell ref="B10:G10"/>
    <mergeCell ref="B11:G11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G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26.7109375" style="0" customWidth="1"/>
    <col min="3" max="3" width="2.8515625" style="0" bestFit="1" customWidth="1"/>
    <col min="4" max="7" width="18.7109375" style="0" customWidth="1"/>
  </cols>
  <sheetData>
    <row r="1" spans="2:3" ht="15.75" thickBot="1">
      <c r="B1" s="35" t="s">
        <v>122</v>
      </c>
      <c r="C1" s="35"/>
    </row>
    <row r="2" spans="2:7" ht="15.75" thickBot="1">
      <c r="B2" s="32" t="s">
        <v>88</v>
      </c>
      <c r="C2" s="32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62</v>
      </c>
      <c r="C3" s="57" t="s">
        <v>87</v>
      </c>
      <c r="D3" s="30" t="s">
        <v>59</v>
      </c>
      <c r="E3" s="30" t="s">
        <v>59</v>
      </c>
      <c r="F3" s="30" t="s">
        <v>59</v>
      </c>
      <c r="G3" s="11">
        <v>28</v>
      </c>
    </row>
    <row r="4" spans="2:7" ht="14.25">
      <c r="B4" s="1" t="s">
        <v>108</v>
      </c>
      <c r="C4" s="57" t="s">
        <v>87</v>
      </c>
      <c r="D4" s="14">
        <v>79.73856209150327</v>
      </c>
      <c r="E4" s="14">
        <v>83.00653594771242</v>
      </c>
      <c r="F4" s="14">
        <v>84.41558441558442</v>
      </c>
      <c r="G4" s="11">
        <v>134</v>
      </c>
    </row>
    <row r="5" spans="2:7" ht="14.25">
      <c r="B5" s="1" t="s">
        <v>64</v>
      </c>
      <c r="C5" s="57" t="s">
        <v>87</v>
      </c>
      <c r="D5" s="14">
        <v>83.78378378378379</v>
      </c>
      <c r="E5" s="14">
        <v>86.48648648648648</v>
      </c>
      <c r="F5" s="14">
        <v>86.48648648648648</v>
      </c>
      <c r="G5" s="11">
        <v>36</v>
      </c>
    </row>
    <row r="6" spans="2:7" ht="14.25">
      <c r="B6" s="1" t="s">
        <v>65</v>
      </c>
      <c r="C6" s="57" t="s">
        <v>87</v>
      </c>
      <c r="D6" s="30" t="s">
        <v>59</v>
      </c>
      <c r="E6" s="30" t="s">
        <v>59</v>
      </c>
      <c r="F6" s="30" t="s">
        <v>59</v>
      </c>
      <c r="G6" s="11">
        <v>1</v>
      </c>
    </row>
    <row r="7" spans="2:7" ht="14.25">
      <c r="B7" s="1" t="s">
        <v>66</v>
      </c>
      <c r="C7" s="57" t="s">
        <v>87</v>
      </c>
      <c r="D7" s="30" t="s">
        <v>59</v>
      </c>
      <c r="E7" s="30" t="s">
        <v>59</v>
      </c>
      <c r="F7" s="30" t="s">
        <v>59</v>
      </c>
      <c r="G7" s="11">
        <v>13</v>
      </c>
    </row>
    <row r="8" spans="2:7" ht="15.75" thickBot="1">
      <c r="B8" s="48" t="s">
        <v>57</v>
      </c>
      <c r="C8" s="48"/>
      <c r="D8" s="15">
        <v>79.66804979253112</v>
      </c>
      <c r="E8" s="15">
        <v>83.33333333333333</v>
      </c>
      <c r="F8" s="15">
        <v>84.7107438016529</v>
      </c>
      <c r="G8" s="13">
        <v>212</v>
      </c>
    </row>
    <row r="9" spans="2:7" s="7" customFormat="1" ht="28.5" customHeight="1">
      <c r="B9" s="75" t="s">
        <v>103</v>
      </c>
      <c r="C9" s="75"/>
      <c r="D9" s="75"/>
      <c r="E9" s="75"/>
      <c r="F9" s="75"/>
      <c r="G9" s="75"/>
    </row>
    <row r="10" spans="2:7" s="7" customFormat="1" ht="14.25">
      <c r="B10" s="79" t="s">
        <v>97</v>
      </c>
      <c r="C10" s="79"/>
      <c r="D10" s="79"/>
      <c r="E10" s="79"/>
      <c r="F10" s="79"/>
      <c r="G10" s="79"/>
    </row>
    <row r="11" spans="2:3" ht="14.25">
      <c r="B11" s="1" t="s">
        <v>58</v>
      </c>
      <c r="C11" s="1"/>
    </row>
  </sheetData>
  <sheetProtection sheet="1" objects="1" scenarios="1"/>
  <mergeCells count="2">
    <mergeCell ref="B9:G9"/>
    <mergeCell ref="B10:G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G1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26.8515625" style="0" customWidth="1"/>
    <col min="3" max="3" width="2.8515625" style="0" bestFit="1" customWidth="1"/>
    <col min="4" max="7" width="18.7109375" style="0" customWidth="1"/>
  </cols>
  <sheetData>
    <row r="1" spans="2:3" ht="15.75" thickBot="1">
      <c r="B1" s="35" t="s">
        <v>123</v>
      </c>
      <c r="C1" s="35"/>
    </row>
    <row r="2" spans="2:7" ht="15.75" thickBot="1">
      <c r="B2" s="32" t="s">
        <v>88</v>
      </c>
      <c r="C2" s="32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62</v>
      </c>
      <c r="C3" s="57" t="s">
        <v>87</v>
      </c>
      <c r="D3" s="14">
        <v>93.93939393939394</v>
      </c>
      <c r="E3" s="14">
        <v>96.96969696969697</v>
      </c>
      <c r="F3" s="14">
        <v>96.96969696969697</v>
      </c>
      <c r="G3" s="11">
        <v>38</v>
      </c>
    </row>
    <row r="4" spans="2:7" ht="14.25">
      <c r="B4" s="1" t="s">
        <v>108</v>
      </c>
      <c r="C4" s="57" t="s">
        <v>87</v>
      </c>
      <c r="D4" s="14">
        <v>82.3529411764706</v>
      </c>
      <c r="E4" s="14">
        <v>85.29411764705883</v>
      </c>
      <c r="F4" s="14">
        <v>85.29411764705883</v>
      </c>
      <c r="G4" s="11">
        <v>32</v>
      </c>
    </row>
    <row r="5" spans="2:7" ht="14.25">
      <c r="B5" s="1" t="s">
        <v>63</v>
      </c>
      <c r="C5" s="57" t="s">
        <v>87</v>
      </c>
      <c r="D5" s="30" t="s">
        <v>59</v>
      </c>
      <c r="E5" s="30" t="s">
        <v>59</v>
      </c>
      <c r="F5" s="30" t="s">
        <v>59</v>
      </c>
      <c r="G5" s="11">
        <v>1</v>
      </c>
    </row>
    <row r="6" spans="2:7" ht="14.25">
      <c r="B6" s="1" t="s">
        <v>64</v>
      </c>
      <c r="C6" s="57" t="s">
        <v>87</v>
      </c>
      <c r="D6" s="30" t="s">
        <v>59</v>
      </c>
      <c r="E6" s="30" t="s">
        <v>59</v>
      </c>
      <c r="F6" s="30" t="s">
        <v>59</v>
      </c>
      <c r="G6" s="11">
        <v>4</v>
      </c>
    </row>
    <row r="7" spans="2:7" ht="14.25">
      <c r="B7" s="1" t="s">
        <v>65</v>
      </c>
      <c r="C7" s="57" t="s">
        <v>87</v>
      </c>
      <c r="D7" s="30" t="s">
        <v>59</v>
      </c>
      <c r="E7" s="30" t="s">
        <v>59</v>
      </c>
      <c r="F7" s="30" t="s">
        <v>59</v>
      </c>
      <c r="G7" s="11">
        <v>6</v>
      </c>
    </row>
    <row r="8" spans="2:7" ht="14.25">
      <c r="B8" s="10" t="s">
        <v>66</v>
      </c>
      <c r="C8" s="57" t="s">
        <v>87</v>
      </c>
      <c r="D8" s="31" t="s">
        <v>59</v>
      </c>
      <c r="E8" s="31" t="s">
        <v>59</v>
      </c>
      <c r="F8" s="31" t="s">
        <v>59</v>
      </c>
      <c r="G8" s="17">
        <v>24</v>
      </c>
    </row>
    <row r="9" spans="2:7" ht="15.75" thickBot="1">
      <c r="B9" s="48" t="s">
        <v>57</v>
      </c>
      <c r="C9" s="48"/>
      <c r="D9" s="15">
        <v>90.38461538461539</v>
      </c>
      <c r="E9" s="15">
        <v>92.38095238095238</v>
      </c>
      <c r="F9" s="15">
        <v>92.38095238095238</v>
      </c>
      <c r="G9" s="13">
        <v>105</v>
      </c>
    </row>
    <row r="10" spans="2:7" s="53" customFormat="1" ht="28.5" customHeight="1">
      <c r="B10" s="75" t="s">
        <v>102</v>
      </c>
      <c r="C10" s="75"/>
      <c r="D10" s="75"/>
      <c r="E10" s="75"/>
      <c r="F10" s="75"/>
      <c r="G10" s="75"/>
    </row>
    <row r="11" spans="2:7" s="53" customFormat="1" ht="14.25">
      <c r="B11" s="79" t="s">
        <v>97</v>
      </c>
      <c r="C11" s="79"/>
      <c r="D11" s="79"/>
      <c r="E11" s="79"/>
      <c r="F11" s="79"/>
      <c r="G11" s="79"/>
    </row>
    <row r="12" spans="2:3" ht="14.25">
      <c r="B12" s="1" t="s">
        <v>58</v>
      </c>
      <c r="C12" s="1"/>
    </row>
  </sheetData>
  <sheetProtection sheet="1" objects="1" scenarios="1"/>
  <mergeCells count="2">
    <mergeCell ref="B10:G10"/>
    <mergeCell ref="B11:G11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G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26.7109375" style="0" customWidth="1"/>
    <col min="3" max="3" width="2.8515625" style="0" bestFit="1" customWidth="1"/>
    <col min="4" max="7" width="18.7109375" style="0" customWidth="1"/>
  </cols>
  <sheetData>
    <row r="1" spans="2:3" ht="15.75" thickBot="1">
      <c r="B1" s="35" t="s">
        <v>124</v>
      </c>
      <c r="C1" s="35"/>
    </row>
    <row r="2" spans="2:7" ht="15.75" thickBot="1">
      <c r="B2" s="32" t="s">
        <v>88</v>
      </c>
      <c r="C2" s="32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62</v>
      </c>
      <c r="C3" s="57" t="s">
        <v>87</v>
      </c>
      <c r="D3" s="14">
        <v>88</v>
      </c>
      <c r="E3" s="14">
        <v>92</v>
      </c>
      <c r="F3" s="14">
        <v>92</v>
      </c>
      <c r="G3" s="11">
        <v>170</v>
      </c>
    </row>
    <row r="4" spans="2:7" ht="14.25">
      <c r="B4" s="1" t="s">
        <v>108</v>
      </c>
      <c r="C4" s="57" t="s">
        <v>87</v>
      </c>
      <c r="D4" s="14">
        <v>88.88888888888889</v>
      </c>
      <c r="E4" s="14">
        <v>95</v>
      </c>
      <c r="F4" s="14">
        <v>95</v>
      </c>
      <c r="G4" s="11">
        <v>82</v>
      </c>
    </row>
    <row r="5" spans="2:7" ht="14.25">
      <c r="B5" s="1" t="s">
        <v>64</v>
      </c>
      <c r="C5" s="57" t="s">
        <v>87</v>
      </c>
      <c r="D5" s="30" t="s">
        <v>59</v>
      </c>
      <c r="E5" s="30" t="s">
        <v>59</v>
      </c>
      <c r="F5" s="30" t="s">
        <v>59</v>
      </c>
      <c r="G5" s="11">
        <v>20</v>
      </c>
    </row>
    <row r="6" spans="2:7" ht="14.25">
      <c r="B6" s="1" t="s">
        <v>65</v>
      </c>
      <c r="C6" s="57" t="s">
        <v>87</v>
      </c>
      <c r="D6" s="14">
        <v>87.27272727272727</v>
      </c>
      <c r="E6" s="14">
        <v>87.71929824561404</v>
      </c>
      <c r="F6" s="14">
        <v>87.71929824561404</v>
      </c>
      <c r="G6" s="11">
        <v>59</v>
      </c>
    </row>
    <row r="7" spans="2:7" ht="14.25">
      <c r="B7" s="1" t="s">
        <v>66</v>
      </c>
      <c r="C7" s="57" t="s">
        <v>87</v>
      </c>
      <c r="D7" s="14">
        <v>85.58558558558559</v>
      </c>
      <c r="E7" s="14">
        <v>89.28571428571429</v>
      </c>
      <c r="F7" s="14">
        <v>90.26548672566372</v>
      </c>
      <c r="G7" s="11">
        <v>82</v>
      </c>
    </row>
    <row r="8" spans="2:7" ht="15.75" thickBot="1">
      <c r="B8" s="21" t="s">
        <v>57</v>
      </c>
      <c r="C8" s="21"/>
      <c r="D8" s="16">
        <v>87.55102040816327</v>
      </c>
      <c r="E8" s="16">
        <v>91.31313131313131</v>
      </c>
      <c r="F8" s="16">
        <v>91.53225806451613</v>
      </c>
      <c r="G8" s="17">
        <v>413</v>
      </c>
    </row>
    <row r="9" spans="2:7" s="53" customFormat="1" ht="30.75" customHeight="1">
      <c r="B9" s="75" t="s">
        <v>101</v>
      </c>
      <c r="C9" s="75"/>
      <c r="D9" s="75"/>
      <c r="E9" s="75"/>
      <c r="F9" s="75"/>
      <c r="G9" s="75"/>
    </row>
    <row r="10" spans="2:7" s="53" customFormat="1" ht="14.25">
      <c r="B10" s="79" t="s">
        <v>97</v>
      </c>
      <c r="C10" s="79"/>
      <c r="D10" s="79"/>
      <c r="E10" s="79"/>
      <c r="F10" s="79"/>
      <c r="G10" s="79"/>
    </row>
    <row r="11" spans="2:3" ht="14.25">
      <c r="B11" s="1" t="s">
        <v>58</v>
      </c>
      <c r="C11" s="1"/>
    </row>
  </sheetData>
  <sheetProtection sheet="1" objects="1" scenarios="1"/>
  <mergeCells count="2">
    <mergeCell ref="B9:G9"/>
    <mergeCell ref="B10:G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G2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61" customWidth="1"/>
    <col min="2" max="2" width="30.421875" style="61" customWidth="1"/>
    <col min="3" max="3" width="10.28125" style="61" customWidth="1"/>
    <col min="4" max="7" width="18.7109375" style="61" customWidth="1"/>
    <col min="8" max="16384" width="9.140625" style="61" customWidth="1"/>
  </cols>
  <sheetData>
    <row r="1" spans="2:7" ht="15.75" thickBot="1">
      <c r="B1" s="35" t="s">
        <v>135</v>
      </c>
      <c r="C1" s="35"/>
      <c r="D1" s="60"/>
      <c r="E1" s="60"/>
      <c r="F1" s="60"/>
      <c r="G1" s="60"/>
    </row>
    <row r="2" spans="2:7" ht="15.75" thickBot="1">
      <c r="B2" s="32" t="s">
        <v>84</v>
      </c>
      <c r="C2" s="32"/>
      <c r="D2" s="62" t="s">
        <v>91</v>
      </c>
      <c r="E2" s="62" t="s">
        <v>92</v>
      </c>
      <c r="F2" s="62" t="s">
        <v>93</v>
      </c>
      <c r="G2" s="63" t="s">
        <v>94</v>
      </c>
    </row>
    <row r="3" spans="2:7" ht="14.25">
      <c r="B3" s="60" t="s">
        <v>54</v>
      </c>
      <c r="C3" s="64" t="s">
        <v>87</v>
      </c>
      <c r="D3" s="65">
        <v>32.05128205128205</v>
      </c>
      <c r="E3" s="65">
        <v>50.63291139240506</v>
      </c>
      <c r="F3" s="65">
        <v>56.96202531645569</v>
      </c>
      <c r="G3" s="66">
        <v>90</v>
      </c>
    </row>
    <row r="4" spans="2:7" ht="14.25">
      <c r="B4" s="60" t="s">
        <v>55</v>
      </c>
      <c r="C4" s="64" t="s">
        <v>87</v>
      </c>
      <c r="D4" s="65">
        <v>26.337448559670783</v>
      </c>
      <c r="E4" s="65">
        <v>32.92181069958848</v>
      </c>
      <c r="F4" s="65">
        <v>55.14403292181069</v>
      </c>
      <c r="G4" s="66">
        <v>215</v>
      </c>
    </row>
    <row r="5" spans="2:7" ht="14.25">
      <c r="B5" s="60" t="s">
        <v>56</v>
      </c>
      <c r="C5" s="64" t="s">
        <v>87</v>
      </c>
      <c r="D5" s="60">
        <v>40</v>
      </c>
      <c r="E5" s="60">
        <v>40</v>
      </c>
      <c r="F5" s="60">
        <v>70</v>
      </c>
      <c r="G5" s="66">
        <v>31</v>
      </c>
    </row>
    <row r="6" spans="2:7" ht="15.75" thickBot="1">
      <c r="B6" s="67" t="s">
        <v>57</v>
      </c>
      <c r="C6" s="67"/>
      <c r="D6" s="68">
        <v>28.8135593220339</v>
      </c>
      <c r="E6" s="68">
        <v>37.46478873239437</v>
      </c>
      <c r="F6" s="68">
        <v>56.61971830985916</v>
      </c>
      <c r="G6" s="69">
        <v>336</v>
      </c>
    </row>
    <row r="7" spans="2:7" ht="33" customHeight="1">
      <c r="B7" s="73" t="s">
        <v>106</v>
      </c>
      <c r="C7" s="73"/>
      <c r="D7" s="73"/>
      <c r="E7" s="73"/>
      <c r="F7" s="73"/>
      <c r="G7" s="73"/>
    </row>
    <row r="8" spans="2:7" ht="14.25">
      <c r="B8" s="74" t="s">
        <v>133</v>
      </c>
      <c r="C8" s="74"/>
      <c r="D8" s="74"/>
      <c r="E8" s="74"/>
      <c r="F8" s="74"/>
      <c r="G8" s="74"/>
    </row>
    <row r="9" spans="2:3" ht="14.25">
      <c r="B9" s="60"/>
      <c r="C9" s="60"/>
    </row>
    <row r="17" spans="2:3" ht="14.25">
      <c r="B17" s="70"/>
      <c r="C17" s="70"/>
    </row>
    <row r="18" spans="2:3" ht="14.25">
      <c r="B18" s="71"/>
      <c r="C18" s="71"/>
    </row>
    <row r="19" spans="2:3" ht="14.25">
      <c r="B19" s="71"/>
      <c r="C19" s="71"/>
    </row>
    <row r="20" spans="2:3" ht="12.75">
      <c r="B20" s="72"/>
      <c r="C20" s="72"/>
    </row>
  </sheetData>
  <sheetProtection/>
  <mergeCells count="2">
    <mergeCell ref="B7:G7"/>
    <mergeCell ref="B8:G8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G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19.8515625" style="0" customWidth="1"/>
    <col min="3" max="3" width="2.8515625" style="0" bestFit="1" customWidth="1"/>
    <col min="4" max="7" width="18.7109375" style="0" customWidth="1"/>
  </cols>
  <sheetData>
    <row r="1" spans="2:7" ht="15.75" thickBot="1">
      <c r="B1" s="35" t="s">
        <v>125</v>
      </c>
      <c r="C1" s="35"/>
      <c r="D1" s="1"/>
      <c r="E1" s="1"/>
      <c r="F1" s="1"/>
      <c r="G1" s="1"/>
    </row>
    <row r="2" spans="2:7" ht="15.75" thickBot="1">
      <c r="B2" s="32" t="s">
        <v>90</v>
      </c>
      <c r="C2" s="32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67</v>
      </c>
      <c r="C3" s="57" t="s">
        <v>87</v>
      </c>
      <c r="D3" s="18" t="s">
        <v>59</v>
      </c>
      <c r="E3" s="18" t="s">
        <v>59</v>
      </c>
      <c r="F3" s="18" t="s">
        <v>59</v>
      </c>
      <c r="G3" s="11">
        <v>7</v>
      </c>
    </row>
    <row r="4" spans="2:7" ht="14.25">
      <c r="B4" s="1" t="s">
        <v>68</v>
      </c>
      <c r="C4" s="57" t="s">
        <v>87</v>
      </c>
      <c r="D4" s="18">
        <v>32.515337423312886</v>
      </c>
      <c r="E4" s="18">
        <v>49.09090909090909</v>
      </c>
      <c r="F4" s="18">
        <v>53.65853658536586</v>
      </c>
      <c r="G4" s="11">
        <v>156</v>
      </c>
    </row>
    <row r="5" spans="2:7" ht="14.25">
      <c r="B5" s="1" t="s">
        <v>69</v>
      </c>
      <c r="C5" s="57" t="s">
        <v>87</v>
      </c>
      <c r="D5" s="18">
        <v>21.05263157894737</v>
      </c>
      <c r="E5" s="18">
        <v>21.05263157894737</v>
      </c>
      <c r="F5" s="18">
        <v>49.333333333333336</v>
      </c>
      <c r="G5" s="11">
        <v>64</v>
      </c>
    </row>
    <row r="6" spans="2:7" ht="14.25">
      <c r="B6" s="1" t="s">
        <v>70</v>
      </c>
      <c r="C6" s="57" t="s">
        <v>87</v>
      </c>
      <c r="D6" s="18">
        <v>27.77777777777778</v>
      </c>
      <c r="E6" s="18">
        <v>30</v>
      </c>
      <c r="F6" s="18">
        <v>62.22222222222222</v>
      </c>
      <c r="G6" s="11">
        <v>90</v>
      </c>
    </row>
    <row r="7" spans="2:7" ht="14.25">
      <c r="B7" s="1" t="s">
        <v>71</v>
      </c>
      <c r="C7" s="57" t="s">
        <v>87</v>
      </c>
      <c r="D7" s="18">
        <v>32.25806451612903</v>
      </c>
      <c r="E7" s="18">
        <v>32.25806451612903</v>
      </c>
      <c r="F7" s="18">
        <v>77.41935483870968</v>
      </c>
      <c r="G7" s="11">
        <v>36</v>
      </c>
    </row>
    <row r="8" spans="2:7" ht="15.75" thickBot="1">
      <c r="B8" s="48" t="s">
        <v>57</v>
      </c>
      <c r="C8" s="48"/>
      <c r="D8" s="20">
        <v>28.882833787465938</v>
      </c>
      <c r="E8" s="20">
        <v>37.669376693766935</v>
      </c>
      <c r="F8" s="20">
        <v>57.22070844686649</v>
      </c>
      <c r="G8" s="13">
        <v>353</v>
      </c>
    </row>
    <row r="9" spans="2:7" s="53" customFormat="1" ht="29.25" customHeight="1">
      <c r="B9" s="75" t="s">
        <v>106</v>
      </c>
      <c r="C9" s="75"/>
      <c r="D9" s="75"/>
      <c r="E9" s="75"/>
      <c r="F9" s="75"/>
      <c r="G9" s="75"/>
    </row>
    <row r="10" spans="2:7" s="53" customFormat="1" ht="14.25">
      <c r="B10" s="79" t="s">
        <v>97</v>
      </c>
      <c r="C10" s="79"/>
      <c r="D10" s="79"/>
      <c r="E10" s="79"/>
      <c r="F10" s="79"/>
      <c r="G10" s="79"/>
    </row>
    <row r="11" spans="2:3" ht="14.25">
      <c r="B11" s="1" t="s">
        <v>58</v>
      </c>
      <c r="C11" s="1"/>
    </row>
  </sheetData>
  <sheetProtection sheet="1" objects="1" scenarios="1"/>
  <mergeCells count="2">
    <mergeCell ref="B9:G9"/>
    <mergeCell ref="B10:G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B1:G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20.140625" style="0" customWidth="1"/>
    <col min="3" max="3" width="2.8515625" style="0" bestFit="1" customWidth="1"/>
    <col min="4" max="7" width="18.7109375" style="0" customWidth="1"/>
  </cols>
  <sheetData>
    <row r="1" spans="2:7" ht="15.75" thickBot="1">
      <c r="B1" s="35" t="s">
        <v>126</v>
      </c>
      <c r="C1" s="35"/>
      <c r="D1" s="1"/>
      <c r="E1" s="1"/>
      <c r="F1" s="1"/>
      <c r="G1" s="1"/>
    </row>
    <row r="2" spans="2:7" ht="15.75" thickBot="1">
      <c r="B2" s="32" t="s">
        <v>90</v>
      </c>
      <c r="C2" s="32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67</v>
      </c>
      <c r="C3" s="57" t="s">
        <v>87</v>
      </c>
      <c r="D3" s="30" t="s">
        <v>59</v>
      </c>
      <c r="E3" s="30" t="s">
        <v>59</v>
      </c>
      <c r="F3" s="30" t="s">
        <v>59</v>
      </c>
      <c r="G3" s="11">
        <v>8</v>
      </c>
    </row>
    <row r="4" spans="2:7" ht="14.25">
      <c r="B4" s="1" t="s">
        <v>68</v>
      </c>
      <c r="C4" s="57" t="s">
        <v>87</v>
      </c>
      <c r="D4" s="14">
        <v>85.36585365853658</v>
      </c>
      <c r="E4" s="14">
        <v>89.4308943089431</v>
      </c>
      <c r="F4" s="14">
        <v>89.4308943089431</v>
      </c>
      <c r="G4" s="11">
        <v>115</v>
      </c>
    </row>
    <row r="5" spans="2:7" ht="14.25">
      <c r="B5" s="1" t="s">
        <v>69</v>
      </c>
      <c r="C5" s="57" t="s">
        <v>87</v>
      </c>
      <c r="D5" s="30" t="s">
        <v>59</v>
      </c>
      <c r="E5" s="30" t="s">
        <v>59</v>
      </c>
      <c r="F5" s="30" t="s">
        <v>59</v>
      </c>
      <c r="G5" s="11">
        <v>19</v>
      </c>
    </row>
    <row r="6" spans="2:7" ht="14.25">
      <c r="B6" s="1" t="s">
        <v>70</v>
      </c>
      <c r="C6" s="57" t="s">
        <v>87</v>
      </c>
      <c r="D6" s="30" t="s">
        <v>59</v>
      </c>
      <c r="E6" s="30" t="s">
        <v>59</v>
      </c>
      <c r="F6" s="30" t="s">
        <v>59</v>
      </c>
      <c r="G6" s="11">
        <v>16</v>
      </c>
    </row>
    <row r="7" spans="2:7" ht="14.25">
      <c r="B7" s="1" t="s">
        <v>71</v>
      </c>
      <c r="C7" s="57" t="s">
        <v>87</v>
      </c>
      <c r="D7" s="30" t="s">
        <v>59</v>
      </c>
      <c r="E7" s="30" t="s">
        <v>59</v>
      </c>
      <c r="F7" s="30" t="s">
        <v>59</v>
      </c>
      <c r="G7" s="11">
        <v>1</v>
      </c>
    </row>
    <row r="8" spans="2:7" ht="15.75" thickBot="1">
      <c r="B8" s="48" t="s">
        <v>57</v>
      </c>
      <c r="C8" s="48"/>
      <c r="D8" s="15">
        <v>85.29411764705883</v>
      </c>
      <c r="E8" s="15">
        <v>88.23529411764706</v>
      </c>
      <c r="F8" s="15">
        <v>89.41176470588235</v>
      </c>
      <c r="G8" s="13">
        <v>159</v>
      </c>
    </row>
    <row r="9" spans="2:7" s="53" customFormat="1" ht="30" customHeight="1">
      <c r="B9" s="75" t="s">
        <v>105</v>
      </c>
      <c r="C9" s="75"/>
      <c r="D9" s="75"/>
      <c r="E9" s="75"/>
      <c r="F9" s="75"/>
      <c r="G9" s="75"/>
    </row>
    <row r="10" spans="2:7" s="53" customFormat="1" ht="14.25">
      <c r="B10" s="79" t="s">
        <v>97</v>
      </c>
      <c r="C10" s="79"/>
      <c r="D10" s="79"/>
      <c r="E10" s="79"/>
      <c r="F10" s="79"/>
      <c r="G10" s="79"/>
    </row>
    <row r="11" spans="2:3" ht="14.25">
      <c r="B11" s="1" t="s">
        <v>58</v>
      </c>
      <c r="C11" s="1"/>
    </row>
  </sheetData>
  <sheetProtection sheet="1" objects="1" scenarios="1"/>
  <mergeCells count="2">
    <mergeCell ref="B9:G9"/>
    <mergeCell ref="B10:G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B1:H1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20.421875" style="0" customWidth="1"/>
    <col min="3" max="3" width="2.8515625" style="0" bestFit="1" customWidth="1"/>
    <col min="4" max="7" width="18.7109375" style="0" customWidth="1"/>
  </cols>
  <sheetData>
    <row r="1" spans="2:8" ht="15.75" thickBot="1">
      <c r="B1" s="35" t="s">
        <v>127</v>
      </c>
      <c r="C1" s="35"/>
      <c r="D1" s="1"/>
      <c r="E1" s="1"/>
      <c r="F1" s="12"/>
      <c r="G1" s="12"/>
      <c r="H1" s="1"/>
    </row>
    <row r="2" spans="2:7" ht="15.75" thickBot="1">
      <c r="B2" s="32" t="s">
        <v>90</v>
      </c>
      <c r="C2" s="32"/>
      <c r="D2" s="33" t="s">
        <v>91</v>
      </c>
      <c r="E2" s="33" t="s">
        <v>92</v>
      </c>
      <c r="F2" s="33" t="s">
        <v>93</v>
      </c>
      <c r="G2" s="34" t="s">
        <v>94</v>
      </c>
    </row>
    <row r="3" spans="2:8" ht="14.25">
      <c r="B3" s="1" t="s">
        <v>67</v>
      </c>
      <c r="C3" s="57" t="s">
        <v>87</v>
      </c>
      <c r="D3" s="14">
        <v>33.333333333333336</v>
      </c>
      <c r="E3" s="14">
        <v>33.333333333333336</v>
      </c>
      <c r="F3" s="14">
        <v>33.333333333333336</v>
      </c>
      <c r="G3" s="11">
        <v>39</v>
      </c>
      <c r="H3" s="1"/>
    </row>
    <row r="4" spans="2:8" ht="14.25">
      <c r="B4" s="1" t="s">
        <v>68</v>
      </c>
      <c r="C4" s="57" t="s">
        <v>87</v>
      </c>
      <c r="D4" s="14">
        <v>26.993865030674847</v>
      </c>
      <c r="E4" s="14">
        <v>33.74233128834356</v>
      </c>
      <c r="F4" s="14">
        <v>33.74233128834356</v>
      </c>
      <c r="G4" s="11">
        <v>161</v>
      </c>
      <c r="H4" s="1"/>
    </row>
    <row r="5" spans="2:8" ht="14.25">
      <c r="B5" s="1" t="s">
        <v>69</v>
      </c>
      <c r="C5" s="57" t="s">
        <v>87</v>
      </c>
      <c r="D5" s="30" t="s">
        <v>59</v>
      </c>
      <c r="E5" s="30" t="s">
        <v>59</v>
      </c>
      <c r="F5" s="30" t="s">
        <v>59</v>
      </c>
      <c r="G5" s="22">
        <v>26</v>
      </c>
      <c r="H5" s="1"/>
    </row>
    <row r="6" spans="2:8" ht="14.25">
      <c r="B6" s="1" t="s">
        <v>70</v>
      </c>
      <c r="C6" s="57" t="s">
        <v>87</v>
      </c>
      <c r="D6" s="30" t="s">
        <v>59</v>
      </c>
      <c r="E6" s="30" t="s">
        <v>59</v>
      </c>
      <c r="F6" s="30" t="s">
        <v>59</v>
      </c>
      <c r="G6" s="11">
        <v>4</v>
      </c>
      <c r="H6" s="1"/>
    </row>
    <row r="7" spans="2:8" ht="15.75" thickBot="1">
      <c r="B7" s="48" t="s">
        <v>57</v>
      </c>
      <c r="C7" s="48"/>
      <c r="D7" s="15">
        <v>26.956521739130434</v>
      </c>
      <c r="E7" s="15">
        <v>31.73913043478261</v>
      </c>
      <c r="F7" s="15">
        <v>33.91304347826087</v>
      </c>
      <c r="G7" s="13">
        <v>230</v>
      </c>
      <c r="H7" s="1"/>
    </row>
    <row r="8" spans="2:8" s="53" customFormat="1" ht="30" customHeight="1">
      <c r="B8" s="75" t="s">
        <v>104</v>
      </c>
      <c r="C8" s="75"/>
      <c r="D8" s="75"/>
      <c r="E8" s="75"/>
      <c r="F8" s="75"/>
      <c r="G8" s="75"/>
      <c r="H8" s="47"/>
    </row>
    <row r="9" spans="2:8" s="53" customFormat="1" ht="14.25">
      <c r="B9" s="79" t="s">
        <v>97</v>
      </c>
      <c r="C9" s="79"/>
      <c r="D9" s="79"/>
      <c r="E9" s="79"/>
      <c r="F9" s="79"/>
      <c r="G9" s="79"/>
      <c r="H9" s="47"/>
    </row>
    <row r="10" spans="2:7" ht="14.25">
      <c r="B10" s="55" t="s">
        <v>58</v>
      </c>
      <c r="C10" s="55"/>
      <c r="D10" s="56"/>
      <c r="E10" s="56"/>
      <c r="F10" s="56"/>
      <c r="G10" s="56"/>
    </row>
  </sheetData>
  <sheetProtection sheet="1" objects="1" scenarios="1"/>
  <mergeCells count="2">
    <mergeCell ref="B8:G8"/>
    <mergeCell ref="B9:G9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B1:G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19.8515625" style="0" customWidth="1"/>
    <col min="3" max="3" width="2.8515625" style="0" bestFit="1" customWidth="1"/>
    <col min="4" max="7" width="18.7109375" style="0" customWidth="1"/>
  </cols>
  <sheetData>
    <row r="1" spans="2:7" ht="15.75" thickBot="1">
      <c r="B1" s="35" t="s">
        <v>128</v>
      </c>
      <c r="C1" s="35"/>
      <c r="D1" s="8"/>
      <c r="E1" s="8"/>
      <c r="F1" s="8"/>
      <c r="G1" s="8"/>
    </row>
    <row r="2" spans="2:7" ht="15.75" thickBot="1">
      <c r="B2" s="32" t="s">
        <v>90</v>
      </c>
      <c r="C2" s="32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67</v>
      </c>
      <c r="C3" s="57" t="s">
        <v>87</v>
      </c>
      <c r="D3" s="30" t="s">
        <v>59</v>
      </c>
      <c r="E3" s="30" t="s">
        <v>59</v>
      </c>
      <c r="F3" s="30" t="s">
        <v>59</v>
      </c>
      <c r="G3" s="11">
        <v>28</v>
      </c>
    </row>
    <row r="4" spans="2:7" ht="14.25">
      <c r="B4" s="1" t="s">
        <v>68</v>
      </c>
      <c r="C4" s="57" t="s">
        <v>87</v>
      </c>
      <c r="D4" s="14">
        <v>78.72340425531915</v>
      </c>
      <c r="E4" s="14">
        <v>82.44680851063829</v>
      </c>
      <c r="F4" s="14">
        <v>82.97872340425532</v>
      </c>
      <c r="G4" s="11">
        <v>162</v>
      </c>
    </row>
    <row r="5" spans="2:7" ht="14.25">
      <c r="B5" s="1" t="s">
        <v>69</v>
      </c>
      <c r="C5" s="57" t="s">
        <v>87</v>
      </c>
      <c r="D5" s="30" t="s">
        <v>59</v>
      </c>
      <c r="E5" s="30" t="s">
        <v>59</v>
      </c>
      <c r="F5" s="30" t="s">
        <v>59</v>
      </c>
      <c r="G5" s="11">
        <v>13</v>
      </c>
    </row>
    <row r="6" spans="2:7" ht="14.25">
      <c r="B6" s="1" t="s">
        <v>70</v>
      </c>
      <c r="C6" s="57" t="s">
        <v>87</v>
      </c>
      <c r="D6" s="30" t="s">
        <v>59</v>
      </c>
      <c r="E6" s="30" t="s">
        <v>59</v>
      </c>
      <c r="F6" s="30" t="s">
        <v>59</v>
      </c>
      <c r="G6" s="11">
        <v>7</v>
      </c>
    </row>
    <row r="7" spans="2:7" ht="14.25">
      <c r="B7" s="1" t="s">
        <v>71</v>
      </c>
      <c r="C7" s="57" t="s">
        <v>87</v>
      </c>
      <c r="D7" s="30" t="s">
        <v>59</v>
      </c>
      <c r="E7" s="30" t="s">
        <v>59</v>
      </c>
      <c r="F7" s="30" t="s">
        <v>59</v>
      </c>
      <c r="G7" s="11">
        <v>2</v>
      </c>
    </row>
    <row r="8" spans="2:7" ht="15.75" thickBot="1">
      <c r="B8" s="48" t="s">
        <v>57</v>
      </c>
      <c r="C8" s="48"/>
      <c r="D8" s="15">
        <v>79.75206611570248</v>
      </c>
      <c r="E8" s="15">
        <v>83.47107438016529</v>
      </c>
      <c r="F8" s="15">
        <v>85.12396694214875</v>
      </c>
      <c r="G8" s="13">
        <v>212</v>
      </c>
    </row>
    <row r="9" spans="2:7" s="53" customFormat="1" ht="30" customHeight="1">
      <c r="B9" s="75" t="s">
        <v>103</v>
      </c>
      <c r="C9" s="75"/>
      <c r="D9" s="75"/>
      <c r="E9" s="75"/>
      <c r="F9" s="75"/>
      <c r="G9" s="75"/>
    </row>
    <row r="10" spans="2:7" s="53" customFormat="1" ht="14.25">
      <c r="B10" s="79" t="s">
        <v>97</v>
      </c>
      <c r="C10" s="79"/>
      <c r="D10" s="79"/>
      <c r="E10" s="79"/>
      <c r="F10" s="79"/>
      <c r="G10" s="79"/>
    </row>
    <row r="11" spans="2:3" ht="14.25">
      <c r="B11" s="1" t="s">
        <v>58</v>
      </c>
      <c r="C11" s="1"/>
    </row>
  </sheetData>
  <sheetProtection sheet="1" objects="1" scenarios="1"/>
  <mergeCells count="2">
    <mergeCell ref="B9:G9"/>
    <mergeCell ref="B10:G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B1:G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20.28125" style="0" customWidth="1"/>
    <col min="3" max="3" width="2.8515625" style="0" bestFit="1" customWidth="1"/>
    <col min="4" max="7" width="18.7109375" style="0" customWidth="1"/>
  </cols>
  <sheetData>
    <row r="1" spans="2:7" ht="15.75" thickBot="1">
      <c r="B1" s="35" t="s">
        <v>129</v>
      </c>
      <c r="C1" s="35"/>
      <c r="D1" s="8"/>
      <c r="E1" s="8"/>
      <c r="F1" s="8"/>
      <c r="G1" s="8"/>
    </row>
    <row r="2" spans="2:7" ht="15.75" thickBot="1">
      <c r="B2" s="32" t="s">
        <v>90</v>
      </c>
      <c r="C2" s="32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67</v>
      </c>
      <c r="C3" s="57" t="s">
        <v>87</v>
      </c>
      <c r="D3" s="30" t="s">
        <v>59</v>
      </c>
      <c r="E3" s="30" t="s">
        <v>59</v>
      </c>
      <c r="F3" s="30" t="s">
        <v>59</v>
      </c>
      <c r="G3" s="1">
        <v>18</v>
      </c>
    </row>
    <row r="4" spans="2:7" ht="14.25">
      <c r="B4" s="1" t="s">
        <v>68</v>
      </c>
      <c r="C4" s="57" t="s">
        <v>87</v>
      </c>
      <c r="D4" s="14">
        <v>89.1891891891892</v>
      </c>
      <c r="E4" s="14">
        <v>89.33333333333333</v>
      </c>
      <c r="F4" s="14">
        <v>89.33333333333333</v>
      </c>
      <c r="G4" s="1">
        <v>72</v>
      </c>
    </row>
    <row r="5" spans="2:7" ht="14.25">
      <c r="B5" s="1" t="s">
        <v>69</v>
      </c>
      <c r="C5" s="57" t="s">
        <v>87</v>
      </c>
      <c r="D5" s="30" t="s">
        <v>59</v>
      </c>
      <c r="E5" s="30" t="s">
        <v>59</v>
      </c>
      <c r="F5" s="30" t="s">
        <v>59</v>
      </c>
      <c r="G5" s="1">
        <v>8</v>
      </c>
    </row>
    <row r="6" spans="2:7" ht="14.25">
      <c r="B6" s="1" t="s">
        <v>70</v>
      </c>
      <c r="C6" s="57" t="s">
        <v>87</v>
      </c>
      <c r="D6" s="30" t="s">
        <v>59</v>
      </c>
      <c r="E6" s="30" t="s">
        <v>59</v>
      </c>
      <c r="F6" s="30" t="s">
        <v>59</v>
      </c>
      <c r="G6" s="1">
        <v>5</v>
      </c>
    </row>
    <row r="7" spans="2:7" ht="14.25">
      <c r="B7" s="1" t="s">
        <v>71</v>
      </c>
      <c r="C7" s="57" t="s">
        <v>87</v>
      </c>
      <c r="D7" s="30" t="s">
        <v>59</v>
      </c>
      <c r="E7" s="30" t="s">
        <v>59</v>
      </c>
      <c r="F7" s="30" t="s">
        <v>59</v>
      </c>
      <c r="G7" s="1">
        <v>2</v>
      </c>
    </row>
    <row r="8" spans="2:7" ht="15.75" thickBot="1">
      <c r="B8" s="48" t="s">
        <v>57</v>
      </c>
      <c r="C8" s="48"/>
      <c r="D8" s="15">
        <v>90.47619047619048</v>
      </c>
      <c r="E8" s="15">
        <v>91.50943396226415</v>
      </c>
      <c r="F8" s="15">
        <v>91.50943396226415</v>
      </c>
      <c r="G8" s="12">
        <v>105</v>
      </c>
    </row>
    <row r="9" spans="2:7" s="53" customFormat="1" ht="28.5" customHeight="1">
      <c r="B9" s="75" t="s">
        <v>102</v>
      </c>
      <c r="C9" s="75"/>
      <c r="D9" s="75"/>
      <c r="E9" s="75"/>
      <c r="F9" s="75"/>
      <c r="G9" s="75"/>
    </row>
    <row r="10" spans="2:7" s="53" customFormat="1" ht="14.25">
      <c r="B10" s="79" t="s">
        <v>97</v>
      </c>
      <c r="C10" s="79"/>
      <c r="D10" s="79"/>
      <c r="E10" s="79"/>
      <c r="F10" s="79"/>
      <c r="G10" s="79"/>
    </row>
    <row r="11" spans="2:3" ht="14.25">
      <c r="B11" s="1" t="s">
        <v>58</v>
      </c>
      <c r="C11" s="1"/>
    </row>
  </sheetData>
  <sheetProtection sheet="1" objects="1" scenarios="1"/>
  <mergeCells count="2">
    <mergeCell ref="B9:G9"/>
    <mergeCell ref="B10:G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B1:G1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.8515625" style="0" bestFit="1" customWidth="1"/>
    <col min="4" max="7" width="18.7109375" style="0" customWidth="1"/>
  </cols>
  <sheetData>
    <row r="1" spans="2:7" ht="15.75" thickBot="1">
      <c r="B1" s="35" t="s">
        <v>130</v>
      </c>
      <c r="C1" s="35"/>
      <c r="D1" s="8"/>
      <c r="E1" s="8"/>
      <c r="F1" s="8"/>
      <c r="G1" s="8"/>
    </row>
    <row r="2" spans="2:7" ht="15.75" thickBot="1">
      <c r="B2" s="32" t="s">
        <v>90</v>
      </c>
      <c r="C2" s="32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67</v>
      </c>
      <c r="C3" s="57" t="s">
        <v>87</v>
      </c>
      <c r="D3" s="30" t="s">
        <v>59</v>
      </c>
      <c r="E3" s="30" t="s">
        <v>59</v>
      </c>
      <c r="F3" s="30" t="s">
        <v>59</v>
      </c>
      <c r="G3" s="22">
        <v>13</v>
      </c>
    </row>
    <row r="4" spans="2:7" ht="14.25">
      <c r="B4" s="1" t="s">
        <v>68</v>
      </c>
      <c r="C4" s="57" t="s">
        <v>87</v>
      </c>
      <c r="D4" s="30">
        <v>88.83248730964468</v>
      </c>
      <c r="E4" s="30">
        <v>92.67676767676768</v>
      </c>
      <c r="F4" s="30">
        <v>92.9471032745592</v>
      </c>
      <c r="G4" s="22">
        <v>339</v>
      </c>
    </row>
    <row r="5" spans="2:7" ht="14.25">
      <c r="B5" s="1" t="s">
        <v>69</v>
      </c>
      <c r="C5" s="57" t="s">
        <v>87</v>
      </c>
      <c r="D5" s="30">
        <v>79.03225806451613</v>
      </c>
      <c r="E5" s="30">
        <v>79.03225806451613</v>
      </c>
      <c r="F5" s="30">
        <v>79.03225806451613</v>
      </c>
      <c r="G5" s="22">
        <v>45</v>
      </c>
    </row>
    <row r="6" spans="2:7" ht="14.25">
      <c r="B6" s="1" t="s">
        <v>70</v>
      </c>
      <c r="C6" s="57" t="s">
        <v>87</v>
      </c>
      <c r="D6" s="30" t="s">
        <v>59</v>
      </c>
      <c r="E6" s="30" t="s">
        <v>59</v>
      </c>
      <c r="F6" s="30" t="s">
        <v>59</v>
      </c>
      <c r="G6" s="22">
        <v>16</v>
      </c>
    </row>
    <row r="7" spans="2:7" ht="15.75" thickBot="1">
      <c r="B7" s="48" t="s">
        <v>57</v>
      </c>
      <c r="C7" s="48"/>
      <c r="D7" s="43">
        <v>87.39837398373983</v>
      </c>
      <c r="E7" s="43">
        <v>91.12903225806451</v>
      </c>
      <c r="F7" s="43">
        <v>91.34808853118712</v>
      </c>
      <c r="G7" s="44">
        <v>413</v>
      </c>
    </row>
    <row r="8" spans="2:7" s="53" customFormat="1" ht="28.5" customHeight="1">
      <c r="B8" s="75" t="s">
        <v>101</v>
      </c>
      <c r="C8" s="75"/>
      <c r="D8" s="75"/>
      <c r="E8" s="75"/>
      <c r="F8" s="75"/>
      <c r="G8" s="75"/>
    </row>
    <row r="9" spans="2:7" s="53" customFormat="1" ht="14.25">
      <c r="B9" s="79" t="s">
        <v>97</v>
      </c>
      <c r="C9" s="79"/>
      <c r="D9" s="79"/>
      <c r="E9" s="79"/>
      <c r="F9" s="79"/>
      <c r="G9" s="79"/>
    </row>
    <row r="10" spans="2:3" ht="14.25">
      <c r="B10" s="1" t="s">
        <v>58</v>
      </c>
      <c r="C10" s="1"/>
    </row>
  </sheetData>
  <sheetProtection sheet="1" objects="1" scenarios="1"/>
  <mergeCells count="2">
    <mergeCell ref="B8:G8"/>
    <mergeCell ref="B9:G9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B1:E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bestFit="1" customWidth="1"/>
    <col min="3" max="3" width="13.28125" style="0" bestFit="1" customWidth="1"/>
  </cols>
  <sheetData>
    <row r="1" spans="2:3" ht="15.75" customHeight="1" thickBot="1">
      <c r="B1" s="23" t="s">
        <v>131</v>
      </c>
      <c r="C1" s="23"/>
    </row>
    <row r="2" spans="2:3" ht="15.75" thickBot="1">
      <c r="B2" s="3"/>
      <c r="C2" s="29" t="s">
        <v>72</v>
      </c>
    </row>
    <row r="3" spans="2:3" ht="14.25">
      <c r="B3" s="4" t="s">
        <v>86</v>
      </c>
      <c r="C3" s="5">
        <v>20</v>
      </c>
    </row>
    <row r="4" spans="2:3" ht="14.25">
      <c r="B4" s="4" t="s">
        <v>73</v>
      </c>
      <c r="C4" s="1">
        <v>80</v>
      </c>
    </row>
    <row r="5" spans="2:5" ht="15" thickBot="1">
      <c r="B5" s="59" t="s">
        <v>94</v>
      </c>
      <c r="C5" s="58">
        <v>1631</v>
      </c>
      <c r="E5" s="54"/>
    </row>
    <row r="6" spans="2:3" ht="45" customHeight="1">
      <c r="B6" s="75" t="s">
        <v>100</v>
      </c>
      <c r="C6" s="75"/>
    </row>
    <row r="7" spans="2:3" ht="14.25">
      <c r="B7" s="80" t="s">
        <v>98</v>
      </c>
      <c r="C7" s="80"/>
    </row>
  </sheetData>
  <sheetProtection sheet="1" objects="1" scenarios="1"/>
  <mergeCells count="2">
    <mergeCell ref="B6:C6"/>
    <mergeCell ref="B7:C7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B1:C1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48.140625" style="0" customWidth="1"/>
    <col min="3" max="3" width="14.00390625" style="0" customWidth="1"/>
  </cols>
  <sheetData>
    <row r="1" spans="2:3" ht="15.75" thickBot="1">
      <c r="B1" s="23" t="s">
        <v>132</v>
      </c>
      <c r="C1" s="23"/>
    </row>
    <row r="2" spans="2:3" ht="15.75" thickBot="1">
      <c r="B2" s="3"/>
      <c r="C2" s="29" t="s">
        <v>72</v>
      </c>
    </row>
    <row r="3" spans="2:3" ht="14.25">
      <c r="B3" s="4" t="s">
        <v>74</v>
      </c>
      <c r="C3" s="6">
        <v>25</v>
      </c>
    </row>
    <row r="4" spans="2:3" ht="14.25">
      <c r="B4" s="4" t="s">
        <v>75</v>
      </c>
      <c r="C4" s="6">
        <v>17</v>
      </c>
    </row>
    <row r="5" spans="2:3" ht="14.25">
      <c r="B5" s="4" t="s">
        <v>76</v>
      </c>
      <c r="C5" s="6">
        <v>1</v>
      </c>
    </row>
    <row r="6" spans="2:3" ht="14.25">
      <c r="B6" s="4" t="s">
        <v>77</v>
      </c>
      <c r="C6" s="6">
        <v>5</v>
      </c>
    </row>
    <row r="7" spans="2:3" ht="14.25">
      <c r="B7" s="4" t="s">
        <v>78</v>
      </c>
      <c r="C7" s="6">
        <v>8</v>
      </c>
    </row>
    <row r="8" spans="2:3" ht="14.25">
      <c r="B8" s="4" t="s">
        <v>79</v>
      </c>
      <c r="C8" s="6">
        <v>3</v>
      </c>
    </row>
    <row r="9" spans="2:3" ht="14.25">
      <c r="B9" s="4" t="s">
        <v>80</v>
      </c>
      <c r="C9" s="6">
        <v>1</v>
      </c>
    </row>
    <row r="10" spans="2:3" ht="14.25">
      <c r="B10" s="4" t="s">
        <v>81</v>
      </c>
      <c r="C10" s="6">
        <v>3</v>
      </c>
    </row>
    <row r="11" spans="2:3" ht="14.25">
      <c r="B11" s="4" t="s">
        <v>82</v>
      </c>
      <c r="C11" s="6">
        <v>35</v>
      </c>
    </row>
    <row r="12" spans="2:3" ht="15" customHeight="1">
      <c r="B12" s="4" t="s">
        <v>83</v>
      </c>
      <c r="C12" s="5">
        <v>4</v>
      </c>
    </row>
    <row r="13" spans="2:3" ht="15" thickBot="1">
      <c r="B13" s="19" t="s">
        <v>94</v>
      </c>
      <c r="C13" s="22">
        <v>307</v>
      </c>
    </row>
    <row r="14" spans="2:3" ht="40.5" customHeight="1">
      <c r="B14" s="75" t="s">
        <v>99</v>
      </c>
      <c r="C14" s="75"/>
    </row>
    <row r="15" spans="2:3" ht="14.25">
      <c r="B15" s="28" t="s">
        <v>98</v>
      </c>
      <c r="C15" s="28"/>
    </row>
    <row r="16" ht="14.25">
      <c r="B16" s="1" t="s">
        <v>134</v>
      </c>
    </row>
  </sheetData>
  <sheetProtection/>
  <mergeCells count="1">
    <mergeCell ref="B14:C14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I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29.57421875" style="0" customWidth="1"/>
    <col min="3" max="3" width="2.8515625" style="0" bestFit="1" customWidth="1"/>
    <col min="4" max="7" width="18.7109375" style="0" customWidth="1"/>
  </cols>
  <sheetData>
    <row r="1" spans="2:9" ht="15.75" thickBot="1">
      <c r="B1" s="35" t="s">
        <v>109</v>
      </c>
      <c r="C1" s="35"/>
      <c r="D1" s="8"/>
      <c r="E1" s="8"/>
      <c r="F1" s="8"/>
      <c r="G1" s="8"/>
      <c r="H1" s="8"/>
      <c r="I1" s="8"/>
    </row>
    <row r="2" spans="2:7" ht="15.75" thickBot="1">
      <c r="B2" s="41" t="s">
        <v>84</v>
      </c>
      <c r="C2" s="41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54</v>
      </c>
      <c r="C3" s="57" t="s">
        <v>87</v>
      </c>
      <c r="D3" s="14">
        <v>87.87878787878788</v>
      </c>
      <c r="E3" s="14">
        <v>87.87878787878788</v>
      </c>
      <c r="F3" s="14">
        <v>87.87878787878788</v>
      </c>
      <c r="G3" s="11">
        <v>39</v>
      </c>
    </row>
    <row r="4" spans="2:7" ht="14.25">
      <c r="B4" s="1" t="s">
        <v>55</v>
      </c>
      <c r="C4" s="57" t="s">
        <v>87</v>
      </c>
      <c r="D4" s="14">
        <v>84.95575221238938</v>
      </c>
      <c r="E4" s="14">
        <v>87.61061946902655</v>
      </c>
      <c r="F4" s="14">
        <v>87.61061946902655</v>
      </c>
      <c r="G4" s="11">
        <v>98</v>
      </c>
    </row>
    <row r="5" spans="2:7" ht="14.25">
      <c r="B5" s="1" t="s">
        <v>56</v>
      </c>
      <c r="C5" s="57" t="s">
        <v>87</v>
      </c>
      <c r="D5" s="30" t="s">
        <v>59</v>
      </c>
      <c r="E5" s="30" t="s">
        <v>59</v>
      </c>
      <c r="F5" s="30" t="s">
        <v>59</v>
      </c>
      <c r="G5" s="11">
        <v>8</v>
      </c>
    </row>
    <row r="6" spans="2:7" ht="15.75" thickBot="1">
      <c r="B6" s="48" t="s">
        <v>57</v>
      </c>
      <c r="C6" s="48"/>
      <c r="D6" s="15">
        <v>85.2760736196319</v>
      </c>
      <c r="E6" s="15">
        <v>88.34355828220859</v>
      </c>
      <c r="F6" s="15">
        <v>88.95705521472392</v>
      </c>
      <c r="G6" s="13">
        <v>145</v>
      </c>
    </row>
    <row r="7" spans="2:7" ht="30.75" customHeight="1">
      <c r="B7" s="75" t="s">
        <v>107</v>
      </c>
      <c r="C7" s="75"/>
      <c r="D7" s="75"/>
      <c r="E7" s="75"/>
      <c r="F7" s="75"/>
      <c r="G7" s="75"/>
    </row>
    <row r="8" spans="2:7" ht="19.5" customHeight="1">
      <c r="B8" s="76" t="s">
        <v>95</v>
      </c>
      <c r="C8" s="76"/>
      <c r="D8" s="76"/>
      <c r="E8" s="76"/>
      <c r="F8" s="76"/>
      <c r="G8" s="76"/>
    </row>
    <row r="9" spans="2:3" ht="14.25">
      <c r="B9" s="1" t="s">
        <v>58</v>
      </c>
      <c r="C9" s="1"/>
    </row>
  </sheetData>
  <sheetProtection sheet="1" objects="1" scenarios="1"/>
  <mergeCells count="2">
    <mergeCell ref="B7:G7"/>
    <mergeCell ref="B8:G8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G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30.140625" style="0" customWidth="1"/>
    <col min="3" max="3" width="2.8515625" style="0" bestFit="1" customWidth="1"/>
    <col min="4" max="7" width="18.7109375" style="0" customWidth="1"/>
  </cols>
  <sheetData>
    <row r="1" spans="2:7" ht="15.75" thickBot="1">
      <c r="B1" s="35" t="s">
        <v>110</v>
      </c>
      <c r="C1" s="35"/>
      <c r="D1" s="8"/>
      <c r="E1" s="8"/>
      <c r="F1" s="8"/>
      <c r="G1" s="8"/>
    </row>
    <row r="2" spans="2:7" ht="15.75" thickBot="1">
      <c r="B2" s="41" t="s">
        <v>84</v>
      </c>
      <c r="C2" s="41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54</v>
      </c>
      <c r="C3" s="57" t="s">
        <v>87</v>
      </c>
      <c r="D3" s="14">
        <v>51.85185185185186</v>
      </c>
      <c r="E3" s="14">
        <v>60</v>
      </c>
      <c r="F3" s="14">
        <v>60.71428571428572</v>
      </c>
      <c r="G3" s="26">
        <v>60</v>
      </c>
    </row>
    <row r="4" spans="2:7" ht="14.25">
      <c r="B4" s="1" t="s">
        <v>55</v>
      </c>
      <c r="C4" s="57" t="s">
        <v>87</v>
      </c>
      <c r="D4" s="14">
        <v>19.607843137254903</v>
      </c>
      <c r="E4" s="14">
        <v>23.026315789473685</v>
      </c>
      <c r="F4" s="14">
        <v>25.49019607843137</v>
      </c>
      <c r="G4" s="26">
        <v>145</v>
      </c>
    </row>
    <row r="5" spans="2:7" ht="14.25">
      <c r="B5" s="1" t="s">
        <v>56</v>
      </c>
      <c r="C5" s="57" t="s">
        <v>87</v>
      </c>
      <c r="D5" s="30" t="s">
        <v>59</v>
      </c>
      <c r="E5" s="30" t="s">
        <v>59</v>
      </c>
      <c r="F5" s="30" t="s">
        <v>59</v>
      </c>
      <c r="G5" s="26">
        <v>6</v>
      </c>
    </row>
    <row r="6" spans="2:7" ht="15.75" thickBot="1">
      <c r="B6" s="48" t="s">
        <v>57</v>
      </c>
      <c r="C6" s="48"/>
      <c r="D6" s="15">
        <v>27.522935779816514</v>
      </c>
      <c r="E6" s="15">
        <v>32.11009174311926</v>
      </c>
      <c r="F6" s="15">
        <v>34.54545454545455</v>
      </c>
      <c r="G6" s="27">
        <v>211</v>
      </c>
    </row>
    <row r="7" spans="2:7" ht="36" customHeight="1">
      <c r="B7" s="75" t="s">
        <v>104</v>
      </c>
      <c r="C7" s="75"/>
      <c r="D7" s="75"/>
      <c r="E7" s="75"/>
      <c r="F7" s="75"/>
      <c r="G7" s="75"/>
    </row>
    <row r="8" spans="2:7" ht="15.75" customHeight="1">
      <c r="B8" s="76" t="s">
        <v>95</v>
      </c>
      <c r="C8" s="76"/>
      <c r="D8" s="76"/>
      <c r="E8" s="76"/>
      <c r="F8" s="76"/>
      <c r="G8" s="76"/>
    </row>
    <row r="9" spans="2:3" ht="14.25">
      <c r="B9" s="1" t="s">
        <v>58</v>
      </c>
      <c r="C9" s="1"/>
    </row>
  </sheetData>
  <sheetProtection sheet="1" objects="1" scenarios="1"/>
  <mergeCells count="2">
    <mergeCell ref="B7:G7"/>
    <mergeCell ref="B8:G8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I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29.8515625" style="0" customWidth="1"/>
    <col min="3" max="3" width="2.8515625" style="0" bestFit="1" customWidth="1"/>
    <col min="4" max="7" width="18.7109375" style="0" customWidth="1"/>
  </cols>
  <sheetData>
    <row r="1" spans="2:9" ht="15.75" thickBot="1">
      <c r="B1" s="35" t="s">
        <v>111</v>
      </c>
      <c r="C1" s="35"/>
      <c r="D1" s="8"/>
      <c r="E1" s="8"/>
      <c r="F1" s="8"/>
      <c r="G1" s="8"/>
      <c r="H1" s="8"/>
      <c r="I1" s="8"/>
    </row>
    <row r="2" spans="2:7" ht="15.75" thickBot="1">
      <c r="B2" s="41" t="s">
        <v>84</v>
      </c>
      <c r="C2" s="41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54</v>
      </c>
      <c r="C3" s="57" t="s">
        <v>87</v>
      </c>
      <c r="D3" s="14">
        <v>80.99173553719008</v>
      </c>
      <c r="E3" s="14">
        <v>85.24590163934427</v>
      </c>
      <c r="F3" s="14">
        <v>85.9504132231405</v>
      </c>
      <c r="G3" s="26">
        <v>119</v>
      </c>
    </row>
    <row r="4" spans="2:7" ht="14.25">
      <c r="B4" s="1" t="s">
        <v>55</v>
      </c>
      <c r="C4" s="57" t="s">
        <v>87</v>
      </c>
      <c r="D4" s="14">
        <v>80.1980198019802</v>
      </c>
      <c r="E4" s="14">
        <v>82.17821782178218</v>
      </c>
      <c r="F4" s="14">
        <v>84.15841584158416</v>
      </c>
      <c r="G4" s="26">
        <v>73</v>
      </c>
    </row>
    <row r="5" spans="2:7" ht="14.25">
      <c r="B5" s="1" t="s">
        <v>56</v>
      </c>
      <c r="C5" s="57" t="s">
        <v>87</v>
      </c>
      <c r="D5" s="30" t="s">
        <v>59</v>
      </c>
      <c r="E5" s="30" t="s">
        <v>59</v>
      </c>
      <c r="F5" s="30" t="s">
        <v>59</v>
      </c>
      <c r="G5" s="26">
        <v>1</v>
      </c>
    </row>
    <row r="6" spans="2:7" ht="15.75" thickBot="1">
      <c r="B6" s="48" t="s">
        <v>57</v>
      </c>
      <c r="C6" s="48"/>
      <c r="D6" s="15">
        <v>80.34934497816595</v>
      </c>
      <c r="E6" s="15">
        <v>83.47826086956522</v>
      </c>
      <c r="F6" s="15">
        <v>85.58951965065502</v>
      </c>
      <c r="G6" s="27">
        <v>193</v>
      </c>
    </row>
    <row r="7" spans="2:7" ht="31.5" customHeight="1">
      <c r="B7" s="77" t="s">
        <v>103</v>
      </c>
      <c r="C7" s="77"/>
      <c r="D7" s="77"/>
      <c r="E7" s="77"/>
      <c r="F7" s="77"/>
      <c r="G7" s="77"/>
    </row>
    <row r="8" spans="2:7" ht="21" customHeight="1">
      <c r="B8" s="76" t="s">
        <v>95</v>
      </c>
      <c r="C8" s="76"/>
      <c r="D8" s="76"/>
      <c r="E8" s="76"/>
      <c r="F8" s="76"/>
      <c r="G8" s="76"/>
    </row>
    <row r="9" spans="2:3" ht="14.25">
      <c r="B9" s="1" t="s">
        <v>58</v>
      </c>
      <c r="C9" s="1"/>
    </row>
  </sheetData>
  <sheetProtection sheet="1" objects="1" scenarios="1"/>
  <mergeCells count="2">
    <mergeCell ref="B7:G7"/>
    <mergeCell ref="B8:G8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H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30.8515625" style="0" customWidth="1"/>
    <col min="3" max="3" width="2.8515625" style="0" bestFit="1" customWidth="1"/>
    <col min="4" max="7" width="18.7109375" style="0" customWidth="1"/>
  </cols>
  <sheetData>
    <row r="1" spans="2:8" ht="15.75" thickBot="1">
      <c r="B1" s="35" t="s">
        <v>112</v>
      </c>
      <c r="C1" s="35"/>
      <c r="D1" s="8"/>
      <c r="E1" s="8"/>
      <c r="F1" s="8"/>
      <c r="G1" s="8"/>
      <c r="H1" s="9"/>
    </row>
    <row r="2" spans="2:7" ht="15.75" thickBot="1">
      <c r="B2" s="41" t="s">
        <v>84</v>
      </c>
      <c r="C2" s="41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54</v>
      </c>
      <c r="C3" s="57" t="s">
        <v>87</v>
      </c>
      <c r="D3" s="14">
        <v>81.81818181818181</v>
      </c>
      <c r="E3" s="14">
        <v>81.81818181818181</v>
      </c>
      <c r="F3" s="14">
        <v>81.81818181818181</v>
      </c>
      <c r="G3" s="11">
        <v>34</v>
      </c>
    </row>
    <row r="4" spans="2:7" ht="14.25">
      <c r="B4" s="1" t="s">
        <v>55</v>
      </c>
      <c r="C4" s="57" t="s">
        <v>87</v>
      </c>
      <c r="D4" s="14">
        <v>96.82539682539682</v>
      </c>
      <c r="E4" s="14">
        <v>96.82539682539682</v>
      </c>
      <c r="F4" s="14">
        <v>96.82539682539682</v>
      </c>
      <c r="G4" s="11">
        <v>60</v>
      </c>
    </row>
    <row r="5" spans="2:7" ht="14.25">
      <c r="B5" s="1" t="s">
        <v>56</v>
      </c>
      <c r="C5" s="57" t="s">
        <v>87</v>
      </c>
      <c r="D5" s="2" t="s">
        <v>59</v>
      </c>
      <c r="E5" s="2" t="s">
        <v>59</v>
      </c>
      <c r="F5" s="2" t="s">
        <v>59</v>
      </c>
      <c r="G5" s="11">
        <v>2</v>
      </c>
    </row>
    <row r="6" spans="2:7" ht="15.75" thickBot="1">
      <c r="B6" s="48" t="s">
        <v>57</v>
      </c>
      <c r="C6" s="48"/>
      <c r="D6" s="15">
        <v>90.0990099009901</v>
      </c>
      <c r="E6" s="15">
        <v>91.08910891089108</v>
      </c>
      <c r="F6" s="15">
        <v>91.08910891089108</v>
      </c>
      <c r="G6" s="13">
        <v>96</v>
      </c>
    </row>
    <row r="7" spans="2:7" ht="28.5" customHeight="1">
      <c r="B7" s="75" t="s">
        <v>102</v>
      </c>
      <c r="C7" s="75"/>
      <c r="D7" s="75"/>
      <c r="E7" s="75"/>
      <c r="F7" s="75"/>
      <c r="G7" s="75"/>
    </row>
    <row r="8" spans="2:7" ht="20.25" customHeight="1">
      <c r="B8" s="78" t="s">
        <v>95</v>
      </c>
      <c r="C8" s="78"/>
      <c r="D8" s="78"/>
      <c r="E8" s="78"/>
      <c r="F8" s="78"/>
      <c r="G8" s="78"/>
    </row>
    <row r="9" spans="2:3" ht="14.25">
      <c r="B9" s="1" t="s">
        <v>58</v>
      </c>
      <c r="C9" s="1"/>
    </row>
  </sheetData>
  <sheetProtection sheet="1" objects="1" scenarios="1"/>
  <mergeCells count="2">
    <mergeCell ref="B7:G7"/>
    <mergeCell ref="B8:G8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I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30.57421875" style="0" customWidth="1"/>
    <col min="3" max="3" width="2.8515625" style="0" bestFit="1" customWidth="1"/>
    <col min="4" max="7" width="18.7109375" style="0" customWidth="1"/>
  </cols>
  <sheetData>
    <row r="1" spans="2:9" ht="15.75" thickBot="1">
      <c r="B1" s="35" t="s">
        <v>113</v>
      </c>
      <c r="C1" s="35"/>
      <c r="D1" s="1"/>
      <c r="E1" s="1"/>
      <c r="F1" s="1"/>
      <c r="G1" s="1"/>
      <c r="H1" s="1"/>
      <c r="I1" s="1"/>
    </row>
    <row r="2" spans="2:7" ht="15.75" thickBot="1">
      <c r="B2" s="41" t="s">
        <v>84</v>
      </c>
      <c r="C2" s="41"/>
      <c r="D2" s="33" t="s">
        <v>91</v>
      </c>
      <c r="E2" s="33" t="s">
        <v>92</v>
      </c>
      <c r="F2" s="33" t="s">
        <v>93</v>
      </c>
      <c r="G2" s="34" t="s">
        <v>94</v>
      </c>
    </row>
    <row r="3" spans="2:9" ht="14.25">
      <c r="B3" s="1" t="s">
        <v>54</v>
      </c>
      <c r="C3" s="57" t="s">
        <v>87</v>
      </c>
      <c r="D3" s="14">
        <v>86.39455782312925</v>
      </c>
      <c r="E3" s="14">
        <v>92</v>
      </c>
      <c r="F3" s="14">
        <v>92</v>
      </c>
      <c r="G3" s="11">
        <v>134</v>
      </c>
      <c r="H3" s="1"/>
      <c r="I3" s="1"/>
    </row>
    <row r="4" spans="2:9" ht="14.25">
      <c r="B4" s="1" t="s">
        <v>55</v>
      </c>
      <c r="C4" s="57" t="s">
        <v>87</v>
      </c>
      <c r="D4" s="14">
        <v>88.04347826086956</v>
      </c>
      <c r="E4" s="14">
        <v>90.54545454545455</v>
      </c>
      <c r="F4" s="14">
        <v>90.94202898550725</v>
      </c>
      <c r="G4" s="11">
        <v>220</v>
      </c>
      <c r="H4" s="1"/>
      <c r="I4" s="1"/>
    </row>
    <row r="5" spans="2:9" ht="14.25">
      <c r="B5" s="1" t="s">
        <v>56</v>
      </c>
      <c r="C5" s="57" t="s">
        <v>87</v>
      </c>
      <c r="D5" s="2" t="s">
        <v>59</v>
      </c>
      <c r="E5" s="2" t="s">
        <v>59</v>
      </c>
      <c r="F5" s="2" t="s">
        <v>59</v>
      </c>
      <c r="G5" s="11">
        <v>6</v>
      </c>
      <c r="H5" s="1"/>
      <c r="I5" s="1"/>
    </row>
    <row r="6" spans="2:9" ht="15.75" thickBot="1">
      <c r="B6" s="48" t="s">
        <v>57</v>
      </c>
      <c r="C6" s="48"/>
      <c r="D6" s="15">
        <v>86.90744920993228</v>
      </c>
      <c r="E6" s="15">
        <v>90.78651685393258</v>
      </c>
      <c r="F6" s="15">
        <v>91.03139013452915</v>
      </c>
      <c r="G6" s="13">
        <v>360</v>
      </c>
      <c r="H6" s="1"/>
      <c r="I6" s="1"/>
    </row>
    <row r="7" spans="2:9" ht="28.5" customHeight="1">
      <c r="B7" s="75" t="s">
        <v>101</v>
      </c>
      <c r="C7" s="75"/>
      <c r="D7" s="75"/>
      <c r="E7" s="75"/>
      <c r="F7" s="75"/>
      <c r="G7" s="75"/>
      <c r="H7" s="1"/>
      <c r="I7" s="1"/>
    </row>
    <row r="8" spans="2:9" ht="14.25">
      <c r="B8" s="78" t="s">
        <v>95</v>
      </c>
      <c r="C8" s="78"/>
      <c r="D8" s="78"/>
      <c r="E8" s="78"/>
      <c r="F8" s="78"/>
      <c r="G8" s="78"/>
      <c r="H8" s="1"/>
      <c r="I8" s="1"/>
    </row>
    <row r="9" spans="2:3" ht="14.25">
      <c r="B9" s="1" t="s">
        <v>58</v>
      </c>
      <c r="C9" s="1"/>
    </row>
  </sheetData>
  <sheetProtection sheet="1" objects="1" scenarios="1"/>
  <mergeCells count="2">
    <mergeCell ref="B7:G7"/>
    <mergeCell ref="B8:G8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K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31.28125" style="0" customWidth="1"/>
    <col min="3" max="3" width="2.8515625" style="0" bestFit="1" customWidth="1"/>
    <col min="4" max="7" width="18.7109375" style="0" customWidth="1"/>
  </cols>
  <sheetData>
    <row r="1" spans="2:10" ht="15.75" thickBot="1">
      <c r="B1" s="35" t="s">
        <v>114</v>
      </c>
      <c r="C1" s="35"/>
      <c r="D1" s="1"/>
      <c r="E1" s="1"/>
      <c r="F1" s="1"/>
      <c r="G1" s="1"/>
      <c r="H1" s="1"/>
      <c r="I1" s="1"/>
      <c r="J1" s="1"/>
    </row>
    <row r="2" spans="2:7" ht="15.75" thickBot="1">
      <c r="B2" s="41" t="s">
        <v>89</v>
      </c>
      <c r="C2" s="41"/>
      <c r="D2" s="33" t="s">
        <v>91</v>
      </c>
      <c r="E2" s="33" t="s">
        <v>92</v>
      </c>
      <c r="F2" s="33" t="s">
        <v>93</v>
      </c>
      <c r="G2" s="34" t="s">
        <v>94</v>
      </c>
    </row>
    <row r="3" spans="2:10" ht="14.25">
      <c r="B3" s="1" t="s">
        <v>60</v>
      </c>
      <c r="C3" s="57" t="s">
        <v>87</v>
      </c>
      <c r="D3" s="14">
        <v>36.231884057971016</v>
      </c>
      <c r="E3" s="14">
        <v>40.57971014492754</v>
      </c>
      <c r="F3" s="14">
        <v>64.28571428571429</v>
      </c>
      <c r="G3" s="24">
        <v>70</v>
      </c>
      <c r="H3" s="1"/>
      <c r="I3" s="1"/>
      <c r="J3" s="1"/>
    </row>
    <row r="4" spans="2:10" ht="14.25">
      <c r="B4" s="1" t="s">
        <v>54</v>
      </c>
      <c r="C4" s="57" t="s">
        <v>87</v>
      </c>
      <c r="D4" s="14">
        <v>26.666666666666668</v>
      </c>
      <c r="E4" s="14">
        <v>33.333333333333336</v>
      </c>
      <c r="F4" s="14">
        <v>46.666666666666664</v>
      </c>
      <c r="G4" s="24">
        <v>75</v>
      </c>
      <c r="H4" s="1"/>
      <c r="I4" s="1"/>
      <c r="J4" s="1"/>
    </row>
    <row r="5" spans="2:10" ht="14.25">
      <c r="B5" s="1" t="s">
        <v>55</v>
      </c>
      <c r="C5" s="57" t="s">
        <v>87</v>
      </c>
      <c r="D5" s="14">
        <v>28.571428571428577</v>
      </c>
      <c r="E5" s="14">
        <v>37.5886524822695</v>
      </c>
      <c r="F5" s="14">
        <v>60</v>
      </c>
      <c r="G5" s="24">
        <v>140</v>
      </c>
      <c r="H5" s="1"/>
      <c r="I5" s="1"/>
      <c r="J5" s="1"/>
    </row>
    <row r="6" spans="2:10" ht="14.25">
      <c r="B6" s="1" t="s">
        <v>56</v>
      </c>
      <c r="C6" s="57" t="s">
        <v>87</v>
      </c>
      <c r="D6" s="14">
        <v>25.352112676056336</v>
      </c>
      <c r="E6" s="14">
        <v>35.2112676056338</v>
      </c>
      <c r="F6" s="14">
        <v>53.521126760563384</v>
      </c>
      <c r="G6" s="24">
        <v>71</v>
      </c>
      <c r="H6" s="1"/>
      <c r="I6" s="1"/>
      <c r="J6" s="1"/>
    </row>
    <row r="7" spans="2:10" ht="14.25">
      <c r="B7" s="1" t="s">
        <v>61</v>
      </c>
      <c r="C7" s="57" t="s">
        <v>87</v>
      </c>
      <c r="D7" s="30" t="s">
        <v>59</v>
      </c>
      <c r="E7" s="30" t="s">
        <v>59</v>
      </c>
      <c r="F7" s="30" t="s">
        <v>59</v>
      </c>
      <c r="G7" s="24">
        <v>11</v>
      </c>
      <c r="H7" s="1"/>
      <c r="I7" s="1"/>
      <c r="J7" s="1"/>
    </row>
    <row r="8" spans="2:10" ht="15.75" thickBot="1">
      <c r="B8" s="48" t="s">
        <v>57</v>
      </c>
      <c r="C8" s="48"/>
      <c r="D8" s="15">
        <v>29.23497267759563</v>
      </c>
      <c r="E8" s="15">
        <v>37.60217983651226</v>
      </c>
      <c r="F8" s="15">
        <v>56.94822888283378</v>
      </c>
      <c r="G8" s="25">
        <v>367</v>
      </c>
      <c r="H8" s="1"/>
      <c r="I8" s="1"/>
      <c r="J8" s="1"/>
    </row>
    <row r="9" spans="2:11" ht="28.5" customHeight="1">
      <c r="B9" s="75" t="s">
        <v>106</v>
      </c>
      <c r="C9" s="75"/>
      <c r="D9" s="75"/>
      <c r="E9" s="75"/>
      <c r="F9" s="75"/>
      <c r="G9" s="75"/>
      <c r="H9" s="1"/>
      <c r="I9" s="1"/>
      <c r="J9" s="1"/>
      <c r="K9" s="1"/>
    </row>
    <row r="10" spans="2:11" ht="14.25">
      <c r="B10" s="78" t="s">
        <v>96</v>
      </c>
      <c r="C10" s="78"/>
      <c r="D10" s="78"/>
      <c r="E10" s="78"/>
      <c r="F10" s="78"/>
      <c r="G10" s="78"/>
      <c r="H10" s="1"/>
      <c r="I10" s="1"/>
      <c r="J10" s="1"/>
      <c r="K10" s="1"/>
    </row>
    <row r="11" spans="2:3" ht="14.25">
      <c r="B11" s="1" t="s">
        <v>58</v>
      </c>
      <c r="C11" s="1"/>
    </row>
  </sheetData>
  <sheetProtection sheet="1" objects="1" scenarios="1"/>
  <mergeCells count="2">
    <mergeCell ref="B9:G9"/>
    <mergeCell ref="B10:G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B1:H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" max="2" width="30.421875" style="0" customWidth="1"/>
    <col min="3" max="3" width="2.8515625" style="0" bestFit="1" customWidth="1"/>
    <col min="4" max="7" width="18.7109375" style="0" customWidth="1"/>
  </cols>
  <sheetData>
    <row r="1" spans="2:3" ht="15.75" thickBot="1">
      <c r="B1" s="35" t="s">
        <v>115</v>
      </c>
      <c r="C1" s="35"/>
    </row>
    <row r="2" spans="2:7" ht="15.75" thickBot="1">
      <c r="B2" s="41" t="s">
        <v>89</v>
      </c>
      <c r="C2" s="41"/>
      <c r="D2" s="33" t="s">
        <v>91</v>
      </c>
      <c r="E2" s="33" t="s">
        <v>92</v>
      </c>
      <c r="F2" s="33" t="s">
        <v>93</v>
      </c>
      <c r="G2" s="34" t="s">
        <v>94</v>
      </c>
    </row>
    <row r="3" spans="2:7" ht="14.25">
      <c r="B3" s="1" t="s">
        <v>60</v>
      </c>
      <c r="C3" s="57" t="s">
        <v>87</v>
      </c>
      <c r="D3" s="14">
        <v>90</v>
      </c>
      <c r="E3" s="14">
        <v>90</v>
      </c>
      <c r="F3" s="14">
        <v>90</v>
      </c>
      <c r="G3" s="24">
        <v>30</v>
      </c>
    </row>
    <row r="4" spans="2:7" ht="14.25">
      <c r="B4" s="1" t="s">
        <v>54</v>
      </c>
      <c r="C4" s="57" t="s">
        <v>87</v>
      </c>
      <c r="D4" s="14">
        <v>92.98245614035088</v>
      </c>
      <c r="E4" s="14">
        <v>94.73684210526316</v>
      </c>
      <c r="F4" s="14">
        <v>94.73684210526316</v>
      </c>
      <c r="G4" s="24">
        <v>57</v>
      </c>
    </row>
    <row r="5" spans="2:7" ht="14.25">
      <c r="B5" s="1" t="s">
        <v>55</v>
      </c>
      <c r="C5" s="57" t="s">
        <v>87</v>
      </c>
      <c r="D5" s="14">
        <v>81.48148148148148</v>
      </c>
      <c r="E5" s="14">
        <v>85.18518518518519</v>
      </c>
      <c r="F5" s="14">
        <v>87.27272727272727</v>
      </c>
      <c r="G5" s="24">
        <v>55</v>
      </c>
    </row>
    <row r="6" spans="2:7" ht="14.25">
      <c r="B6" s="1" t="s">
        <v>56</v>
      </c>
      <c r="C6" s="57" t="s">
        <v>87</v>
      </c>
      <c r="D6" s="30" t="s">
        <v>59</v>
      </c>
      <c r="E6" s="30" t="s">
        <v>59</v>
      </c>
      <c r="F6" s="30" t="s">
        <v>59</v>
      </c>
      <c r="G6" s="24">
        <v>27</v>
      </c>
    </row>
    <row r="7" spans="2:7" ht="14.25">
      <c r="B7" s="1" t="s">
        <v>61</v>
      </c>
      <c r="C7" s="57" t="s">
        <v>87</v>
      </c>
      <c r="D7" s="30" t="s">
        <v>59</v>
      </c>
      <c r="E7" s="30" t="s">
        <v>59</v>
      </c>
      <c r="F7" s="30" t="s">
        <v>59</v>
      </c>
      <c r="G7" s="24">
        <v>3</v>
      </c>
    </row>
    <row r="8" spans="2:7" ht="15.75" thickBot="1">
      <c r="B8" s="48" t="s">
        <v>57</v>
      </c>
      <c r="C8" s="48"/>
      <c r="D8" s="15">
        <v>85.38011695906432</v>
      </c>
      <c r="E8" s="15">
        <v>88.30409356725146</v>
      </c>
      <c r="F8" s="15">
        <v>88.95348837209302</v>
      </c>
      <c r="G8" s="25">
        <v>172</v>
      </c>
    </row>
    <row r="9" spans="2:8" ht="29.25" customHeight="1">
      <c r="B9" s="75" t="s">
        <v>107</v>
      </c>
      <c r="C9" s="75"/>
      <c r="D9" s="75"/>
      <c r="E9" s="75"/>
      <c r="F9" s="75"/>
      <c r="G9" s="75"/>
      <c r="H9" s="1"/>
    </row>
    <row r="10" spans="2:8" ht="14.25">
      <c r="B10" s="78" t="s">
        <v>96</v>
      </c>
      <c r="C10" s="78"/>
      <c r="D10" s="78"/>
      <c r="E10" s="78"/>
      <c r="F10" s="78"/>
      <c r="G10" s="78"/>
      <c r="H10" s="1"/>
    </row>
    <row r="11" spans="2:3" ht="14.25">
      <c r="B11" s="1" t="s">
        <v>58</v>
      </c>
      <c r="C11" s="1"/>
    </row>
  </sheetData>
  <sheetProtection sheet="1" objects="1" scenarios="1"/>
  <mergeCells count="2">
    <mergeCell ref="B9:G9"/>
    <mergeCell ref="B10:G10"/>
  </mergeCells>
  <printOptions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Footer>&amp;LImplementation of Community Orders (OMCCS)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Ministry of Justice</Manager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Implementation of Community Orders (OMCCS) - Chapter 4 tables</dc:title>
  <dc:subject>Implementation of Community Orders (OMCCS) - Chapter 4 tables</dc:subject>
  <dc:creator>Ministry of Justice</dc:creator>
  <cp:keywords>Implementation; Community; Order; OMCCS; Chapter 4; table;</cp:keywords>
  <dc:description/>
  <cp:lastModifiedBy>nhogben</cp:lastModifiedBy>
  <cp:lastPrinted>2014-03-24T16:44:33Z</cp:lastPrinted>
  <dcterms:created xsi:type="dcterms:W3CDTF">1996-10-14T23:33:28Z</dcterms:created>
  <dcterms:modified xsi:type="dcterms:W3CDTF">2014-03-24T16:45:55Z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0x0101000511CE6A2FD2BA439187A6FA21C6F5740067A7C61D3B86014AA87D05741E1C3EA6</vt:lpwstr>
  </property>
</Properties>
</file>