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LA Dropdown" sheetId="1" r:id="rId1"/>
    <sheet name="2014-15" sheetId="2" r:id="rId2"/>
    <sheet name="2015-16" sheetId="3" r:id="rId3"/>
  </sheets>
  <definedNames>
    <definedName name="AuthorityList">'LA Dropdown'!$J$4:$J$409</definedName>
    <definedName name="_xlnm.Print_Area" localSheetId="1">'2014-15'!$B$1:$BH$533</definedName>
    <definedName name="_xlnm.Print_Area" localSheetId="2">'2015-16'!$B$1:$BF$533</definedName>
    <definedName name="_xlnm.Print_Area" localSheetId="0">'LA Dropdown'!$A$1:$H$60</definedName>
    <definedName name="_xlnm.Print_Titles" localSheetId="1">'2014-15'!$B:$C,'2014-15'!$3:$6</definedName>
    <definedName name="_xlnm.Print_Titles" localSheetId="2">'2015-16'!$B:$C,'2015-16'!$3:$6</definedName>
  </definedNames>
  <calcPr fullCalcOnLoad="1"/>
</workbook>
</file>

<file path=xl/sharedStrings.xml><?xml version="1.0" encoding="utf-8"?>
<sst xmlns="http://schemas.openxmlformats.org/spreadsheetml/2006/main" count="2624" uniqueCount="907">
  <si>
    <t>TE</t>
  </si>
  <si>
    <t>R403</t>
  </si>
  <si>
    <t>TS</t>
  </si>
  <si>
    <t>TM</t>
  </si>
  <si>
    <t>TL</t>
  </si>
  <si>
    <t>TSCFIR</t>
  </si>
  <si>
    <t>TSCNFIR</t>
  </si>
  <si>
    <t>TUFIR</t>
  </si>
  <si>
    <t>TUNFIR</t>
  </si>
  <si>
    <t>TSD</t>
  </si>
  <si>
    <t>TSFIR</t>
  </si>
  <si>
    <t>TMD</t>
  </si>
  <si>
    <t>TFIR</t>
  </si>
  <si>
    <t>TLB</t>
  </si>
  <si>
    <t>TILB</t>
  </si>
  <si>
    <t>TOLB</t>
  </si>
  <si>
    <t>R570</t>
  </si>
  <si>
    <t>DB_EDU</t>
  </si>
  <si>
    <t>DB_FIR</t>
  </si>
  <si>
    <t>DB_OTH</t>
  </si>
  <si>
    <t>R555</t>
  </si>
  <si>
    <t>R371</t>
  </si>
  <si>
    <t>R372</t>
  </si>
  <si>
    <t>R373</t>
  </si>
  <si>
    <t>R374</t>
  </si>
  <si>
    <t>R375</t>
  </si>
  <si>
    <t>R376</t>
  </si>
  <si>
    <t>R377</t>
  </si>
  <si>
    <t>R378</t>
  </si>
  <si>
    <t>R379</t>
  </si>
  <si>
    <t>R380</t>
  </si>
  <si>
    <t>R381</t>
  </si>
  <si>
    <t>R382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</si>
  <si>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</si>
  <si>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</si>
  <si>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</si>
  <si>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</si>
  <si>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</si>
  <si>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</si>
  <si>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</si>
  <si>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</si>
  <si>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</si>
  <si>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</si>
  <si>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</si>
  <si>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</si>
  <si>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</si>
  <si>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</si>
  <si>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</si>
  <si>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</si>
  <si>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</si>
  <si>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</si>
  <si>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</si>
  <si>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</si>
  <si>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</si>
  <si>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</si>
  <si>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</si>
  <si>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</si>
  <si>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</si>
  <si>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</si>
  <si>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</si>
  <si>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</si>
  <si>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</si>
  <si>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</si>
  <si>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</si>
  <si>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</si>
  <si>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</si>
  <si>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</si>
  <si>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</si>
  <si>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</si>
  <si>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R383</t>
  </si>
  <si>
    <t>R384</t>
  </si>
  <si>
    <t>R385</t>
  </si>
  <si>
    <t>R386</t>
  </si>
  <si>
    <t>R387</t>
  </si>
  <si>
    <t>R388</t>
  </si>
  <si>
    <t>R389</t>
  </si>
  <si>
    <t>R390</t>
  </si>
  <si>
    <t>R391</t>
  </si>
  <si>
    <t>R392</t>
  </si>
  <si>
    <t>R393</t>
  </si>
  <si>
    <t>R394</t>
  </si>
  <si>
    <t>R395</t>
  </si>
  <si>
    <t>R396</t>
  </si>
  <si>
    <t>R397</t>
  </si>
  <si>
    <t>R398</t>
  </si>
  <si>
    <t>R399</t>
  </si>
  <si>
    <t>R400</t>
  </si>
  <si>
    <t>R401</t>
  </si>
  <si>
    <t>R402</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</si>
  <si>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</si>
  <si>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</si>
  <si>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</si>
  <si>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</si>
  <si>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</si>
  <si>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</si>
  <si>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</si>
  <si>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</si>
  <si>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</si>
  <si>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</si>
  <si>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</si>
  <si>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</si>
  <si>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</si>
  <si>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</si>
  <si>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</si>
  <si>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</si>
  <si>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</si>
  <si>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</si>
  <si>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</si>
  <si>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</si>
  <si>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</si>
  <si>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</si>
  <si>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</si>
  <si>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</si>
  <si>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</si>
  <si>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</si>
  <si>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</si>
  <si>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</si>
  <si>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</si>
  <si>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</si>
  <si>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</si>
  <si>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</si>
  <si>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</si>
  <si>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</si>
  <si>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</si>
  <si>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</si>
  <si>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</si>
  <si>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</si>
  <si>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</si>
  <si>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</si>
  <si>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</si>
  <si>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</si>
  <si>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</si>
  <si>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</si>
  <si>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</si>
  <si>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</si>
  <si>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</si>
  <si>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</si>
  <si>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</si>
  <si>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</si>
  <si>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</si>
  <si>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</si>
  <si>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</si>
  <si>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</si>
  <si>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</si>
  <si>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</si>
  <si>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</si>
  <si>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</si>
  <si>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</si>
  <si>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</si>
  <si>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</si>
  <si>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</si>
  <si>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</si>
  <si>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</si>
  <si>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</si>
  <si>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</si>
  <si>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</si>
  <si>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</si>
  <si>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</si>
  <si>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</si>
  <si>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</si>
  <si>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</si>
  <si>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</si>
  <si>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</si>
  <si>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</si>
  <si>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</si>
  <si>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</si>
  <si>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</si>
  <si>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</si>
  <si>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</si>
  <si>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</si>
  <si>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</si>
  <si>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R301</t>
  </si>
  <si>
    <t>R302</t>
  </si>
  <si>
    <t>R303</t>
  </si>
  <si>
    <t>R304</t>
  </si>
  <si>
    <t>R305</t>
  </si>
  <si>
    <t>R306</t>
  </si>
  <si>
    <t>R572</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</si>
  <si>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</si>
  <si>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</si>
  <si>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</si>
  <si>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</si>
  <si>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</si>
  <si>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</si>
  <si>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</si>
  <si>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</si>
  <si>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</si>
  <si>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</si>
  <si>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</si>
  <si>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</si>
  <si>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</si>
  <si>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</si>
  <si>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</si>
  <si>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</si>
  <si>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</si>
  <si>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</si>
  <si>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</si>
  <si>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</si>
  <si>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</si>
  <si>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</si>
  <si>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</si>
  <si>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</si>
  <si>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</si>
  <si>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</si>
  <si>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</si>
  <si>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</si>
  <si>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</si>
  <si>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</si>
  <si>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</si>
  <si>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</si>
  <si>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</si>
  <si>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</si>
  <si>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</si>
  <si>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</si>
  <si>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</si>
  <si>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</si>
  <si>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</si>
  <si>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</si>
  <si>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</si>
  <si>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</si>
  <si>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</si>
  <si>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</si>
  <si>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</si>
  <si>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</si>
  <si>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</si>
  <si>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</si>
  <si>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</si>
  <si>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</si>
  <si>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</si>
  <si>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</si>
  <si>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</si>
  <si>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</si>
  <si>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</si>
  <si>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</si>
  <si>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</si>
  <si>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</si>
  <si>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</si>
  <si>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</si>
  <si>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</si>
  <si>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</si>
  <si>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</si>
  <si>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</si>
  <si>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</si>
  <si>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</si>
  <si>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</si>
  <si>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</si>
  <si>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</si>
  <si>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</si>
  <si>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</si>
  <si>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</si>
  <si>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</si>
  <si>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</si>
  <si>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</si>
  <si>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</si>
  <si>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</si>
  <si>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</si>
  <si>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</si>
  <si>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</si>
  <si>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</si>
  <si>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</si>
  <si>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</si>
  <si>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</si>
  <si>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</si>
  <si>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</si>
  <si>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</si>
  <si>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</si>
  <si>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</si>
  <si>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</si>
  <si>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</si>
  <si>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</si>
  <si>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</si>
  <si>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</si>
  <si>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</si>
  <si>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</si>
  <si>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</si>
  <si>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</si>
  <si>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</si>
  <si>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</si>
  <si>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</si>
  <si>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</si>
  <si>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</si>
  <si>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</si>
  <si>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</si>
  <si>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</si>
  <si>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</si>
  <si>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</si>
  <si>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</si>
  <si>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</si>
  <si>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</si>
  <si>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</si>
  <si>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</si>
  <si>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</si>
  <si>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</si>
  <si>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</si>
  <si>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</si>
  <si>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</si>
  <si>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</si>
  <si>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</si>
  <si>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</si>
  <si>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</si>
  <si>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</si>
  <si>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</si>
  <si>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</si>
  <si>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</si>
  <si>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</si>
  <si>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</si>
  <si>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</si>
  <si>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</si>
  <si>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</si>
  <si>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</si>
  <si>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</si>
  <si>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</si>
  <si>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</si>
  <si>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</si>
  <si>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</si>
  <si>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</si>
  <si>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</si>
  <si>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</si>
  <si>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</si>
  <si>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</si>
  <si>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</si>
  <si>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</si>
  <si>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</si>
  <si>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</si>
  <si>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</si>
  <si>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</si>
  <si>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</si>
  <si>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</si>
  <si>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</si>
  <si>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</si>
  <si>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</si>
  <si>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</si>
  <si>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</si>
  <si>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</si>
  <si>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</si>
  <si>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</si>
  <si>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</si>
  <si>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</si>
  <si>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</si>
  <si>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</si>
  <si>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</si>
  <si>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</si>
  <si>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</si>
  <si>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</si>
  <si>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</si>
  <si>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</si>
  <si>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</si>
  <si>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</si>
  <si>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</si>
  <si>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</si>
  <si>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</si>
  <si>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</si>
  <si>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</si>
  <si>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</si>
  <si>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</si>
  <si>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</si>
  <si>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</si>
  <si>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</si>
  <si>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</si>
  <si>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</si>
  <si>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</si>
  <si>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</si>
  <si>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</si>
  <si>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</si>
  <si>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</si>
  <si>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</si>
  <si>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</si>
  <si>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</si>
  <si>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</si>
  <si>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</si>
  <si>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</si>
  <si>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</si>
  <si>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</si>
  <si>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</si>
  <si>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</si>
  <si>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</si>
  <si>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</si>
  <si>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</si>
  <si>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</si>
  <si>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</si>
  <si>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</si>
  <si>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</si>
  <si>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</si>
  <si>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</si>
  <si>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</si>
  <si>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</si>
  <si>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</si>
  <si>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</si>
  <si>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</si>
  <si>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</si>
  <si>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</si>
  <si>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</si>
  <si>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</si>
  <si>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</si>
  <si>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</si>
  <si>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</si>
  <si>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</si>
  <si>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</si>
  <si>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</si>
  <si>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</si>
  <si>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</si>
  <si>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</si>
  <si>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</si>
  <si>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R579</t>
  </si>
  <si>
    <t>Local Authority</t>
  </si>
  <si>
    <t>Settlement Funding Assessment</t>
  </si>
  <si>
    <t>Revenue Support Grant</t>
  </si>
  <si>
    <t>of which:</t>
  </si>
  <si>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</si>
  <si>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</si>
  <si>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</si>
  <si>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</si>
  <si>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</si>
  <si>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</si>
  <si>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</si>
  <si>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</si>
  <si>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</si>
  <si>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</si>
  <si>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</si>
  <si>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Shire unitaries with fire</t>
  </si>
  <si>
    <t>Shire unitaries without fire</t>
  </si>
  <si>
    <t>Shire counties with fire</t>
  </si>
  <si>
    <t>Shire counties without fire</t>
  </si>
  <si>
    <t>Shire districts</t>
  </si>
  <si>
    <t>Combined fire authorities</t>
  </si>
  <si>
    <t>FLOOR DAMPING GROUPS</t>
  </si>
  <si>
    <t>Shire Districts</t>
  </si>
  <si>
    <t>GREATER LONDON</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</si>
  <si>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</si>
  <si>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</si>
  <si>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</si>
  <si>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</si>
  <si>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</si>
  <si>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</si>
  <si>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</si>
  <si>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</si>
  <si>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</si>
  <si>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</si>
  <si>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</si>
  <si>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</si>
  <si>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</si>
  <si>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</si>
  <si>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</si>
  <si>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</si>
  <si>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</si>
  <si>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</si>
  <si>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</si>
  <si>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</si>
  <si>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</si>
  <si>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</si>
  <si>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</si>
  <si>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</si>
  <si>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</si>
  <si>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</si>
  <si>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</si>
  <si>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</si>
  <si>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</si>
  <si>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</si>
  <si>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</si>
  <si>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</si>
  <si>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</si>
  <si>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GLA - fire</t>
  </si>
  <si>
    <t>GLA - Mayor</t>
  </si>
  <si>
    <t>GREATER MANCHESTER</t>
  </si>
  <si>
    <t>Bolton</t>
  </si>
  <si>
    <t>Bury</t>
  </si>
  <si>
    <t>Manchester</t>
  </si>
  <si>
    <t>Oldham</t>
  </si>
  <si>
    <t>Rochdale</t>
  </si>
  <si>
    <t>Salford</t>
  </si>
  <si>
    <t>Stockport</t>
  </si>
  <si>
    <t>Tameside</t>
  </si>
  <si>
    <t>Trafford</t>
  </si>
  <si>
    <t>Wigan</t>
  </si>
  <si>
    <t>Greater Manchester Fire</t>
  </si>
  <si>
    <t>MERSEYSIDE</t>
  </si>
  <si>
    <t>Knowsley</t>
  </si>
  <si>
    <t>Liverpool</t>
  </si>
  <si>
    <t>Sefton</t>
  </si>
  <si>
    <t>St Helens</t>
  </si>
  <si>
    <t>Wirral</t>
  </si>
  <si>
    <t>Merseyside Fire</t>
  </si>
  <si>
    <t>SOUTH YORKSHIRE</t>
  </si>
  <si>
    <t>Barnsley</t>
  </si>
  <si>
    <t>Doncaster</t>
  </si>
  <si>
    <t>Rotherham</t>
  </si>
  <si>
    <t>Sheffield</t>
  </si>
  <si>
    <t>South Yorkshire Fire</t>
  </si>
  <si>
    <t>TYNE AND WEAR</t>
  </si>
  <si>
    <t>Gateshead</t>
  </si>
  <si>
    <t>Newcastle upon Tyne</t>
  </si>
  <si>
    <t>North Tyneside</t>
  </si>
  <si>
    <t>South Tyneside</t>
  </si>
  <si>
    <t>Sunderland</t>
  </si>
  <si>
    <t>Tyne and Wear Fire</t>
  </si>
  <si>
    <t>WEST MIDLANDS</t>
  </si>
  <si>
    <t>Birmingham</t>
  </si>
  <si>
    <t>Coventry</t>
  </si>
  <si>
    <t>Dudley</t>
  </si>
  <si>
    <t>Sandwell</t>
  </si>
  <si>
    <t>Solihull</t>
  </si>
  <si>
    <t>Walsall</t>
  </si>
  <si>
    <t>Wolverhampton</t>
  </si>
  <si>
    <t>West Midlands Fire</t>
  </si>
  <si>
    <t>WEST YORKSHIRE</t>
  </si>
  <si>
    <t>Bradford</t>
  </si>
  <si>
    <t>Calderdale</t>
  </si>
  <si>
    <t>Kirklees</t>
  </si>
  <si>
    <t>Leeds</t>
  </si>
  <si>
    <t>Wakefield</t>
  </si>
  <si>
    <t>West Yorkshire Fire</t>
  </si>
  <si>
    <t>ALL PURPOSE AUTHORITIES</t>
  </si>
  <si>
    <t>Bath &amp; North East Somerset</t>
  </si>
  <si>
    <t>Bedford</t>
  </si>
  <si>
    <t>Blackburn with Darwen</t>
  </si>
  <si>
    <t>Blackpool</t>
  </si>
  <si>
    <t>Bournemouth</t>
  </si>
  <si>
    <t>Bracknell Forest</t>
  </si>
  <si>
    <t>Brighton &amp; Hove</t>
  </si>
  <si>
    <t>Bristol</t>
  </si>
  <si>
    <t>Central Bedfordshire</t>
  </si>
  <si>
    <t>Cheshire East</t>
  </si>
  <si>
    <t>Cheshire West &amp; Chester</t>
  </si>
  <si>
    <t>Cornwall</t>
  </si>
  <si>
    <t>Darlington</t>
  </si>
  <si>
    <t>Derby</t>
  </si>
  <si>
    <t>Durham</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</si>
  <si>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</si>
  <si>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</si>
  <si>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</si>
  <si>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</si>
  <si>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</si>
  <si>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</si>
  <si>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</si>
  <si>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</si>
  <si>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</si>
  <si>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</si>
  <si>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</si>
  <si>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</si>
  <si>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</si>
  <si>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</si>
  <si>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Northumberland</t>
  </si>
  <si>
    <t>Nottingham</t>
  </si>
  <si>
    <t>Peterborough</t>
  </si>
  <si>
    <t>Plymouth</t>
  </si>
  <si>
    <t>Poole</t>
  </si>
  <si>
    <t>Portsmouth</t>
  </si>
  <si>
    <t>Reading</t>
  </si>
  <si>
    <t>Redcar and Cleveland</t>
  </si>
  <si>
    <t>Rutland</t>
  </si>
  <si>
    <t>Shropshire</t>
  </si>
  <si>
    <t>Slough</t>
  </si>
  <si>
    <t>South Gloucestershire</t>
  </si>
  <si>
    <t>Southampton</t>
  </si>
  <si>
    <t>Southend-on-Sea</t>
  </si>
  <si>
    <t>Stockton-on-Tees</t>
  </si>
  <si>
    <t>Stoke-on-Trent</t>
  </si>
  <si>
    <t>Swindon</t>
  </si>
  <si>
    <t>Telford and the Wrekin</t>
  </si>
  <si>
    <t>Thurrock</t>
  </si>
  <si>
    <t>Torbay</t>
  </si>
  <si>
    <t>Warrington</t>
  </si>
  <si>
    <t>West Berkshire</t>
  </si>
  <si>
    <t>Wiltshire</t>
  </si>
  <si>
    <t>Windsor and Maidenhead</t>
  </si>
  <si>
    <t>Wokingham</t>
  </si>
  <si>
    <t>York</t>
  </si>
  <si>
    <t>SHIRE COUNTIES</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</si>
  <si>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</si>
  <si>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</si>
  <si>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</si>
  <si>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</si>
  <si>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</si>
  <si>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</si>
  <si>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</si>
  <si>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</si>
  <si>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</si>
  <si>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</si>
  <si>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</si>
  <si>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</si>
  <si>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</si>
  <si>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</si>
  <si>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</si>
  <si>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</si>
  <si>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</si>
  <si>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</si>
  <si>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</si>
  <si>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</si>
  <si>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</si>
  <si>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</si>
  <si>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</si>
  <si>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</si>
  <si>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</si>
  <si>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</si>
  <si>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</si>
  <si>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</si>
  <si>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</si>
  <si>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</si>
  <si>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</si>
  <si>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</si>
  <si>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</si>
  <si>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</si>
  <si>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</si>
  <si>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</si>
  <si>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</si>
  <si>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</si>
  <si>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</si>
  <si>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</si>
  <si>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</si>
  <si>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</si>
  <si>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</si>
  <si>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</si>
  <si>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</si>
  <si>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</si>
  <si>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</si>
  <si>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</si>
  <si>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</si>
  <si>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</si>
  <si>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</si>
  <si>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</si>
  <si>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</si>
  <si>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</si>
  <si>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</si>
  <si>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</si>
  <si>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</si>
  <si>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</si>
  <si>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</si>
  <si>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</si>
  <si>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</si>
  <si>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</si>
  <si>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</si>
  <si>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</si>
  <si>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</si>
  <si>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</si>
  <si>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</si>
  <si>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</si>
  <si>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</si>
  <si>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</si>
  <si>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</si>
  <si>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</si>
  <si>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</si>
  <si>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</si>
  <si>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</si>
  <si>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</si>
  <si>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</si>
  <si>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</si>
  <si>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</si>
  <si>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</si>
  <si>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</si>
  <si>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</si>
  <si>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</si>
  <si>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</si>
  <si>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</si>
  <si>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</si>
  <si>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</si>
  <si>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</si>
  <si>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</si>
  <si>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</si>
  <si>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</si>
  <si>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</si>
  <si>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</si>
  <si>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</si>
  <si>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</si>
  <si>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</si>
  <si>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</si>
  <si>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</si>
  <si>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</si>
  <si>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</si>
  <si>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</si>
  <si>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</si>
  <si>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</si>
  <si>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</si>
  <si>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</si>
  <si>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</si>
  <si>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</si>
  <si>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</si>
  <si>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</si>
  <si>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</si>
  <si>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</si>
  <si>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</si>
  <si>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</si>
  <si>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</si>
  <si>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</si>
  <si>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</si>
  <si>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</si>
  <si>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</si>
  <si>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</si>
  <si>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</si>
  <si>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</si>
  <si>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</si>
  <si>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</si>
  <si>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</si>
  <si>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</si>
  <si>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</si>
  <si>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</si>
  <si>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</si>
  <si>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</si>
  <si>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</si>
  <si>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</si>
  <si>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</si>
  <si>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</si>
  <si>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</si>
  <si>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</si>
  <si>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</si>
  <si>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</si>
  <si>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</si>
  <si>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</si>
  <si>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</si>
  <si>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</si>
  <si>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</si>
  <si>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</si>
  <si>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</si>
  <si>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</si>
  <si>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</si>
  <si>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</si>
  <si>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</si>
  <si>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</si>
  <si>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</si>
  <si>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</si>
  <si>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</si>
  <si>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</si>
  <si>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</si>
  <si>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</si>
  <si>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</si>
  <si>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</si>
  <si>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</si>
  <si>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</si>
  <si>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</si>
  <si>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</si>
  <si>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</si>
  <si>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</si>
  <si>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</si>
  <si>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</si>
  <si>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</si>
  <si>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</si>
  <si>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</si>
  <si>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</si>
  <si>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</si>
  <si>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</si>
  <si>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</si>
  <si>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</si>
  <si>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</si>
  <si>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</si>
  <si>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</si>
  <si>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</si>
  <si>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</si>
  <si>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</si>
  <si>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</si>
  <si>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</si>
  <si>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</si>
  <si>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</si>
  <si>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</si>
  <si>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</si>
  <si>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</si>
  <si>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</si>
  <si>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</si>
  <si>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</si>
  <si>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</si>
  <si>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</si>
  <si>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</si>
  <si>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</si>
  <si>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</si>
  <si>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</si>
  <si>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</si>
  <si>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</si>
  <si>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</si>
  <si>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</si>
  <si>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</si>
  <si>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</si>
  <si>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</si>
  <si>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</si>
  <si>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</si>
  <si>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</si>
  <si>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</si>
  <si>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</si>
  <si>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</si>
  <si>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</si>
  <si>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</si>
  <si>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</si>
  <si>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</si>
  <si>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</si>
  <si>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</si>
  <si>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</si>
  <si>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</si>
  <si>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</si>
  <si>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</si>
  <si>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</si>
  <si>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</si>
  <si>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</si>
  <si>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</si>
  <si>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</si>
  <si>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</si>
  <si>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</si>
  <si>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</si>
  <si>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</si>
  <si>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</si>
  <si>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</si>
  <si>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</si>
  <si>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</si>
  <si>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</si>
  <si>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</si>
  <si>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</si>
  <si>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</si>
  <si>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</si>
  <si>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</si>
  <si>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</si>
  <si>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</si>
  <si>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</si>
  <si>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</si>
  <si>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</si>
  <si>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</si>
  <si>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</si>
  <si>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</si>
  <si>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</si>
  <si>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</si>
  <si>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</si>
  <si>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</si>
  <si>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</si>
  <si>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</si>
  <si>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</si>
  <si>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</si>
  <si>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</si>
  <si>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</si>
  <si>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SHIRE FIRE AUTHORITIES</t>
  </si>
  <si>
    <t>Avon Fire</t>
  </si>
  <si>
    <t>Bedfordshire Fire</t>
  </si>
  <si>
    <t>Berkshire Fire Auhtority</t>
  </si>
  <si>
    <t>Buckinghamshire Fire</t>
  </si>
  <si>
    <t>Cambridgeshire Fire</t>
  </si>
  <si>
    <t>Cheshire Fire</t>
  </si>
  <si>
    <t>Cleveland Fire</t>
  </si>
  <si>
    <t>Derbyshire Fire</t>
  </si>
  <si>
    <t>Devon and Somerset Fire</t>
  </si>
  <si>
    <t>Dorset Fire</t>
  </si>
  <si>
    <t>Durham Fire</t>
  </si>
  <si>
    <t>East Sussex Fire</t>
  </si>
  <si>
    <t>Essex Fire Auhtority</t>
  </si>
  <si>
    <t>Hampshire Fire</t>
  </si>
  <si>
    <t>Hereford &amp; Worcester Fire</t>
  </si>
  <si>
    <t>Humberside Fire</t>
  </si>
  <si>
    <t>Kent Fire</t>
  </si>
  <si>
    <t>Lancashire Fire</t>
  </si>
  <si>
    <t>Leicestershire Fire</t>
  </si>
  <si>
    <t>North Yorkshire Fire</t>
  </si>
  <si>
    <t>Nottinghamshire Fire</t>
  </si>
  <si>
    <t>Shropshire Fire</t>
  </si>
  <si>
    <t>Staffordshire Fire</t>
  </si>
  <si>
    <t>Wiltshire Fire</t>
  </si>
  <si>
    <t>Upper-Tier Funding</t>
  </si>
  <si>
    <t>Lower-Tier Funding</t>
  </si>
  <si>
    <t>Fire and Rescue Funding</t>
  </si>
  <si>
    <t>2011-12 Council Tax Freeze Compensation</t>
  </si>
  <si>
    <t>GLA General Funding</t>
  </si>
  <si>
    <t>Lead Local Flood Authority Funding</t>
  </si>
  <si>
    <t>Learning Disability and Health Reform Funding</t>
  </si>
  <si>
    <t>2013-14 Council Tax Freeze Compensation</t>
  </si>
  <si>
    <t>Returned Funding</t>
  </si>
  <si>
    <t>Baseline Funding Level</t>
  </si>
  <si>
    <t>GLA Transport Funding</t>
  </si>
  <si>
    <t>London Bus Services Operators Grant</t>
  </si>
  <si>
    <t>Tariff or Top-Up</t>
  </si>
  <si>
    <t>Safety Net Level</t>
  </si>
  <si>
    <t>Levy Rate 
(p in £)</t>
  </si>
  <si>
    <t>2014-15 Key Information for Local Authorities</t>
  </si>
  <si>
    <t>2015-16 Key Information for Local Authorities</t>
  </si>
  <si>
    <t>Select local authority by clicking on the box below and using the drop-down button</t>
  </si>
  <si>
    <t>Total England</t>
  </si>
  <si>
    <t>Acct Code</t>
  </si>
  <si>
    <t>London Area</t>
  </si>
  <si>
    <t>Metropolitan Areas</t>
  </si>
  <si>
    <t>Shire Areas</t>
  </si>
  <si>
    <t>Inner London Boroughs</t>
  </si>
  <si>
    <t>Outer London Boroughs</t>
  </si>
  <si>
    <t>London Boroughs</t>
  </si>
  <si>
    <t>GLA</t>
  </si>
  <si>
    <t>Metropolitan Districts</t>
  </si>
  <si>
    <t>Metropolitan Fire Authorities</t>
  </si>
  <si>
    <t>Shire Counties with Fire</t>
  </si>
  <si>
    <t>Shire Counties without Fire</t>
  </si>
  <si>
    <t>Shire Unitaries with Fire</t>
  </si>
  <si>
    <t>Shire Unitaries without Fire</t>
  </si>
  <si>
    <t>Shire Fire Authorities</t>
  </si>
  <si>
    <t>Berkshire Fire</t>
  </si>
  <si>
    <t>Cheshire West and Chester</t>
  </si>
  <si>
    <t>City of London - non-police</t>
  </si>
  <si>
    <t>Devon &amp; Somerset Fire</t>
  </si>
  <si>
    <t>Essex Fire</t>
  </si>
  <si>
    <t>GLA - mayor and misc</t>
  </si>
  <si>
    <t>Hereford and Worcester Fire</t>
  </si>
  <si>
    <t>Isle of Wight</t>
  </si>
  <si>
    <t>Kings Lynn and West Norfolk</t>
  </si>
  <si>
    <t>Tariff/Top-Up</t>
  </si>
  <si>
    <t>Levy Rate (p in £)</t>
  </si>
  <si>
    <t>Safety Net Threshold</t>
  </si>
  <si>
    <t>Settlement Funding Level</t>
  </si>
  <si>
    <t>Total</t>
  </si>
  <si>
    <t>Breakdown of 2014-15 Elements</t>
  </si>
  <si>
    <t>Breakdown of 2015-16 Elements</t>
  </si>
  <si>
    <t>Key Information for Local Authorities</t>
  </si>
  <si>
    <t>Illustrative 
2015-16 Settlement Funding Assessment</t>
  </si>
  <si>
    <t>Notes:</t>
  </si>
  <si>
    <t>In addition, a Transport Grant payable directly to the Greater London Authority for the purposes of Transport for London, as provided for under Section 101 of the Greater London Authority Act, will continue to be paid by the Department for Transport.</t>
  </si>
  <si>
    <t>Funding for the Isles of Scilly is determined separately by the Secretary of State due to its unique circumstances</t>
  </si>
  <si>
    <t>Rural Services Delivery Funding</t>
  </si>
  <si>
    <t>2014-15 Settlement Funding Assessment</t>
  </si>
  <si>
    <t>Early Intervention Funding</t>
  </si>
  <si>
    <t>Homelessness Prevention Funding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</si>
</sst>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00000000000000"/>
    <numFmt numFmtId="169" formatCode="&quot;Yes&quot;;&quot;Yes&quot;;&quot;No&quot;"/>
    <numFmt numFmtId="170" formatCode="&quot;True&quot;;&quot;True&quot;;&quot;False&quot;"/>
    <numFmt numFmtId="171" formatCode="&quot;On&quot;;&quot;On&quot;;&quot;Off&quot;"/>
    <numFmt numFmtId="172" formatCode="[$€-2]\ #,##0.00_);[Red]\([$€-2]\ #,##0.00\)"/>
    <numFmt numFmtId="173" formatCode="0.000"/>
  </numFmts>
  <fonts count="12">
    <font>
      <sz val="10"/>
      <name val="Arial"/>
      <family val="0"/>
    </font>
    <font>
      <b/>
      <sz val="14"/>
      <name val="Arial"/>
      <family val="2"/>
    </font>
    <font>
      <sz val="8"/>
      <name val="Arial"/>
      <family val="0"/>
    </font>
    <font>
      <b/>
      <sz val="14"/>
      <color indexed="9"/>
      <name val="Arial"/>
      <family val="2"/>
    </font>
    <font>
      <b/>
      <sz val="10"/>
      <name val="Arial"/>
      <family val="2"/>
    </font>
    <font>
      <b/>
      <sz val="10"/>
      <color indexed="9"/>
      <name val="Arial"/>
      <family val="2"/>
    </font>
    <font>
      <b/>
      <sz val="12"/>
      <color indexed="9"/>
      <name val="Arial"/>
      <family val="2"/>
    </font>
    <font>
      <b/>
      <sz val="10"/>
      <color indexed="10"/>
      <name val="Arial"/>
      <family val="2"/>
    </font>
    <font>
      <sz val="10"/>
      <color indexed="10"/>
      <name val="Arial"/>
      <family val="0"/>
    </font>
    <font>
      <u val="single"/>
      <sz val="10"/>
      <color indexed="12"/>
      <name val="Arial"/>
      <family val="0"/>
    </font>
    <font>
      <u val="single"/>
      <sz val="10"/>
      <color indexed="36"/>
      <name val="Arial"/>
      <family val="0"/>
    </font>
    <font>
      <sz val="8"/>
      <name val="MS Shell Dlg"/>
      <family val="2"/>
    </font>
  </fonts>
  <fills count="4">
    <fill>
      <patternFill/>
    </fill>
    <fill>
      <patternFill patternType="gray125"/>
    </fill>
    <fill>
      <patternFill patternType="solid">
        <fgColor indexed="18"/>
        <bgColor indexed="64"/>
      </patternFill>
    </fill>
    <fill>
      <patternFill patternType="solid">
        <fgColor indexed="13"/>
        <bgColor indexed="64"/>
      </patternFill>
    </fill>
  </fills>
  <borders count="8">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style="medium">
        <color indexed="18"/>
      </left>
      <right style="medium">
        <color indexed="18"/>
      </right>
      <top style="medium">
        <color indexed="18"/>
      </top>
      <bottom style="medium">
        <color indexed="18"/>
      </bottom>
    </border>
    <border>
      <left>
        <color indexed="63"/>
      </left>
      <right>
        <color indexed="63"/>
      </right>
      <top>
        <color indexed="63"/>
      </top>
      <bottom style="double"/>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64" fontId="0" fillId="0" borderId="0" xfId="0" applyNumberFormat="1" applyAlignment="1">
      <alignment/>
    </xf>
    <xf numFmtId="0" fontId="0" fillId="0" borderId="1"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2" xfId="0" applyBorder="1" applyAlignment="1">
      <alignment/>
    </xf>
    <xf numFmtId="164" fontId="0" fillId="0" borderId="0" xfId="0" applyNumberFormat="1" applyBorder="1" applyAlignment="1">
      <alignment vertical="top" wrapText="1"/>
    </xf>
    <xf numFmtId="0" fontId="0" fillId="0" borderId="0" xfId="0" applyFont="1" applyAlignment="1">
      <alignment/>
    </xf>
    <xf numFmtId="164" fontId="0" fillId="0" borderId="1" xfId="0" applyNumberFormat="1" applyBorder="1" applyAlignment="1">
      <alignment vertical="top" wrapText="1"/>
    </xf>
    <xf numFmtId="164" fontId="0" fillId="0" borderId="2" xfId="0" applyNumberFormat="1" applyBorder="1" applyAlignment="1">
      <alignment/>
    </xf>
    <xf numFmtId="0" fontId="0" fillId="0" borderId="0" xfId="0" applyFill="1" applyAlignment="1">
      <alignment/>
    </xf>
    <xf numFmtId="0" fontId="0" fillId="0" borderId="1" xfId="0" applyFill="1" applyBorder="1" applyAlignment="1">
      <alignment vertical="top" wrapText="1"/>
    </xf>
    <xf numFmtId="0" fontId="0" fillId="0" borderId="0" xfId="0" applyFill="1" applyBorder="1" applyAlignment="1">
      <alignment vertical="top" wrapText="1"/>
    </xf>
    <xf numFmtId="166" fontId="4" fillId="0" borderId="0" xfId="0" applyNumberFormat="1" applyFont="1" applyFill="1" applyAlignment="1">
      <alignment/>
    </xf>
    <xf numFmtId="164" fontId="4" fillId="0" borderId="0" xfId="0" applyNumberFormat="1" applyFont="1" applyFill="1" applyAlignment="1">
      <alignment/>
    </xf>
    <xf numFmtId="0" fontId="5" fillId="2" borderId="3" xfId="0" applyFont="1" applyFill="1" applyBorder="1" applyAlignment="1">
      <alignment/>
    </xf>
    <xf numFmtId="3" fontId="0" fillId="0" borderId="0" xfId="0" applyNumberFormat="1" applyFill="1" applyAlignment="1">
      <alignment/>
    </xf>
    <xf numFmtId="0" fontId="0" fillId="0" borderId="0" xfId="0" applyBorder="1" applyAlignment="1">
      <alignment/>
    </xf>
    <xf numFmtId="168" fontId="0" fillId="0" borderId="0" xfId="0" applyNumberFormat="1" applyFill="1" applyAlignment="1">
      <alignment/>
    </xf>
    <xf numFmtId="0" fontId="0" fillId="0" borderId="4" xfId="0" applyBorder="1" applyAlignment="1">
      <alignment/>
    </xf>
    <xf numFmtId="0" fontId="0" fillId="0" borderId="0" xfId="0" applyFill="1" applyAlignment="1">
      <alignment vertical="top"/>
    </xf>
    <xf numFmtId="0" fontId="0" fillId="0" borderId="0" xfId="0" applyAlignment="1">
      <alignment horizontal="left" indent="2"/>
    </xf>
    <xf numFmtId="0" fontId="0" fillId="0" borderId="0" xfId="0" applyAlignment="1">
      <alignment horizontal="center" vertical="top" wrapText="1"/>
    </xf>
    <xf numFmtId="3" fontId="0" fillId="0" borderId="0" xfId="0" applyNumberFormat="1" applyFill="1" applyAlignment="1">
      <alignment horizontal="center" vertical="top" wrapText="1"/>
    </xf>
    <xf numFmtId="0" fontId="0" fillId="0" borderId="0" xfId="0" applyFill="1" applyBorder="1" applyAlignment="1">
      <alignment/>
    </xf>
    <xf numFmtId="164" fontId="4" fillId="0" borderId="0" xfId="0" applyNumberFormat="1" applyFont="1" applyFill="1" applyAlignment="1">
      <alignment horizontal="center" vertical="top" wrapText="1"/>
    </xf>
    <xf numFmtId="164" fontId="4" fillId="0" borderId="0" xfId="0" applyNumberFormat="1" applyFont="1" applyAlignment="1">
      <alignment horizontal="center" vertical="top" wrapText="1"/>
    </xf>
    <xf numFmtId="164" fontId="0" fillId="0" borderId="0" xfId="0" applyNumberFormat="1" applyFill="1" applyAlignment="1">
      <alignment/>
    </xf>
    <xf numFmtId="164" fontId="0" fillId="0" borderId="1" xfId="0" applyNumberFormat="1" applyFill="1" applyBorder="1" applyAlignment="1">
      <alignment vertical="top" wrapText="1"/>
    </xf>
    <xf numFmtId="164" fontId="0" fillId="0" borderId="0" xfId="0" applyNumberFormat="1" applyFill="1" applyBorder="1" applyAlignment="1">
      <alignment vertical="top" wrapText="1"/>
    </xf>
    <xf numFmtId="164" fontId="0" fillId="0" borderId="2" xfId="0" applyNumberFormat="1" applyFill="1" applyBorder="1" applyAlignment="1">
      <alignment/>
    </xf>
    <xf numFmtId="4" fontId="0" fillId="0" borderId="0" xfId="0" applyNumberFormat="1" applyFill="1" applyAlignment="1">
      <alignment/>
    </xf>
    <xf numFmtId="4" fontId="0" fillId="0" borderId="2" xfId="0" applyNumberFormat="1" applyFill="1" applyBorder="1" applyAlignment="1">
      <alignment/>
    </xf>
    <xf numFmtId="164" fontId="0" fillId="0" borderId="0" xfId="0" applyNumberFormat="1" applyFont="1" applyFill="1" applyAlignment="1">
      <alignment/>
    </xf>
    <xf numFmtId="164" fontId="0" fillId="0" borderId="1" xfId="0" applyNumberFormat="1" applyFont="1" applyFill="1" applyBorder="1" applyAlignment="1">
      <alignment vertical="top" wrapText="1"/>
    </xf>
    <xf numFmtId="164" fontId="0" fillId="0" borderId="0" xfId="0" applyNumberFormat="1" applyFont="1" applyFill="1" applyBorder="1" applyAlignment="1">
      <alignment vertical="top" wrapText="1"/>
    </xf>
    <xf numFmtId="164" fontId="0" fillId="0" borderId="2" xfId="0" applyNumberFormat="1" applyFont="1" applyFill="1" applyBorder="1" applyAlignment="1">
      <alignment/>
    </xf>
    <xf numFmtId="0" fontId="7" fillId="0" borderId="0" xfId="0" applyFont="1" applyAlignment="1">
      <alignment/>
    </xf>
    <xf numFmtId="0" fontId="8" fillId="0" borderId="0" xfId="0" applyFont="1" applyAlignment="1">
      <alignment horizontal="left"/>
    </xf>
    <xf numFmtId="164" fontId="0" fillId="0" borderId="0" xfId="0" applyNumberFormat="1" applyAlignment="1">
      <alignment horizontal="left"/>
    </xf>
    <xf numFmtId="166" fontId="1" fillId="0" borderId="0" xfId="0" applyNumberFormat="1" applyFont="1" applyAlignment="1">
      <alignment/>
    </xf>
    <xf numFmtId="173" fontId="1" fillId="0" borderId="0" xfId="0" applyNumberFormat="1" applyFont="1" applyAlignment="1">
      <alignment/>
    </xf>
    <xf numFmtId="173" fontId="0" fillId="0" borderId="0" xfId="0" applyNumberFormat="1" applyFill="1" applyAlignment="1">
      <alignment/>
    </xf>
    <xf numFmtId="173" fontId="0" fillId="0" borderId="2" xfId="0" applyNumberFormat="1" applyFill="1" applyBorder="1" applyAlignment="1">
      <alignment/>
    </xf>
    <xf numFmtId="2" fontId="1" fillId="0" borderId="0" xfId="0" applyNumberFormat="1" applyFont="1" applyAlignment="1">
      <alignment/>
    </xf>
    <xf numFmtId="2" fontId="0" fillId="0" borderId="0" xfId="0" applyNumberFormat="1" applyFill="1" applyAlignment="1">
      <alignment/>
    </xf>
    <xf numFmtId="2" fontId="0" fillId="0" borderId="2" xfId="0" applyNumberFormat="1" applyFill="1" applyBorder="1" applyAlignment="1">
      <alignment/>
    </xf>
    <xf numFmtId="0" fontId="8" fillId="0" borderId="0" xfId="0" applyFont="1" applyAlignment="1">
      <alignment horizontal="left" vertical="top" wrapText="1"/>
    </xf>
    <xf numFmtId="0" fontId="8" fillId="0" borderId="0" xfId="0" applyFont="1" applyAlignment="1">
      <alignment horizontal="left"/>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66" fontId="3" fillId="2" borderId="0" xfId="0" applyNumberFormat="1" applyFont="1" applyFill="1" applyAlignment="1">
      <alignment horizontal="center"/>
    </xf>
    <xf numFmtId="0" fontId="6" fillId="2" borderId="0" xfId="0" applyFont="1" applyFill="1" applyAlignment="1">
      <alignment horizontal="center"/>
    </xf>
    <xf numFmtId="164" fontId="0" fillId="0" borderId="1" xfId="0" applyNumberFormat="1" applyFill="1" applyBorder="1" applyAlignment="1">
      <alignment horizontal="center" vertical="top" wrapText="1"/>
    </xf>
    <xf numFmtId="164" fontId="0" fillId="0" borderId="0" xfId="0" applyNumberFormat="1" applyFill="1" applyBorder="1" applyAlignment="1">
      <alignment horizontal="center" vertical="top" wrapText="1"/>
    </xf>
    <xf numFmtId="4" fontId="0" fillId="0" borderId="1" xfId="0" applyNumberFormat="1" applyFill="1" applyBorder="1" applyAlignment="1">
      <alignment horizontal="center" vertical="top" wrapText="1"/>
    </xf>
    <xf numFmtId="4" fontId="0" fillId="0" borderId="0" xfId="0" applyNumberFormat="1" applyFill="1" applyBorder="1" applyAlignment="1">
      <alignment horizontal="center" vertical="top" wrapText="1"/>
    </xf>
    <xf numFmtId="164" fontId="0" fillId="0" borderId="1" xfId="0" applyNumberFormat="1" applyBorder="1" applyAlignment="1">
      <alignment horizontal="center" vertical="top" wrapText="1"/>
    </xf>
    <xf numFmtId="164" fontId="0" fillId="0" borderId="0" xfId="0" applyNumberFormat="1" applyBorder="1" applyAlignment="1">
      <alignment horizontal="center" vertical="top" wrapText="1"/>
    </xf>
    <xf numFmtId="2" fontId="0" fillId="0" borderId="1" xfId="0" applyNumberFormat="1" applyFill="1" applyBorder="1" applyAlignment="1">
      <alignment horizontal="center" vertical="top" wrapText="1"/>
    </xf>
    <xf numFmtId="2" fontId="0" fillId="0" borderId="0" xfId="0" applyNumberFormat="1" applyFill="1" applyBorder="1" applyAlignment="1">
      <alignment horizontal="center" vertical="top" wrapText="1"/>
    </xf>
    <xf numFmtId="173" fontId="0" fillId="0" borderId="1" xfId="0" applyNumberFormat="1" applyFill="1" applyBorder="1" applyAlignment="1">
      <alignment horizontal="center" vertical="top" wrapText="1"/>
    </xf>
    <xf numFmtId="173" fontId="0" fillId="0" borderId="0" xfId="0" applyNumberForma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09"/>
  <sheetViews>
    <sheetView showZeros="0" tabSelected="1" zoomScale="75" zoomScaleNormal="75" workbookViewId="0" topLeftCell="A1">
      <selection activeCell="H11" sqref="H11"/>
    </sheetView>
  </sheetViews>
  <sheetFormatPr defaultColWidth="9.140625" defaultRowHeight="12.75"/>
  <cols>
    <col min="2" max="2" width="40.140625" style="0" bestFit="1" customWidth="1"/>
    <col min="3" max="3" width="18.00390625" style="0" customWidth="1"/>
    <col min="4" max="4" width="16.7109375" style="0" customWidth="1"/>
    <col min="5" max="5" width="16.421875" style="0" customWidth="1"/>
    <col min="7" max="7" width="11.28125" style="0" customWidth="1"/>
    <col min="10" max="11" width="9.140625" style="0" hidden="1" customWidth="1"/>
  </cols>
  <sheetData>
    <row r="1" spans="1:8" ht="18">
      <c r="A1" s="52" t="s">
        <v>898</v>
      </c>
      <c r="B1" s="52"/>
      <c r="C1" s="52"/>
      <c r="D1" s="52"/>
      <c r="E1" s="52"/>
      <c r="F1" s="52"/>
      <c r="G1" s="52"/>
      <c r="H1" s="52"/>
    </row>
    <row r="2" spans="1:8" ht="12.75">
      <c r="A2" s="13"/>
      <c r="B2" s="13"/>
      <c r="C2" s="14"/>
      <c r="D2" s="14"/>
      <c r="E2" s="14"/>
      <c r="F2" s="7"/>
      <c r="G2" s="7"/>
      <c r="H2" s="7"/>
    </row>
    <row r="3" spans="1:8" ht="13.5" thickBot="1">
      <c r="A3" t="s">
        <v>865</v>
      </c>
      <c r="C3" s="1"/>
      <c r="D3" s="1"/>
      <c r="E3" s="1"/>
      <c r="G3" s="7"/>
      <c r="H3" s="7"/>
    </row>
    <row r="4" spans="1:11" ht="13.5" thickBot="1">
      <c r="A4" s="49" t="s">
        <v>809</v>
      </c>
      <c r="B4" s="50"/>
      <c r="C4" s="50"/>
      <c r="D4" s="50"/>
      <c r="E4" s="51"/>
      <c r="G4" t="s">
        <v>867</v>
      </c>
      <c r="H4" s="15" t="str">
        <f>VLOOKUP($A$4,$J$4:$K$409,2,FALSE)</f>
        <v>R285</v>
      </c>
      <c r="J4" s="10" t="s">
        <v>866</v>
      </c>
      <c r="K4" s="10" t="s">
        <v>0</v>
      </c>
    </row>
    <row r="5" spans="3:11" ht="12.75">
      <c r="C5" s="1"/>
      <c r="D5" s="1"/>
      <c r="E5" s="1"/>
      <c r="J5" s="10"/>
      <c r="K5" s="10"/>
    </row>
    <row r="6" spans="3:11" ht="65.25" customHeight="1">
      <c r="C6" s="25" t="s">
        <v>904</v>
      </c>
      <c r="D6" s="25" t="s">
        <v>899</v>
      </c>
      <c r="J6" s="10" t="s">
        <v>868</v>
      </c>
      <c r="K6" s="10" t="s">
        <v>4</v>
      </c>
    </row>
    <row r="7" spans="3:11" ht="12.75">
      <c r="C7" s="1"/>
      <c r="D7" s="1"/>
      <c r="J7" s="10" t="s">
        <v>869</v>
      </c>
      <c r="K7" s="10" t="s">
        <v>3</v>
      </c>
    </row>
    <row r="8" spans="2:11" ht="12.75">
      <c r="B8" t="s">
        <v>405</v>
      </c>
      <c r="C8" s="1">
        <f>VLOOKUP($H$4,'2014-15'!$A$6:$BH$600,4,FALSE)</f>
        <v>3.4090667142639997</v>
      </c>
      <c r="D8" s="1">
        <f>VLOOKUP($H$4,'2015-16'!$A$6:$BF$600,4,FALSE)</f>
        <v>2.8935600533329997</v>
      </c>
      <c r="J8" s="10" t="s">
        <v>870</v>
      </c>
      <c r="K8" s="10" t="s">
        <v>2</v>
      </c>
    </row>
    <row r="9" spans="2:11" ht="12.75">
      <c r="B9" t="s">
        <v>407</v>
      </c>
      <c r="C9" s="1"/>
      <c r="D9" s="1"/>
      <c r="J9" s="10"/>
      <c r="K9" s="10"/>
    </row>
    <row r="10" spans="2:11" ht="12.75">
      <c r="B10" s="21" t="s">
        <v>406</v>
      </c>
      <c r="C10" s="1">
        <f>VLOOKUP($H$4,'2014-15'!$A$6:$BH$600,6,FALSE)</f>
        <v>1.835236439334</v>
      </c>
      <c r="D10" s="1">
        <f>VLOOKUP($H$4,'2015-16'!$A$6:$BF$600,6,FALSE)</f>
        <v>1.276290726229</v>
      </c>
      <c r="J10" s="10" t="s">
        <v>871</v>
      </c>
      <c r="K10" s="10" t="s">
        <v>14</v>
      </c>
    </row>
    <row r="11" spans="2:11" ht="12.75">
      <c r="B11" s="21" t="s">
        <v>857</v>
      </c>
      <c r="C11" s="1">
        <f>VLOOKUP($H$4,'2014-15'!$A$6:$BH$600,32,FALSE)</f>
        <v>1.5738302749300002</v>
      </c>
      <c r="D11" s="1">
        <f>VLOOKUP($H$4,'2015-16'!$A$6:$BF$600,30,FALSE)</f>
        <v>1.617269327104</v>
      </c>
      <c r="J11" s="10" t="s">
        <v>872</v>
      </c>
      <c r="K11" s="10" t="s">
        <v>15</v>
      </c>
    </row>
    <row r="12" spans="2:11" ht="12.75">
      <c r="B12" t="s">
        <v>891</v>
      </c>
      <c r="C12" s="1">
        <f>VLOOKUP($H$4,'2014-15'!$A$6:$BH$600,56,FALSE)</f>
        <v>-5.063263055529999</v>
      </c>
      <c r="D12" s="1">
        <f>VLOOKUP($H$4,'2015-16'!$A$6:$BF$600,54,FALSE)</f>
        <v>-5.203013415874</v>
      </c>
      <c r="E12" s="1"/>
      <c r="J12" s="10" t="s">
        <v>873</v>
      </c>
      <c r="K12" s="10" t="s">
        <v>13</v>
      </c>
    </row>
    <row r="13" spans="2:11" ht="12.75">
      <c r="B13" t="s">
        <v>892</v>
      </c>
      <c r="C13" s="1">
        <f>VLOOKUP($H$4,'2014-15'!$A$6:$BH$600,58,FALSE)</f>
        <v>0.5</v>
      </c>
      <c r="D13" s="1">
        <f>VLOOKUP($H$4,'2015-16'!$A$6:$BF$600,56,FALSE)</f>
        <v>0.5</v>
      </c>
      <c r="E13" s="1"/>
      <c r="J13" s="10" t="s">
        <v>874</v>
      </c>
      <c r="K13" s="10" t="s">
        <v>16</v>
      </c>
    </row>
    <row r="14" spans="2:11" ht="12.75">
      <c r="B14" t="s">
        <v>893</v>
      </c>
      <c r="C14" s="1">
        <f>VLOOKUP($H$4,'2014-15'!$A$6:$BH$600,60,FALSE)</f>
        <v>1.45579300431</v>
      </c>
      <c r="D14" s="1">
        <f>VLOOKUP($H$4,'2015-16'!$A$6:$BF$600,58,FALSE)</f>
        <v>1.4959741275710001</v>
      </c>
      <c r="E14" s="1"/>
      <c r="J14" s="10"/>
      <c r="K14" s="10"/>
    </row>
    <row r="15" spans="3:11" ht="12.75">
      <c r="C15" s="1"/>
      <c r="D15" s="1"/>
      <c r="E15" s="1"/>
      <c r="J15" s="10" t="s">
        <v>875</v>
      </c>
      <c r="K15" s="10" t="s">
        <v>11</v>
      </c>
    </row>
    <row r="16" spans="2:11" ht="15.75">
      <c r="B16" s="53" t="s">
        <v>896</v>
      </c>
      <c r="C16" s="53"/>
      <c r="D16" s="53"/>
      <c r="E16" s="53"/>
      <c r="J16" s="10" t="s">
        <v>876</v>
      </c>
      <c r="K16" s="10" t="s">
        <v>12</v>
      </c>
    </row>
    <row r="17" spans="3:11" ht="12.75">
      <c r="C17" s="1"/>
      <c r="D17" s="1"/>
      <c r="E17" s="1"/>
      <c r="J17" s="10"/>
      <c r="K17" s="10"/>
    </row>
    <row r="18" spans="3:11" s="22" customFormat="1" ht="38.25">
      <c r="C18" s="26" t="s">
        <v>406</v>
      </c>
      <c r="D18" s="26" t="s">
        <v>857</v>
      </c>
      <c r="E18" s="26" t="s">
        <v>894</v>
      </c>
      <c r="J18" s="23" t="s">
        <v>877</v>
      </c>
      <c r="K18" s="23" t="s">
        <v>5</v>
      </c>
    </row>
    <row r="19" spans="3:11" ht="12.75">
      <c r="C19" s="1"/>
      <c r="D19" s="1"/>
      <c r="E19" s="1"/>
      <c r="J19" s="18" t="s">
        <v>878</v>
      </c>
      <c r="K19" s="18" t="s">
        <v>6</v>
      </c>
    </row>
    <row r="20" spans="2:11" ht="12.75">
      <c r="B20" s="17" t="s">
        <v>848</v>
      </c>
      <c r="C20" s="1">
        <f>VLOOKUP($H$4,'2014-15'!$A$6:$BH$600,8,FALSE)</f>
        <v>0</v>
      </c>
      <c r="D20" s="1">
        <f>VLOOKUP($H$4,'2014-15'!$A$6:$BH$600,34,FALSE)</f>
        <v>0</v>
      </c>
      <c r="E20" s="1">
        <f>SUM(C20:D20)</f>
        <v>0</v>
      </c>
      <c r="J20" s="18" t="s">
        <v>879</v>
      </c>
      <c r="K20" s="18" t="s">
        <v>7</v>
      </c>
    </row>
    <row r="21" spans="2:11" ht="12.75">
      <c r="B21" s="6" t="s">
        <v>849</v>
      </c>
      <c r="C21" s="1">
        <f>VLOOKUP($H$4,'2014-15'!$A$6:$BH$600,10,FALSE)</f>
        <v>1.643593265593</v>
      </c>
      <c r="D21" s="1">
        <f>VLOOKUP($H$4,'2014-15'!$A$6:$BH$600,36,FALSE)</f>
        <v>1.4877125155539999</v>
      </c>
      <c r="E21" s="1">
        <f aca="true" t="shared" si="0" ref="E21:E33">SUM(C21:D21)</f>
        <v>3.1313057811469998</v>
      </c>
      <c r="J21" s="18" t="s">
        <v>880</v>
      </c>
      <c r="K21" s="18" t="s">
        <v>8</v>
      </c>
    </row>
    <row r="22" spans="2:11" ht="12.75">
      <c r="B22" t="s">
        <v>850</v>
      </c>
      <c r="C22" s="1">
        <f>VLOOKUP($H$4,'2014-15'!$A$6:$BH$600,12,FALSE)</f>
        <v>0</v>
      </c>
      <c r="D22" s="1">
        <f>VLOOKUP($H$4,'2014-15'!$A$6:$BH$600,38,FALSE)</f>
        <v>0</v>
      </c>
      <c r="E22" s="1">
        <f t="shared" si="0"/>
        <v>0</v>
      </c>
      <c r="J22" s="18" t="s">
        <v>426</v>
      </c>
      <c r="K22" s="18" t="s">
        <v>9</v>
      </c>
    </row>
    <row r="23" spans="2:11" ht="12.75">
      <c r="B23" t="s">
        <v>851</v>
      </c>
      <c r="C23" s="1">
        <f>VLOOKUP($H$4,'2014-15'!$A$6:$BH$600,14,FALSE)</f>
        <v>0.09076686014</v>
      </c>
      <c r="D23" s="1">
        <f>VLOOKUP($H$4,'2014-15'!$A$6:$BH$600,40,FALSE)</f>
        <v>0.062843327714</v>
      </c>
      <c r="E23" s="1">
        <f t="shared" si="0"/>
        <v>0.153610187854</v>
      </c>
      <c r="J23" s="18" t="s">
        <v>881</v>
      </c>
      <c r="K23" s="18" t="s">
        <v>10</v>
      </c>
    </row>
    <row r="24" spans="2:11" ht="12.75">
      <c r="B24" t="s">
        <v>905</v>
      </c>
      <c r="C24" s="1">
        <f>VLOOKUP($H$4,'2014-15'!$A$6:$BH$600,16,FALSE)</f>
        <v>0</v>
      </c>
      <c r="D24" s="1">
        <f>VLOOKUP($H$4,'2014-15'!$A$6:$BH$600,42,FALSE)</f>
        <v>0</v>
      </c>
      <c r="E24" s="1">
        <f t="shared" si="0"/>
        <v>0</v>
      </c>
      <c r="J24" s="18"/>
      <c r="K24" s="18"/>
    </row>
    <row r="25" spans="2:11" ht="12.75">
      <c r="B25" t="s">
        <v>852</v>
      </c>
      <c r="C25" s="1">
        <f>VLOOKUP($H$4,'2014-15'!$A$6:$BH$600,18,FALSE)</f>
        <v>0</v>
      </c>
      <c r="D25" s="1">
        <f>VLOOKUP($H$4,'2014-15'!$A$6:$BH$600,44,FALSE)</f>
        <v>0</v>
      </c>
      <c r="E25" s="1">
        <f t="shared" si="0"/>
        <v>0</v>
      </c>
      <c r="J25" s="18" t="s">
        <v>809</v>
      </c>
      <c r="K25" s="18" t="s">
        <v>391</v>
      </c>
    </row>
    <row r="26" spans="2:11" ht="12.75">
      <c r="B26" t="s">
        <v>858</v>
      </c>
      <c r="C26" s="1"/>
      <c r="D26" s="1">
        <f>VLOOKUP($H$4,'2014-15'!$A$6:$BH$600,46,FALSE)</f>
        <v>0</v>
      </c>
      <c r="E26" s="1">
        <f t="shared" si="0"/>
        <v>0</v>
      </c>
      <c r="J26" s="16" t="s">
        <v>607</v>
      </c>
      <c r="K26" s="16" t="s">
        <v>210</v>
      </c>
    </row>
    <row r="27" spans="2:11" ht="12.75">
      <c r="B27" t="s">
        <v>859</v>
      </c>
      <c r="C27" s="1"/>
      <c r="D27" s="1">
        <f>VLOOKUP($H$4,'2014-15'!$A$6:$BH$600,48,FALSE)</f>
        <v>0</v>
      </c>
      <c r="E27" s="1">
        <f t="shared" si="0"/>
        <v>0</v>
      </c>
      <c r="J27" s="10" t="s">
        <v>614</v>
      </c>
      <c r="K27" s="10" t="s">
        <v>216</v>
      </c>
    </row>
    <row r="28" spans="2:11" ht="12.75">
      <c r="B28" t="s">
        <v>906</v>
      </c>
      <c r="C28" s="1">
        <f>VLOOKUP($H$4,'2014-15'!$A$6:$BH$600,20,FALSE)</f>
        <v>0.033016637514000004</v>
      </c>
      <c r="D28" s="1">
        <f>VLOOKUP($H$4,'2014-15'!$A$6:$BH$600,50,FALSE)</f>
        <v>0.023274431663</v>
      </c>
      <c r="E28" s="1">
        <f t="shared" si="0"/>
        <v>0.056291069177000004</v>
      </c>
      <c r="J28" s="10" t="s">
        <v>810</v>
      </c>
      <c r="K28" s="10" t="s">
        <v>392</v>
      </c>
    </row>
    <row r="29" spans="2:11" ht="12.75">
      <c r="B29" t="s">
        <v>853</v>
      </c>
      <c r="C29" s="1">
        <f>VLOOKUP($H$4,'2014-15'!$A$6:$BH$600,22,FALSE)</f>
        <v>0</v>
      </c>
      <c r="D29" s="1">
        <f>VLOOKUP($H$4,'2014-15'!$A$6:$BH$600,52,FALSE)</f>
        <v>0</v>
      </c>
      <c r="E29" s="1">
        <f>SUM(C29:D29)</f>
        <v>0</v>
      </c>
      <c r="J29" s="10" t="s">
        <v>754</v>
      </c>
      <c r="K29" s="10" t="s">
        <v>343</v>
      </c>
    </row>
    <row r="30" spans="2:11" ht="12.75">
      <c r="B30" t="s">
        <v>854</v>
      </c>
      <c r="C30" s="1">
        <f>VLOOKUP($H$4,'2014-15'!$A$6:$BH$600,24,FALSE)</f>
        <v>0</v>
      </c>
      <c r="D30" s="1">
        <f>VLOOKUP($H$4,'2014-15'!$A$6:$BH$600,54,FALSE)</f>
        <v>0</v>
      </c>
      <c r="E30" s="1">
        <f t="shared" si="0"/>
        <v>0</v>
      </c>
      <c r="J30" s="10" t="s">
        <v>688</v>
      </c>
      <c r="K30" s="10" t="s">
        <v>287</v>
      </c>
    </row>
    <row r="31" spans="2:11" ht="12.75">
      <c r="B31" s="6" t="s">
        <v>903</v>
      </c>
      <c r="C31" s="1">
        <f>VLOOKUP($H$4,'2014-15'!$A$6:$BH$600,26,FALSE)</f>
        <v>0</v>
      </c>
      <c r="E31" s="1">
        <f t="shared" si="0"/>
        <v>0</v>
      </c>
      <c r="J31" s="10" t="s">
        <v>824</v>
      </c>
      <c r="K31" s="10" t="s">
        <v>179</v>
      </c>
    </row>
    <row r="32" spans="2:11" ht="12.75">
      <c r="B32" t="s">
        <v>855</v>
      </c>
      <c r="C32" s="1">
        <f>VLOOKUP($H$4,'2014-15'!$A$6:$BH$600,28,FALSE)</f>
        <v>0.063249</v>
      </c>
      <c r="E32" s="1">
        <f t="shared" si="0"/>
        <v>0.063249</v>
      </c>
      <c r="J32" s="10" t="s">
        <v>596</v>
      </c>
      <c r="K32" s="10" t="s">
        <v>202</v>
      </c>
    </row>
    <row r="33" spans="2:11" ht="12.75">
      <c r="B33" t="s">
        <v>856</v>
      </c>
      <c r="C33" s="1">
        <f>VLOOKUP($H$4,'2014-15'!$A$6:$BH$600,30,FALSE)</f>
        <v>0.004610676086000001</v>
      </c>
      <c r="E33" s="1">
        <f t="shared" si="0"/>
        <v>0.004610676086000001</v>
      </c>
      <c r="J33" s="10" t="s">
        <v>783</v>
      </c>
      <c r="K33" s="10" t="s">
        <v>368</v>
      </c>
    </row>
    <row r="34" spans="2:11" ht="13.5" thickBot="1">
      <c r="B34" s="19"/>
      <c r="C34" s="19"/>
      <c r="D34" s="19"/>
      <c r="E34" s="19"/>
      <c r="J34" s="10" t="s">
        <v>441</v>
      </c>
      <c r="K34" s="10" t="s">
        <v>69</v>
      </c>
    </row>
    <row r="35" spans="2:11" ht="13.5" thickTop="1">
      <c r="B35" s="24" t="s">
        <v>895</v>
      </c>
      <c r="C35" s="1">
        <f>VLOOKUP($H$4,'2014-15'!$A$6:$BH$600,6,FALSE)</f>
        <v>1.835236439334</v>
      </c>
      <c r="D35" s="1">
        <f>VLOOKUP($H$4,'2014-15'!$A$6:$BH$600,32,FALSE)</f>
        <v>1.5738302749300002</v>
      </c>
      <c r="E35" s="1">
        <f>VLOOKUP($H$4,'2014-15'!$A$6:$BH$600,4,FALSE)</f>
        <v>3.4090667142639997</v>
      </c>
      <c r="J35" s="10" t="s">
        <v>442</v>
      </c>
      <c r="K35" s="10" t="s">
        <v>70</v>
      </c>
    </row>
    <row r="36" spans="10:11" ht="12.75">
      <c r="J36" s="10" t="s">
        <v>483</v>
      </c>
      <c r="K36" s="10" t="s">
        <v>48</v>
      </c>
    </row>
    <row r="37" spans="2:11" ht="15.75">
      <c r="B37" s="53" t="s">
        <v>897</v>
      </c>
      <c r="C37" s="53"/>
      <c r="D37" s="53"/>
      <c r="E37" s="53"/>
      <c r="J37" s="10" t="s">
        <v>608</v>
      </c>
      <c r="K37" s="10" t="s">
        <v>211</v>
      </c>
    </row>
    <row r="38" spans="10:11" ht="12.75">
      <c r="J38" s="10" t="s">
        <v>645</v>
      </c>
      <c r="K38" s="10" t="s">
        <v>243</v>
      </c>
    </row>
    <row r="39" spans="2:11" ht="25.5">
      <c r="B39" s="22"/>
      <c r="C39" s="26" t="s">
        <v>406</v>
      </c>
      <c r="D39" s="26" t="s">
        <v>857</v>
      </c>
      <c r="E39" s="26" t="s">
        <v>894</v>
      </c>
      <c r="J39" s="10" t="s">
        <v>665</v>
      </c>
      <c r="K39" s="10" t="s">
        <v>261</v>
      </c>
    </row>
    <row r="40" spans="3:11" ht="12.75">
      <c r="C40" s="1"/>
      <c r="D40" s="1"/>
      <c r="E40" s="1"/>
      <c r="J40" s="10" t="s">
        <v>755</v>
      </c>
      <c r="K40" s="10" t="s">
        <v>344</v>
      </c>
    </row>
    <row r="41" spans="2:11" ht="12.75">
      <c r="B41" s="17" t="s">
        <v>848</v>
      </c>
      <c r="C41" s="1">
        <f>VLOOKUP($H$4,'2015-16'!$A$6:$BF$600,8,FALSE)</f>
        <v>0</v>
      </c>
      <c r="D41" s="1">
        <f>VLOOKUP($H$4,'2015-16'!$A$6:$BF$600,32,FALSE)</f>
        <v>0</v>
      </c>
      <c r="E41" s="1">
        <f>SUM(C41:D41)</f>
        <v>0</v>
      </c>
      <c r="J41" s="10" t="s">
        <v>512</v>
      </c>
      <c r="K41" s="10" t="s">
        <v>119</v>
      </c>
    </row>
    <row r="42" spans="2:11" ht="12.75">
      <c r="B42" s="6" t="s">
        <v>849</v>
      </c>
      <c r="C42" s="1">
        <f>VLOOKUP($H$4,'2015-16'!$A$6:$BF$600,10,FALSE)</f>
        <v>1.0917056223180002</v>
      </c>
      <c r="D42" s="1">
        <f>VLOOKUP($H$4,'2015-16'!$A$6:$BF$600,34,FALSE)</f>
        <v>1.528774644433</v>
      </c>
      <c r="E42" s="1">
        <f aca="true" t="shared" si="1" ref="E42:E53">SUM(C42:D42)</f>
        <v>2.620480266751</v>
      </c>
      <c r="J42" s="10" t="s">
        <v>513</v>
      </c>
      <c r="K42" s="10" t="s">
        <v>169</v>
      </c>
    </row>
    <row r="43" spans="2:11" ht="12.75">
      <c r="B43" t="s">
        <v>850</v>
      </c>
      <c r="C43" s="1">
        <f>VLOOKUP($H$4,'2015-16'!$A$6:$BF$600,12,FALSE)</f>
        <v>0</v>
      </c>
      <c r="D43" s="1">
        <f>VLOOKUP($H$4,'2015-16'!$A$6:$BF$600,36,FALSE)</f>
        <v>0</v>
      </c>
      <c r="E43" s="1">
        <f t="shared" si="1"/>
        <v>0</v>
      </c>
      <c r="J43" s="10" t="s">
        <v>825</v>
      </c>
      <c r="K43" s="10" t="s">
        <v>183</v>
      </c>
    </row>
    <row r="44" spans="2:11" ht="12.75">
      <c r="B44" t="s">
        <v>851</v>
      </c>
      <c r="C44" s="1">
        <f>VLOOKUP($H$4,'2015-16'!$A$6:$BF$600,14,FALSE)</f>
        <v>0.088980906279</v>
      </c>
      <c r="D44" s="1">
        <f>VLOOKUP($H$4,'2015-16'!$A$6:$BF$600,38,FALSE)</f>
        <v>0.064577856929</v>
      </c>
      <c r="E44" s="1">
        <f t="shared" si="1"/>
        <v>0.153558763208</v>
      </c>
      <c r="J44" s="20" t="s">
        <v>882</v>
      </c>
      <c r="K44" s="20" t="s">
        <v>193</v>
      </c>
    </row>
    <row r="45" spans="2:11" ht="12.75">
      <c r="B45" t="s">
        <v>905</v>
      </c>
      <c r="C45" s="1">
        <f>VLOOKUP($H$4,'2015-16'!$A$6:$BF$600,16,FALSE)</f>
        <v>0</v>
      </c>
      <c r="D45" s="1">
        <f>VLOOKUP($H$4,'2015-16'!$A$6:$BF$600,40,FALSE)</f>
        <v>0</v>
      </c>
      <c r="E45" s="1">
        <f t="shared" si="1"/>
        <v>0</v>
      </c>
      <c r="J45" s="10" t="s">
        <v>443</v>
      </c>
      <c r="K45" s="10" t="s">
        <v>71</v>
      </c>
    </row>
    <row r="46" spans="2:11" ht="12.75">
      <c r="B46" t="s">
        <v>852</v>
      </c>
      <c r="C46" s="1">
        <f>VLOOKUP($H$4,'2015-16'!$A$6:$BF$600,18,FALSE)</f>
        <v>0</v>
      </c>
      <c r="D46" s="1">
        <f>VLOOKUP($H$4,'2015-16'!$A$6:$BF$600,42,FALSE)</f>
        <v>0</v>
      </c>
      <c r="E46" s="1">
        <f t="shared" si="1"/>
        <v>0</v>
      </c>
      <c r="J46" s="10" t="s">
        <v>496</v>
      </c>
      <c r="K46" s="10" t="s">
        <v>57</v>
      </c>
    </row>
    <row r="47" spans="2:11" ht="12.75">
      <c r="B47" t="s">
        <v>858</v>
      </c>
      <c r="C47" s="1"/>
      <c r="D47" s="1">
        <f>VLOOKUP($H$4,'2015-16'!$A$6:$BF$600,44,FALSE)</f>
        <v>0</v>
      </c>
      <c r="E47" s="1">
        <f t="shared" si="1"/>
        <v>0</v>
      </c>
      <c r="J47" s="10" t="s">
        <v>714</v>
      </c>
      <c r="K47" s="10" t="s">
        <v>311</v>
      </c>
    </row>
    <row r="48" spans="2:11" ht="12.75">
      <c r="B48" t="s">
        <v>859</v>
      </c>
      <c r="C48" s="1"/>
      <c r="D48" s="1">
        <f>VLOOKUP($H$4,'2015-16'!$A$6:$BF$600,46,FALSE)</f>
        <v>0</v>
      </c>
      <c r="E48" s="1">
        <f t="shared" si="1"/>
        <v>0</v>
      </c>
      <c r="J48" s="10" t="s">
        <v>514</v>
      </c>
      <c r="K48" s="10" t="s">
        <v>160</v>
      </c>
    </row>
    <row r="49" spans="2:11" ht="12.75">
      <c r="B49" t="s">
        <v>906</v>
      </c>
      <c r="C49" s="1">
        <f>VLOOKUP($H$4,'2015-16'!$A$6:$BF$600,20,FALSE)</f>
        <v>0.032355197631</v>
      </c>
      <c r="D49" s="1">
        <f>VLOOKUP($H$4,'2015-16'!$A$6:$BF$600,48,FALSE)</f>
        <v>0.023916825742000002</v>
      </c>
      <c r="E49" s="1">
        <f t="shared" si="1"/>
        <v>0.056272023372999996</v>
      </c>
      <c r="J49" s="10" t="s">
        <v>515</v>
      </c>
      <c r="K49" s="10" t="s">
        <v>161</v>
      </c>
    </row>
    <row r="50" spans="2:11" ht="12.75">
      <c r="B50" t="s">
        <v>853</v>
      </c>
      <c r="C50" s="1">
        <f>VLOOKUP($H$4,'2015-16'!$A$6:$BF$600,22,FALSE)</f>
        <v>0</v>
      </c>
      <c r="D50" s="1">
        <f>VLOOKUP($H$4,'2015-16'!$A$6:$BF$600,50,FALSE)</f>
        <v>0</v>
      </c>
      <c r="E50" s="1">
        <f t="shared" si="1"/>
        <v>0</v>
      </c>
      <c r="J50" s="10" t="s">
        <v>615</v>
      </c>
      <c r="K50" s="10" t="s">
        <v>217</v>
      </c>
    </row>
    <row r="51" spans="2:11" ht="12.75">
      <c r="B51" t="s">
        <v>854</v>
      </c>
      <c r="C51" s="1">
        <f>VLOOKUP($H$4,'2015-16'!$A$6:$BF$600,24,FALSE)</f>
        <v>0</v>
      </c>
      <c r="D51" s="1">
        <f>VLOOKUP($H$4,'2015-16'!$A$6:$BF$600,52,FALSE)</f>
        <v>0</v>
      </c>
      <c r="E51" s="1">
        <f t="shared" si="1"/>
        <v>0</v>
      </c>
      <c r="J51" s="10" t="s">
        <v>464</v>
      </c>
      <c r="K51" s="10" t="s">
        <v>33</v>
      </c>
    </row>
    <row r="52" spans="2:11" ht="12.75">
      <c r="B52" s="6" t="s">
        <v>903</v>
      </c>
      <c r="C52" s="1">
        <f>VLOOKUP($H$4,'2015-16'!$A$6:$BF$600,26,FALSE)</f>
        <v>0</v>
      </c>
      <c r="E52" s="1">
        <f t="shared" si="1"/>
        <v>0</v>
      </c>
      <c r="J52" s="10" t="s">
        <v>722</v>
      </c>
      <c r="K52" s="10" t="s">
        <v>318</v>
      </c>
    </row>
    <row r="53" spans="2:11" ht="12.75">
      <c r="B53" t="s">
        <v>855</v>
      </c>
      <c r="C53" s="1">
        <f>VLOOKUP($H$4,'2015-16'!$A$6:$BF$600,28,FALSE)</f>
        <v>0.063249</v>
      </c>
      <c r="E53" s="1">
        <f t="shared" si="1"/>
        <v>0.063249</v>
      </c>
      <c r="J53" s="10" t="s">
        <v>516</v>
      </c>
      <c r="K53" s="10" t="s">
        <v>135</v>
      </c>
    </row>
    <row r="54" spans="2:11" ht="13.5" thickBot="1">
      <c r="B54" s="19"/>
      <c r="C54" s="19"/>
      <c r="D54" s="19"/>
      <c r="E54" s="19"/>
      <c r="J54" s="10" t="s">
        <v>517</v>
      </c>
      <c r="K54" s="10" t="s">
        <v>145</v>
      </c>
    </row>
    <row r="55" spans="2:11" ht="13.5" thickTop="1">
      <c r="B55" s="24" t="s">
        <v>895</v>
      </c>
      <c r="C55" s="1">
        <f>VLOOKUP($H$4,'2015-16'!$A$6:$BF$600,6,FALSE)</f>
        <v>1.276290726229</v>
      </c>
      <c r="D55" s="1">
        <f>VLOOKUP($H$4,'2015-16'!$A$6:$BF$600,30,FALSE)</f>
        <v>1.617269327104</v>
      </c>
      <c r="E55" s="1">
        <f>VLOOKUP($H$4,'2015-16'!$A$6:$BF$600,4,FALSE)</f>
        <v>2.8935600533329997</v>
      </c>
      <c r="J55" s="10" t="s">
        <v>505</v>
      </c>
      <c r="K55" s="10" t="s">
        <v>64</v>
      </c>
    </row>
    <row r="56" spans="10:11" ht="12.75">
      <c r="J56" s="10" t="s">
        <v>646</v>
      </c>
      <c r="K56" s="10" t="s">
        <v>244</v>
      </c>
    </row>
    <row r="57" spans="1:11" ht="12.75">
      <c r="A57" s="37" t="s">
        <v>900</v>
      </c>
      <c r="J57" s="10" t="s">
        <v>730</v>
      </c>
      <c r="K57" s="10" t="s">
        <v>325</v>
      </c>
    </row>
    <row r="58" spans="1:11" ht="27" customHeight="1">
      <c r="A58" s="47">
        <f>IF(C46&gt;0,"In addition, a Transport Grant payable directly to the Greater London Authority for the purposes of Transport for London, as provided for under Section 101 of the Greater London Authority Act, will continue to be paid by the Department for Transport.",0)</f>
        <v>0</v>
      </c>
      <c r="B58" s="47"/>
      <c r="C58" s="47"/>
      <c r="D58" s="47"/>
      <c r="E58" s="47"/>
      <c r="F58" s="47"/>
      <c r="G58" s="47"/>
      <c r="H58" s="47"/>
      <c r="J58" s="10" t="s">
        <v>444</v>
      </c>
      <c r="K58" s="10" t="s">
        <v>72</v>
      </c>
    </row>
    <row r="59" spans="1:11" ht="12.75">
      <c r="A59" s="48">
        <f>IF(H4="R403","Funding for the Isles of Scilly is determined separately by the Secretary of State due to its unique circumstances",0)</f>
        <v>0</v>
      </c>
      <c r="B59" s="48"/>
      <c r="C59" s="48"/>
      <c r="D59" s="48"/>
      <c r="E59" s="48"/>
      <c r="F59" s="48"/>
      <c r="G59" s="48"/>
      <c r="H59" s="48"/>
      <c r="J59" s="10" t="s">
        <v>647</v>
      </c>
      <c r="K59" s="10" t="s">
        <v>245</v>
      </c>
    </row>
    <row r="60" spans="10:11" ht="12.75">
      <c r="J60" s="10" t="s">
        <v>518</v>
      </c>
      <c r="K60" s="10" t="s">
        <v>138</v>
      </c>
    </row>
    <row r="61" spans="10:11" ht="12.75">
      <c r="J61" s="10" t="s">
        <v>519</v>
      </c>
      <c r="K61" s="10" t="s">
        <v>120</v>
      </c>
    </row>
    <row r="62" spans="10:11" ht="12.75">
      <c r="J62" s="10" t="s">
        <v>731</v>
      </c>
      <c r="K62" s="10" t="s">
        <v>326</v>
      </c>
    </row>
    <row r="63" spans="10:11" ht="12.75">
      <c r="J63" s="10" t="s">
        <v>445</v>
      </c>
      <c r="K63" s="10" t="s">
        <v>73</v>
      </c>
    </row>
    <row r="64" spans="10:11" ht="12.75">
      <c r="J64" s="10" t="s">
        <v>817</v>
      </c>
      <c r="K64" s="10" t="s">
        <v>272</v>
      </c>
    </row>
    <row r="65" spans="10:11" ht="12.75">
      <c r="J65" s="10" t="s">
        <v>677</v>
      </c>
      <c r="K65" s="10" t="s">
        <v>277</v>
      </c>
    </row>
    <row r="66" spans="10:11" ht="12.75">
      <c r="J66" s="10" t="s">
        <v>756</v>
      </c>
      <c r="K66" s="10" t="s">
        <v>345</v>
      </c>
    </row>
    <row r="67" spans="10:11" ht="12.75">
      <c r="J67" s="10" t="s">
        <v>568</v>
      </c>
      <c r="K67" s="10" t="s">
        <v>102</v>
      </c>
    </row>
    <row r="68" spans="10:11" ht="12.75">
      <c r="J68" s="10" t="s">
        <v>827</v>
      </c>
      <c r="K68" s="10" t="s">
        <v>184</v>
      </c>
    </row>
    <row r="69" spans="10:11" ht="12.75">
      <c r="J69" s="10" t="s">
        <v>701</v>
      </c>
      <c r="K69" s="10" t="s">
        <v>299</v>
      </c>
    </row>
    <row r="70" spans="10:11" ht="12.75">
      <c r="J70" s="10" t="s">
        <v>465</v>
      </c>
      <c r="K70" s="10" t="s">
        <v>34</v>
      </c>
    </row>
    <row r="71" spans="10:11" ht="12.75">
      <c r="J71" s="10" t="s">
        <v>506</v>
      </c>
      <c r="K71" s="10" t="s">
        <v>65</v>
      </c>
    </row>
    <row r="72" spans="10:11" ht="12.75">
      <c r="J72" s="10" t="s">
        <v>601</v>
      </c>
      <c r="K72" s="10" t="s">
        <v>206</v>
      </c>
    </row>
    <row r="73" spans="10:11" ht="12.75">
      <c r="J73" s="10" t="s">
        <v>569</v>
      </c>
      <c r="K73" s="10" t="s">
        <v>109</v>
      </c>
    </row>
    <row r="74" spans="10:11" ht="12.75">
      <c r="J74" s="10" t="s">
        <v>828</v>
      </c>
      <c r="K74" s="10" t="s">
        <v>194</v>
      </c>
    </row>
    <row r="75" spans="10:11" ht="12.75">
      <c r="J75" s="10" t="s">
        <v>429</v>
      </c>
      <c r="K75" s="10" t="s">
        <v>21</v>
      </c>
    </row>
    <row r="76" spans="10:11" ht="12.75">
      <c r="J76" s="10" t="s">
        <v>774</v>
      </c>
      <c r="K76" s="10" t="s">
        <v>360</v>
      </c>
    </row>
    <row r="77" spans="10:11" ht="12.75">
      <c r="J77" s="10" t="s">
        <v>689</v>
      </c>
      <c r="K77" s="10" t="s">
        <v>288</v>
      </c>
    </row>
    <row r="78" spans="10:11" ht="12.75">
      <c r="J78" s="10" t="s">
        <v>609</v>
      </c>
      <c r="K78" s="10" t="s">
        <v>212</v>
      </c>
    </row>
    <row r="79" spans="10:11" ht="12.75">
      <c r="J79" s="10" t="s">
        <v>648</v>
      </c>
      <c r="K79" s="10" t="s">
        <v>246</v>
      </c>
    </row>
    <row r="80" spans="10:11" ht="12.75">
      <c r="J80" s="10" t="s">
        <v>520</v>
      </c>
      <c r="K80" s="10" t="s">
        <v>170</v>
      </c>
    </row>
    <row r="81" spans="10:11" ht="12.75">
      <c r="J81" s="10" t="s">
        <v>715</v>
      </c>
      <c r="K81" s="10" t="s">
        <v>312</v>
      </c>
    </row>
    <row r="82" spans="10:11" ht="12.75">
      <c r="J82" s="10" t="s">
        <v>649</v>
      </c>
      <c r="K82" s="10" t="s">
        <v>247</v>
      </c>
    </row>
    <row r="83" spans="10:11" ht="12.75">
      <c r="J83" s="10" t="s">
        <v>658</v>
      </c>
      <c r="K83" s="10" t="s">
        <v>255</v>
      </c>
    </row>
    <row r="84" spans="10:11" ht="12.75">
      <c r="J84" s="10" t="s">
        <v>762</v>
      </c>
      <c r="K84" s="10" t="s">
        <v>350</v>
      </c>
    </row>
    <row r="85" spans="10:11" ht="12.75">
      <c r="J85" s="10" t="s">
        <v>521</v>
      </c>
      <c r="K85" s="10" t="s">
        <v>167</v>
      </c>
    </row>
    <row r="86" spans="10:11" ht="12.75">
      <c r="J86" s="10" t="s">
        <v>829</v>
      </c>
      <c r="K86" s="10" t="s">
        <v>195</v>
      </c>
    </row>
    <row r="87" spans="10:11" ht="12.75">
      <c r="J87" s="10" t="s">
        <v>883</v>
      </c>
      <c r="K87" s="10" t="s">
        <v>168</v>
      </c>
    </row>
    <row r="88" spans="10:11" ht="12.75">
      <c r="J88" s="10" t="s">
        <v>616</v>
      </c>
      <c r="K88" s="10" t="s">
        <v>218</v>
      </c>
    </row>
    <row r="89" spans="10:11" ht="12.75">
      <c r="J89" s="10" t="s">
        <v>811</v>
      </c>
      <c r="K89" s="10" t="s">
        <v>393</v>
      </c>
    </row>
    <row r="90" spans="10:11" ht="12.75">
      <c r="J90" s="10" t="s">
        <v>597</v>
      </c>
      <c r="K90" s="10" t="s">
        <v>204</v>
      </c>
    </row>
    <row r="91" spans="10:11" ht="12.75">
      <c r="J91" s="10" t="s">
        <v>702</v>
      </c>
      <c r="K91" s="10" t="s">
        <v>300</v>
      </c>
    </row>
    <row r="92" spans="10:11" ht="12.75">
      <c r="J92" s="10" t="s">
        <v>632</v>
      </c>
      <c r="K92" s="10" t="s">
        <v>232</v>
      </c>
    </row>
    <row r="93" spans="10:11" ht="12.75">
      <c r="J93" s="10" t="s">
        <v>884</v>
      </c>
      <c r="K93" s="10" t="s">
        <v>20</v>
      </c>
    </row>
    <row r="94" spans="10:11" ht="12.75">
      <c r="J94" s="10" t="s">
        <v>830</v>
      </c>
      <c r="K94" s="10" t="s">
        <v>180</v>
      </c>
    </row>
    <row r="95" spans="10:11" ht="12.75">
      <c r="J95" s="10" t="s">
        <v>650</v>
      </c>
      <c r="K95" s="10" t="s">
        <v>248</v>
      </c>
    </row>
    <row r="96" spans="10:11" ht="12.75">
      <c r="J96" s="10" t="s">
        <v>610</v>
      </c>
      <c r="K96" s="10" t="s">
        <v>213</v>
      </c>
    </row>
    <row r="97" spans="10:11" ht="12.75">
      <c r="J97" s="10" t="s">
        <v>746</v>
      </c>
      <c r="K97" s="10" t="s">
        <v>332</v>
      </c>
    </row>
    <row r="98" spans="10:11" ht="12.75">
      <c r="J98" s="10" t="s">
        <v>523</v>
      </c>
      <c r="K98" s="10" t="s">
        <v>117</v>
      </c>
    </row>
    <row r="99" spans="10:11" ht="12.75">
      <c r="J99" s="10" t="s">
        <v>659</v>
      </c>
      <c r="K99" s="10" t="s">
        <v>256</v>
      </c>
    </row>
    <row r="100" spans="10:11" ht="12.75">
      <c r="J100" s="10" t="s">
        <v>497</v>
      </c>
      <c r="K100" s="10" t="s">
        <v>58</v>
      </c>
    </row>
    <row r="101" spans="10:11" ht="12.75">
      <c r="J101" s="10" t="s">
        <v>738</v>
      </c>
      <c r="K101" s="10" t="s">
        <v>339</v>
      </c>
    </row>
    <row r="102" spans="10:11" ht="12.75">
      <c r="J102" s="10" t="s">
        <v>812</v>
      </c>
      <c r="K102" s="10" t="s">
        <v>394</v>
      </c>
    </row>
    <row r="103" spans="10:11" ht="12.75">
      <c r="J103" s="10" t="s">
        <v>446</v>
      </c>
      <c r="K103" s="10" t="s">
        <v>74</v>
      </c>
    </row>
    <row r="104" spans="10:11" ht="12.75">
      <c r="J104" s="10" t="s">
        <v>570</v>
      </c>
      <c r="K104" s="10" t="s">
        <v>89</v>
      </c>
    </row>
    <row r="105" spans="10:11" ht="12.75">
      <c r="J105" s="10" t="s">
        <v>678</v>
      </c>
      <c r="K105" s="10" t="s">
        <v>278</v>
      </c>
    </row>
    <row r="106" spans="10:11" ht="12.75">
      <c r="J106" s="10" t="s">
        <v>524</v>
      </c>
      <c r="K106" s="10" t="s">
        <v>137</v>
      </c>
    </row>
    <row r="107" spans="10:11" ht="12.75">
      <c r="J107" s="10" t="s">
        <v>690</v>
      </c>
      <c r="K107" s="10" t="s">
        <v>289</v>
      </c>
    </row>
    <row r="108" spans="10:11" ht="12.75">
      <c r="J108" s="10" t="s">
        <v>747</v>
      </c>
      <c r="K108" s="10" t="s">
        <v>333</v>
      </c>
    </row>
    <row r="109" spans="10:11" ht="12.75">
      <c r="J109" s="10" t="s">
        <v>525</v>
      </c>
      <c r="K109" s="10" t="s">
        <v>134</v>
      </c>
    </row>
    <row r="110" spans="10:11" ht="12.75">
      <c r="J110" s="10" t="s">
        <v>571</v>
      </c>
      <c r="K110" s="10" t="s">
        <v>103</v>
      </c>
    </row>
    <row r="111" spans="10:11" ht="12.75">
      <c r="J111" s="10" t="s">
        <v>617</v>
      </c>
      <c r="K111" s="10" t="s">
        <v>223</v>
      </c>
    </row>
    <row r="112" spans="10:11" ht="12.75">
      <c r="J112" s="10" t="s">
        <v>831</v>
      </c>
      <c r="K112" s="10" t="s">
        <v>185</v>
      </c>
    </row>
    <row r="113" spans="10:11" ht="12.75">
      <c r="J113" s="10" t="s">
        <v>572</v>
      </c>
      <c r="K113" s="10" t="s">
        <v>110</v>
      </c>
    </row>
    <row r="114" spans="10:11" ht="12.75">
      <c r="J114" s="10" t="s">
        <v>885</v>
      </c>
      <c r="K114" s="10" t="s">
        <v>178</v>
      </c>
    </row>
    <row r="115" spans="10:11" ht="12.75">
      <c r="J115" s="10" t="s">
        <v>484</v>
      </c>
      <c r="K115" s="10" t="s">
        <v>49</v>
      </c>
    </row>
    <row r="116" spans="10:11" ht="12.75">
      <c r="J116" s="10" t="s">
        <v>573</v>
      </c>
      <c r="K116" s="10" t="s">
        <v>104</v>
      </c>
    </row>
    <row r="117" spans="10:11" ht="12.75">
      <c r="J117" s="10" t="s">
        <v>833</v>
      </c>
      <c r="K117" s="10" t="s">
        <v>186</v>
      </c>
    </row>
    <row r="118" spans="10:11" ht="12.75">
      <c r="J118" s="10" t="s">
        <v>691</v>
      </c>
      <c r="K118" s="10" t="s">
        <v>290</v>
      </c>
    </row>
    <row r="119" spans="10:11" ht="12.75">
      <c r="J119" s="10" t="s">
        <v>498</v>
      </c>
      <c r="K119" s="10" t="s">
        <v>59</v>
      </c>
    </row>
    <row r="120" spans="10:11" ht="12.75">
      <c r="J120" s="10" t="s">
        <v>526</v>
      </c>
      <c r="K120" s="10" t="s">
        <v>164</v>
      </c>
    </row>
    <row r="121" spans="10:11" ht="12.75">
      <c r="J121" s="10" t="s">
        <v>834</v>
      </c>
      <c r="K121" s="10" t="s">
        <v>187</v>
      </c>
    </row>
    <row r="122" spans="10:11" ht="12.75">
      <c r="J122" s="10" t="s">
        <v>447</v>
      </c>
      <c r="K122" s="10" t="s">
        <v>75</v>
      </c>
    </row>
    <row r="123" spans="10:11" ht="12.75">
      <c r="J123" s="10" t="s">
        <v>602</v>
      </c>
      <c r="K123" s="10" t="s">
        <v>207</v>
      </c>
    </row>
    <row r="124" spans="10:11" ht="12.75">
      <c r="J124" s="10" t="s">
        <v>623</v>
      </c>
      <c r="K124" s="10" t="s">
        <v>224</v>
      </c>
    </row>
    <row r="125" spans="10:11" ht="12.75">
      <c r="J125" s="10" t="s">
        <v>633</v>
      </c>
      <c r="K125" s="10" t="s">
        <v>237</v>
      </c>
    </row>
    <row r="126" spans="10:11" ht="12.75">
      <c r="J126" s="10" t="s">
        <v>666</v>
      </c>
      <c r="K126" s="10" t="s">
        <v>262</v>
      </c>
    </row>
    <row r="127" spans="10:11" ht="12.75">
      <c r="J127" s="10" t="s">
        <v>679</v>
      </c>
      <c r="K127" s="10" t="s">
        <v>279</v>
      </c>
    </row>
    <row r="128" spans="10:11" ht="12.75">
      <c r="J128" s="10" t="s">
        <v>723</v>
      </c>
      <c r="K128" s="10" t="s">
        <v>319</v>
      </c>
    </row>
    <row r="129" spans="10:11" ht="12.75">
      <c r="J129" s="10" t="s">
        <v>748</v>
      </c>
      <c r="K129" s="10" t="s">
        <v>334</v>
      </c>
    </row>
    <row r="130" spans="10:11" ht="12.75">
      <c r="J130" s="10" t="s">
        <v>527</v>
      </c>
      <c r="K130" s="10" t="s">
        <v>127</v>
      </c>
    </row>
    <row r="131" spans="10:11" ht="12.75">
      <c r="J131" s="10" t="s">
        <v>775</v>
      </c>
      <c r="K131" s="10" t="s">
        <v>361</v>
      </c>
    </row>
    <row r="132" spans="10:11" ht="12.75">
      <c r="J132" s="10" t="s">
        <v>574</v>
      </c>
      <c r="K132" s="10" t="s">
        <v>105</v>
      </c>
    </row>
    <row r="133" spans="10:11" ht="12.75">
      <c r="J133" s="10" t="s">
        <v>835</v>
      </c>
      <c r="K133" s="10" t="s">
        <v>188</v>
      </c>
    </row>
    <row r="134" spans="10:11" ht="12.75">
      <c r="J134" s="10" t="s">
        <v>639</v>
      </c>
      <c r="K134" s="10" t="s">
        <v>238</v>
      </c>
    </row>
    <row r="135" spans="10:11" ht="12.75">
      <c r="J135" s="10" t="s">
        <v>667</v>
      </c>
      <c r="K135" s="10" t="s">
        <v>263</v>
      </c>
    </row>
    <row r="136" spans="10:11" ht="12.75">
      <c r="J136" s="10" t="s">
        <v>611</v>
      </c>
      <c r="K136" s="10" t="s">
        <v>214</v>
      </c>
    </row>
    <row r="137" spans="10:11" ht="12.75">
      <c r="J137" s="10" t="s">
        <v>791</v>
      </c>
      <c r="K137" s="10" t="s">
        <v>375</v>
      </c>
    </row>
    <row r="138" spans="10:11" ht="12.75">
      <c r="J138" s="10" t="s">
        <v>448</v>
      </c>
      <c r="K138" s="10" t="s">
        <v>76</v>
      </c>
    </row>
    <row r="139" spans="10:11" ht="12.75">
      <c r="J139" s="10" t="s">
        <v>651</v>
      </c>
      <c r="K139" s="10" t="s">
        <v>249</v>
      </c>
    </row>
    <row r="140" spans="10:11" ht="12.75">
      <c r="J140" s="10" t="s">
        <v>792</v>
      </c>
      <c r="K140" s="10" t="s">
        <v>376</v>
      </c>
    </row>
    <row r="141" spans="10:11" ht="12.75">
      <c r="J141" s="10" t="s">
        <v>618</v>
      </c>
      <c r="K141" s="10" t="s">
        <v>219</v>
      </c>
    </row>
    <row r="142" spans="10:11" ht="12.75">
      <c r="J142" s="10" t="s">
        <v>575</v>
      </c>
      <c r="K142" s="10" t="s">
        <v>111</v>
      </c>
    </row>
    <row r="143" spans="10:11" ht="12.75">
      <c r="J143" s="10" t="s">
        <v>886</v>
      </c>
      <c r="K143" s="10" t="s">
        <v>196</v>
      </c>
    </row>
    <row r="144" spans="10:11" ht="12.75">
      <c r="J144" s="10" t="s">
        <v>624</v>
      </c>
      <c r="K144" s="10" t="s">
        <v>225</v>
      </c>
    </row>
    <row r="145" spans="10:11" ht="12.75">
      <c r="J145" s="10" t="s">
        <v>668</v>
      </c>
      <c r="K145" s="10" t="s">
        <v>264</v>
      </c>
    </row>
    <row r="146" spans="10:11" ht="12.75">
      <c r="J146" s="10" t="s">
        <v>603</v>
      </c>
      <c r="K146" s="10" t="s">
        <v>208</v>
      </c>
    </row>
    <row r="147" spans="10:11" ht="12.75">
      <c r="J147" s="10" t="s">
        <v>784</v>
      </c>
      <c r="K147" s="10" t="s">
        <v>369</v>
      </c>
    </row>
    <row r="148" spans="10:11" ht="12.75">
      <c r="J148" s="10" t="s">
        <v>660</v>
      </c>
      <c r="K148" s="10" t="s">
        <v>257</v>
      </c>
    </row>
    <row r="149" spans="10:11" ht="12.75">
      <c r="J149" s="10" t="s">
        <v>703</v>
      </c>
      <c r="K149" s="10" t="s">
        <v>301</v>
      </c>
    </row>
    <row r="150" spans="10:11" ht="12.75">
      <c r="J150" s="10" t="s">
        <v>489</v>
      </c>
      <c r="K150" s="10" t="s">
        <v>52</v>
      </c>
    </row>
    <row r="151" spans="10:11" ht="12.75">
      <c r="J151" s="10" t="s">
        <v>757</v>
      </c>
      <c r="K151" s="10" t="s">
        <v>346</v>
      </c>
    </row>
    <row r="152" spans="10:11" ht="12.75">
      <c r="J152" s="10" t="s">
        <v>461</v>
      </c>
      <c r="K152" s="10" t="s">
        <v>177</v>
      </c>
    </row>
    <row r="153" spans="10:11" ht="12.75">
      <c r="J153" s="10" t="s">
        <v>887</v>
      </c>
      <c r="K153" s="10" t="s">
        <v>403</v>
      </c>
    </row>
    <row r="154" spans="10:11" ht="12.75">
      <c r="J154" s="10" t="s">
        <v>661</v>
      </c>
      <c r="K154" s="10" t="s">
        <v>258</v>
      </c>
    </row>
    <row r="155" spans="10:11" ht="12.75">
      <c r="J155" s="10" t="s">
        <v>576</v>
      </c>
      <c r="K155" s="10" t="s">
        <v>90</v>
      </c>
    </row>
    <row r="156" spans="10:11" ht="12.75">
      <c r="J156" s="10" t="s">
        <v>669</v>
      </c>
      <c r="K156" s="10" t="s">
        <v>265</v>
      </c>
    </row>
    <row r="157" spans="10:11" ht="12.75">
      <c r="J157" s="10" t="s">
        <v>692</v>
      </c>
      <c r="K157" s="10" t="s">
        <v>291</v>
      </c>
    </row>
    <row r="158" spans="10:11" ht="12.75">
      <c r="J158" s="10" t="s">
        <v>732</v>
      </c>
      <c r="K158" s="10" t="s">
        <v>327</v>
      </c>
    </row>
    <row r="159" spans="10:11" ht="12.75">
      <c r="J159" s="10" t="s">
        <v>474</v>
      </c>
      <c r="K159" s="10" t="s">
        <v>171</v>
      </c>
    </row>
    <row r="160" spans="10:11" ht="12.75">
      <c r="J160" s="10" t="s">
        <v>430</v>
      </c>
      <c r="K160" s="10" t="s">
        <v>22</v>
      </c>
    </row>
    <row r="161" spans="10:11" ht="12.75">
      <c r="J161" s="10" t="s">
        <v>793</v>
      </c>
      <c r="K161" s="10" t="s">
        <v>377</v>
      </c>
    </row>
    <row r="162" spans="10:11" ht="12.75">
      <c r="J162" s="10" t="s">
        <v>431</v>
      </c>
      <c r="K162" s="10" t="s">
        <v>23</v>
      </c>
    </row>
    <row r="163" spans="10:11" ht="12.75">
      <c r="J163" s="10" t="s">
        <v>528</v>
      </c>
      <c r="K163" s="10" t="s">
        <v>152</v>
      </c>
    </row>
    <row r="164" spans="10:11" ht="12.75">
      <c r="J164" s="10" t="s">
        <v>739</v>
      </c>
      <c r="K164" s="10" t="s">
        <v>340</v>
      </c>
    </row>
    <row r="165" spans="10:11" ht="12.75">
      <c r="J165" s="10" t="s">
        <v>432</v>
      </c>
      <c r="K165" s="10" t="s">
        <v>24</v>
      </c>
    </row>
    <row r="166" spans="10:11" ht="12.75">
      <c r="J166" s="10" t="s">
        <v>577</v>
      </c>
      <c r="K166" s="10" t="s">
        <v>106</v>
      </c>
    </row>
    <row r="167" spans="10:11" ht="12.75">
      <c r="J167" s="10" t="s">
        <v>837</v>
      </c>
      <c r="K167" s="10" t="s">
        <v>189</v>
      </c>
    </row>
    <row r="168" spans="10:11" ht="12.75">
      <c r="J168" s="10" t="s">
        <v>716</v>
      </c>
      <c r="K168" s="10" t="s">
        <v>313</v>
      </c>
    </row>
    <row r="169" spans="10:11" ht="12.75">
      <c r="J169" s="10" t="s">
        <v>449</v>
      </c>
      <c r="K169" s="10" t="s">
        <v>77</v>
      </c>
    </row>
    <row r="170" spans="10:11" ht="12.75">
      <c r="J170" s="10" t="s">
        <v>652</v>
      </c>
      <c r="K170" s="10" t="s">
        <v>250</v>
      </c>
    </row>
    <row r="171" spans="10:11" ht="12.75">
      <c r="J171" s="10" t="s">
        <v>740</v>
      </c>
      <c r="K171" s="10" t="s">
        <v>398</v>
      </c>
    </row>
    <row r="172" spans="10:11" ht="12.75">
      <c r="J172" s="10" t="s">
        <v>450</v>
      </c>
      <c r="K172" s="10" t="s">
        <v>78</v>
      </c>
    </row>
    <row r="173" spans="10:11" ht="12.75">
      <c r="J173" s="10" t="s">
        <v>670</v>
      </c>
      <c r="K173" s="10" t="s">
        <v>266</v>
      </c>
    </row>
    <row r="174" spans="10:11" ht="12.75">
      <c r="J174" s="10" t="s">
        <v>529</v>
      </c>
      <c r="K174" s="10" t="s">
        <v>123</v>
      </c>
    </row>
    <row r="175" spans="10:11" ht="12.75">
      <c r="J175" s="10" t="s">
        <v>640</v>
      </c>
      <c r="K175" s="10" t="s">
        <v>239</v>
      </c>
    </row>
    <row r="176" spans="10:11" ht="12.75">
      <c r="J176" s="10" t="s">
        <v>671</v>
      </c>
      <c r="K176" s="10" t="s">
        <v>267</v>
      </c>
    </row>
    <row r="177" spans="10:11" ht="12.75">
      <c r="J177" s="10" t="s">
        <v>451</v>
      </c>
      <c r="K177" s="10" t="s">
        <v>79</v>
      </c>
    </row>
    <row r="178" spans="10:11" ht="12.75">
      <c r="J178" s="10" t="s">
        <v>888</v>
      </c>
      <c r="K178" s="10" t="s">
        <v>197</v>
      </c>
    </row>
    <row r="179" spans="10:11" ht="12.75">
      <c r="J179" s="10" t="s">
        <v>530</v>
      </c>
      <c r="K179" s="10" t="s">
        <v>158</v>
      </c>
    </row>
    <row r="180" spans="10:11" ht="12.75">
      <c r="J180" s="10" t="s">
        <v>578</v>
      </c>
      <c r="K180" s="10" t="s">
        <v>91</v>
      </c>
    </row>
    <row r="181" spans="10:11" ht="12.75">
      <c r="J181" s="10" t="s">
        <v>680</v>
      </c>
      <c r="K181" s="10" t="s">
        <v>280</v>
      </c>
    </row>
    <row r="182" spans="10:11" ht="12.75">
      <c r="J182" s="10" t="s">
        <v>619</v>
      </c>
      <c r="K182" s="10" t="s">
        <v>220</v>
      </c>
    </row>
    <row r="183" spans="10:11" ht="12.75">
      <c r="J183" s="10" t="s">
        <v>452</v>
      </c>
      <c r="K183" s="10" t="s">
        <v>80</v>
      </c>
    </row>
    <row r="184" spans="10:11" ht="12.75">
      <c r="J184" s="10" t="s">
        <v>717</v>
      </c>
      <c r="K184" s="10" t="s">
        <v>314</v>
      </c>
    </row>
    <row r="185" spans="10:11" ht="12.75">
      <c r="J185" s="10" t="s">
        <v>813</v>
      </c>
      <c r="K185" s="10" t="s">
        <v>395</v>
      </c>
    </row>
    <row r="186" spans="10:11" ht="12.75">
      <c r="J186" s="10" t="s">
        <v>453</v>
      </c>
      <c r="K186" s="10" t="s">
        <v>81</v>
      </c>
    </row>
    <row r="187" spans="10:11" ht="12.75">
      <c r="J187" s="10" t="s">
        <v>839</v>
      </c>
      <c r="K187" s="10" t="s">
        <v>181</v>
      </c>
    </row>
    <row r="188" spans="10:11" ht="12.75">
      <c r="J188" s="10" t="s">
        <v>604</v>
      </c>
      <c r="K188" s="10" t="s">
        <v>401</v>
      </c>
    </row>
    <row r="189" spans="10:11" ht="12.75">
      <c r="J189" s="10" t="s">
        <v>704</v>
      </c>
      <c r="K189" s="10" t="s">
        <v>302</v>
      </c>
    </row>
    <row r="190" spans="10:11" ht="12.75">
      <c r="J190" s="10" t="s">
        <v>785</v>
      </c>
      <c r="K190" s="10" t="s">
        <v>370</v>
      </c>
    </row>
    <row r="191" spans="10:11" ht="12.75">
      <c r="J191" s="10" t="s">
        <v>889</v>
      </c>
      <c r="K191" s="10" t="s">
        <v>116</v>
      </c>
    </row>
    <row r="192" spans="10:11" ht="12.75">
      <c r="J192" s="10" t="s">
        <v>412</v>
      </c>
      <c r="K192" s="10" t="s">
        <v>1</v>
      </c>
    </row>
    <row r="193" spans="10:11" ht="12.75">
      <c r="J193" s="10" t="s">
        <v>433</v>
      </c>
      <c r="K193" s="10" t="s">
        <v>25</v>
      </c>
    </row>
    <row r="194" spans="10:11" ht="12.75">
      <c r="J194" s="10" t="s">
        <v>434</v>
      </c>
      <c r="K194" s="10" t="s">
        <v>26</v>
      </c>
    </row>
    <row r="195" spans="10:11" ht="12.75">
      <c r="J195" s="10" t="s">
        <v>579</v>
      </c>
      <c r="K195" s="10" t="s">
        <v>112</v>
      </c>
    </row>
    <row r="196" spans="10:11" ht="12.75">
      <c r="J196" s="10" t="s">
        <v>840</v>
      </c>
      <c r="K196" s="10" t="s">
        <v>198</v>
      </c>
    </row>
    <row r="197" spans="10:11" ht="12.75">
      <c r="J197" s="10" t="s">
        <v>749</v>
      </c>
      <c r="K197" s="10" t="s">
        <v>335</v>
      </c>
    </row>
    <row r="198" spans="10:11" ht="12.75">
      <c r="J198" s="10" t="s">
        <v>890</v>
      </c>
      <c r="K198" s="10" t="s">
        <v>331</v>
      </c>
    </row>
    <row r="199" spans="10:11" ht="12.75">
      <c r="J199" s="10" t="s">
        <v>532</v>
      </c>
      <c r="K199" s="10" t="s">
        <v>128</v>
      </c>
    </row>
    <row r="200" spans="10:11" ht="12.75">
      <c r="J200" s="10" t="s">
        <v>454</v>
      </c>
      <c r="K200" s="10" t="s">
        <v>82</v>
      </c>
    </row>
    <row r="201" spans="10:11" ht="12.75">
      <c r="J201" s="10" t="s">
        <v>507</v>
      </c>
      <c r="K201" s="10" t="s">
        <v>66</v>
      </c>
    </row>
    <row r="202" spans="10:11" ht="12.75">
      <c r="J202" s="10" t="s">
        <v>476</v>
      </c>
      <c r="K202" s="10" t="s">
        <v>43</v>
      </c>
    </row>
    <row r="203" spans="10:11" ht="12.75">
      <c r="J203" s="10" t="s">
        <v>435</v>
      </c>
      <c r="K203" s="10" t="s">
        <v>27</v>
      </c>
    </row>
    <row r="204" spans="10:11" ht="12.75">
      <c r="J204" s="10" t="s">
        <v>580</v>
      </c>
      <c r="K204" s="10" t="s">
        <v>113</v>
      </c>
    </row>
    <row r="205" spans="10:11" ht="12.75">
      <c r="J205" s="10" t="s">
        <v>841</v>
      </c>
      <c r="K205" s="10" t="s">
        <v>199</v>
      </c>
    </row>
    <row r="206" spans="10:11" ht="12.75">
      <c r="J206" s="10" t="s">
        <v>705</v>
      </c>
      <c r="K206" s="10" t="s">
        <v>303</v>
      </c>
    </row>
    <row r="207" spans="10:11" ht="12.75">
      <c r="J207" s="10" t="s">
        <v>508</v>
      </c>
      <c r="K207" s="10" t="s">
        <v>67</v>
      </c>
    </row>
    <row r="208" spans="10:11" ht="12.75">
      <c r="J208" s="10" t="s">
        <v>533</v>
      </c>
      <c r="K208" s="10" t="s">
        <v>141</v>
      </c>
    </row>
    <row r="209" spans="10:11" ht="12.75">
      <c r="J209" s="10" t="s">
        <v>581</v>
      </c>
      <c r="K209" s="10" t="s">
        <v>107</v>
      </c>
    </row>
    <row r="210" spans="10:11" ht="12.75">
      <c r="J210" s="10" t="s">
        <v>842</v>
      </c>
      <c r="K210" s="10" t="s">
        <v>190</v>
      </c>
    </row>
    <row r="211" spans="10:11" ht="12.75">
      <c r="J211" s="10" t="s">
        <v>641</v>
      </c>
      <c r="K211" s="10" t="s">
        <v>240</v>
      </c>
    </row>
    <row r="212" spans="10:11" ht="12.75">
      <c r="J212" s="10" t="s">
        <v>436</v>
      </c>
      <c r="K212" s="10" t="s">
        <v>28</v>
      </c>
    </row>
    <row r="213" spans="10:11" ht="12.75">
      <c r="J213" s="10" t="s">
        <v>776</v>
      </c>
      <c r="K213" s="10" t="s">
        <v>362</v>
      </c>
    </row>
    <row r="214" spans="10:11" ht="12.75">
      <c r="J214" s="10" t="s">
        <v>724</v>
      </c>
      <c r="K214" s="10" t="s">
        <v>320</v>
      </c>
    </row>
    <row r="215" spans="10:11" ht="12.75">
      <c r="J215" s="10" t="s">
        <v>582</v>
      </c>
      <c r="K215" s="10" t="s">
        <v>92</v>
      </c>
    </row>
    <row r="216" spans="10:11" ht="12.75">
      <c r="J216" s="10" t="s">
        <v>477</v>
      </c>
      <c r="K216" s="10" t="s">
        <v>44</v>
      </c>
    </row>
    <row r="217" spans="10:11" ht="12.75">
      <c r="J217" s="10" t="s">
        <v>534</v>
      </c>
      <c r="K217" s="10" t="s">
        <v>132</v>
      </c>
    </row>
    <row r="218" spans="10:11" ht="12.75">
      <c r="J218" s="10" t="s">
        <v>693</v>
      </c>
      <c r="K218" s="10" t="s">
        <v>292</v>
      </c>
    </row>
    <row r="219" spans="10:11" ht="12.75">
      <c r="J219" s="10" t="s">
        <v>653</v>
      </c>
      <c r="K219" s="10" t="s">
        <v>251</v>
      </c>
    </row>
    <row r="220" spans="10:11" ht="12.75">
      <c r="J220" s="10" t="s">
        <v>818</v>
      </c>
      <c r="K220" s="10" t="s">
        <v>402</v>
      </c>
    </row>
    <row r="221" spans="10:11" ht="12.75">
      <c r="J221" s="10" t="s">
        <v>466</v>
      </c>
      <c r="K221" s="10" t="s">
        <v>35</v>
      </c>
    </row>
    <row r="222" spans="10:11" ht="12.75">
      <c r="J222" s="10" t="s">
        <v>758</v>
      </c>
      <c r="K222" s="10" t="s">
        <v>347</v>
      </c>
    </row>
    <row r="223" spans="10:11" ht="12.75">
      <c r="J223" s="10" t="s">
        <v>535</v>
      </c>
      <c r="K223" s="10" t="s">
        <v>159</v>
      </c>
    </row>
    <row r="224" spans="10:11" ht="12.75">
      <c r="J224" s="10" t="s">
        <v>718</v>
      </c>
      <c r="K224" s="10" t="s">
        <v>315</v>
      </c>
    </row>
    <row r="225" spans="10:11" ht="12.75">
      <c r="J225" s="10" t="s">
        <v>768</v>
      </c>
      <c r="K225" s="10" t="s">
        <v>355</v>
      </c>
    </row>
    <row r="226" spans="10:11" ht="12.75">
      <c r="J226" s="10" t="s">
        <v>481</v>
      </c>
      <c r="K226" s="10" t="s">
        <v>172</v>
      </c>
    </row>
    <row r="227" spans="10:11" ht="12.75">
      <c r="J227" s="10" t="s">
        <v>455</v>
      </c>
      <c r="K227" s="10" t="s">
        <v>83</v>
      </c>
    </row>
    <row r="228" spans="10:11" ht="12.75">
      <c r="J228" s="10" t="s">
        <v>625</v>
      </c>
      <c r="K228" s="10" t="s">
        <v>229</v>
      </c>
    </row>
    <row r="229" spans="10:11" ht="12.75">
      <c r="J229" s="10" t="s">
        <v>786</v>
      </c>
      <c r="K229" s="10" t="s">
        <v>371</v>
      </c>
    </row>
    <row r="230" spans="10:11" ht="12.75">
      <c r="J230" s="10" t="s">
        <v>814</v>
      </c>
      <c r="K230" s="10" t="s">
        <v>396</v>
      </c>
    </row>
    <row r="231" spans="10:11" ht="12.75">
      <c r="J231" s="10" t="s">
        <v>536</v>
      </c>
      <c r="K231" s="10" t="s">
        <v>124</v>
      </c>
    </row>
    <row r="232" spans="10:11" ht="12.75">
      <c r="J232" s="10" t="s">
        <v>537</v>
      </c>
      <c r="K232" s="10" t="s">
        <v>133</v>
      </c>
    </row>
    <row r="233" spans="10:11" ht="12.75">
      <c r="J233" s="10" t="s">
        <v>794</v>
      </c>
      <c r="K233" s="10" t="s">
        <v>378</v>
      </c>
    </row>
    <row r="234" spans="10:11" ht="12.75">
      <c r="J234" s="10" t="s">
        <v>672</v>
      </c>
      <c r="K234" s="10" t="s">
        <v>268</v>
      </c>
    </row>
    <row r="235" spans="10:11" ht="12.75">
      <c r="J235" s="10" t="s">
        <v>759</v>
      </c>
      <c r="K235" s="10" t="s">
        <v>348</v>
      </c>
    </row>
    <row r="236" spans="10:11" ht="12.75">
      <c r="J236" s="10" t="s">
        <v>490</v>
      </c>
      <c r="K236" s="10" t="s">
        <v>53</v>
      </c>
    </row>
    <row r="237" spans="10:11" ht="12.75">
      <c r="J237" s="10" t="s">
        <v>777</v>
      </c>
      <c r="K237" s="10" t="s">
        <v>363</v>
      </c>
    </row>
    <row r="238" spans="10:11" ht="12.75">
      <c r="J238" s="10" t="s">
        <v>456</v>
      </c>
      <c r="K238" s="10" t="s">
        <v>84</v>
      </c>
    </row>
    <row r="239" spans="10:11" ht="12.75">
      <c r="J239" s="10" t="s">
        <v>583</v>
      </c>
      <c r="K239" s="10" t="s">
        <v>93</v>
      </c>
    </row>
    <row r="240" spans="10:11" ht="12.75">
      <c r="J240" s="10" t="s">
        <v>626</v>
      </c>
      <c r="K240" s="10" t="s">
        <v>226</v>
      </c>
    </row>
    <row r="241" spans="10:11" ht="12.75">
      <c r="J241" s="10" t="s">
        <v>634</v>
      </c>
      <c r="K241" s="10" t="s">
        <v>233</v>
      </c>
    </row>
    <row r="242" spans="10:11" ht="12.75">
      <c r="J242" s="10" t="s">
        <v>620</v>
      </c>
      <c r="K242" s="10" t="s">
        <v>221</v>
      </c>
    </row>
    <row r="243" spans="10:11" ht="12.75">
      <c r="J243" s="10" t="s">
        <v>538</v>
      </c>
      <c r="K243" s="10" t="s">
        <v>129</v>
      </c>
    </row>
    <row r="244" spans="10:11" ht="12.75">
      <c r="J244" s="10" t="s">
        <v>681</v>
      </c>
      <c r="K244" s="10" t="s">
        <v>281</v>
      </c>
    </row>
    <row r="245" spans="10:11" ht="12.75">
      <c r="J245" s="10" t="s">
        <v>725</v>
      </c>
      <c r="K245" s="10" t="s">
        <v>321</v>
      </c>
    </row>
    <row r="246" spans="10:11" ht="12.75">
      <c r="J246" s="10" t="s">
        <v>539</v>
      </c>
      <c r="K246" s="10" t="s">
        <v>130</v>
      </c>
    </row>
    <row r="247" spans="10:11" ht="12.75">
      <c r="J247" s="10" t="s">
        <v>734</v>
      </c>
      <c r="K247" s="10" t="s">
        <v>328</v>
      </c>
    </row>
    <row r="248" spans="10:11" ht="12.75">
      <c r="J248" s="10" t="s">
        <v>540</v>
      </c>
      <c r="K248" s="10" t="s">
        <v>122</v>
      </c>
    </row>
    <row r="249" spans="10:11" ht="12.75">
      <c r="J249" s="10" t="s">
        <v>491</v>
      </c>
      <c r="K249" s="10" t="s">
        <v>54</v>
      </c>
    </row>
    <row r="250" spans="10:11" ht="12.75">
      <c r="J250" s="10" t="s">
        <v>803</v>
      </c>
      <c r="K250" s="10" t="s">
        <v>386</v>
      </c>
    </row>
    <row r="251" spans="10:11" ht="12.75">
      <c r="J251" s="10" t="s">
        <v>719</v>
      </c>
      <c r="K251" s="10" t="s">
        <v>316</v>
      </c>
    </row>
    <row r="252" spans="10:11" ht="12.75">
      <c r="J252" s="10" t="s">
        <v>584</v>
      </c>
      <c r="K252" s="10" t="s">
        <v>101</v>
      </c>
    </row>
    <row r="253" spans="10:11" ht="12.75">
      <c r="J253" s="10" t="s">
        <v>843</v>
      </c>
      <c r="K253" s="10" t="s">
        <v>182</v>
      </c>
    </row>
    <row r="254" spans="10:11" ht="12.75">
      <c r="J254" s="10" t="s">
        <v>750</v>
      </c>
      <c r="K254" s="10" t="s">
        <v>336</v>
      </c>
    </row>
    <row r="255" spans="10:11" ht="12.75">
      <c r="J255" s="10" t="s">
        <v>585</v>
      </c>
      <c r="K255" s="10" t="s">
        <v>94</v>
      </c>
    </row>
    <row r="256" spans="10:11" ht="12.75">
      <c r="J256" s="10" t="s">
        <v>541</v>
      </c>
      <c r="K256" s="10" t="s">
        <v>118</v>
      </c>
    </row>
    <row r="257" spans="10:11" ht="12.75">
      <c r="J257" s="10" t="s">
        <v>735</v>
      </c>
      <c r="K257" s="10" t="s">
        <v>329</v>
      </c>
    </row>
    <row r="258" spans="10:11" ht="12.75">
      <c r="J258" s="10" t="s">
        <v>542</v>
      </c>
      <c r="K258" s="10" t="s">
        <v>162</v>
      </c>
    </row>
    <row r="259" spans="10:11" ht="12.75">
      <c r="J259" s="10" t="s">
        <v>586</v>
      </c>
      <c r="K259" s="10" t="s">
        <v>114</v>
      </c>
    </row>
    <row r="260" spans="10:11" ht="12.75">
      <c r="J260" s="10" t="s">
        <v>844</v>
      </c>
      <c r="K260" s="10" t="s">
        <v>200</v>
      </c>
    </row>
    <row r="261" spans="10:11" ht="12.75">
      <c r="J261" s="10" t="s">
        <v>804</v>
      </c>
      <c r="K261" s="10" t="s">
        <v>387</v>
      </c>
    </row>
    <row r="262" spans="10:11" ht="12.75">
      <c r="J262" s="10" t="s">
        <v>720</v>
      </c>
      <c r="K262" s="10" t="s">
        <v>317</v>
      </c>
    </row>
    <row r="263" spans="10:11" ht="12.75">
      <c r="J263" s="10" t="s">
        <v>467</v>
      </c>
      <c r="K263" s="10" t="s">
        <v>36</v>
      </c>
    </row>
    <row r="264" spans="10:11" ht="12.75">
      <c r="J264" s="10" t="s">
        <v>763</v>
      </c>
      <c r="K264" s="10" t="s">
        <v>351</v>
      </c>
    </row>
    <row r="265" spans="10:11" ht="12.75">
      <c r="J265" s="10" t="s">
        <v>587</v>
      </c>
      <c r="K265" s="10" t="s">
        <v>95</v>
      </c>
    </row>
    <row r="266" spans="10:11" ht="12.75">
      <c r="J266" s="10" t="s">
        <v>706</v>
      </c>
      <c r="K266" s="10" t="s">
        <v>304</v>
      </c>
    </row>
    <row r="267" spans="10:11" ht="12.75">
      <c r="J267" s="10" t="s">
        <v>543</v>
      </c>
      <c r="K267" s="10" t="s">
        <v>151</v>
      </c>
    </row>
    <row r="268" spans="10:11" ht="12.75">
      <c r="J268" s="10" t="s">
        <v>544</v>
      </c>
      <c r="K268" s="10" t="s">
        <v>154</v>
      </c>
    </row>
    <row r="269" spans="10:11" ht="12.75">
      <c r="J269" s="10" t="s">
        <v>545</v>
      </c>
      <c r="K269" s="10" t="s">
        <v>136</v>
      </c>
    </row>
    <row r="270" spans="10:11" ht="12.75">
      <c r="J270" s="10" t="s">
        <v>546</v>
      </c>
      <c r="K270" s="10" t="s">
        <v>139</v>
      </c>
    </row>
    <row r="271" spans="10:11" ht="12.75">
      <c r="J271" s="10" t="s">
        <v>707</v>
      </c>
      <c r="K271" s="10" t="s">
        <v>305</v>
      </c>
    </row>
    <row r="272" spans="10:11" ht="12.75">
      <c r="J272" s="10" t="s">
        <v>635</v>
      </c>
      <c r="K272" s="10" t="s">
        <v>234</v>
      </c>
    </row>
    <row r="273" spans="10:11" ht="12.75">
      <c r="J273" s="10" t="s">
        <v>547</v>
      </c>
      <c r="K273" s="10" t="s">
        <v>147</v>
      </c>
    </row>
    <row r="274" spans="10:11" ht="12.75">
      <c r="J274" s="10" t="s">
        <v>457</v>
      </c>
      <c r="K274" s="10" t="s">
        <v>85</v>
      </c>
    </row>
    <row r="275" spans="10:11" ht="12.75">
      <c r="J275" s="10" t="s">
        <v>548</v>
      </c>
      <c r="K275" s="10" t="s">
        <v>125</v>
      </c>
    </row>
    <row r="276" spans="10:11" ht="12.75">
      <c r="J276" s="10" t="s">
        <v>819</v>
      </c>
      <c r="K276" s="10" t="s">
        <v>273</v>
      </c>
    </row>
    <row r="277" spans="10:11" ht="12.75">
      <c r="J277" s="10" t="s">
        <v>795</v>
      </c>
      <c r="K277" s="10" t="s">
        <v>379</v>
      </c>
    </row>
    <row r="278" spans="10:11" ht="12.75">
      <c r="J278" s="10" t="s">
        <v>708</v>
      </c>
      <c r="K278" s="10" t="s">
        <v>306</v>
      </c>
    </row>
    <row r="279" spans="10:11" ht="12.75">
      <c r="J279" s="10" t="s">
        <v>458</v>
      </c>
      <c r="K279" s="10" t="s">
        <v>86</v>
      </c>
    </row>
    <row r="280" spans="10:11" ht="12.75">
      <c r="J280" s="10" t="s">
        <v>741</v>
      </c>
      <c r="K280" s="10" t="s">
        <v>341</v>
      </c>
    </row>
    <row r="281" spans="10:11" ht="12.75">
      <c r="J281" s="10" t="s">
        <v>468</v>
      </c>
      <c r="K281" s="10" t="s">
        <v>37</v>
      </c>
    </row>
    <row r="282" spans="10:11" ht="12.75">
      <c r="J282" s="10" t="s">
        <v>654</v>
      </c>
      <c r="K282" s="10" t="s">
        <v>252</v>
      </c>
    </row>
    <row r="283" spans="10:11" ht="12.75">
      <c r="J283" s="10" t="s">
        <v>709</v>
      </c>
      <c r="K283" s="10" t="s">
        <v>307</v>
      </c>
    </row>
    <row r="284" spans="10:11" ht="12.75">
      <c r="J284" s="10" t="s">
        <v>642</v>
      </c>
      <c r="K284" s="10" t="s">
        <v>241</v>
      </c>
    </row>
    <row r="285" spans="10:11" ht="12.75">
      <c r="J285" s="10" t="s">
        <v>485</v>
      </c>
      <c r="K285" s="10" t="s">
        <v>50</v>
      </c>
    </row>
    <row r="286" spans="10:11" ht="12.75">
      <c r="J286" s="10" t="s">
        <v>805</v>
      </c>
      <c r="K286" s="10" t="s">
        <v>388</v>
      </c>
    </row>
    <row r="287" spans="10:11" ht="12.75">
      <c r="J287" s="10" t="s">
        <v>796</v>
      </c>
      <c r="K287" s="10" t="s">
        <v>380</v>
      </c>
    </row>
    <row r="288" spans="10:11" ht="12.75">
      <c r="J288" s="10" t="s">
        <v>760</v>
      </c>
      <c r="K288" s="10" t="s">
        <v>349</v>
      </c>
    </row>
    <row r="289" spans="10:11" ht="12.75">
      <c r="J289" s="10" t="s">
        <v>673</v>
      </c>
      <c r="K289" s="10" t="s">
        <v>269</v>
      </c>
    </row>
    <row r="290" spans="10:11" ht="12.75">
      <c r="J290" s="10" t="s">
        <v>549</v>
      </c>
      <c r="K290" s="10" t="s">
        <v>142</v>
      </c>
    </row>
    <row r="291" spans="10:11" ht="12.75">
      <c r="J291" s="10" t="s">
        <v>742</v>
      </c>
      <c r="K291" s="10" t="s">
        <v>399</v>
      </c>
    </row>
    <row r="292" spans="10:11" ht="12.75">
      <c r="J292" s="10" t="s">
        <v>469</v>
      </c>
      <c r="K292" s="10" t="s">
        <v>38</v>
      </c>
    </row>
    <row r="293" spans="10:11" ht="12.75">
      <c r="J293" s="10" t="s">
        <v>499</v>
      </c>
      <c r="K293" s="10" t="s">
        <v>60</v>
      </c>
    </row>
    <row r="294" spans="10:11" ht="12.75">
      <c r="J294" s="10" t="s">
        <v>743</v>
      </c>
      <c r="K294" s="10" t="s">
        <v>342</v>
      </c>
    </row>
    <row r="295" spans="10:11" ht="12.75">
      <c r="J295" s="10" t="s">
        <v>769</v>
      </c>
      <c r="K295" s="10" t="s">
        <v>356</v>
      </c>
    </row>
    <row r="296" spans="10:11" ht="12.75">
      <c r="J296" s="10" t="s">
        <v>478</v>
      </c>
      <c r="K296" s="10" t="s">
        <v>46</v>
      </c>
    </row>
    <row r="297" spans="10:11" ht="12.75">
      <c r="J297" s="10" t="s">
        <v>744</v>
      </c>
      <c r="K297" s="10" t="s">
        <v>400</v>
      </c>
    </row>
    <row r="298" spans="10:11" ht="12.75">
      <c r="J298" s="10" t="s">
        <v>694</v>
      </c>
      <c r="K298" s="10" t="s">
        <v>293</v>
      </c>
    </row>
    <row r="299" spans="10:11" ht="12.75">
      <c r="J299" s="10" t="s">
        <v>486</v>
      </c>
      <c r="K299" s="10" t="s">
        <v>51</v>
      </c>
    </row>
    <row r="300" spans="10:11" ht="12.75">
      <c r="J300" s="10" t="s">
        <v>695</v>
      </c>
      <c r="K300" s="10" t="s">
        <v>294</v>
      </c>
    </row>
    <row r="301" spans="10:11" ht="12.75">
      <c r="J301" s="10" t="s">
        <v>550</v>
      </c>
      <c r="K301" s="10" t="s">
        <v>165</v>
      </c>
    </row>
    <row r="302" spans="10:11" ht="12.75">
      <c r="J302" s="10" t="s">
        <v>845</v>
      </c>
      <c r="K302" s="10" t="s">
        <v>201</v>
      </c>
    </row>
    <row r="303" spans="10:11" ht="12.75">
      <c r="J303" s="10" t="s">
        <v>551</v>
      </c>
      <c r="K303" s="10" t="s">
        <v>148</v>
      </c>
    </row>
    <row r="304" spans="10:11" ht="12.75">
      <c r="J304" s="10" t="s">
        <v>500</v>
      </c>
      <c r="K304" s="10" t="s">
        <v>61</v>
      </c>
    </row>
    <row r="305" spans="10:11" ht="12.75">
      <c r="J305" s="10" t="s">
        <v>588</v>
      </c>
      <c r="K305" s="10" t="s">
        <v>100</v>
      </c>
    </row>
    <row r="306" spans="10:11" ht="12.75">
      <c r="J306" s="10" t="s">
        <v>598</v>
      </c>
      <c r="K306" s="10" t="s">
        <v>203</v>
      </c>
    </row>
    <row r="307" spans="10:11" ht="12.75">
      <c r="J307" s="10" t="s">
        <v>605</v>
      </c>
      <c r="K307" s="10" t="s">
        <v>209</v>
      </c>
    </row>
    <row r="308" spans="10:11" ht="12.75">
      <c r="J308" s="10" t="s">
        <v>621</v>
      </c>
      <c r="K308" s="10" t="s">
        <v>222</v>
      </c>
    </row>
    <row r="309" spans="10:11" ht="12.75">
      <c r="J309" s="10" t="s">
        <v>552</v>
      </c>
      <c r="K309" s="10" t="s">
        <v>121</v>
      </c>
    </row>
    <row r="310" spans="10:11" ht="12.75">
      <c r="J310" s="10" t="s">
        <v>627</v>
      </c>
      <c r="K310" s="10" t="s">
        <v>227</v>
      </c>
    </row>
    <row r="311" spans="10:11" ht="12.75">
      <c r="J311" s="10" t="s">
        <v>726</v>
      </c>
      <c r="K311" s="10" t="s">
        <v>322</v>
      </c>
    </row>
    <row r="312" spans="10:11" ht="12.75">
      <c r="J312" s="10" t="s">
        <v>727</v>
      </c>
      <c r="K312" s="10" t="s">
        <v>323</v>
      </c>
    </row>
    <row r="313" spans="10:11" ht="12.75">
      <c r="J313" s="10" t="s">
        <v>612</v>
      </c>
      <c r="K313" s="10" t="s">
        <v>215</v>
      </c>
    </row>
    <row r="314" spans="10:11" ht="12.75">
      <c r="J314" s="10" t="s">
        <v>736</v>
      </c>
      <c r="K314" s="10" t="s">
        <v>330</v>
      </c>
    </row>
    <row r="315" spans="10:11" ht="12.75">
      <c r="J315" s="10" t="s">
        <v>751</v>
      </c>
      <c r="K315" s="10" t="s">
        <v>337</v>
      </c>
    </row>
    <row r="316" spans="10:11" ht="12.75">
      <c r="J316" s="10" t="s">
        <v>764</v>
      </c>
      <c r="K316" s="10" t="s">
        <v>352</v>
      </c>
    </row>
    <row r="317" spans="10:11" ht="12.75">
      <c r="J317" s="10" t="s">
        <v>710</v>
      </c>
      <c r="K317" s="10" t="s">
        <v>308</v>
      </c>
    </row>
    <row r="318" spans="10:11" ht="12.75">
      <c r="J318" s="10" t="s">
        <v>770</v>
      </c>
      <c r="K318" s="10" t="s">
        <v>359</v>
      </c>
    </row>
    <row r="319" spans="10:11" ht="12.75">
      <c r="J319" s="10" t="s">
        <v>778</v>
      </c>
      <c r="K319" s="10" t="s">
        <v>364</v>
      </c>
    </row>
    <row r="320" spans="10:11" ht="12.75">
      <c r="J320" s="10" t="s">
        <v>492</v>
      </c>
      <c r="K320" s="10" t="s">
        <v>55</v>
      </c>
    </row>
    <row r="321" spans="10:11" ht="12.75">
      <c r="J321" s="10" t="s">
        <v>487</v>
      </c>
      <c r="K321" s="10" t="s">
        <v>173</v>
      </c>
    </row>
    <row r="322" spans="10:11" ht="12.75">
      <c r="J322" s="10" t="s">
        <v>553</v>
      </c>
      <c r="K322" s="10" t="s">
        <v>140</v>
      </c>
    </row>
    <row r="323" spans="10:11" ht="12.75">
      <c r="J323" s="10" t="s">
        <v>554</v>
      </c>
      <c r="K323" s="10" t="s">
        <v>156</v>
      </c>
    </row>
    <row r="324" spans="10:11" ht="12.75">
      <c r="J324" s="10" t="s">
        <v>437</v>
      </c>
      <c r="K324" s="10" t="s">
        <v>29</v>
      </c>
    </row>
    <row r="325" spans="10:11" ht="12.75">
      <c r="J325" s="10" t="s">
        <v>797</v>
      </c>
      <c r="K325" s="10" t="s">
        <v>381</v>
      </c>
    </row>
    <row r="326" spans="10:11" ht="12.75">
      <c r="J326" s="10" t="s">
        <v>682</v>
      </c>
      <c r="K326" s="10" t="s">
        <v>282</v>
      </c>
    </row>
    <row r="327" spans="10:11" ht="12.75">
      <c r="J327" s="10" t="s">
        <v>787</v>
      </c>
      <c r="K327" s="10" t="s">
        <v>372</v>
      </c>
    </row>
    <row r="328" spans="10:11" ht="12.75">
      <c r="J328" s="10" t="s">
        <v>479</v>
      </c>
      <c r="K328" s="10" t="s">
        <v>45</v>
      </c>
    </row>
    <row r="329" spans="10:11" ht="12.75">
      <c r="J329" s="10" t="s">
        <v>779</v>
      </c>
      <c r="K329" s="10" t="s">
        <v>365</v>
      </c>
    </row>
    <row r="330" spans="10:11" ht="12.75">
      <c r="J330" s="10" t="s">
        <v>589</v>
      </c>
      <c r="K330" s="10" t="s">
        <v>108</v>
      </c>
    </row>
    <row r="331" spans="10:11" ht="12.75">
      <c r="J331" s="10" t="s">
        <v>846</v>
      </c>
      <c r="K331" s="10" t="s">
        <v>191</v>
      </c>
    </row>
    <row r="332" spans="10:11" ht="12.75">
      <c r="J332" s="10" t="s">
        <v>780</v>
      </c>
      <c r="K332" s="10" t="s">
        <v>366</v>
      </c>
    </row>
    <row r="333" spans="10:11" ht="12.75">
      <c r="J333" s="10" t="s">
        <v>683</v>
      </c>
      <c r="K333" s="10" t="s">
        <v>283</v>
      </c>
    </row>
    <row r="334" spans="10:11" ht="12.75">
      <c r="J334" s="10" t="s">
        <v>470</v>
      </c>
      <c r="K334" s="10" t="s">
        <v>39</v>
      </c>
    </row>
    <row r="335" spans="10:11" ht="12.75">
      <c r="J335" s="10" t="s">
        <v>555</v>
      </c>
      <c r="K335" s="10" t="s">
        <v>126</v>
      </c>
    </row>
    <row r="336" spans="10:11" ht="12.75">
      <c r="J336" s="10" t="s">
        <v>556</v>
      </c>
      <c r="K336" s="10" t="s">
        <v>143</v>
      </c>
    </row>
    <row r="337" spans="10:11" ht="12.75">
      <c r="J337" s="10" t="s">
        <v>806</v>
      </c>
      <c r="K337" s="10" t="s">
        <v>389</v>
      </c>
    </row>
    <row r="338" spans="10:11" ht="12.75">
      <c r="J338" s="10" t="s">
        <v>662</v>
      </c>
      <c r="K338" s="10" t="s">
        <v>259</v>
      </c>
    </row>
    <row r="339" spans="10:11" ht="12.75">
      <c r="J339" s="10" t="s">
        <v>590</v>
      </c>
      <c r="K339" s="10" t="s">
        <v>96</v>
      </c>
    </row>
    <row r="340" spans="10:11" ht="12.75">
      <c r="J340" s="10" t="s">
        <v>788</v>
      </c>
      <c r="K340" s="10" t="s">
        <v>373</v>
      </c>
    </row>
    <row r="341" spans="10:11" ht="12.75">
      <c r="J341" s="10" t="s">
        <v>493</v>
      </c>
      <c r="K341" s="10" t="s">
        <v>56</v>
      </c>
    </row>
    <row r="342" spans="10:11" ht="12.75">
      <c r="J342" s="10" t="s">
        <v>591</v>
      </c>
      <c r="K342" s="10" t="s">
        <v>97</v>
      </c>
    </row>
    <row r="343" spans="10:11" ht="12.75">
      <c r="J343" s="10" t="s">
        <v>798</v>
      </c>
      <c r="K343" s="10" t="s">
        <v>382</v>
      </c>
    </row>
    <row r="344" spans="10:11" ht="12.75">
      <c r="J344" s="10" t="s">
        <v>459</v>
      </c>
      <c r="K344" s="10" t="s">
        <v>87</v>
      </c>
    </row>
    <row r="345" spans="10:11" ht="12.75">
      <c r="J345" s="10" t="s">
        <v>696</v>
      </c>
      <c r="K345" s="10" t="s">
        <v>295</v>
      </c>
    </row>
    <row r="346" spans="10:11" ht="12.75">
      <c r="J346" s="10" t="s">
        <v>557</v>
      </c>
      <c r="K346" s="10" t="s">
        <v>144</v>
      </c>
    </row>
    <row r="347" spans="10:11" ht="12.75">
      <c r="J347" s="10" t="s">
        <v>471</v>
      </c>
      <c r="K347" s="10" t="s">
        <v>40</v>
      </c>
    </row>
    <row r="348" spans="10:11" ht="12.75">
      <c r="J348" s="10" t="s">
        <v>781</v>
      </c>
      <c r="K348" s="10" t="s">
        <v>367</v>
      </c>
    </row>
    <row r="349" spans="10:11" ht="12.75">
      <c r="J349" s="10" t="s">
        <v>799</v>
      </c>
      <c r="K349" s="10" t="s">
        <v>383</v>
      </c>
    </row>
    <row r="350" spans="10:11" ht="12.75">
      <c r="J350" s="10" t="s">
        <v>771</v>
      </c>
      <c r="K350" s="10" t="s">
        <v>357</v>
      </c>
    </row>
    <row r="351" spans="10:11" ht="12.75">
      <c r="J351" s="10" t="s">
        <v>628</v>
      </c>
      <c r="K351" s="10" t="s">
        <v>228</v>
      </c>
    </row>
    <row r="352" spans="10:11" ht="12.75">
      <c r="J352" s="10" t="s">
        <v>558</v>
      </c>
      <c r="K352" s="10" t="s">
        <v>163</v>
      </c>
    </row>
    <row r="353" spans="10:11" ht="12.75">
      <c r="J353" s="10" t="s">
        <v>655</v>
      </c>
      <c r="K353" s="10" t="s">
        <v>253</v>
      </c>
    </row>
    <row r="354" spans="10:11" ht="12.75">
      <c r="J354" s="10" t="s">
        <v>674</v>
      </c>
      <c r="K354" s="10" t="s">
        <v>270</v>
      </c>
    </row>
    <row r="355" spans="10:11" ht="12.75">
      <c r="J355" s="10" t="s">
        <v>663</v>
      </c>
      <c r="K355" s="10" t="s">
        <v>260</v>
      </c>
    </row>
    <row r="356" spans="10:11" ht="12.75">
      <c r="J356" s="10" t="s">
        <v>697</v>
      </c>
      <c r="K356" s="10" t="s">
        <v>296</v>
      </c>
    </row>
    <row r="357" spans="10:11" ht="12.75">
      <c r="J357" s="10" t="s">
        <v>684</v>
      </c>
      <c r="K357" s="10" t="s">
        <v>284</v>
      </c>
    </row>
    <row r="358" spans="10:11" ht="12.75">
      <c r="J358" s="10" t="s">
        <v>559</v>
      </c>
      <c r="K358" s="10" t="s">
        <v>157</v>
      </c>
    </row>
    <row r="359" spans="10:11" ht="12.75">
      <c r="J359" s="10" t="s">
        <v>698</v>
      </c>
      <c r="K359" s="10" t="s">
        <v>297</v>
      </c>
    </row>
    <row r="360" spans="10:11" ht="12.75">
      <c r="J360" s="10" t="s">
        <v>560</v>
      </c>
      <c r="K360" s="10" t="s">
        <v>155</v>
      </c>
    </row>
    <row r="361" spans="10:11" ht="12.75">
      <c r="J361" s="10" t="s">
        <v>629</v>
      </c>
      <c r="K361" s="10" t="s">
        <v>230</v>
      </c>
    </row>
    <row r="362" spans="10:11" ht="12.75">
      <c r="J362" s="10" t="s">
        <v>438</v>
      </c>
      <c r="K362" s="10" t="s">
        <v>30</v>
      </c>
    </row>
    <row r="363" spans="10:11" ht="12.75">
      <c r="J363" s="10" t="s">
        <v>472</v>
      </c>
      <c r="K363" s="10" t="s">
        <v>41</v>
      </c>
    </row>
    <row r="364" spans="10:11" ht="12.75">
      <c r="J364" s="10" t="s">
        <v>699</v>
      </c>
      <c r="K364" s="10" t="s">
        <v>298</v>
      </c>
    </row>
    <row r="365" spans="10:11" ht="12.75">
      <c r="J365" s="10" t="s">
        <v>494</v>
      </c>
      <c r="K365" s="10" t="s">
        <v>174</v>
      </c>
    </row>
    <row r="366" spans="10:11" ht="12.75">
      <c r="J366" s="10" t="s">
        <v>656</v>
      </c>
      <c r="K366" s="10" t="s">
        <v>254</v>
      </c>
    </row>
    <row r="367" spans="10:11" ht="12.75">
      <c r="J367" s="10" t="s">
        <v>765</v>
      </c>
      <c r="K367" s="10" t="s">
        <v>353</v>
      </c>
    </row>
    <row r="368" spans="10:11" ht="12.75">
      <c r="J368" s="10" t="s">
        <v>509</v>
      </c>
      <c r="K368" s="10" t="s">
        <v>68</v>
      </c>
    </row>
    <row r="369" spans="10:11" ht="12.75">
      <c r="J369" s="10" t="s">
        <v>501</v>
      </c>
      <c r="K369" s="10" t="s">
        <v>62</v>
      </c>
    </row>
    <row r="370" spans="10:11" ht="12.75">
      <c r="J370" s="10" t="s">
        <v>460</v>
      </c>
      <c r="K370" s="10" t="s">
        <v>88</v>
      </c>
    </row>
    <row r="371" spans="10:11" ht="12.75">
      <c r="J371" s="10" t="s">
        <v>439</v>
      </c>
      <c r="K371" s="10" t="s">
        <v>31</v>
      </c>
    </row>
    <row r="372" spans="10:11" ht="12.75">
      <c r="J372" s="10" t="s">
        <v>561</v>
      </c>
      <c r="K372" s="10" t="s">
        <v>153</v>
      </c>
    </row>
    <row r="373" spans="10:11" ht="12.75">
      <c r="J373" s="10" t="s">
        <v>807</v>
      </c>
      <c r="K373" s="10" t="s">
        <v>390</v>
      </c>
    </row>
    <row r="374" spans="10:11" ht="12.75">
      <c r="J374" s="10" t="s">
        <v>592</v>
      </c>
      <c r="K374" s="10" t="s">
        <v>98</v>
      </c>
    </row>
    <row r="375" spans="10:11" ht="12.75">
      <c r="J375" s="10" t="s">
        <v>685</v>
      </c>
      <c r="K375" s="10" t="s">
        <v>285</v>
      </c>
    </row>
    <row r="376" spans="10:11" ht="12.75">
      <c r="J376" s="10" t="s">
        <v>789</v>
      </c>
      <c r="K376" s="10" t="s">
        <v>374</v>
      </c>
    </row>
    <row r="377" spans="10:11" ht="12.75">
      <c r="J377" s="10" t="s">
        <v>800</v>
      </c>
      <c r="K377" s="10" t="s">
        <v>384</v>
      </c>
    </row>
    <row r="378" spans="10:11" ht="12.75">
      <c r="J378" s="10" t="s">
        <v>643</v>
      </c>
      <c r="K378" s="10" t="s">
        <v>242</v>
      </c>
    </row>
    <row r="379" spans="10:11" ht="12.75">
      <c r="J379" s="10" t="s">
        <v>752</v>
      </c>
      <c r="K379" s="10" t="s">
        <v>338</v>
      </c>
    </row>
    <row r="380" spans="10:11" ht="12.75">
      <c r="J380" s="10" t="s">
        <v>686</v>
      </c>
      <c r="K380" s="10" t="s">
        <v>286</v>
      </c>
    </row>
    <row r="381" spans="10:11" ht="12.75">
      <c r="J381" s="10" t="s">
        <v>562</v>
      </c>
      <c r="K381" s="10" t="s">
        <v>146</v>
      </c>
    </row>
    <row r="382" spans="10:11" ht="12.75">
      <c r="J382" s="10" t="s">
        <v>630</v>
      </c>
      <c r="K382" s="10" t="s">
        <v>231</v>
      </c>
    </row>
    <row r="383" spans="10:11" ht="12.75">
      <c r="J383" s="10" t="s">
        <v>636</v>
      </c>
      <c r="K383" s="10" t="s">
        <v>235</v>
      </c>
    </row>
    <row r="384" spans="10:11" ht="12.75">
      <c r="J384" s="10" t="s">
        <v>711</v>
      </c>
      <c r="K384" s="10" t="s">
        <v>309</v>
      </c>
    </row>
    <row r="385" spans="10:11" ht="12.75">
      <c r="J385" s="10" t="s">
        <v>728</v>
      </c>
      <c r="K385" s="10" t="s">
        <v>324</v>
      </c>
    </row>
    <row r="386" spans="10:11" ht="12.75">
      <c r="J386" s="10" t="s">
        <v>503</v>
      </c>
      <c r="K386" s="10" t="s">
        <v>175</v>
      </c>
    </row>
    <row r="387" spans="10:11" ht="12.75">
      <c r="J387" s="10" t="s">
        <v>766</v>
      </c>
      <c r="K387" s="10" t="s">
        <v>354</v>
      </c>
    </row>
    <row r="388" spans="10:11" ht="12.75">
      <c r="J388" s="10" t="s">
        <v>772</v>
      </c>
      <c r="K388" s="10" t="s">
        <v>358</v>
      </c>
    </row>
    <row r="389" spans="10:11" ht="12.75">
      <c r="J389" s="10" t="s">
        <v>593</v>
      </c>
      <c r="K389" s="10" t="s">
        <v>99</v>
      </c>
    </row>
    <row r="390" spans="10:11" ht="12.75">
      <c r="J390" s="10" t="s">
        <v>510</v>
      </c>
      <c r="K390" s="10" t="s">
        <v>176</v>
      </c>
    </row>
    <row r="391" spans="10:11" ht="12.75">
      <c r="J391" s="10" t="s">
        <v>440</v>
      </c>
      <c r="K391" s="10" t="s">
        <v>32</v>
      </c>
    </row>
    <row r="392" spans="10:11" ht="12.75">
      <c r="J392" s="10" t="s">
        <v>637</v>
      </c>
      <c r="K392" s="10" t="s">
        <v>236</v>
      </c>
    </row>
    <row r="393" spans="10:11" ht="12.75">
      <c r="J393" s="10" t="s">
        <v>473</v>
      </c>
      <c r="K393" s="10" t="s">
        <v>42</v>
      </c>
    </row>
    <row r="394" spans="10:11" ht="12.75">
      <c r="J394" s="10" t="s">
        <v>563</v>
      </c>
      <c r="K394" s="10" t="s">
        <v>166</v>
      </c>
    </row>
    <row r="395" spans="10:11" ht="12.75">
      <c r="J395" s="10" t="s">
        <v>847</v>
      </c>
      <c r="K395" s="10" t="s">
        <v>192</v>
      </c>
    </row>
    <row r="396" spans="10:11" ht="12.75">
      <c r="J396" s="10" t="s">
        <v>675</v>
      </c>
      <c r="K396" s="10" t="s">
        <v>271</v>
      </c>
    </row>
    <row r="397" spans="10:11" ht="12.75">
      <c r="J397" s="10" t="s">
        <v>564</v>
      </c>
      <c r="K397" s="10" t="s">
        <v>149</v>
      </c>
    </row>
    <row r="398" spans="10:11" ht="12.75">
      <c r="J398" s="10" t="s">
        <v>480</v>
      </c>
      <c r="K398" s="10" t="s">
        <v>47</v>
      </c>
    </row>
    <row r="399" spans="10:11" ht="12.75">
      <c r="J399" s="10" t="s">
        <v>801</v>
      </c>
      <c r="K399" s="10" t="s">
        <v>385</v>
      </c>
    </row>
    <row r="400" spans="10:11" ht="12.75">
      <c r="J400" s="10" t="s">
        <v>565</v>
      </c>
      <c r="K400" s="10" t="s">
        <v>150</v>
      </c>
    </row>
    <row r="401" spans="10:11" ht="12.75">
      <c r="J401" s="10" t="s">
        <v>502</v>
      </c>
      <c r="K401" s="10" t="s">
        <v>63</v>
      </c>
    </row>
    <row r="402" spans="10:11" ht="12.75">
      <c r="J402" s="10" t="s">
        <v>820</v>
      </c>
      <c r="K402" s="10" t="s">
        <v>274</v>
      </c>
    </row>
    <row r="403" spans="10:11" ht="12.75">
      <c r="J403" s="10" t="s">
        <v>594</v>
      </c>
      <c r="K403" s="10" t="s">
        <v>115</v>
      </c>
    </row>
    <row r="404" spans="10:11" ht="12.75">
      <c r="J404" s="10" t="s">
        <v>815</v>
      </c>
      <c r="K404" s="10" t="s">
        <v>397</v>
      </c>
    </row>
    <row r="405" spans="10:11" ht="12.75">
      <c r="J405" s="10" t="s">
        <v>821</v>
      </c>
      <c r="K405" s="10" t="s">
        <v>275</v>
      </c>
    </row>
    <row r="406" spans="10:11" ht="12.75">
      <c r="J406" s="10" t="s">
        <v>599</v>
      </c>
      <c r="K406" s="10" t="s">
        <v>205</v>
      </c>
    </row>
    <row r="407" spans="10:11" ht="12.75">
      <c r="J407" s="10" t="s">
        <v>712</v>
      </c>
      <c r="K407" s="10" t="s">
        <v>310</v>
      </c>
    </row>
    <row r="408" spans="10:11" ht="12.75">
      <c r="J408" s="10" t="s">
        <v>822</v>
      </c>
      <c r="K408" s="10" t="s">
        <v>276</v>
      </c>
    </row>
    <row r="409" spans="10:11" ht="12.75">
      <c r="J409" s="10" t="s">
        <v>566</v>
      </c>
      <c r="K409" s="10" t="s">
        <v>131</v>
      </c>
    </row>
  </sheetData>
  <mergeCells count="6">
    <mergeCell ref="A58:H58"/>
    <mergeCell ref="A59:H59"/>
    <mergeCell ref="A4:E4"/>
    <mergeCell ref="A1:H1"/>
    <mergeCell ref="B16:E16"/>
    <mergeCell ref="B37:E37"/>
  </mergeCells>
  <dataValidations count="1">
    <dataValidation type="list" allowBlank="1" showInputMessage="1" showErrorMessage="1" sqref="A4:E4">
      <formula1>AuthorityList</formula1>
    </dataValidation>
  </dataValidations>
  <printOptions/>
  <pageMargins left="0.75" right="0.75" top="1" bottom="1" header="0.5" footer="0.5"/>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BH533"/>
  <sheetViews>
    <sheetView showZeros="0" zoomScale="75" zoomScaleNormal="75" workbookViewId="0" topLeftCell="A1">
      <pane xSplit="3" ySplit="5" topLeftCell="D6" activePane="bottomRight" state="frozen"/>
      <selection pane="topLeft" activeCell="A1" sqref="A1"/>
      <selection pane="topRight" activeCell="D1" sqref="D1"/>
      <selection pane="bottomLeft" activeCell="A5" sqref="A5"/>
      <selection pane="bottomRight" activeCell="V34" sqref="V34"/>
    </sheetView>
  </sheetViews>
  <sheetFormatPr defaultColWidth="9.140625" defaultRowHeight="12.75"/>
  <cols>
    <col min="2" max="2" width="34.00390625" style="0" customWidth="1"/>
    <col min="3" max="3" width="0.85546875" style="0" customWidth="1"/>
    <col min="4" max="4" width="11.42187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0.7109375" style="1" customWidth="1"/>
    <col min="11" max="11" width="0.85546875" style="1" customWidth="1"/>
    <col min="12" max="12" width="10.7109375" style="1" customWidth="1"/>
    <col min="13" max="13" width="0.85546875" style="1" customWidth="1"/>
    <col min="14" max="14" width="13.8515625" style="1" customWidth="1"/>
    <col min="15" max="15" width="0.85546875" style="1" customWidth="1"/>
    <col min="16" max="16" width="10.7109375" style="1" customWidth="1"/>
    <col min="17" max="17" width="0.85546875" style="1" customWidth="1"/>
    <col min="18" max="18" width="10.7109375" style="1" customWidth="1"/>
    <col min="19" max="19" width="0.85546875" style="0" customWidth="1"/>
    <col min="20" max="20" width="13.0039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3.00390625" style="27" customWidth="1"/>
    <col min="29" max="29" width="0.85546875" style="27" customWidth="1"/>
    <col min="30" max="30" width="10.7109375" style="33" customWidth="1"/>
    <col min="31" max="31" width="0.85546875" style="1" customWidth="1"/>
    <col min="32" max="32" width="10.7109375" style="1" customWidth="1"/>
    <col min="33" max="33" width="0.85546875" style="1" customWidth="1"/>
    <col min="34" max="34" width="10.7109375" style="1" customWidth="1"/>
    <col min="35" max="35" width="0.85546875" style="10" customWidth="1"/>
    <col min="36" max="36" width="10.7109375" style="1" customWidth="1"/>
    <col min="37" max="37" width="0.85546875" style="1" customWidth="1"/>
    <col min="38" max="38" width="10.7109375" style="1" customWidth="1"/>
    <col min="39" max="39" width="0.85546875" style="1" customWidth="1"/>
    <col min="40" max="40" width="12.8515625" style="1" customWidth="1"/>
    <col min="41" max="41" width="0.85546875" style="1" customWidth="1"/>
    <col min="42" max="42" width="10.7109375" style="1" customWidth="1"/>
    <col min="43" max="43" width="0.85546875" style="1" customWidth="1"/>
    <col min="44" max="44" width="10.7109375" style="1" customWidth="1"/>
    <col min="45" max="45" width="0.85546875" style="1" customWidth="1"/>
    <col min="46" max="46" width="11.421875" style="1" customWidth="1"/>
    <col min="47" max="47" width="0.85546875" style="1" customWidth="1"/>
    <col min="48" max="48" width="10.7109375" style="1" customWidth="1"/>
    <col min="49" max="49" width="0.85546875" style="1" customWidth="1"/>
    <col min="50" max="50" width="13.00390625" style="1" customWidth="1"/>
    <col min="51" max="51" width="0.85546875" style="0" customWidth="1"/>
    <col min="52" max="52" width="12.57421875" style="1" customWidth="1"/>
    <col min="53" max="53" width="0.85546875" style="1" customWidth="1"/>
    <col min="54" max="54" width="10.7109375" style="1" customWidth="1"/>
    <col min="55" max="55" width="0.85546875" style="1" customWidth="1"/>
    <col min="56" max="56" width="10.7109375" style="27" customWidth="1"/>
    <col min="57" max="57" width="0.85546875" style="27" customWidth="1"/>
    <col min="58" max="58" width="10.7109375" style="31" customWidth="1"/>
    <col min="59" max="59" width="0.85546875" style="27" customWidth="1"/>
    <col min="60" max="60" width="11.140625" style="27" customWidth="1"/>
  </cols>
  <sheetData>
    <row r="1" spans="2:60" ht="18">
      <c r="B1" s="40" t="s">
        <v>863</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row>
    <row r="2" ht="13.5" thickBot="1"/>
    <row r="3" spans="1:60" s="3" customFormat="1" ht="12.75" customHeight="1">
      <c r="A3" s="2"/>
      <c r="B3" s="2" t="s">
        <v>404</v>
      </c>
      <c r="C3" s="2"/>
      <c r="D3" s="58" t="s">
        <v>405</v>
      </c>
      <c r="E3" s="8"/>
      <c r="F3" s="58" t="s">
        <v>406</v>
      </c>
      <c r="G3" s="8"/>
      <c r="H3" s="8" t="s">
        <v>407</v>
      </c>
      <c r="I3" s="8"/>
      <c r="J3" s="8"/>
      <c r="K3" s="8"/>
      <c r="L3" s="8"/>
      <c r="M3" s="8"/>
      <c r="N3" s="8"/>
      <c r="O3" s="8"/>
      <c r="P3" s="8"/>
      <c r="Q3" s="8"/>
      <c r="R3" s="8"/>
      <c r="S3" s="2"/>
      <c r="T3" s="8"/>
      <c r="U3" s="8"/>
      <c r="V3" s="8"/>
      <c r="W3" s="8"/>
      <c r="X3" s="8"/>
      <c r="Y3" s="8"/>
      <c r="Z3" s="8"/>
      <c r="AA3" s="8"/>
      <c r="AB3" s="28"/>
      <c r="AC3" s="28"/>
      <c r="AD3" s="34"/>
      <c r="AE3" s="8"/>
      <c r="AF3" s="58" t="s">
        <v>857</v>
      </c>
      <c r="AG3" s="8"/>
      <c r="AH3" s="8" t="s">
        <v>407</v>
      </c>
      <c r="AI3" s="11"/>
      <c r="AJ3" s="8"/>
      <c r="AK3" s="8"/>
      <c r="AL3" s="8"/>
      <c r="AM3" s="8"/>
      <c r="AN3" s="8"/>
      <c r="AO3" s="8"/>
      <c r="AP3" s="8"/>
      <c r="AQ3" s="8"/>
      <c r="AR3" s="8"/>
      <c r="AS3" s="8"/>
      <c r="AT3" s="8"/>
      <c r="AU3" s="8"/>
      <c r="AV3" s="8"/>
      <c r="AW3" s="8"/>
      <c r="AX3" s="8"/>
      <c r="AY3" s="2"/>
      <c r="AZ3" s="8"/>
      <c r="BA3" s="8"/>
      <c r="BB3" s="8"/>
      <c r="BC3" s="8"/>
      <c r="BD3" s="54" t="s">
        <v>860</v>
      </c>
      <c r="BE3" s="28"/>
      <c r="BF3" s="56" t="s">
        <v>862</v>
      </c>
      <c r="BG3" s="28"/>
      <c r="BH3" s="54" t="s">
        <v>893</v>
      </c>
    </row>
    <row r="4" spans="1:60" s="3" customFormat="1" ht="63.75" customHeight="1">
      <c r="A4" s="4"/>
      <c r="B4" s="4"/>
      <c r="C4" s="4"/>
      <c r="D4" s="59"/>
      <c r="E4" s="6"/>
      <c r="F4" s="59"/>
      <c r="G4" s="6"/>
      <c r="H4" s="6" t="s">
        <v>848</v>
      </c>
      <c r="I4" s="6"/>
      <c r="J4" s="6" t="s">
        <v>849</v>
      </c>
      <c r="K4" s="6"/>
      <c r="L4" s="6" t="s">
        <v>850</v>
      </c>
      <c r="M4" s="6"/>
      <c r="N4" s="6" t="s">
        <v>851</v>
      </c>
      <c r="O4" s="6"/>
      <c r="P4" s="6" t="s">
        <v>905</v>
      </c>
      <c r="Q4" s="6"/>
      <c r="R4" s="6" t="s">
        <v>852</v>
      </c>
      <c r="S4" s="4"/>
      <c r="T4" s="6" t="s">
        <v>906</v>
      </c>
      <c r="U4" s="6"/>
      <c r="V4" s="6" t="s">
        <v>853</v>
      </c>
      <c r="W4" s="6"/>
      <c r="X4" s="6" t="s">
        <v>854</v>
      </c>
      <c r="Y4" s="6"/>
      <c r="Z4" s="6" t="s">
        <v>903</v>
      </c>
      <c r="AA4" s="6"/>
      <c r="AB4" s="29" t="s">
        <v>855</v>
      </c>
      <c r="AC4" s="29"/>
      <c r="AD4" s="35" t="s">
        <v>856</v>
      </c>
      <c r="AE4" s="6"/>
      <c r="AF4" s="59"/>
      <c r="AG4" s="6"/>
      <c r="AH4" s="6" t="s">
        <v>848</v>
      </c>
      <c r="AI4" s="12"/>
      <c r="AJ4" s="6" t="s">
        <v>849</v>
      </c>
      <c r="AK4" s="6"/>
      <c r="AL4" s="6" t="s">
        <v>850</v>
      </c>
      <c r="AM4" s="6"/>
      <c r="AN4" s="6" t="s">
        <v>851</v>
      </c>
      <c r="AO4" s="6"/>
      <c r="AP4" s="6" t="s">
        <v>905</v>
      </c>
      <c r="AQ4" s="6"/>
      <c r="AR4" s="6" t="s">
        <v>852</v>
      </c>
      <c r="AS4" s="6"/>
      <c r="AT4" s="6" t="s">
        <v>858</v>
      </c>
      <c r="AU4" s="6"/>
      <c r="AV4" s="6" t="s">
        <v>859</v>
      </c>
      <c r="AW4" s="6"/>
      <c r="AX4" s="6" t="s">
        <v>906</v>
      </c>
      <c r="AY4" s="6"/>
      <c r="AZ4" s="6" t="s">
        <v>853</v>
      </c>
      <c r="BA4" s="6"/>
      <c r="BB4" s="6" t="s">
        <v>854</v>
      </c>
      <c r="BC4" s="6"/>
      <c r="BD4" s="55"/>
      <c r="BE4" s="29"/>
      <c r="BF4" s="57"/>
      <c r="BG4" s="29"/>
      <c r="BH4" s="55"/>
    </row>
    <row r="5" spans="2:60" ht="12.75">
      <c r="B5" s="5"/>
      <c r="D5" s="9"/>
      <c r="F5" s="9"/>
      <c r="H5" s="9"/>
      <c r="J5" s="9"/>
      <c r="K5" s="9"/>
      <c r="L5" s="9"/>
      <c r="N5" s="9"/>
      <c r="P5" s="9"/>
      <c r="R5" s="9"/>
      <c r="T5" s="9"/>
      <c r="V5" s="9"/>
      <c r="X5" s="9"/>
      <c r="Z5" s="9"/>
      <c r="AA5" s="9"/>
      <c r="AB5" s="30"/>
      <c r="AD5" s="36"/>
      <c r="AF5" s="9"/>
      <c r="AH5" s="9"/>
      <c r="AJ5" s="9"/>
      <c r="AL5" s="9"/>
      <c r="AN5" s="9"/>
      <c r="AP5" s="9"/>
      <c r="AQ5" s="9"/>
      <c r="AR5" s="9"/>
      <c r="AT5" s="9"/>
      <c r="AV5" s="9"/>
      <c r="AX5" s="9"/>
      <c r="AZ5" s="9"/>
      <c r="BB5" s="9"/>
      <c r="BD5" s="30"/>
      <c r="BF5" s="32"/>
      <c r="BG5" s="30"/>
      <c r="BH5" s="30"/>
    </row>
    <row r="7" spans="1:56" ht="12.75">
      <c r="A7" t="s">
        <v>0</v>
      </c>
      <c r="B7" t="s">
        <v>408</v>
      </c>
      <c r="D7" s="1">
        <v>23785.618829829702</v>
      </c>
      <c r="F7" s="1">
        <v>12674.7548837721</v>
      </c>
      <c r="H7" s="1">
        <v>7751.99814</v>
      </c>
      <c r="J7" s="1">
        <v>1906.555182</v>
      </c>
      <c r="L7" s="1">
        <v>638.098509</v>
      </c>
      <c r="N7" s="1">
        <v>349.038087</v>
      </c>
      <c r="P7" s="1">
        <v>880.393512</v>
      </c>
      <c r="R7" s="1">
        <v>23.394704</v>
      </c>
      <c r="T7" s="1">
        <v>46.220755</v>
      </c>
      <c r="V7" s="1">
        <v>12.132947</v>
      </c>
      <c r="X7" s="1">
        <v>850.782943</v>
      </c>
      <c r="Z7" s="1">
        <v>9.500006705881999</v>
      </c>
      <c r="AB7" s="27">
        <v>173.96337</v>
      </c>
      <c r="AD7" s="1">
        <v>31.110493</v>
      </c>
      <c r="AF7" s="1">
        <v>11110.8639460576</v>
      </c>
      <c r="AH7" s="1">
        <v>6487.77904801561</v>
      </c>
      <c r="AJ7" s="1">
        <v>1725.7347454701098</v>
      </c>
      <c r="AL7" s="1">
        <v>505.06579559965803</v>
      </c>
      <c r="AN7" s="1">
        <v>241.659950030669</v>
      </c>
      <c r="AP7" s="1">
        <v>696.0084671321661</v>
      </c>
      <c r="AR7" s="1">
        <v>18.617183105124</v>
      </c>
      <c r="AT7" s="1">
        <v>773.225</v>
      </c>
      <c r="AV7" s="1">
        <v>45.188474025973996</v>
      </c>
      <c r="AX7" s="1">
        <v>32.582415553091</v>
      </c>
      <c r="AZ7" s="1">
        <v>8.552883227398</v>
      </c>
      <c r="BB7" s="1">
        <v>575.368479144722</v>
      </c>
      <c r="BD7" s="27">
        <v>10.743285714289</v>
      </c>
    </row>
    <row r="8" ht="12.75">
      <c r="AD8" s="1"/>
    </row>
    <row r="9" ht="12.75">
      <c r="AD9" s="1"/>
    </row>
    <row r="10" spans="1:56" ht="12.75">
      <c r="A10" t="s">
        <v>4</v>
      </c>
      <c r="B10" t="s">
        <v>409</v>
      </c>
      <c r="D10" s="1">
        <v>5511.0020927194</v>
      </c>
      <c r="F10" s="1">
        <v>2580.07809032922</v>
      </c>
      <c r="H10" s="1">
        <v>1459.98895423407</v>
      </c>
      <c r="J10" s="1">
        <v>528.106067224561</v>
      </c>
      <c r="L10" s="1">
        <v>145.716736869446</v>
      </c>
      <c r="N10" s="1">
        <v>58.141078153788</v>
      </c>
      <c r="P10" s="1">
        <v>165.64075578561</v>
      </c>
      <c r="R10" s="1">
        <v>23.394704</v>
      </c>
      <c r="T10" s="1">
        <v>20.695287250094</v>
      </c>
      <c r="V10" s="1">
        <v>2.594832931733</v>
      </c>
      <c r="X10" s="1">
        <v>134.595633129578</v>
      </c>
      <c r="Z10" s="1">
        <v>0</v>
      </c>
      <c r="AB10" s="27">
        <v>34.057411</v>
      </c>
      <c r="AD10" s="1">
        <v>7.146629750335</v>
      </c>
      <c r="AF10" s="1">
        <v>2930.9240023901702</v>
      </c>
      <c r="AH10" s="1">
        <v>1221.88957950576</v>
      </c>
      <c r="AJ10" s="1">
        <v>478.019727992852</v>
      </c>
      <c r="AL10" s="1">
        <v>115.337269404516</v>
      </c>
      <c r="AN10" s="1">
        <v>40.254546895260994</v>
      </c>
      <c r="AP10" s="1">
        <v>130.949816141939</v>
      </c>
      <c r="AR10" s="1">
        <v>18.617183105124</v>
      </c>
      <c r="AT10" s="1">
        <v>773.225</v>
      </c>
      <c r="AV10" s="1">
        <v>45.188474025973996</v>
      </c>
      <c r="AX10" s="1">
        <v>14.588737227965</v>
      </c>
      <c r="AZ10" s="1">
        <v>1.829176626233</v>
      </c>
      <c r="BB10" s="1">
        <v>91.024491464548</v>
      </c>
      <c r="BD10" s="27">
        <v>-335.50620743556306</v>
      </c>
    </row>
    <row r="11" spans="1:56" ht="12.75">
      <c r="A11" t="s">
        <v>3</v>
      </c>
      <c r="B11" t="s">
        <v>410</v>
      </c>
      <c r="D11" s="1">
        <v>6382.21416031898</v>
      </c>
      <c r="F11" s="1">
        <v>3505.2308769629003</v>
      </c>
      <c r="H11" s="1">
        <v>2393.57776602904</v>
      </c>
      <c r="J11" s="1">
        <v>435.82425980151</v>
      </c>
      <c r="L11" s="1">
        <v>157.166737843122</v>
      </c>
      <c r="N11" s="1">
        <v>63.830312005413006</v>
      </c>
      <c r="P11" s="1">
        <v>221.990284485974</v>
      </c>
      <c r="R11" s="1">
        <v>0</v>
      </c>
      <c r="T11" s="1">
        <v>4.743510237501</v>
      </c>
      <c r="V11" s="1">
        <v>2.606792550919</v>
      </c>
      <c r="X11" s="1">
        <v>192.219410017799</v>
      </c>
      <c r="Z11" s="1">
        <v>0</v>
      </c>
      <c r="AB11" s="27">
        <v>24.843425</v>
      </c>
      <c r="AD11" s="1">
        <v>8.42837899162</v>
      </c>
      <c r="AF11" s="1">
        <v>2876.98328335608</v>
      </c>
      <c r="AH11" s="1">
        <v>2003.22592959746</v>
      </c>
      <c r="AJ11" s="1">
        <v>394.490059956869</v>
      </c>
      <c r="AL11" s="1">
        <v>124.400139431355</v>
      </c>
      <c r="AN11" s="1">
        <v>44.193543868667</v>
      </c>
      <c r="AP11" s="1">
        <v>175.497792200127</v>
      </c>
      <c r="AR11" s="1">
        <v>0</v>
      </c>
      <c r="AT11" s="1">
        <v>0</v>
      </c>
      <c r="AV11" s="1">
        <v>0</v>
      </c>
      <c r="AX11" s="1">
        <v>3.343844594027</v>
      </c>
      <c r="AZ11" s="1">
        <v>1.8376073254140002</v>
      </c>
      <c r="BB11" s="1">
        <v>129.994366382163</v>
      </c>
      <c r="BD11" s="27">
        <v>885.569141069766</v>
      </c>
    </row>
    <row r="12" spans="1:56" ht="12.75">
      <c r="A12" t="s">
        <v>2</v>
      </c>
      <c r="B12" t="s">
        <v>411</v>
      </c>
      <c r="D12" s="1">
        <v>11889.098097788099</v>
      </c>
      <c r="F12" s="1">
        <v>6587.49907878228</v>
      </c>
      <c r="H12" s="1">
        <v>3898.43141973687</v>
      </c>
      <c r="J12" s="1">
        <v>942.624854973928</v>
      </c>
      <c r="L12" s="1">
        <v>335.215034287432</v>
      </c>
      <c r="N12" s="1">
        <v>227.04870406081702</v>
      </c>
      <c r="P12" s="1">
        <v>492.51851043084196</v>
      </c>
      <c r="R12" s="1">
        <v>0</v>
      </c>
      <c r="T12" s="1">
        <v>20.753069543419</v>
      </c>
      <c r="V12" s="1">
        <v>6.86695912231</v>
      </c>
      <c r="X12" s="1">
        <v>523.960392993959</v>
      </c>
      <c r="Z12" s="1">
        <v>9.500006705881999</v>
      </c>
      <c r="AB12" s="27">
        <v>115.04862</v>
      </c>
      <c r="AD12" s="1">
        <v>15.531506926817</v>
      </c>
      <c r="AF12" s="1">
        <v>5301.59901900588</v>
      </c>
      <c r="AH12" s="1">
        <v>3262.6635389123903</v>
      </c>
      <c r="AJ12" s="1">
        <v>853.224957520394</v>
      </c>
      <c r="AL12" s="1">
        <v>265.328386763788</v>
      </c>
      <c r="AN12" s="1">
        <v>157.19940178867998</v>
      </c>
      <c r="AP12" s="1">
        <v>389.36799147968696</v>
      </c>
      <c r="AR12" s="1">
        <v>0</v>
      </c>
      <c r="AT12" s="1">
        <v>0</v>
      </c>
      <c r="AV12" s="1">
        <v>0</v>
      </c>
      <c r="AX12" s="1">
        <v>14.629469723415001</v>
      </c>
      <c r="AZ12" s="1">
        <v>4.840728266630999</v>
      </c>
      <c r="BB12" s="1">
        <v>354.344544550896</v>
      </c>
      <c r="BD12" s="27">
        <v>-539.808406201595</v>
      </c>
    </row>
    <row r="13" spans="1:56" ht="12.75">
      <c r="A13" t="s">
        <v>1</v>
      </c>
      <c r="B13" t="s">
        <v>412</v>
      </c>
      <c r="D13" s="1">
        <v>3.304479003145</v>
      </c>
      <c r="F13" s="1">
        <v>1.946837697689</v>
      </c>
      <c r="H13" s="1">
        <v>0</v>
      </c>
      <c r="J13" s="1">
        <v>0</v>
      </c>
      <c r="L13" s="1">
        <v>0</v>
      </c>
      <c r="N13" s="1">
        <v>0.017992779981</v>
      </c>
      <c r="P13" s="1">
        <v>0.243961297575</v>
      </c>
      <c r="R13" s="1">
        <v>0</v>
      </c>
      <c r="T13" s="1">
        <v>0.028887968986</v>
      </c>
      <c r="V13" s="1">
        <v>0.06436239503800001</v>
      </c>
      <c r="X13" s="1">
        <v>0.007506858663</v>
      </c>
      <c r="Z13" s="1">
        <v>0</v>
      </c>
      <c r="AB13" s="27">
        <v>0.013914</v>
      </c>
      <c r="AD13" s="1">
        <v>0.003977331229</v>
      </c>
      <c r="AF13" s="1">
        <v>1.357641305456</v>
      </c>
      <c r="AH13" s="1">
        <v>0</v>
      </c>
      <c r="AJ13" s="1">
        <v>0</v>
      </c>
      <c r="AL13" s="1">
        <v>0</v>
      </c>
      <c r="AN13" s="1">
        <v>0.012457478061</v>
      </c>
      <c r="AP13" s="1">
        <v>0.192867310413</v>
      </c>
      <c r="AR13" s="1">
        <v>0</v>
      </c>
      <c r="AT13" s="1">
        <v>0</v>
      </c>
      <c r="AV13" s="1">
        <v>0</v>
      </c>
      <c r="AX13" s="1">
        <v>0.020364007684</v>
      </c>
      <c r="AZ13" s="1">
        <v>0.045371009121000005</v>
      </c>
      <c r="BB13" s="1">
        <v>0.005076747116</v>
      </c>
      <c r="BD13" s="27">
        <v>0.488758281681</v>
      </c>
    </row>
    <row r="14" ht="12.75">
      <c r="AD14" s="1"/>
    </row>
    <row r="15" spans="1:56" ht="12.75">
      <c r="A15" t="s">
        <v>14</v>
      </c>
      <c r="B15" t="s">
        <v>413</v>
      </c>
      <c r="D15" s="1">
        <v>2156.2446356651503</v>
      </c>
      <c r="F15" s="1">
        <v>1175.79147712255</v>
      </c>
      <c r="H15" s="1">
        <v>727.6161984693299</v>
      </c>
      <c r="J15" s="1">
        <v>294.033050588284</v>
      </c>
      <c r="L15" s="1">
        <v>0</v>
      </c>
      <c r="N15" s="1">
        <v>13.848183378225</v>
      </c>
      <c r="P15" s="1">
        <v>69.937060157854</v>
      </c>
      <c r="R15" s="1">
        <v>0</v>
      </c>
      <c r="T15" s="1">
        <v>13.793469030208001</v>
      </c>
      <c r="V15" s="1">
        <v>1.087458706829</v>
      </c>
      <c r="X15" s="1">
        <v>44.337339863299</v>
      </c>
      <c r="Z15" s="1">
        <v>0</v>
      </c>
      <c r="AB15" s="27">
        <v>8.266392</v>
      </c>
      <c r="AD15" s="1">
        <v>2.8723249285229997</v>
      </c>
      <c r="AF15" s="1">
        <v>980.453158542602</v>
      </c>
      <c r="AH15" s="1">
        <v>608.954367915534</v>
      </c>
      <c r="AJ15" s="1">
        <v>266.146533028475</v>
      </c>
      <c r="AL15" s="1">
        <v>0</v>
      </c>
      <c r="AN15" s="1">
        <v>9.587925867808</v>
      </c>
      <c r="AP15" s="1">
        <v>55.289805493476</v>
      </c>
      <c r="AR15" s="1">
        <v>0</v>
      </c>
      <c r="AT15" s="1">
        <v>0</v>
      </c>
      <c r="AV15" s="1">
        <v>0</v>
      </c>
      <c r="AX15" s="1">
        <v>9.723435713261999</v>
      </c>
      <c r="AZ15" s="1">
        <v>0.766582705267</v>
      </c>
      <c r="BB15" s="1">
        <v>29.984507818781</v>
      </c>
      <c r="BD15" s="27">
        <v>-392.346523238943</v>
      </c>
    </row>
    <row r="16" spans="1:56" ht="12.75">
      <c r="A16" t="s">
        <v>15</v>
      </c>
      <c r="B16" t="s">
        <v>414</v>
      </c>
      <c r="D16" s="1">
        <v>2199.17248006985</v>
      </c>
      <c r="F16" s="1">
        <v>1210.58860696243</v>
      </c>
      <c r="H16" s="1">
        <v>732.3727557647479</v>
      </c>
      <c r="J16" s="1">
        <v>234.073016636278</v>
      </c>
      <c r="L16" s="1">
        <v>0</v>
      </c>
      <c r="N16" s="1">
        <v>30.544199640942</v>
      </c>
      <c r="P16" s="1">
        <v>95.703695627756</v>
      </c>
      <c r="R16" s="1">
        <v>0</v>
      </c>
      <c r="T16" s="1">
        <v>6.9018182198860005</v>
      </c>
      <c r="V16" s="1">
        <v>1.5073742249050002</v>
      </c>
      <c r="X16" s="1">
        <v>90.25829326627999</v>
      </c>
      <c r="Z16" s="1">
        <v>0</v>
      </c>
      <c r="AB16" s="27">
        <v>16.331309</v>
      </c>
      <c r="AD16" s="1">
        <v>2.8961445816370004</v>
      </c>
      <c r="AF16" s="1">
        <v>988.583873107427</v>
      </c>
      <c r="AH16" s="1">
        <v>612.9352115902329</v>
      </c>
      <c r="AJ16" s="1">
        <v>211.87319496437698</v>
      </c>
      <c r="AL16" s="1">
        <v>0</v>
      </c>
      <c r="AN16" s="1">
        <v>21.147576822918</v>
      </c>
      <c r="AP16" s="1">
        <v>75.660010648463</v>
      </c>
      <c r="AR16" s="1">
        <v>0</v>
      </c>
      <c r="AT16" s="1">
        <v>0</v>
      </c>
      <c r="AV16" s="1">
        <v>0</v>
      </c>
      <c r="AX16" s="1">
        <v>4.865301514703</v>
      </c>
      <c r="AZ16" s="1">
        <v>1.062593920966</v>
      </c>
      <c r="BB16" s="1">
        <v>61.039983645767</v>
      </c>
      <c r="BD16" s="27">
        <v>405.822744167216</v>
      </c>
    </row>
    <row r="17" spans="1:56" ht="12.75">
      <c r="A17" t="s">
        <v>13</v>
      </c>
      <c r="B17" t="s">
        <v>415</v>
      </c>
      <c r="D17" s="1">
        <v>4355.41711573501</v>
      </c>
      <c r="F17" s="1">
        <v>2386.38008408498</v>
      </c>
      <c r="H17" s="1">
        <v>1459.98895423407</v>
      </c>
      <c r="J17" s="1">
        <v>528.106067224561</v>
      </c>
      <c r="L17" s="1">
        <v>0</v>
      </c>
      <c r="N17" s="1">
        <v>44.392383019167</v>
      </c>
      <c r="P17" s="1">
        <v>165.64075578561</v>
      </c>
      <c r="R17" s="1">
        <v>0</v>
      </c>
      <c r="T17" s="1">
        <v>20.695287250094</v>
      </c>
      <c r="V17" s="1">
        <v>2.594832931733</v>
      </c>
      <c r="X17" s="1">
        <v>134.595633129578</v>
      </c>
      <c r="Z17" s="1">
        <v>0</v>
      </c>
      <c r="AB17" s="27">
        <v>24.597701</v>
      </c>
      <c r="AD17" s="1">
        <v>5.76846951016</v>
      </c>
      <c r="AF17" s="1">
        <v>1969.0370316500198</v>
      </c>
      <c r="AH17" s="1">
        <v>1221.88957950576</v>
      </c>
      <c r="AJ17" s="1">
        <v>478.019727992852</v>
      </c>
      <c r="AL17" s="1">
        <v>0</v>
      </c>
      <c r="AN17" s="1">
        <v>30.735502690726</v>
      </c>
      <c r="AP17" s="1">
        <v>130.949816141939</v>
      </c>
      <c r="AR17" s="1">
        <v>0</v>
      </c>
      <c r="AT17" s="1">
        <v>0</v>
      </c>
      <c r="AV17" s="1">
        <v>0</v>
      </c>
      <c r="AX17" s="1">
        <v>14.588737227965</v>
      </c>
      <c r="AZ17" s="1">
        <v>1.829176626233</v>
      </c>
      <c r="BB17" s="1">
        <v>91.024491464548</v>
      </c>
      <c r="BD17" s="27">
        <v>13.476220928272</v>
      </c>
    </row>
    <row r="18" spans="1:56" ht="12.75">
      <c r="A18" t="s">
        <v>16</v>
      </c>
      <c r="B18" t="s">
        <v>416</v>
      </c>
      <c r="D18" s="1">
        <v>1155.58497698439</v>
      </c>
      <c r="F18" s="1">
        <v>193.698006244242</v>
      </c>
      <c r="H18" s="1">
        <v>0</v>
      </c>
      <c r="J18" s="1">
        <v>0</v>
      </c>
      <c r="L18" s="1">
        <v>145.716736869446</v>
      </c>
      <c r="N18" s="1">
        <v>13.748695134621</v>
      </c>
      <c r="P18" s="1">
        <v>0</v>
      </c>
      <c r="R18" s="1">
        <v>23.394704</v>
      </c>
      <c r="T18" s="1">
        <v>0</v>
      </c>
      <c r="V18" s="1">
        <v>0</v>
      </c>
      <c r="X18" s="1">
        <v>0</v>
      </c>
      <c r="Z18" s="1">
        <v>0</v>
      </c>
      <c r="AB18" s="27">
        <v>9.45971</v>
      </c>
      <c r="AD18" s="1">
        <v>1.378160240175</v>
      </c>
      <c r="AF18" s="1">
        <v>961.886970740149</v>
      </c>
      <c r="AH18" s="1">
        <v>0</v>
      </c>
      <c r="AJ18" s="1">
        <v>0</v>
      </c>
      <c r="AL18" s="1">
        <v>115.337269404516</v>
      </c>
      <c r="AN18" s="1">
        <v>9.519044204535</v>
      </c>
      <c r="AP18" s="1">
        <v>0</v>
      </c>
      <c r="AR18" s="1">
        <v>18.617183105124</v>
      </c>
      <c r="AT18" s="1">
        <v>773.225</v>
      </c>
      <c r="AV18" s="1">
        <v>45.188474025973996</v>
      </c>
      <c r="AX18" s="1">
        <v>0</v>
      </c>
      <c r="AZ18" s="1">
        <v>0</v>
      </c>
      <c r="BB18" s="1">
        <v>0</v>
      </c>
      <c r="BD18" s="27">
        <v>-348.982428363836</v>
      </c>
    </row>
    <row r="19" ht="12.75">
      <c r="AD19" s="1"/>
    </row>
    <row r="20" spans="1:56" ht="12.75">
      <c r="A20" t="s">
        <v>11</v>
      </c>
      <c r="B20" t="s">
        <v>417</v>
      </c>
      <c r="D20" s="1">
        <v>6095.2928470936</v>
      </c>
      <c r="F20" s="1">
        <v>3344.65044360393</v>
      </c>
      <c r="H20" s="1">
        <v>2393.57776602904</v>
      </c>
      <c r="J20" s="1">
        <v>435.82425980151</v>
      </c>
      <c r="L20" s="1">
        <v>0</v>
      </c>
      <c r="N20" s="1">
        <v>61.027231359539</v>
      </c>
      <c r="P20" s="1">
        <v>221.990284485974</v>
      </c>
      <c r="R20" s="1">
        <v>0</v>
      </c>
      <c r="T20" s="1">
        <v>4.743510237501</v>
      </c>
      <c r="V20" s="1">
        <v>2.606792550919</v>
      </c>
      <c r="X20" s="1">
        <v>192.219410017799</v>
      </c>
      <c r="Z20" s="1">
        <v>0</v>
      </c>
      <c r="AB20" s="27">
        <v>24.602937</v>
      </c>
      <c r="AD20" s="1">
        <v>8.058252121640999</v>
      </c>
      <c r="AF20" s="1">
        <v>2750.64240348967</v>
      </c>
      <c r="AH20" s="1">
        <v>2003.22592959746</v>
      </c>
      <c r="AJ20" s="1">
        <v>394.490059956869</v>
      </c>
      <c r="AL20" s="1">
        <v>0</v>
      </c>
      <c r="AN20" s="1">
        <v>42.252803433615995</v>
      </c>
      <c r="AP20" s="1">
        <v>175.497792200127</v>
      </c>
      <c r="AR20" s="1">
        <v>0</v>
      </c>
      <c r="AT20" s="1">
        <v>0</v>
      </c>
      <c r="AV20" s="1">
        <v>0</v>
      </c>
      <c r="AX20" s="1">
        <v>3.343844594027</v>
      </c>
      <c r="AZ20" s="1">
        <v>1.8376073254140002</v>
      </c>
      <c r="BB20" s="1">
        <v>129.994366382163</v>
      </c>
      <c r="BD20" s="27">
        <v>799.056544942656</v>
      </c>
    </row>
    <row r="21" spans="1:56" ht="12.75">
      <c r="A21" t="s">
        <v>12</v>
      </c>
      <c r="B21" t="s">
        <v>418</v>
      </c>
      <c r="D21" s="1">
        <v>286.92131322538</v>
      </c>
      <c r="F21" s="1">
        <v>160.580433358974</v>
      </c>
      <c r="H21" s="1">
        <v>0</v>
      </c>
      <c r="J21" s="1">
        <v>0</v>
      </c>
      <c r="L21" s="1">
        <v>157.166737843122</v>
      </c>
      <c r="N21" s="1">
        <v>2.803080645874</v>
      </c>
      <c r="P21" s="1">
        <v>0</v>
      </c>
      <c r="R21" s="1">
        <v>0</v>
      </c>
      <c r="T21" s="1">
        <v>0</v>
      </c>
      <c r="V21" s="1">
        <v>0</v>
      </c>
      <c r="X21" s="1">
        <v>0</v>
      </c>
      <c r="Z21" s="1">
        <v>0</v>
      </c>
      <c r="AB21" s="27">
        <v>0.240488</v>
      </c>
      <c r="AD21" s="1">
        <v>0.370126869978</v>
      </c>
      <c r="AF21" s="1">
        <v>126.340879866406</v>
      </c>
      <c r="AH21" s="1">
        <v>0</v>
      </c>
      <c r="AJ21" s="1">
        <v>0</v>
      </c>
      <c r="AL21" s="1">
        <v>124.400139431355</v>
      </c>
      <c r="AN21" s="1">
        <v>1.940740435051</v>
      </c>
      <c r="AP21" s="1">
        <v>0</v>
      </c>
      <c r="AR21" s="1">
        <v>0</v>
      </c>
      <c r="AT21" s="1">
        <v>0</v>
      </c>
      <c r="AV21" s="1">
        <v>0</v>
      </c>
      <c r="AX21" s="1">
        <v>0</v>
      </c>
      <c r="AZ21" s="1">
        <v>0</v>
      </c>
      <c r="BB21" s="1">
        <v>0</v>
      </c>
      <c r="BD21" s="27">
        <v>86.51259612711</v>
      </c>
    </row>
    <row r="22" ht="12.75">
      <c r="AD22" s="1"/>
    </row>
    <row r="23" spans="1:56" ht="12.75">
      <c r="A23" t="s">
        <v>7</v>
      </c>
      <c r="B23" t="s">
        <v>419</v>
      </c>
      <c r="D23" s="1">
        <v>426.175769148217</v>
      </c>
      <c r="F23" s="1">
        <v>235.746927074564</v>
      </c>
      <c r="H23" s="1">
        <v>156.023890980719</v>
      </c>
      <c r="J23" s="1">
        <v>28.527338701403</v>
      </c>
      <c r="L23" s="1">
        <v>14.551581995619001</v>
      </c>
      <c r="N23" s="1">
        <v>6.801284362643</v>
      </c>
      <c r="P23" s="1">
        <v>14.853889306675</v>
      </c>
      <c r="R23" s="1">
        <v>0</v>
      </c>
      <c r="T23" s="1">
        <v>0.706582388621</v>
      </c>
      <c r="V23" s="1">
        <v>0.234628084605</v>
      </c>
      <c r="X23" s="1">
        <v>7.977176456607</v>
      </c>
      <c r="Z23" s="1">
        <v>0.736929529412</v>
      </c>
      <c r="AB23" s="27">
        <v>4.775747</v>
      </c>
      <c r="AD23" s="1">
        <v>0.5578782682600001</v>
      </c>
      <c r="AF23" s="1">
        <v>190.42884207365302</v>
      </c>
      <c r="AH23" s="1">
        <v>130.57904718416</v>
      </c>
      <c r="AJ23" s="1">
        <v>25.821764855062998</v>
      </c>
      <c r="AL23" s="1">
        <v>11.517824025900001</v>
      </c>
      <c r="AN23" s="1">
        <v>4.708936074419</v>
      </c>
      <c r="AP23" s="1">
        <v>11.742967873313</v>
      </c>
      <c r="AR23" s="1">
        <v>0</v>
      </c>
      <c r="AT23" s="1">
        <v>0</v>
      </c>
      <c r="AV23" s="1">
        <v>0</v>
      </c>
      <c r="AX23" s="1">
        <v>0.498091409553</v>
      </c>
      <c r="AZ23" s="1">
        <v>0.165396470412</v>
      </c>
      <c r="BB23" s="1">
        <v>5.3948141808329995</v>
      </c>
      <c r="BD23" s="27">
        <v>56.092418279185</v>
      </c>
    </row>
    <row r="24" spans="1:56" ht="12.75">
      <c r="A24" t="s">
        <v>8</v>
      </c>
      <c r="B24" t="s">
        <v>420</v>
      </c>
      <c r="D24" s="1">
        <v>4504.2587777791005</v>
      </c>
      <c r="F24" s="1">
        <v>2478.06839269292</v>
      </c>
      <c r="H24" s="1">
        <v>1626.62155692223</v>
      </c>
      <c r="J24" s="1">
        <v>374.119580571151</v>
      </c>
      <c r="L24" s="1">
        <v>0</v>
      </c>
      <c r="N24" s="1">
        <v>65.653526453997</v>
      </c>
      <c r="P24" s="1">
        <v>192.053847651851</v>
      </c>
      <c r="R24" s="1">
        <v>0</v>
      </c>
      <c r="T24" s="1">
        <v>8.023598142596</v>
      </c>
      <c r="V24" s="1">
        <v>3.8161007111900003</v>
      </c>
      <c r="X24" s="1">
        <v>178.287518650743</v>
      </c>
      <c r="Z24" s="1">
        <v>2.1052972352939996</v>
      </c>
      <c r="AB24" s="27">
        <v>21.451461</v>
      </c>
      <c r="AD24" s="1">
        <v>5.935905353875</v>
      </c>
      <c r="AF24" s="1">
        <v>2026.19038508618</v>
      </c>
      <c r="AH24" s="1">
        <v>1361.34723789428</v>
      </c>
      <c r="AJ24" s="1">
        <v>338.637541282737</v>
      </c>
      <c r="AL24" s="1">
        <v>0</v>
      </c>
      <c r="AN24" s="1">
        <v>45.455864311479004</v>
      </c>
      <c r="AP24" s="1">
        <v>151.831087222959</v>
      </c>
      <c r="AR24" s="1">
        <v>0</v>
      </c>
      <c r="AT24" s="1">
        <v>0</v>
      </c>
      <c r="AV24" s="1">
        <v>0</v>
      </c>
      <c r="AX24" s="1">
        <v>5.65607829022</v>
      </c>
      <c r="AZ24" s="1">
        <v>2.690085415094</v>
      </c>
      <c r="BB24" s="1">
        <v>120.572490669414</v>
      </c>
      <c r="BD24" s="27">
        <v>-42.064109193012</v>
      </c>
    </row>
    <row r="25" spans="1:56" ht="12.75">
      <c r="A25" t="s">
        <v>5</v>
      </c>
      <c r="B25" t="s">
        <v>421</v>
      </c>
      <c r="D25" s="1">
        <v>2193.93261669408</v>
      </c>
      <c r="F25" s="1">
        <v>1231.80108602294</v>
      </c>
      <c r="H25" s="1">
        <v>800.668739122506</v>
      </c>
      <c r="J25" s="1">
        <v>0</v>
      </c>
      <c r="L25" s="1">
        <v>75.845517337052</v>
      </c>
      <c r="N25" s="1">
        <v>51.836063216647</v>
      </c>
      <c r="P25" s="1">
        <v>111.138472004905</v>
      </c>
      <c r="R25" s="1">
        <v>0</v>
      </c>
      <c r="T25" s="1">
        <v>0</v>
      </c>
      <c r="V25" s="1">
        <v>1.146216835871</v>
      </c>
      <c r="X25" s="1">
        <v>158.87743559600298</v>
      </c>
      <c r="Z25" s="1">
        <v>2.216091823529</v>
      </c>
      <c r="AB25" s="27">
        <v>27.2539</v>
      </c>
      <c r="AD25" s="1">
        <v>2.818650086428</v>
      </c>
      <c r="AF25" s="1">
        <v>962.131530671146</v>
      </c>
      <c r="AH25" s="1">
        <v>670.093281276262</v>
      </c>
      <c r="AJ25" s="1">
        <v>0</v>
      </c>
      <c r="AL25" s="1">
        <v>60.03301373723399</v>
      </c>
      <c r="AN25" s="1">
        <v>35.889207835137</v>
      </c>
      <c r="AP25" s="1">
        <v>87.862207621023</v>
      </c>
      <c r="AR25" s="1">
        <v>0</v>
      </c>
      <c r="AT25" s="1">
        <v>0</v>
      </c>
      <c r="AV25" s="1">
        <v>0</v>
      </c>
      <c r="AX25" s="1">
        <v>0</v>
      </c>
      <c r="AZ25" s="1">
        <v>0.808003096897</v>
      </c>
      <c r="BB25" s="1">
        <v>107.44581710459299</v>
      </c>
      <c r="BD25" s="27">
        <v>655.464939481373</v>
      </c>
    </row>
    <row r="26" spans="1:56" ht="12.75">
      <c r="A26" t="s">
        <v>6</v>
      </c>
      <c r="B26" t="s">
        <v>422</v>
      </c>
      <c r="D26" s="1">
        <v>3213.9860416833</v>
      </c>
      <c r="F26" s="1">
        <v>1801.20030380347</v>
      </c>
      <c r="H26" s="1">
        <v>1315.11723271142</v>
      </c>
      <c r="J26" s="1">
        <v>0</v>
      </c>
      <c r="L26" s="1">
        <v>0</v>
      </c>
      <c r="N26" s="1">
        <v>75.25186837838501</v>
      </c>
      <c r="P26" s="1">
        <v>174.472301467411</v>
      </c>
      <c r="R26" s="1">
        <v>0</v>
      </c>
      <c r="T26" s="1">
        <v>0</v>
      </c>
      <c r="V26" s="1">
        <v>1.670013490643</v>
      </c>
      <c r="X26" s="1">
        <v>178.818262290607</v>
      </c>
      <c r="Z26" s="1">
        <v>2.3061697058819997</v>
      </c>
      <c r="AB26" s="27">
        <v>49.425574</v>
      </c>
      <c r="AD26" s="1">
        <v>4.138881759131</v>
      </c>
      <c r="AF26" s="1">
        <v>1412.78573787982</v>
      </c>
      <c r="AH26" s="1">
        <v>1100.64397255769</v>
      </c>
      <c r="AJ26" s="1">
        <v>0</v>
      </c>
      <c r="AL26" s="1">
        <v>0</v>
      </c>
      <c r="AN26" s="1">
        <v>52.101370679454995</v>
      </c>
      <c r="AP26" s="1">
        <v>137.93172876239203</v>
      </c>
      <c r="AR26" s="1">
        <v>0</v>
      </c>
      <c r="AT26" s="1">
        <v>0</v>
      </c>
      <c r="AV26" s="1">
        <v>0</v>
      </c>
      <c r="AX26" s="1">
        <v>0</v>
      </c>
      <c r="AZ26" s="1">
        <v>1.177243284228</v>
      </c>
      <c r="BB26" s="1">
        <v>120.931422596056</v>
      </c>
      <c r="BD26" s="27">
        <v>1041.39636654137</v>
      </c>
    </row>
    <row r="27" spans="1:56" ht="12.75">
      <c r="A27" t="s">
        <v>9</v>
      </c>
      <c r="B27" t="s">
        <v>423</v>
      </c>
      <c r="D27" s="1">
        <v>1093.73759693945</v>
      </c>
      <c r="F27" s="1">
        <v>583.184892462723</v>
      </c>
      <c r="H27" s="1">
        <v>0</v>
      </c>
      <c r="J27" s="1">
        <v>539.977935701374</v>
      </c>
      <c r="L27" s="1">
        <v>0</v>
      </c>
      <c r="N27" s="1">
        <v>19.226639853869</v>
      </c>
      <c r="P27" s="1">
        <v>0</v>
      </c>
      <c r="R27" s="1">
        <v>0</v>
      </c>
      <c r="T27" s="1">
        <v>12.022889012202</v>
      </c>
      <c r="V27" s="1">
        <v>0</v>
      </c>
      <c r="X27" s="1">
        <v>0</v>
      </c>
      <c r="Z27" s="1">
        <v>1.969390235294</v>
      </c>
      <c r="AB27" s="27">
        <v>8.492328</v>
      </c>
      <c r="AD27" s="1">
        <v>1.495709659983</v>
      </c>
      <c r="AF27" s="1">
        <v>510.552704476736</v>
      </c>
      <c r="AH27" s="1">
        <v>0</v>
      </c>
      <c r="AJ27" s="1">
        <v>488.765651382593</v>
      </c>
      <c r="AL27" s="1">
        <v>0</v>
      </c>
      <c r="AN27" s="1">
        <v>13.3117530705</v>
      </c>
      <c r="AP27" s="1">
        <v>0</v>
      </c>
      <c r="AR27" s="1">
        <v>0</v>
      </c>
      <c r="AT27" s="1">
        <v>0</v>
      </c>
      <c r="AV27" s="1">
        <v>0</v>
      </c>
      <c r="AX27" s="1">
        <v>8.475300023642</v>
      </c>
      <c r="AZ27" s="1">
        <v>0</v>
      </c>
      <c r="BB27" s="1">
        <v>0</v>
      </c>
      <c r="BD27" s="27">
        <v>-2366.73307890795</v>
      </c>
    </row>
    <row r="28" spans="1:56" ht="12.75">
      <c r="A28" t="s">
        <v>10</v>
      </c>
      <c r="B28" t="s">
        <v>424</v>
      </c>
      <c r="D28" s="1">
        <v>457.007295543992</v>
      </c>
      <c r="F28" s="1">
        <v>257.49747672564797</v>
      </c>
      <c r="H28" s="1">
        <v>0</v>
      </c>
      <c r="J28" s="1">
        <v>0</v>
      </c>
      <c r="L28" s="1">
        <v>244.817934954761</v>
      </c>
      <c r="N28" s="1">
        <v>8.279321795277001</v>
      </c>
      <c r="P28" s="1">
        <v>0</v>
      </c>
      <c r="R28" s="1">
        <v>0</v>
      </c>
      <c r="T28" s="1">
        <v>0</v>
      </c>
      <c r="V28" s="1">
        <v>0</v>
      </c>
      <c r="X28" s="1">
        <v>0</v>
      </c>
      <c r="Z28" s="1">
        <v>0.166128176471</v>
      </c>
      <c r="AB28" s="27">
        <v>3.64961</v>
      </c>
      <c r="AD28" s="1">
        <v>0.58448179914</v>
      </c>
      <c r="AF28" s="1">
        <v>199.509818818344</v>
      </c>
      <c r="AH28" s="1">
        <v>0</v>
      </c>
      <c r="AJ28" s="1">
        <v>0</v>
      </c>
      <c r="AL28" s="1">
        <v>193.777549000654</v>
      </c>
      <c r="AN28" s="1">
        <v>5.73226981769</v>
      </c>
      <c r="AP28" s="1">
        <v>0</v>
      </c>
      <c r="AR28" s="1">
        <v>0</v>
      </c>
      <c r="AT28" s="1">
        <v>0</v>
      </c>
      <c r="AV28" s="1">
        <v>0</v>
      </c>
      <c r="AX28" s="1">
        <v>0</v>
      </c>
      <c r="AZ28" s="1">
        <v>0</v>
      </c>
      <c r="BB28" s="1">
        <v>0</v>
      </c>
      <c r="BD28" s="27">
        <v>116.035057597442</v>
      </c>
    </row>
    <row r="29" ht="12.75">
      <c r="AD29" s="1"/>
    </row>
    <row r="30" spans="2:30" ht="12.75">
      <c r="B30" t="s">
        <v>425</v>
      </c>
      <c r="AD30" s="1"/>
    </row>
    <row r="31" ht="12.75">
      <c r="AD31" s="1"/>
    </row>
    <row r="32" spans="1:56" ht="12.75">
      <c r="A32" t="s">
        <v>17</v>
      </c>
      <c r="B32" t="s">
        <v>848</v>
      </c>
      <c r="D32" s="1">
        <v>17870.5834968622</v>
      </c>
      <c r="F32" s="1">
        <v>9921.14842156646</v>
      </c>
      <c r="H32" s="1">
        <v>7751.99814</v>
      </c>
      <c r="J32" s="1">
        <v>0</v>
      </c>
      <c r="L32" s="1">
        <v>0</v>
      </c>
      <c r="N32" s="1">
        <v>262.825059124725</v>
      </c>
      <c r="P32" s="1">
        <v>880.149550702425</v>
      </c>
      <c r="R32" s="1">
        <v>0</v>
      </c>
      <c r="T32" s="1">
        <v>0</v>
      </c>
      <c r="V32" s="1">
        <v>12.068584604962</v>
      </c>
      <c r="X32" s="1">
        <v>850.7754361413371</v>
      </c>
      <c r="Z32" s="1">
        <v>6.5587441477279995</v>
      </c>
      <c r="AB32" s="27">
        <v>133.48432815542</v>
      </c>
      <c r="AD32" s="1">
        <v>23.288578689866</v>
      </c>
      <c r="AF32" s="1">
        <v>7949.43507529581</v>
      </c>
      <c r="AH32" s="1">
        <v>6487.77904801561</v>
      </c>
      <c r="AJ32" s="1">
        <v>0</v>
      </c>
      <c r="AL32" s="1">
        <v>0</v>
      </c>
      <c r="AN32" s="1">
        <v>181.969512842559</v>
      </c>
      <c r="AP32" s="1">
        <v>695.815599821753</v>
      </c>
      <c r="AR32" s="1">
        <v>0</v>
      </c>
      <c r="AT32" s="1">
        <v>0</v>
      </c>
      <c r="AV32" s="1">
        <v>0</v>
      </c>
      <c r="AX32" s="1">
        <v>0</v>
      </c>
      <c r="AZ32" s="1">
        <v>8.507512218278</v>
      </c>
      <c r="BB32" s="1">
        <v>575.3634023976069</v>
      </c>
      <c r="BD32" s="27">
        <v>2523.42238097984</v>
      </c>
    </row>
    <row r="33" spans="1:56" ht="12.75">
      <c r="A33" t="s">
        <v>18</v>
      </c>
      <c r="B33" t="s">
        <v>850</v>
      </c>
      <c r="D33" s="1">
        <v>1179.04379124547</v>
      </c>
      <c r="F33" s="1">
        <v>662.622361479988</v>
      </c>
      <c r="H33" s="1">
        <v>0</v>
      </c>
      <c r="J33" s="1">
        <v>0</v>
      </c>
      <c r="L33" s="1">
        <v>638.098509</v>
      </c>
      <c r="N33" s="1">
        <v>16.401347535704</v>
      </c>
      <c r="P33" s="1">
        <v>0</v>
      </c>
      <c r="R33" s="1">
        <v>0</v>
      </c>
      <c r="T33" s="1">
        <v>0</v>
      </c>
      <c r="V33" s="1">
        <v>0</v>
      </c>
      <c r="X33" s="1">
        <v>0</v>
      </c>
      <c r="Z33" s="1">
        <v>0.37655083500000003</v>
      </c>
      <c r="AB33" s="27">
        <v>6.233051495411</v>
      </c>
      <c r="AD33" s="1">
        <v>1.512902613873</v>
      </c>
      <c r="AF33" s="1">
        <v>516.421429765491</v>
      </c>
      <c r="AH33" s="1">
        <v>0</v>
      </c>
      <c r="AJ33" s="1">
        <v>0</v>
      </c>
      <c r="AL33" s="1">
        <v>505.06579559965803</v>
      </c>
      <c r="AN33" s="1">
        <v>11.355634165831999</v>
      </c>
      <c r="AP33" s="1">
        <v>0</v>
      </c>
      <c r="AR33" s="1">
        <v>0</v>
      </c>
      <c r="AT33" s="1">
        <v>0</v>
      </c>
      <c r="AV33" s="1">
        <v>0</v>
      </c>
      <c r="AX33" s="1">
        <v>0</v>
      </c>
      <c r="AZ33" s="1">
        <v>0</v>
      </c>
      <c r="BB33" s="1">
        <v>0</v>
      </c>
      <c r="BD33" s="27">
        <v>202.547653724552</v>
      </c>
    </row>
    <row r="34" spans="1:56" ht="12.75">
      <c r="A34" t="s">
        <v>19</v>
      </c>
      <c r="B34" t="s">
        <v>849</v>
      </c>
      <c r="D34" s="1">
        <v>3838.49398282059</v>
      </c>
      <c r="F34" s="1">
        <v>2041.3938844653899</v>
      </c>
      <c r="H34" s="1">
        <v>0</v>
      </c>
      <c r="J34" s="1">
        <v>1906.555182</v>
      </c>
      <c r="L34" s="1">
        <v>0</v>
      </c>
      <c r="N34" s="1">
        <v>56.044992424967994</v>
      </c>
      <c r="P34" s="1">
        <v>0</v>
      </c>
      <c r="R34" s="1">
        <v>0</v>
      </c>
      <c r="T34" s="1">
        <v>46.191867031014006</v>
      </c>
      <c r="V34" s="1">
        <v>0</v>
      </c>
      <c r="X34" s="1">
        <v>0</v>
      </c>
      <c r="Z34" s="1">
        <v>2.564711723154</v>
      </c>
      <c r="AB34" s="27">
        <v>24.772366349168</v>
      </c>
      <c r="AD34" s="1">
        <v>5.264764937093</v>
      </c>
      <c r="AF34" s="1">
        <v>1797.1000983552</v>
      </c>
      <c r="AH34" s="1">
        <v>0</v>
      </c>
      <c r="AJ34" s="1">
        <v>1725.7347454701098</v>
      </c>
      <c r="AL34" s="1">
        <v>0</v>
      </c>
      <c r="AN34" s="1">
        <v>38.803301339681</v>
      </c>
      <c r="AP34" s="1">
        <v>0</v>
      </c>
      <c r="AR34" s="1">
        <v>0</v>
      </c>
      <c r="AT34" s="1">
        <v>0</v>
      </c>
      <c r="AV34" s="1">
        <v>0</v>
      </c>
      <c r="AX34" s="1">
        <v>32.562051545407</v>
      </c>
      <c r="AZ34" s="1">
        <v>0</v>
      </c>
      <c r="BB34" s="1">
        <v>0</v>
      </c>
      <c r="BD34" s="27">
        <v>-2366.73307890795</v>
      </c>
    </row>
    <row r="35" ht="12.75">
      <c r="AD35" s="1"/>
    </row>
    <row r="36" spans="2:30" ht="12.75">
      <c r="B36" t="s">
        <v>427</v>
      </c>
      <c r="AD36" s="1"/>
    </row>
    <row r="37" ht="12.75">
      <c r="AD37" s="1"/>
    </row>
    <row r="38" spans="1:60" ht="12.75">
      <c r="A38" t="s">
        <v>20</v>
      </c>
      <c r="B38" t="s">
        <v>428</v>
      </c>
      <c r="D38" s="1">
        <v>32.195567308316996</v>
      </c>
      <c r="F38" s="1">
        <v>17.345825312573</v>
      </c>
      <c r="H38" s="1">
        <v>9.414794696677</v>
      </c>
      <c r="J38" s="1">
        <v>7.048031212767</v>
      </c>
      <c r="L38" s="1">
        <v>0</v>
      </c>
      <c r="N38" s="1">
        <v>0.071715231499</v>
      </c>
      <c r="P38" s="1">
        <v>0.412759309613</v>
      </c>
      <c r="R38" s="1">
        <v>0</v>
      </c>
      <c r="T38" s="1">
        <v>0.23110375189000001</v>
      </c>
      <c r="V38" s="1">
        <v>0.066095673181</v>
      </c>
      <c r="X38" s="1">
        <v>0.007812794018</v>
      </c>
      <c r="Z38" s="1">
        <v>0</v>
      </c>
      <c r="AB38" s="27">
        <v>0.050009</v>
      </c>
      <c r="AD38" s="1">
        <v>0.043503642928</v>
      </c>
      <c r="AF38" s="1">
        <v>14.849741995744</v>
      </c>
      <c r="AH38" s="1">
        <v>7.879401758276</v>
      </c>
      <c r="AJ38" s="1">
        <v>6.379585792146</v>
      </c>
      <c r="AL38" s="1">
        <v>0</v>
      </c>
      <c r="AN38" s="1">
        <v>0.049652745376</v>
      </c>
      <c r="AP38" s="1">
        <v>0.32631314345600004</v>
      </c>
      <c r="AR38" s="1">
        <v>0</v>
      </c>
      <c r="AT38" s="1">
        <v>0</v>
      </c>
      <c r="AV38" s="1">
        <v>0</v>
      </c>
      <c r="AX38" s="1">
        <v>0.16291206147399998</v>
      </c>
      <c r="AZ38" s="1">
        <v>0.046592849582</v>
      </c>
      <c r="BB38" s="1">
        <v>0.005283645434</v>
      </c>
      <c r="BD38" s="27">
        <v>-204.235903961144</v>
      </c>
      <c r="BF38" s="31">
        <v>0.5</v>
      </c>
      <c r="BH38" s="27">
        <v>13.736011346063</v>
      </c>
    </row>
    <row r="39" ht="12.75">
      <c r="AD39" s="1"/>
    </row>
    <row r="40" spans="1:60" ht="12.75">
      <c r="A40" t="s">
        <v>21</v>
      </c>
      <c r="B40" t="s">
        <v>429</v>
      </c>
      <c r="D40" s="1">
        <v>179.02581226586898</v>
      </c>
      <c r="F40" s="1">
        <v>97.547675339812</v>
      </c>
      <c r="H40" s="1">
        <v>59.291033361324</v>
      </c>
      <c r="J40" s="1">
        <v>27.151064749765002</v>
      </c>
      <c r="L40" s="1">
        <v>0</v>
      </c>
      <c r="N40" s="1">
        <v>1.451549156904</v>
      </c>
      <c r="P40" s="1">
        <v>4.925201838362</v>
      </c>
      <c r="R40" s="1">
        <v>0</v>
      </c>
      <c r="T40" s="1">
        <v>1.177723785689</v>
      </c>
      <c r="V40" s="1">
        <v>0.0776508608</v>
      </c>
      <c r="X40" s="1">
        <v>2.213288121634</v>
      </c>
      <c r="Z40" s="1">
        <v>0</v>
      </c>
      <c r="AB40" s="27">
        <v>1.021466</v>
      </c>
      <c r="AD40" s="1">
        <v>0.238697465333</v>
      </c>
      <c r="AF40" s="1">
        <v>81.47813692605699</v>
      </c>
      <c r="AH40" s="1">
        <v>49.62167392584</v>
      </c>
      <c r="AJ40" s="1">
        <v>24.576018705122003</v>
      </c>
      <c r="AL40" s="1">
        <v>0</v>
      </c>
      <c r="AN40" s="1">
        <v>1.004994325231</v>
      </c>
      <c r="AP40" s="1">
        <v>3.893693144157</v>
      </c>
      <c r="AR40" s="1">
        <v>0</v>
      </c>
      <c r="AT40" s="1">
        <v>0</v>
      </c>
      <c r="AV40" s="1">
        <v>0</v>
      </c>
      <c r="AX40" s="1">
        <v>0.830213305518</v>
      </c>
      <c r="AZ40" s="1">
        <v>0.054738452655</v>
      </c>
      <c r="BB40" s="1">
        <v>1.4968050675339999</v>
      </c>
      <c r="BD40" s="27">
        <v>-63.843559474841</v>
      </c>
      <c r="BF40" s="31">
        <v>0.439326</v>
      </c>
      <c r="BH40" s="27">
        <v>75.367276656602</v>
      </c>
    </row>
    <row r="41" spans="1:60" ht="12.75">
      <c r="A41" t="s">
        <v>22</v>
      </c>
      <c r="B41" t="s">
        <v>430</v>
      </c>
      <c r="D41" s="1">
        <v>164.28504899561102</v>
      </c>
      <c r="F41" s="1">
        <v>89.93160980175</v>
      </c>
      <c r="H41" s="1">
        <v>63.31067885172</v>
      </c>
      <c r="J41" s="1">
        <v>14.357633354323</v>
      </c>
      <c r="L41" s="1">
        <v>0</v>
      </c>
      <c r="N41" s="1">
        <v>1.1484501984570001</v>
      </c>
      <c r="P41" s="1">
        <v>6.513154272612</v>
      </c>
      <c r="R41" s="1">
        <v>0</v>
      </c>
      <c r="T41" s="1">
        <v>0.23110375189000001</v>
      </c>
      <c r="V41" s="1">
        <v>0.082157383971</v>
      </c>
      <c r="X41" s="1">
        <v>3.262961960567</v>
      </c>
      <c r="Z41" s="1">
        <v>0</v>
      </c>
      <c r="AB41" s="27">
        <v>0.807645</v>
      </c>
      <c r="AD41" s="1">
        <v>0.21782502821</v>
      </c>
      <c r="AF41" s="1">
        <v>74.35343919386099</v>
      </c>
      <c r="AH41" s="1">
        <v>52.985783581449</v>
      </c>
      <c r="AJ41" s="1">
        <v>12.995934749858</v>
      </c>
      <c r="AL41" s="1">
        <v>0</v>
      </c>
      <c r="AN41" s="1">
        <v>0.795140782363</v>
      </c>
      <c r="AP41" s="1">
        <v>5.14907306754</v>
      </c>
      <c r="AR41" s="1">
        <v>0</v>
      </c>
      <c r="AT41" s="1">
        <v>0</v>
      </c>
      <c r="AV41" s="1">
        <v>0</v>
      </c>
      <c r="AX41" s="1">
        <v>0.16291206147399998</v>
      </c>
      <c r="AZ41" s="1">
        <v>0.057915237854</v>
      </c>
      <c r="BB41" s="1">
        <v>2.206679713322</v>
      </c>
      <c r="BD41" s="27">
        <v>56.187509938457</v>
      </c>
      <c r="BF41" s="31">
        <v>0</v>
      </c>
      <c r="BH41" s="27">
        <v>68.776931254321</v>
      </c>
    </row>
    <row r="42" spans="1:60" ht="12.75">
      <c r="A42" t="s">
        <v>23</v>
      </c>
      <c r="B42" t="s">
        <v>431</v>
      </c>
      <c r="D42" s="1">
        <v>217.085907111939</v>
      </c>
      <c r="F42" s="1">
        <v>118.19677910595999</v>
      </c>
      <c r="H42" s="1">
        <v>81.73263134811201</v>
      </c>
      <c r="J42" s="1">
        <v>24.779720366466</v>
      </c>
      <c r="L42" s="1">
        <v>0</v>
      </c>
      <c r="N42" s="1">
        <v>1.1172994591260001</v>
      </c>
      <c r="P42" s="1">
        <v>7.623668506181</v>
      </c>
      <c r="R42" s="1">
        <v>0</v>
      </c>
      <c r="T42" s="1">
        <v>0.574499661304</v>
      </c>
      <c r="V42" s="1">
        <v>0.07557092702899999</v>
      </c>
      <c r="X42" s="1">
        <v>1.178930321972</v>
      </c>
      <c r="Z42" s="1">
        <v>0</v>
      </c>
      <c r="AB42" s="27">
        <v>0.824754</v>
      </c>
      <c r="AD42" s="1">
        <v>0.289704515771</v>
      </c>
      <c r="AF42" s="1">
        <v>98.88912800597801</v>
      </c>
      <c r="AH42" s="1">
        <v>68.403428848019</v>
      </c>
      <c r="AJ42" s="1">
        <v>22.429576034922</v>
      </c>
      <c r="AL42" s="1">
        <v>0</v>
      </c>
      <c r="AN42" s="1">
        <v>0.7735732618250001</v>
      </c>
      <c r="AP42" s="1">
        <v>6.027006967438</v>
      </c>
      <c r="AR42" s="1">
        <v>0</v>
      </c>
      <c r="AT42" s="1">
        <v>0</v>
      </c>
      <c r="AV42" s="1">
        <v>0</v>
      </c>
      <c r="AX42" s="1">
        <v>0.404982279059</v>
      </c>
      <c r="AZ42" s="1">
        <v>0.053272244101999995</v>
      </c>
      <c r="BB42" s="1">
        <v>0.797288370614</v>
      </c>
      <c r="BD42" s="27">
        <v>73.129418548646</v>
      </c>
      <c r="BF42" s="31">
        <v>0</v>
      </c>
      <c r="BH42" s="27">
        <v>91.47244340553</v>
      </c>
    </row>
    <row r="43" spans="1:60" ht="12.75">
      <c r="A43" t="s">
        <v>24</v>
      </c>
      <c r="B43" t="s">
        <v>432</v>
      </c>
      <c r="D43" s="1">
        <v>121.142751123136</v>
      </c>
      <c r="F43" s="1">
        <v>66.05378288158501</v>
      </c>
      <c r="H43" s="1">
        <v>37.950583976036</v>
      </c>
      <c r="J43" s="1">
        <v>19.196390602047</v>
      </c>
      <c r="L43" s="1">
        <v>0</v>
      </c>
      <c r="N43" s="1">
        <v>0.952657316221</v>
      </c>
      <c r="P43" s="1">
        <v>3.64211214673</v>
      </c>
      <c r="R43" s="1">
        <v>0</v>
      </c>
      <c r="T43" s="1">
        <v>0.919198995878</v>
      </c>
      <c r="V43" s="1">
        <v>0.09192151751000001</v>
      </c>
      <c r="X43" s="1">
        <v>2.513782283902</v>
      </c>
      <c r="Z43" s="1">
        <v>0</v>
      </c>
      <c r="AB43" s="27">
        <v>0.625748</v>
      </c>
      <c r="AD43" s="1">
        <v>0.16138804326199999</v>
      </c>
      <c r="AF43" s="1">
        <v>55.088968241550994</v>
      </c>
      <c r="AH43" s="1">
        <v>31.761488990719002</v>
      </c>
      <c r="AJ43" s="1">
        <v>17.375777298414</v>
      </c>
      <c r="AL43" s="1">
        <v>0</v>
      </c>
      <c r="AN43" s="1">
        <v>0.659581656011</v>
      </c>
      <c r="AP43" s="1">
        <v>2.87932709387</v>
      </c>
      <c r="AR43" s="1">
        <v>0</v>
      </c>
      <c r="AT43" s="1">
        <v>0</v>
      </c>
      <c r="AV43" s="1">
        <v>0</v>
      </c>
      <c r="AX43" s="1">
        <v>0.6479713206700001</v>
      </c>
      <c r="AZ43" s="1">
        <v>0.06479827245099999</v>
      </c>
      <c r="BB43" s="1">
        <v>1.700023609417</v>
      </c>
      <c r="BD43" s="27">
        <v>-2.8819406588670002</v>
      </c>
      <c r="BF43" s="31">
        <v>0.049714</v>
      </c>
      <c r="BH43" s="27">
        <v>50.957295623435</v>
      </c>
    </row>
    <row r="44" spans="1:60" ht="12.75">
      <c r="A44" t="s">
        <v>25</v>
      </c>
      <c r="B44" t="s">
        <v>433</v>
      </c>
      <c r="D44" s="1">
        <v>167.474764981546</v>
      </c>
      <c r="F44" s="1">
        <v>91.547551583117</v>
      </c>
      <c r="H44" s="1">
        <v>58.402127991333</v>
      </c>
      <c r="J44" s="1">
        <v>20.644145030359997</v>
      </c>
      <c r="L44" s="1">
        <v>0</v>
      </c>
      <c r="N44" s="1">
        <v>1.2443524745980001</v>
      </c>
      <c r="P44" s="1">
        <v>5.312191285262</v>
      </c>
      <c r="R44" s="1">
        <v>0</v>
      </c>
      <c r="T44" s="1">
        <v>0.502687059201</v>
      </c>
      <c r="V44" s="1">
        <v>0.07730420517099999</v>
      </c>
      <c r="X44" s="1">
        <v>4.278143997159</v>
      </c>
      <c r="Z44" s="1">
        <v>0</v>
      </c>
      <c r="AB44" s="27">
        <v>0.864164</v>
      </c>
      <c r="AD44" s="1">
        <v>0.222435540033</v>
      </c>
      <c r="AF44" s="1">
        <v>75.927213398428</v>
      </c>
      <c r="AH44" s="1">
        <v>48.877733907931</v>
      </c>
      <c r="AJ44" s="1">
        <v>18.686224613779</v>
      </c>
      <c r="AL44" s="1">
        <v>0</v>
      </c>
      <c r="AN44" s="1">
        <v>0.861539665819</v>
      </c>
      <c r="AP44" s="1">
        <v>4.199633531111</v>
      </c>
      <c r="AR44" s="1">
        <v>0</v>
      </c>
      <c r="AT44" s="1">
        <v>0</v>
      </c>
      <c r="AV44" s="1">
        <v>0</v>
      </c>
      <c r="AX44" s="1">
        <v>0.354359392356</v>
      </c>
      <c r="AZ44" s="1">
        <v>0.054494084563</v>
      </c>
      <c r="BB44" s="1">
        <v>2.893228202869</v>
      </c>
      <c r="BD44" s="27">
        <v>19.997910695239998</v>
      </c>
      <c r="BF44" s="31">
        <v>0</v>
      </c>
      <c r="BH44" s="27">
        <v>70.232672393546</v>
      </c>
    </row>
    <row r="45" spans="1:60" ht="12.75">
      <c r="A45" t="s">
        <v>26</v>
      </c>
      <c r="B45" t="s">
        <v>434</v>
      </c>
      <c r="D45" s="1">
        <v>103.257609160975</v>
      </c>
      <c r="F45" s="1">
        <v>56.296516068763005</v>
      </c>
      <c r="H45" s="1">
        <v>26.117171822781</v>
      </c>
      <c r="J45" s="1">
        <v>21.64286707449</v>
      </c>
      <c r="L45" s="1">
        <v>0</v>
      </c>
      <c r="N45" s="1">
        <v>1.145468951229</v>
      </c>
      <c r="P45" s="1">
        <v>2.798803760793</v>
      </c>
      <c r="R45" s="1">
        <v>0</v>
      </c>
      <c r="T45" s="1">
        <v>1.263898908212</v>
      </c>
      <c r="V45" s="1">
        <v>0.075975358595</v>
      </c>
      <c r="X45" s="1">
        <v>2.3107694841939996</v>
      </c>
      <c r="Z45" s="1">
        <v>0</v>
      </c>
      <c r="AB45" s="27">
        <v>0.803984</v>
      </c>
      <c r="AD45" s="1">
        <v>0.137576708468</v>
      </c>
      <c r="AF45" s="1">
        <v>46.961093092211996</v>
      </c>
      <c r="AH45" s="1">
        <v>21.857905160083</v>
      </c>
      <c r="AJ45" s="1">
        <v>19.590226422325998</v>
      </c>
      <c r="AL45" s="1">
        <v>0</v>
      </c>
      <c r="AN45" s="1">
        <v>0.7930766865440001</v>
      </c>
      <c r="AP45" s="1">
        <v>2.212636836598</v>
      </c>
      <c r="AR45" s="1">
        <v>0</v>
      </c>
      <c r="AT45" s="1">
        <v>0</v>
      </c>
      <c r="AV45" s="1">
        <v>0</v>
      </c>
      <c r="AX45" s="1">
        <v>0.890960769561</v>
      </c>
      <c r="AZ45" s="1">
        <v>0.053557340210000005</v>
      </c>
      <c r="BB45" s="1">
        <v>1.56272987689</v>
      </c>
      <c r="BD45" s="27">
        <v>-35.065231687914</v>
      </c>
      <c r="BF45" s="31">
        <v>0.427488</v>
      </c>
      <c r="BH45" s="27">
        <v>43.439011110296</v>
      </c>
    </row>
    <row r="46" ht="12.75">
      <c r="AD46" s="1"/>
    </row>
    <row r="47" spans="1:60" ht="12.75">
      <c r="A47" t="s">
        <v>27</v>
      </c>
      <c r="B47" t="s">
        <v>435</v>
      </c>
      <c r="D47" s="1">
        <v>219.207094723958</v>
      </c>
      <c r="F47" s="1">
        <v>119.88016502277499</v>
      </c>
      <c r="H47" s="1">
        <v>77.933971541304</v>
      </c>
      <c r="J47" s="1">
        <v>24.831973239222002</v>
      </c>
      <c r="L47" s="1">
        <v>0</v>
      </c>
      <c r="N47" s="1">
        <v>1.44864379383</v>
      </c>
      <c r="P47" s="1">
        <v>7.467190966118</v>
      </c>
      <c r="R47" s="1">
        <v>0</v>
      </c>
      <c r="T47" s="1">
        <v>1.608598820546</v>
      </c>
      <c r="V47" s="1">
        <v>0.08672168308099999</v>
      </c>
      <c r="X47" s="1">
        <v>5.21147688381</v>
      </c>
      <c r="Z47" s="1">
        <v>0</v>
      </c>
      <c r="AB47" s="27">
        <v>1.000601</v>
      </c>
      <c r="AD47" s="1">
        <v>0.290987094864</v>
      </c>
      <c r="AF47" s="1">
        <v>99.326929701183</v>
      </c>
      <c r="AH47" s="1">
        <v>65.224265868351</v>
      </c>
      <c r="AJ47" s="1">
        <v>22.476873170047</v>
      </c>
      <c r="AL47" s="1">
        <v>0</v>
      </c>
      <c r="AN47" s="1">
        <v>1.002982768552</v>
      </c>
      <c r="AP47" s="1">
        <v>5.903301270706</v>
      </c>
      <c r="AR47" s="1">
        <v>0</v>
      </c>
      <c r="AT47" s="1">
        <v>0</v>
      </c>
      <c r="AV47" s="1">
        <v>0</v>
      </c>
      <c r="AX47" s="1">
        <v>1.133950218452</v>
      </c>
      <c r="AZ47" s="1">
        <v>0.061132751068</v>
      </c>
      <c r="BB47" s="1">
        <v>3.5244236540080003</v>
      </c>
      <c r="BD47" s="27">
        <v>64.142365653924</v>
      </c>
      <c r="BF47" s="31">
        <v>0</v>
      </c>
      <c r="BH47" s="27">
        <v>91.877409973594</v>
      </c>
    </row>
    <row r="48" spans="1:60" ht="12.75">
      <c r="A48" t="s">
        <v>28</v>
      </c>
      <c r="B48" t="s">
        <v>436</v>
      </c>
      <c r="D48" s="1">
        <v>186.44982345404898</v>
      </c>
      <c r="F48" s="1">
        <v>101.706109693313</v>
      </c>
      <c r="H48" s="1">
        <v>70.990845255281</v>
      </c>
      <c r="J48" s="1">
        <v>17.158316995106002</v>
      </c>
      <c r="L48" s="1">
        <v>0</v>
      </c>
      <c r="N48" s="1">
        <v>1.356108656428</v>
      </c>
      <c r="P48" s="1">
        <v>6.70653536571</v>
      </c>
      <c r="R48" s="1">
        <v>0</v>
      </c>
      <c r="T48" s="1">
        <v>0.287249830652</v>
      </c>
      <c r="V48" s="1">
        <v>0.082908471167</v>
      </c>
      <c r="X48" s="1">
        <v>4.875880855195</v>
      </c>
      <c r="Z48" s="1">
        <v>0</v>
      </c>
      <c r="AB48" s="27">
        <v>0</v>
      </c>
      <c r="AD48" s="1">
        <v>0.248264263774</v>
      </c>
      <c r="AF48" s="1">
        <v>84.743713760736</v>
      </c>
      <c r="AH48" s="1">
        <v>59.413445427908</v>
      </c>
      <c r="AJ48" s="1">
        <v>15.530997524646999</v>
      </c>
      <c r="AL48" s="1">
        <v>0</v>
      </c>
      <c r="AN48" s="1">
        <v>0.938915156696</v>
      </c>
      <c r="AP48" s="1">
        <v>5.301953428816</v>
      </c>
      <c r="AR48" s="1">
        <v>0</v>
      </c>
      <c r="AT48" s="1">
        <v>0</v>
      </c>
      <c r="AV48" s="1">
        <v>0</v>
      </c>
      <c r="AX48" s="1">
        <v>0.202491139529</v>
      </c>
      <c r="AZ48" s="1">
        <v>0.058444702054</v>
      </c>
      <c r="BB48" s="1">
        <v>3.2974663810859997</v>
      </c>
      <c r="BD48" s="27">
        <v>69.645499654258</v>
      </c>
      <c r="BF48" s="31">
        <v>0</v>
      </c>
      <c r="BH48" s="27">
        <v>78.387935228681</v>
      </c>
    </row>
    <row r="49" spans="1:60" ht="12.75">
      <c r="A49" t="s">
        <v>29</v>
      </c>
      <c r="B49" t="s">
        <v>437</v>
      </c>
      <c r="D49" s="1">
        <v>227.474379304712</v>
      </c>
      <c r="F49" s="1">
        <v>124.281125377733</v>
      </c>
      <c r="H49" s="1">
        <v>78.55206160011</v>
      </c>
      <c r="J49" s="1">
        <v>28.224911704645</v>
      </c>
      <c r="L49" s="1">
        <v>0</v>
      </c>
      <c r="N49" s="1">
        <v>1.3279197520989998</v>
      </c>
      <c r="P49" s="1">
        <v>7.426448284617</v>
      </c>
      <c r="R49" s="1">
        <v>0</v>
      </c>
      <c r="T49" s="1">
        <v>0.8904745327970001</v>
      </c>
      <c r="V49" s="1">
        <v>0.10561441483799999</v>
      </c>
      <c r="X49" s="1">
        <v>6.522456252287</v>
      </c>
      <c r="Z49" s="1">
        <v>0</v>
      </c>
      <c r="AB49" s="27">
        <v>0.928925</v>
      </c>
      <c r="AD49" s="1">
        <v>0.302313836339</v>
      </c>
      <c r="AF49" s="1">
        <v>103.19325392697901</v>
      </c>
      <c r="AH49" s="1">
        <v>65.741555947745</v>
      </c>
      <c r="AJ49" s="1">
        <v>25.548020469795997</v>
      </c>
      <c r="AL49" s="1">
        <v>0</v>
      </c>
      <c r="AN49" s="1">
        <v>0.919398291731</v>
      </c>
      <c r="AP49" s="1">
        <v>5.871091524824</v>
      </c>
      <c r="AR49" s="1">
        <v>0</v>
      </c>
      <c r="AT49" s="1">
        <v>0</v>
      </c>
      <c r="AV49" s="1">
        <v>0</v>
      </c>
      <c r="AX49" s="1">
        <v>0.627722573269</v>
      </c>
      <c r="AZ49" s="1">
        <v>0.074450812094</v>
      </c>
      <c r="BB49" s="1">
        <v>4.41101430752</v>
      </c>
      <c r="BD49" s="27">
        <v>44.121565579563</v>
      </c>
      <c r="BF49" s="31">
        <v>0</v>
      </c>
      <c r="BH49" s="27">
        <v>95.453759882455</v>
      </c>
    </row>
    <row r="50" spans="1:60" ht="12.75">
      <c r="A50" t="s">
        <v>30</v>
      </c>
      <c r="B50" t="s">
        <v>438</v>
      </c>
      <c r="D50" s="1">
        <v>217.59206376954202</v>
      </c>
      <c r="F50" s="1">
        <v>118.27049600120101</v>
      </c>
      <c r="H50" s="1">
        <v>74.587819921644</v>
      </c>
      <c r="J50" s="1">
        <v>31.414904467786</v>
      </c>
      <c r="L50" s="1">
        <v>0</v>
      </c>
      <c r="N50" s="1">
        <v>1.157936305953</v>
      </c>
      <c r="P50" s="1">
        <v>7.745073442804999</v>
      </c>
      <c r="R50" s="1">
        <v>0</v>
      </c>
      <c r="T50" s="1">
        <v>1.005374118402</v>
      </c>
      <c r="V50" s="1">
        <v>0.08464174931</v>
      </c>
      <c r="X50" s="1">
        <v>1.137402608698</v>
      </c>
      <c r="Z50" s="1">
        <v>0</v>
      </c>
      <c r="AB50" s="27">
        <v>0.846372</v>
      </c>
      <c r="AD50" s="1">
        <v>0.290971386604</v>
      </c>
      <c r="AF50" s="1">
        <v>99.321567768341</v>
      </c>
      <c r="AH50" s="1">
        <v>62.423814684352</v>
      </c>
      <c r="AJ50" s="1">
        <v>28.435469729657</v>
      </c>
      <c r="AL50" s="1">
        <v>0</v>
      </c>
      <c r="AN50" s="1">
        <v>0.801708582122</v>
      </c>
      <c r="AP50" s="1">
        <v>6.122985484646</v>
      </c>
      <c r="AR50" s="1">
        <v>0</v>
      </c>
      <c r="AT50" s="1">
        <v>0</v>
      </c>
      <c r="AV50" s="1">
        <v>0</v>
      </c>
      <c r="AX50" s="1">
        <v>0.708718784712</v>
      </c>
      <c r="AZ50" s="1">
        <v>0.059666542515000004</v>
      </c>
      <c r="BB50" s="1">
        <v>0.7692039603359999</v>
      </c>
      <c r="BD50" s="27">
        <v>4.310368301072</v>
      </c>
      <c r="BF50" s="31">
        <v>0</v>
      </c>
      <c r="BH50" s="27">
        <v>91.87245018571501</v>
      </c>
    </row>
    <row r="51" spans="1:60" ht="12.75">
      <c r="A51" t="s">
        <v>31</v>
      </c>
      <c r="B51" t="s">
        <v>439</v>
      </c>
      <c r="D51" s="1">
        <v>144.276381827245</v>
      </c>
      <c r="F51" s="1">
        <v>78.451130689954</v>
      </c>
      <c r="H51" s="1">
        <v>40.639075559321</v>
      </c>
      <c r="J51" s="1">
        <v>25.029542095901</v>
      </c>
      <c r="L51" s="1">
        <v>0</v>
      </c>
      <c r="N51" s="1">
        <v>0.703683760031</v>
      </c>
      <c r="P51" s="1">
        <v>5.407277162021</v>
      </c>
      <c r="R51" s="1">
        <v>0</v>
      </c>
      <c r="T51" s="1">
        <v>0.419384556313</v>
      </c>
      <c r="V51" s="1">
        <v>0.089379376233</v>
      </c>
      <c r="X51" s="1">
        <v>5.969947239063</v>
      </c>
      <c r="Z51" s="1">
        <v>0</v>
      </c>
      <c r="AB51" s="27">
        <v>0</v>
      </c>
      <c r="AD51" s="1">
        <v>0.19284094107</v>
      </c>
      <c r="AF51" s="1">
        <v>65.825251137291</v>
      </c>
      <c r="AH51" s="1">
        <v>34.0115333083</v>
      </c>
      <c r="AJ51" s="1">
        <v>22.655704312105</v>
      </c>
      <c r="AL51" s="1">
        <v>0</v>
      </c>
      <c r="AN51" s="1">
        <v>0.487202367364</v>
      </c>
      <c r="AP51" s="1">
        <v>4.274805115666</v>
      </c>
      <c r="AR51" s="1">
        <v>0</v>
      </c>
      <c r="AT51" s="1">
        <v>0</v>
      </c>
      <c r="AV51" s="1">
        <v>0</v>
      </c>
      <c r="AX51" s="1">
        <v>0.29563692523699997</v>
      </c>
      <c r="AZ51" s="1">
        <v>0.063006239775</v>
      </c>
      <c r="BB51" s="1">
        <v>4.037362868844</v>
      </c>
      <c r="BD51" s="27">
        <v>35.053153367195</v>
      </c>
      <c r="BF51" s="31">
        <v>0</v>
      </c>
      <c r="BH51" s="27">
        <v>60.888357301994006</v>
      </c>
    </row>
    <row r="52" spans="1:60" ht="12.75">
      <c r="A52" t="s">
        <v>32</v>
      </c>
      <c r="B52" t="s">
        <v>440</v>
      </c>
      <c r="D52" s="1">
        <v>176.77743163825602</v>
      </c>
      <c r="F52" s="1">
        <v>96.282710244015</v>
      </c>
      <c r="H52" s="1">
        <v>48.693402543687</v>
      </c>
      <c r="J52" s="1">
        <v>32.553549695404996</v>
      </c>
      <c r="L52" s="1">
        <v>0</v>
      </c>
      <c r="N52" s="1">
        <v>0.7223983218490001</v>
      </c>
      <c r="P52" s="1">
        <v>3.9566438170289997</v>
      </c>
      <c r="R52" s="1">
        <v>0</v>
      </c>
      <c r="T52" s="1">
        <v>4.682171257434001</v>
      </c>
      <c r="V52" s="1">
        <v>0.091517085943</v>
      </c>
      <c r="X52" s="1">
        <v>4.8544870608</v>
      </c>
      <c r="Z52" s="1">
        <v>0</v>
      </c>
      <c r="AB52" s="27">
        <v>0.492724</v>
      </c>
      <c r="AD52" s="1">
        <v>0.235816461868</v>
      </c>
      <c r="AF52" s="1">
        <v>80.49472139424101</v>
      </c>
      <c r="AH52" s="1">
        <v>40.752336506562</v>
      </c>
      <c r="AJ52" s="1">
        <v>29.466124205655998</v>
      </c>
      <c r="AL52" s="1">
        <v>0</v>
      </c>
      <c r="AN52" s="1">
        <v>0.500159578173</v>
      </c>
      <c r="AP52" s="1">
        <v>3.127984884648</v>
      </c>
      <c r="AR52" s="1">
        <v>0</v>
      </c>
      <c r="AT52" s="1">
        <v>0</v>
      </c>
      <c r="AV52" s="1">
        <v>0</v>
      </c>
      <c r="AX52" s="1">
        <v>3.300604881951</v>
      </c>
      <c r="AZ52" s="1">
        <v>0.064513176344</v>
      </c>
      <c r="BB52" s="1">
        <v>3.282998160907</v>
      </c>
      <c r="BD52" s="27">
        <v>-452.907679194533</v>
      </c>
      <c r="BF52" s="31">
        <v>0.5</v>
      </c>
      <c r="BH52" s="27">
        <v>74.457617289673</v>
      </c>
    </row>
    <row r="53" ht="12.75">
      <c r="AD53" s="1"/>
    </row>
    <row r="54" ht="12.75">
      <c r="AD54" s="1"/>
    </row>
    <row r="55" spans="1:60" ht="12.75">
      <c r="A55" t="s">
        <v>69</v>
      </c>
      <c r="B55" t="s">
        <v>441</v>
      </c>
      <c r="D55" s="1">
        <v>113.696368303343</v>
      </c>
      <c r="F55" s="1">
        <v>62.309670146882</v>
      </c>
      <c r="H55" s="1">
        <v>43.543914331406</v>
      </c>
      <c r="J55" s="1">
        <v>9.233400831148</v>
      </c>
      <c r="L55" s="1">
        <v>0</v>
      </c>
      <c r="N55" s="1">
        <v>0.78808282198</v>
      </c>
      <c r="P55" s="1">
        <v>5.122101693264</v>
      </c>
      <c r="R55" s="1">
        <v>0</v>
      </c>
      <c r="T55" s="1">
        <v>0.24416226939</v>
      </c>
      <c r="V55" s="1">
        <v>0.070313316662</v>
      </c>
      <c r="X55" s="1">
        <v>2.616793970016</v>
      </c>
      <c r="Z55" s="1">
        <v>0</v>
      </c>
      <c r="AB55" s="27">
        <v>0.540359</v>
      </c>
      <c r="AD55" s="1">
        <v>0.150541913016</v>
      </c>
      <c r="AF55" s="1">
        <v>51.386698156461</v>
      </c>
      <c r="AH55" s="1">
        <v>36.442642266667</v>
      </c>
      <c r="AJ55" s="1">
        <v>8.357691811705</v>
      </c>
      <c r="AL55" s="1">
        <v>0</v>
      </c>
      <c r="AN55" s="1">
        <v>0.545636887414</v>
      </c>
      <c r="AP55" s="1">
        <v>4.049355316039001</v>
      </c>
      <c r="AR55" s="1">
        <v>0</v>
      </c>
      <c r="AT55" s="1">
        <v>0</v>
      </c>
      <c r="AV55" s="1">
        <v>0</v>
      </c>
      <c r="AX55" s="1">
        <v>0.172117407508</v>
      </c>
      <c r="AZ55" s="1">
        <v>0.049565994704</v>
      </c>
      <c r="BB55" s="1">
        <v>1.769688472425</v>
      </c>
      <c r="BD55" s="27">
        <v>34.346256783662994</v>
      </c>
      <c r="BF55" s="31">
        <v>0</v>
      </c>
      <c r="BH55" s="27">
        <v>47.532695794727</v>
      </c>
    </row>
    <row r="56" spans="1:60" ht="12.75">
      <c r="A56" t="s">
        <v>70</v>
      </c>
      <c r="B56" t="s">
        <v>442</v>
      </c>
      <c r="D56" s="1">
        <v>117.552384987811</v>
      </c>
      <c r="F56" s="1">
        <v>65.246569810811</v>
      </c>
      <c r="H56" s="1">
        <v>35.827885096701</v>
      </c>
      <c r="J56" s="1">
        <v>12.816368470877999</v>
      </c>
      <c r="L56" s="1">
        <v>0</v>
      </c>
      <c r="N56" s="1">
        <v>2.2863166163070003</v>
      </c>
      <c r="P56" s="1">
        <v>5.525816513964</v>
      </c>
      <c r="R56" s="1">
        <v>0</v>
      </c>
      <c r="T56" s="1">
        <v>0.344699912334</v>
      </c>
      <c r="V56" s="1">
        <v>0.076379790162</v>
      </c>
      <c r="X56" s="1">
        <v>6.6121898622040005</v>
      </c>
      <c r="Z56" s="1">
        <v>0</v>
      </c>
      <c r="AB56" s="27">
        <v>1.603679</v>
      </c>
      <c r="AD56" s="1">
        <v>0.15323454826000002</v>
      </c>
      <c r="AF56" s="1">
        <v>52.305815177</v>
      </c>
      <c r="AH56" s="1">
        <v>29.98496620706</v>
      </c>
      <c r="AJ56" s="1">
        <v>11.600845645464</v>
      </c>
      <c r="AL56" s="1">
        <v>0</v>
      </c>
      <c r="AN56" s="1">
        <v>1.582953780202</v>
      </c>
      <c r="AP56" s="1">
        <v>4.368518201367</v>
      </c>
      <c r="AR56" s="1">
        <v>0</v>
      </c>
      <c r="AT56" s="1">
        <v>0</v>
      </c>
      <c r="AV56" s="1">
        <v>0</v>
      </c>
      <c r="AX56" s="1">
        <v>0.24298944889100002</v>
      </c>
      <c r="AZ56" s="1">
        <v>0.053842436317</v>
      </c>
      <c r="BB56" s="1">
        <v>4.471699457699</v>
      </c>
      <c r="BD56" s="27">
        <v>17.774483295707</v>
      </c>
      <c r="BF56" s="31">
        <v>0</v>
      </c>
      <c r="BH56" s="27">
        <v>48.382879038725</v>
      </c>
    </row>
    <row r="57" spans="1:60" ht="12.75">
      <c r="A57" t="s">
        <v>71</v>
      </c>
      <c r="B57" t="s">
        <v>443</v>
      </c>
      <c r="D57" s="1">
        <v>73.235049491143</v>
      </c>
      <c r="F57" s="1">
        <v>40.592855745232</v>
      </c>
      <c r="H57" s="1">
        <v>24.016615119053</v>
      </c>
      <c r="J57" s="1">
        <v>6.950609881204</v>
      </c>
      <c r="L57" s="1">
        <v>0</v>
      </c>
      <c r="N57" s="1">
        <v>1.396846093877</v>
      </c>
      <c r="P57" s="1">
        <v>3.7015913444889996</v>
      </c>
      <c r="R57" s="1">
        <v>0</v>
      </c>
      <c r="T57" s="1">
        <v>0.23110375189000001</v>
      </c>
      <c r="V57" s="1">
        <v>0.07551315109</v>
      </c>
      <c r="X57" s="1">
        <v>3.166232187226</v>
      </c>
      <c r="Z57" s="1">
        <v>0</v>
      </c>
      <c r="AB57" s="27">
        <v>0.958716</v>
      </c>
      <c r="AD57" s="1">
        <v>0.095628216403</v>
      </c>
      <c r="AF57" s="1">
        <v>32.64219374591</v>
      </c>
      <c r="AH57" s="1">
        <v>20.099913539665</v>
      </c>
      <c r="AJ57" s="1">
        <v>6.291404039834</v>
      </c>
      <c r="AL57" s="1">
        <v>0</v>
      </c>
      <c r="AN57" s="1">
        <v>0.967120121899</v>
      </c>
      <c r="AP57" s="1">
        <v>2.9263492773529998</v>
      </c>
      <c r="AR57" s="1">
        <v>0</v>
      </c>
      <c r="AT57" s="1">
        <v>0</v>
      </c>
      <c r="AV57" s="1">
        <v>0</v>
      </c>
      <c r="AX57" s="1">
        <v>0.16291206147399998</v>
      </c>
      <c r="AZ57" s="1">
        <v>0.053231516087000004</v>
      </c>
      <c r="BB57" s="1">
        <v>2.1412631895980003</v>
      </c>
      <c r="BD57" s="27">
        <v>14.110507856642</v>
      </c>
      <c r="BF57" s="31">
        <v>0</v>
      </c>
      <c r="BH57" s="27">
        <v>30.194029214967003</v>
      </c>
    </row>
    <row r="58" spans="1:60" ht="12.75">
      <c r="A58" t="s">
        <v>72</v>
      </c>
      <c r="B58" t="s">
        <v>444</v>
      </c>
      <c r="D58" s="1">
        <v>174.02694782820998</v>
      </c>
      <c r="F58" s="1">
        <v>95.368122261923</v>
      </c>
      <c r="H58" s="1">
        <v>62.017225247785</v>
      </c>
      <c r="J58" s="1">
        <v>18.862644999819</v>
      </c>
      <c r="L58" s="1">
        <v>0</v>
      </c>
      <c r="N58" s="1">
        <v>1.514507121734</v>
      </c>
      <c r="P58" s="1">
        <v>6.015990999695</v>
      </c>
      <c r="R58" s="1">
        <v>0</v>
      </c>
      <c r="T58" s="1">
        <v>0.9031130192279999</v>
      </c>
      <c r="V58" s="1">
        <v>0.077130877357</v>
      </c>
      <c r="X58" s="1">
        <v>4.711427954922</v>
      </c>
      <c r="Z58" s="1">
        <v>0</v>
      </c>
      <c r="AB58" s="27">
        <v>1.035644</v>
      </c>
      <c r="AD58" s="1">
        <v>0.230438041383</v>
      </c>
      <c r="AF58" s="1">
        <v>78.658825566286</v>
      </c>
      <c r="AH58" s="1">
        <v>51.903270268152994</v>
      </c>
      <c r="AJ58" s="1">
        <v>17.07368460928</v>
      </c>
      <c r="AL58" s="1">
        <v>0</v>
      </c>
      <c r="AN58" s="1">
        <v>1.048583890959</v>
      </c>
      <c r="AP58" s="1">
        <v>4.756033088507</v>
      </c>
      <c r="AR58" s="1">
        <v>0</v>
      </c>
      <c r="AT58" s="1">
        <v>0</v>
      </c>
      <c r="AV58" s="1">
        <v>0</v>
      </c>
      <c r="AX58" s="1">
        <v>0.636631826631</v>
      </c>
      <c r="AZ58" s="1">
        <v>0.054371900517</v>
      </c>
      <c r="BB58" s="1">
        <v>3.186249982239</v>
      </c>
      <c r="BD58" s="27">
        <v>47.438903892169996</v>
      </c>
      <c r="BF58" s="31">
        <v>0</v>
      </c>
      <c r="BH58" s="27">
        <v>72.75941364881501</v>
      </c>
    </row>
    <row r="59" spans="1:60" ht="12.75">
      <c r="A59" t="s">
        <v>73</v>
      </c>
      <c r="B59" t="s">
        <v>445</v>
      </c>
      <c r="D59" s="1">
        <v>76.295635041889</v>
      </c>
      <c r="F59" s="1">
        <v>42.031159210313</v>
      </c>
      <c r="H59" s="1">
        <v>21.143082913371998</v>
      </c>
      <c r="J59" s="1">
        <v>8.501782376367</v>
      </c>
      <c r="L59" s="1">
        <v>0</v>
      </c>
      <c r="N59" s="1">
        <v>1.9437426033129999</v>
      </c>
      <c r="P59" s="1">
        <v>4.594342723232</v>
      </c>
      <c r="R59" s="1">
        <v>0</v>
      </c>
      <c r="T59" s="1">
        <v>0.23110375189000001</v>
      </c>
      <c r="V59" s="1">
        <v>0.08181072834299999</v>
      </c>
      <c r="X59" s="1">
        <v>5.4349132774080005</v>
      </c>
      <c r="Z59" s="1">
        <v>0</v>
      </c>
      <c r="AB59" s="27">
        <v>0</v>
      </c>
      <c r="AD59" s="1">
        <v>0.100380836388</v>
      </c>
      <c r="AF59" s="1">
        <v>34.264475831576</v>
      </c>
      <c r="AH59" s="1">
        <v>17.695005579017</v>
      </c>
      <c r="AJ59" s="1">
        <v>7.695461103797</v>
      </c>
      <c r="AL59" s="1">
        <v>0</v>
      </c>
      <c r="AN59" s="1">
        <v>1.3457692953409999</v>
      </c>
      <c r="AP59" s="1">
        <v>3.632127443798</v>
      </c>
      <c r="AR59" s="1">
        <v>0</v>
      </c>
      <c r="AT59" s="1">
        <v>0</v>
      </c>
      <c r="AV59" s="1">
        <v>0</v>
      </c>
      <c r="AX59" s="1">
        <v>0.16291206147399998</v>
      </c>
      <c r="AZ59" s="1">
        <v>0.057670869762000004</v>
      </c>
      <c r="BB59" s="1">
        <v>3.675529478387</v>
      </c>
      <c r="BD59" s="27">
        <v>9.763415016746</v>
      </c>
      <c r="BF59" s="31">
        <v>0</v>
      </c>
      <c r="BH59" s="27">
        <v>31.694640144207998</v>
      </c>
    </row>
    <row r="60" ht="12.75">
      <c r="AD60" s="1"/>
    </row>
    <row r="61" spans="1:60" ht="12.75">
      <c r="A61" t="s">
        <v>74</v>
      </c>
      <c r="B61" t="s">
        <v>446</v>
      </c>
      <c r="D61" s="1">
        <v>146.448491860564</v>
      </c>
      <c r="F61" s="1">
        <v>80.504552224148</v>
      </c>
      <c r="H61" s="1">
        <v>47.693961383019</v>
      </c>
      <c r="J61" s="1">
        <v>13.835139810427998</v>
      </c>
      <c r="L61" s="1">
        <v>0</v>
      </c>
      <c r="N61" s="1">
        <v>2.1636448812899998</v>
      </c>
      <c r="P61" s="1">
        <v>6.564305152123</v>
      </c>
      <c r="R61" s="1">
        <v>0</v>
      </c>
      <c r="T61" s="1">
        <v>0.5457746204630001</v>
      </c>
      <c r="V61" s="1">
        <v>0.08192628021899999</v>
      </c>
      <c r="X61" s="1">
        <v>9.426611446997</v>
      </c>
      <c r="Z61" s="1">
        <v>0</v>
      </c>
      <c r="AB61" s="27">
        <v>0</v>
      </c>
      <c r="AD61" s="1">
        <v>0.193188649608</v>
      </c>
      <c r="AF61" s="1">
        <v>65.943939636416</v>
      </c>
      <c r="AH61" s="1">
        <v>39.915887206033</v>
      </c>
      <c r="AJ61" s="1">
        <v>12.522995245407</v>
      </c>
      <c r="AL61" s="1">
        <v>0</v>
      </c>
      <c r="AN61" s="1">
        <v>1.498020798792</v>
      </c>
      <c r="AP61" s="1">
        <v>5.189511172496</v>
      </c>
      <c r="AR61" s="1">
        <v>0</v>
      </c>
      <c r="AT61" s="1">
        <v>0</v>
      </c>
      <c r="AV61" s="1">
        <v>0</v>
      </c>
      <c r="AX61" s="1">
        <v>0.384733124378</v>
      </c>
      <c r="AZ61" s="1">
        <v>0.057752325793000006</v>
      </c>
      <c r="BB61" s="1">
        <v>6.375039763517</v>
      </c>
      <c r="BD61" s="27">
        <v>32.33967062216</v>
      </c>
      <c r="BF61" s="31">
        <v>0</v>
      </c>
      <c r="BH61" s="27">
        <v>60.998144163685</v>
      </c>
    </row>
    <row r="62" spans="1:60" ht="12.75">
      <c r="A62" t="s">
        <v>75</v>
      </c>
      <c r="B62" t="s">
        <v>447</v>
      </c>
      <c r="D62" s="1">
        <v>152.46551876187598</v>
      </c>
      <c r="F62" s="1">
        <v>83.795671002182</v>
      </c>
      <c r="H62" s="1">
        <v>53.238499165785996</v>
      </c>
      <c r="J62" s="1">
        <v>15.946755368928</v>
      </c>
      <c r="L62" s="1">
        <v>0</v>
      </c>
      <c r="N62" s="1">
        <v>1.852602204896</v>
      </c>
      <c r="P62" s="1">
        <v>6.483400480232</v>
      </c>
      <c r="R62" s="1">
        <v>0</v>
      </c>
      <c r="T62" s="1">
        <v>0.5974794628729999</v>
      </c>
      <c r="V62" s="1">
        <v>0.07308656169</v>
      </c>
      <c r="X62" s="1">
        <v>4.137894317327</v>
      </c>
      <c r="Z62" s="1">
        <v>0</v>
      </c>
      <c r="AB62" s="27">
        <v>1.264779</v>
      </c>
      <c r="AD62" s="1">
        <v>0.201174440451</v>
      </c>
      <c r="AF62" s="1">
        <v>68.669847759694</v>
      </c>
      <c r="AH62" s="1">
        <v>44.556205148364995</v>
      </c>
      <c r="AJ62" s="1">
        <v>14.434342146237999</v>
      </c>
      <c r="AL62" s="1">
        <v>0</v>
      </c>
      <c r="AN62" s="1">
        <v>1.28266734473</v>
      </c>
      <c r="AP62" s="1">
        <v>5.12555075491</v>
      </c>
      <c r="AR62" s="1">
        <v>0</v>
      </c>
      <c r="AT62" s="1">
        <v>0</v>
      </c>
      <c r="AV62" s="1">
        <v>0</v>
      </c>
      <c r="AX62" s="1">
        <v>0.421181439891</v>
      </c>
      <c r="AZ62" s="1">
        <v>0.051520939441</v>
      </c>
      <c r="BB62" s="1">
        <v>2.798379986118</v>
      </c>
      <c r="BD62" s="27">
        <v>28.716259323045</v>
      </c>
      <c r="BF62" s="31">
        <v>0</v>
      </c>
      <c r="BH62" s="27">
        <v>63.519609177717</v>
      </c>
    </row>
    <row r="63" spans="1:60" ht="12.75">
      <c r="A63" t="s">
        <v>76</v>
      </c>
      <c r="B63" t="s">
        <v>448</v>
      </c>
      <c r="D63" s="1">
        <v>146.53664038347398</v>
      </c>
      <c r="F63" s="1">
        <v>80.48593296501001</v>
      </c>
      <c r="H63" s="1">
        <v>53.84951633702</v>
      </c>
      <c r="J63" s="1">
        <v>13.900300734223</v>
      </c>
      <c r="L63" s="1">
        <v>0</v>
      </c>
      <c r="N63" s="1">
        <v>1.7834735053739998</v>
      </c>
      <c r="P63" s="1">
        <v>6.062447452212</v>
      </c>
      <c r="R63" s="1">
        <v>0</v>
      </c>
      <c r="T63" s="1">
        <v>0.315974871493</v>
      </c>
      <c r="V63" s="1">
        <v>0.077708636738</v>
      </c>
      <c r="X63" s="1">
        <v>3.099406992606</v>
      </c>
      <c r="Z63" s="1">
        <v>0</v>
      </c>
      <c r="AB63" s="27">
        <v>1.203603</v>
      </c>
      <c r="AD63" s="1">
        <v>0.193501435343</v>
      </c>
      <c r="AF63" s="1">
        <v>66.050707418464</v>
      </c>
      <c r="AH63" s="1">
        <v>45.067575807893</v>
      </c>
      <c r="AJ63" s="1">
        <v>12.581976213439</v>
      </c>
      <c r="AL63" s="1">
        <v>0</v>
      </c>
      <c r="AN63" s="1">
        <v>1.234805410189</v>
      </c>
      <c r="AP63" s="1">
        <v>4.792759942878001</v>
      </c>
      <c r="AR63" s="1">
        <v>0</v>
      </c>
      <c r="AT63" s="1">
        <v>0</v>
      </c>
      <c r="AV63" s="1">
        <v>0</v>
      </c>
      <c r="AX63" s="1">
        <v>0.22274029421</v>
      </c>
      <c r="AZ63" s="1">
        <v>0.054779180671</v>
      </c>
      <c r="BB63" s="1">
        <v>2.096070569184</v>
      </c>
      <c r="BD63" s="27">
        <v>34.615820823477</v>
      </c>
      <c r="BF63" s="31">
        <v>0</v>
      </c>
      <c r="BH63" s="27">
        <v>61.096904362080004</v>
      </c>
    </row>
    <row r="64" spans="1:60" ht="12.75">
      <c r="A64" t="s">
        <v>77</v>
      </c>
      <c r="B64" t="s">
        <v>449</v>
      </c>
      <c r="D64" s="1">
        <v>161.220773947788</v>
      </c>
      <c r="F64" s="1">
        <v>88.200985446265</v>
      </c>
      <c r="H64" s="1">
        <v>59.840580163789</v>
      </c>
      <c r="J64" s="1">
        <v>16.8809969488</v>
      </c>
      <c r="L64" s="1">
        <v>0</v>
      </c>
      <c r="N64" s="1">
        <v>1.5073857762460001</v>
      </c>
      <c r="P64" s="1">
        <v>5.983706652517</v>
      </c>
      <c r="R64" s="1">
        <v>0</v>
      </c>
      <c r="T64" s="1">
        <v>0.430874457098</v>
      </c>
      <c r="V64" s="1">
        <v>0.07591758265700001</v>
      </c>
      <c r="X64" s="1">
        <v>2.257631885538</v>
      </c>
      <c r="Z64" s="1">
        <v>0</v>
      </c>
      <c r="AB64" s="27">
        <v>1.009974</v>
      </c>
      <c r="AD64" s="1">
        <v>0.213917979621</v>
      </c>
      <c r="AF64" s="1">
        <v>73.01978850152301</v>
      </c>
      <c r="AH64" s="1">
        <v>50.081598988584</v>
      </c>
      <c r="AJ64" s="1">
        <v>15.279978910528001</v>
      </c>
      <c r="AL64" s="1">
        <v>0</v>
      </c>
      <c r="AN64" s="1">
        <v>1.0436533574190001</v>
      </c>
      <c r="AP64" s="1">
        <v>4.7305102073339995</v>
      </c>
      <c r="AR64" s="1">
        <v>0</v>
      </c>
      <c r="AT64" s="1">
        <v>0</v>
      </c>
      <c r="AV64" s="1">
        <v>0</v>
      </c>
      <c r="AX64" s="1">
        <v>0.30373650565399996</v>
      </c>
      <c r="AZ64" s="1">
        <v>0.053516612194</v>
      </c>
      <c r="BB64" s="1">
        <v>1.52679391981</v>
      </c>
      <c r="BD64" s="27">
        <v>53.736537012271</v>
      </c>
      <c r="BF64" s="31">
        <v>0</v>
      </c>
      <c r="BH64" s="27">
        <v>67.543304363909</v>
      </c>
    </row>
    <row r="65" spans="1:60" ht="12.75">
      <c r="A65" t="s">
        <v>78</v>
      </c>
      <c r="B65" t="s">
        <v>450</v>
      </c>
      <c r="D65" s="1">
        <v>77.973289675903</v>
      </c>
      <c r="F65" s="1">
        <v>42.638199629869</v>
      </c>
      <c r="H65" s="1">
        <v>26.001263833196</v>
      </c>
      <c r="J65" s="1">
        <v>8.681946713718</v>
      </c>
      <c r="L65" s="1">
        <v>0</v>
      </c>
      <c r="N65" s="1">
        <v>1.520704327642</v>
      </c>
      <c r="P65" s="1">
        <v>3.247259310807</v>
      </c>
      <c r="R65" s="1">
        <v>0</v>
      </c>
      <c r="T65" s="1">
        <v>0.287249830652</v>
      </c>
      <c r="V65" s="1">
        <v>0.07187326699</v>
      </c>
      <c r="X65" s="1">
        <v>2.724385050696</v>
      </c>
      <c r="Z65" s="1">
        <v>0</v>
      </c>
      <c r="AB65" s="27">
        <v>0</v>
      </c>
      <c r="AD65" s="1">
        <v>0.10351729616699999</v>
      </c>
      <c r="AF65" s="1">
        <v>35.335090046034004</v>
      </c>
      <c r="AH65" s="1">
        <v>21.760899792854</v>
      </c>
      <c r="AJ65" s="1">
        <v>7.85853839618</v>
      </c>
      <c r="AL65" s="1">
        <v>0</v>
      </c>
      <c r="AN65" s="1">
        <v>1.0528745873779999</v>
      </c>
      <c r="AP65" s="1">
        <v>2.567170185252</v>
      </c>
      <c r="AR65" s="1">
        <v>0</v>
      </c>
      <c r="AT65" s="1">
        <v>0</v>
      </c>
      <c r="AV65" s="1">
        <v>0</v>
      </c>
      <c r="AX65" s="1">
        <v>0.202491139529</v>
      </c>
      <c r="AZ65" s="1">
        <v>0.050665651118000005</v>
      </c>
      <c r="BB65" s="1">
        <v>1.842450293722</v>
      </c>
      <c r="BD65" s="27">
        <v>20.546327536845</v>
      </c>
      <c r="BF65" s="31">
        <v>0</v>
      </c>
      <c r="BH65" s="27">
        <v>32.684958292581</v>
      </c>
    </row>
    <row r="66" ht="12.75">
      <c r="AD66" s="1"/>
    </row>
    <row r="67" spans="1:60" ht="12.75">
      <c r="A67" t="s">
        <v>79</v>
      </c>
      <c r="B67" t="s">
        <v>451</v>
      </c>
      <c r="D67" s="1">
        <v>69.666859519262</v>
      </c>
      <c r="F67" s="1">
        <v>38.889716323949</v>
      </c>
      <c r="H67" s="1">
        <v>21.710607295013</v>
      </c>
      <c r="J67" s="1">
        <v>5.972957372483</v>
      </c>
      <c r="L67" s="1">
        <v>0</v>
      </c>
      <c r="N67" s="1">
        <v>1.5766203606340001</v>
      </c>
      <c r="P67" s="1">
        <v>3.4239108951510002</v>
      </c>
      <c r="R67" s="1">
        <v>0</v>
      </c>
      <c r="T67" s="1">
        <v>0.23110375189000001</v>
      </c>
      <c r="V67" s="1">
        <v>0.07626423828600001</v>
      </c>
      <c r="X67" s="1">
        <v>4.710477025934</v>
      </c>
      <c r="Z67" s="1">
        <v>0</v>
      </c>
      <c r="AB67" s="27">
        <v>1.097611</v>
      </c>
      <c r="AD67" s="1">
        <v>0.090164384559</v>
      </c>
      <c r="AF67" s="1">
        <v>30.777143195313</v>
      </c>
      <c r="AH67" s="1">
        <v>18.169976383441</v>
      </c>
      <c r="AJ67" s="1">
        <v>5.406473501644999</v>
      </c>
      <c r="AL67" s="1">
        <v>0</v>
      </c>
      <c r="AN67" s="1">
        <v>1.091588602387</v>
      </c>
      <c r="AP67" s="1">
        <v>2.706824779203</v>
      </c>
      <c r="AR67" s="1">
        <v>0</v>
      </c>
      <c r="AT67" s="1">
        <v>0</v>
      </c>
      <c r="AV67" s="1">
        <v>0</v>
      </c>
      <c r="AX67" s="1">
        <v>0.16291206147399998</v>
      </c>
      <c r="AZ67" s="1">
        <v>0.053760980287</v>
      </c>
      <c r="BB67" s="1">
        <v>3.1856068868769998</v>
      </c>
      <c r="BD67" s="27">
        <v>9.208018352298001</v>
      </c>
      <c r="BF67" s="31">
        <v>0</v>
      </c>
      <c r="BH67" s="27">
        <v>28.468857455665</v>
      </c>
    </row>
    <row r="68" spans="1:60" ht="12.75">
      <c r="A68" t="s">
        <v>80</v>
      </c>
      <c r="B68" t="s">
        <v>452</v>
      </c>
      <c r="D68" s="1">
        <v>94.073556860355</v>
      </c>
      <c r="F68" s="1">
        <v>52.018232563807004</v>
      </c>
      <c r="H68" s="1">
        <v>31.232241926759002</v>
      </c>
      <c r="J68" s="1">
        <v>9.363421190073</v>
      </c>
      <c r="L68" s="1">
        <v>0</v>
      </c>
      <c r="N68" s="1">
        <v>1.6222667381209999</v>
      </c>
      <c r="P68" s="1">
        <v>4.554816418961</v>
      </c>
      <c r="R68" s="1">
        <v>0</v>
      </c>
      <c r="T68" s="1">
        <v>0.26513146831800005</v>
      </c>
      <c r="V68" s="1">
        <v>0.07308656169</v>
      </c>
      <c r="X68" s="1">
        <v>3.665128438418</v>
      </c>
      <c r="Z68" s="1">
        <v>0</v>
      </c>
      <c r="AB68" s="27">
        <v>1.118935</v>
      </c>
      <c r="AD68" s="1">
        <v>0.123204821466</v>
      </c>
      <c r="AF68" s="1">
        <v>42.055324296548</v>
      </c>
      <c r="AH68" s="1">
        <v>26.138794299941</v>
      </c>
      <c r="AJ68" s="1">
        <v>8.475380852722001</v>
      </c>
      <c r="AL68" s="1">
        <v>0</v>
      </c>
      <c r="AN68" s="1">
        <v>1.123192320472</v>
      </c>
      <c r="AP68" s="1">
        <v>3.600879323415</v>
      </c>
      <c r="AR68" s="1">
        <v>0</v>
      </c>
      <c r="AT68" s="1">
        <v>0</v>
      </c>
      <c r="AV68" s="1">
        <v>0</v>
      </c>
      <c r="AX68" s="1">
        <v>0.186899233406</v>
      </c>
      <c r="AZ68" s="1">
        <v>0.051520939441</v>
      </c>
      <c r="BB68" s="1">
        <v>2.478657327152</v>
      </c>
      <c r="BD68" s="27">
        <v>-59.157667196761</v>
      </c>
      <c r="BF68" s="31">
        <v>0.5</v>
      </c>
      <c r="BH68" s="27">
        <v>38.901174974307004</v>
      </c>
    </row>
    <row r="69" spans="1:60" ht="12.75">
      <c r="A69" t="s">
        <v>81</v>
      </c>
      <c r="B69" t="s">
        <v>453</v>
      </c>
      <c r="D69" s="1">
        <v>97.888009789498</v>
      </c>
      <c r="F69" s="1">
        <v>53.980261662597</v>
      </c>
      <c r="H69" s="1">
        <v>31.853035747316</v>
      </c>
      <c r="J69" s="1">
        <v>10.685027579492</v>
      </c>
      <c r="L69" s="1">
        <v>0</v>
      </c>
      <c r="N69" s="1">
        <v>1.392823645467</v>
      </c>
      <c r="P69" s="1">
        <v>4.829343521122</v>
      </c>
      <c r="R69" s="1">
        <v>0</v>
      </c>
      <c r="T69" s="1">
        <v>0.29960174843099996</v>
      </c>
      <c r="V69" s="1">
        <v>0.07539759921400001</v>
      </c>
      <c r="X69" s="1">
        <v>3.742766159347</v>
      </c>
      <c r="Z69" s="1">
        <v>0</v>
      </c>
      <c r="AB69" s="27">
        <v>0.973634</v>
      </c>
      <c r="AD69" s="1">
        <v>0.12863166220799999</v>
      </c>
      <c r="AF69" s="1">
        <v>43.907748126901</v>
      </c>
      <c r="AH69" s="1">
        <v>26.658347203515998</v>
      </c>
      <c r="AJ69" s="1">
        <v>9.671644190698</v>
      </c>
      <c r="AL69" s="1">
        <v>0</v>
      </c>
      <c r="AN69" s="1">
        <v>0.9643351402079999</v>
      </c>
      <c r="AP69" s="1">
        <v>3.8179108950439997</v>
      </c>
      <c r="AR69" s="1">
        <v>0</v>
      </c>
      <c r="AT69" s="1">
        <v>0</v>
      </c>
      <c r="AV69" s="1">
        <v>0</v>
      </c>
      <c r="AX69" s="1">
        <v>0.211198381935</v>
      </c>
      <c r="AZ69" s="1">
        <v>0.053150060056</v>
      </c>
      <c r="BB69" s="1">
        <v>2.531162255445</v>
      </c>
      <c r="BD69" s="27">
        <v>0.516810236893</v>
      </c>
      <c r="BF69" s="31">
        <v>0</v>
      </c>
      <c r="BH69" s="27">
        <v>40.614667017384</v>
      </c>
    </row>
    <row r="70" spans="1:60" ht="12.75">
      <c r="A70" t="s">
        <v>82</v>
      </c>
      <c r="B70" t="s">
        <v>454</v>
      </c>
      <c r="D70" s="1">
        <v>43.524800786625</v>
      </c>
      <c r="F70" s="1">
        <v>23.873671880155</v>
      </c>
      <c r="H70" s="1">
        <v>12.238473271616</v>
      </c>
      <c r="J70" s="1">
        <v>5.708851322193</v>
      </c>
      <c r="L70" s="1">
        <v>0</v>
      </c>
      <c r="N70" s="1">
        <v>1.2503808529699998</v>
      </c>
      <c r="P70" s="1">
        <v>2.130334522353</v>
      </c>
      <c r="R70" s="1">
        <v>0</v>
      </c>
      <c r="T70" s="1">
        <v>0.23110375189000001</v>
      </c>
      <c r="V70" s="1">
        <v>0.069620005405</v>
      </c>
      <c r="X70" s="1">
        <v>2.1873384198349997</v>
      </c>
      <c r="Z70" s="1">
        <v>0</v>
      </c>
      <c r="AB70" s="27">
        <v>0</v>
      </c>
      <c r="AD70" s="1">
        <v>0.057569733893</v>
      </c>
      <c r="AF70" s="1">
        <v>19.65112890647</v>
      </c>
      <c r="AH70" s="1">
        <v>10.242586367712</v>
      </c>
      <c r="AJ70" s="1">
        <v>5.167415649148</v>
      </c>
      <c r="AL70" s="1">
        <v>0</v>
      </c>
      <c r="AN70" s="1">
        <v>0.865713472834</v>
      </c>
      <c r="AP70" s="1">
        <v>1.6841683237910001</v>
      </c>
      <c r="AR70" s="1">
        <v>0</v>
      </c>
      <c r="AT70" s="1">
        <v>0</v>
      </c>
      <c r="AV70" s="1">
        <v>0</v>
      </c>
      <c r="AX70" s="1">
        <v>0.16291206147399998</v>
      </c>
      <c r="AZ70" s="1">
        <v>0.049077258519</v>
      </c>
      <c r="BB70" s="1">
        <v>1.479255772992</v>
      </c>
      <c r="BD70" s="27">
        <v>-4.3725229130729995</v>
      </c>
      <c r="BF70" s="31">
        <v>0.182009</v>
      </c>
      <c r="BH70" s="27">
        <v>18.177294238485</v>
      </c>
    </row>
    <row r="71" spans="1:60" ht="12.75">
      <c r="A71" t="s">
        <v>83</v>
      </c>
      <c r="B71" t="s">
        <v>455</v>
      </c>
      <c r="D71" s="1">
        <v>71.765065242714</v>
      </c>
      <c r="F71" s="1">
        <v>39.738356216319005</v>
      </c>
      <c r="H71" s="1">
        <v>21.131187751208998</v>
      </c>
      <c r="J71" s="1">
        <v>8.748000019471</v>
      </c>
      <c r="L71" s="1">
        <v>0</v>
      </c>
      <c r="N71" s="1">
        <v>1.212144651355</v>
      </c>
      <c r="P71" s="1">
        <v>3.188278275567</v>
      </c>
      <c r="R71" s="1">
        <v>0</v>
      </c>
      <c r="T71" s="1">
        <v>0.23110375189000001</v>
      </c>
      <c r="V71" s="1">
        <v>0.07360654513300001</v>
      </c>
      <c r="X71" s="1">
        <v>4.212375122642</v>
      </c>
      <c r="Z71" s="1">
        <v>0</v>
      </c>
      <c r="AB71" s="27">
        <v>0.847835</v>
      </c>
      <c r="AD71" s="1">
        <v>0.09382509905099999</v>
      </c>
      <c r="AF71" s="1">
        <v>32.026709026395004</v>
      </c>
      <c r="AH71" s="1">
        <v>17.685050315553</v>
      </c>
      <c r="AJ71" s="1">
        <v>7.918327111381</v>
      </c>
      <c r="AL71" s="1">
        <v>0</v>
      </c>
      <c r="AN71" s="1">
        <v>0.839240262844</v>
      </c>
      <c r="AP71" s="1">
        <v>2.520541831717</v>
      </c>
      <c r="AR71" s="1">
        <v>0</v>
      </c>
      <c r="AT71" s="1">
        <v>0</v>
      </c>
      <c r="AV71" s="1">
        <v>0</v>
      </c>
      <c r="AX71" s="1">
        <v>0.16291206147399998</v>
      </c>
      <c r="AZ71" s="1">
        <v>0.05188749158</v>
      </c>
      <c r="BB71" s="1">
        <v>2.848749951845</v>
      </c>
      <c r="BD71" s="27">
        <v>7.69400018776</v>
      </c>
      <c r="BF71" s="31">
        <v>0</v>
      </c>
      <c r="BH71" s="27">
        <v>29.624705849415</v>
      </c>
    </row>
    <row r="72" ht="12.75">
      <c r="AD72" s="1"/>
    </row>
    <row r="73" spans="1:60" ht="12.75">
      <c r="A73" t="s">
        <v>84</v>
      </c>
      <c r="B73" t="s">
        <v>456</v>
      </c>
      <c r="D73" s="1">
        <v>218.563197853361</v>
      </c>
      <c r="F73" s="1">
        <v>119.287318497256</v>
      </c>
      <c r="H73" s="1">
        <v>80.81350930610401</v>
      </c>
      <c r="J73" s="1">
        <v>23.228705126087</v>
      </c>
      <c r="L73" s="1">
        <v>0</v>
      </c>
      <c r="N73" s="1">
        <v>1.051929672348</v>
      </c>
      <c r="P73" s="1">
        <v>8.511286593457001</v>
      </c>
      <c r="R73" s="1">
        <v>0</v>
      </c>
      <c r="T73" s="1">
        <v>0.402149416257</v>
      </c>
      <c r="V73" s="1">
        <v>0.08481507712400001</v>
      </c>
      <c r="X73" s="1">
        <v>4.163506767553</v>
      </c>
      <c r="Z73" s="1">
        <v>0</v>
      </c>
      <c r="AB73" s="27">
        <v>0.740579</v>
      </c>
      <c r="AD73" s="1">
        <v>0.290837538327</v>
      </c>
      <c r="AF73" s="1">
        <v>99.275879356105</v>
      </c>
      <c r="AH73" s="1">
        <v>67.634199983536</v>
      </c>
      <c r="AJ73" s="1">
        <v>21.025661311474</v>
      </c>
      <c r="AL73" s="1">
        <v>0</v>
      </c>
      <c r="AN73" s="1">
        <v>0.728313847466</v>
      </c>
      <c r="AP73" s="1">
        <v>6.72872693232</v>
      </c>
      <c r="AR73" s="1">
        <v>0</v>
      </c>
      <c r="AT73" s="1">
        <v>0</v>
      </c>
      <c r="AV73" s="1">
        <v>0</v>
      </c>
      <c r="AX73" s="1">
        <v>0.283487350973</v>
      </c>
      <c r="AZ73" s="1">
        <v>0.059788726561000004</v>
      </c>
      <c r="BB73" s="1">
        <v>2.815701203774</v>
      </c>
      <c r="BD73" s="27">
        <v>69.266971895463</v>
      </c>
      <c r="BF73" s="31">
        <v>0</v>
      </c>
      <c r="BH73" s="27">
        <v>91.83018840439699</v>
      </c>
    </row>
    <row r="74" spans="1:60" ht="12.75">
      <c r="A74" t="s">
        <v>85</v>
      </c>
      <c r="B74" t="s">
        <v>457</v>
      </c>
      <c r="D74" s="1">
        <v>105.648441324784</v>
      </c>
      <c r="F74" s="1">
        <v>58.054668699669</v>
      </c>
      <c r="H74" s="1">
        <v>37.872700767654</v>
      </c>
      <c r="J74" s="1">
        <v>11.022835260927</v>
      </c>
      <c r="L74" s="1">
        <v>0</v>
      </c>
      <c r="N74" s="1">
        <v>1.463914156257</v>
      </c>
      <c r="P74" s="1">
        <v>4.18949365873</v>
      </c>
      <c r="R74" s="1">
        <v>0</v>
      </c>
      <c r="T74" s="1">
        <v>0.247034889026</v>
      </c>
      <c r="V74" s="1">
        <v>0.071988818867</v>
      </c>
      <c r="X74" s="1">
        <v>2.025102948652</v>
      </c>
      <c r="Z74" s="1">
        <v>0</v>
      </c>
      <c r="AB74" s="27">
        <v>1.022168</v>
      </c>
      <c r="AD74" s="1">
        <v>0.139430199559</v>
      </c>
      <c r="AF74" s="1">
        <v>47.593772625115</v>
      </c>
      <c r="AH74" s="1">
        <v>31.696307209401</v>
      </c>
      <c r="AJ74" s="1">
        <v>9.977413705602</v>
      </c>
      <c r="AL74" s="1">
        <v>0</v>
      </c>
      <c r="AN74" s="1">
        <v>1.013555354061</v>
      </c>
      <c r="AP74" s="1">
        <v>3.312067864799</v>
      </c>
      <c r="AR74" s="1">
        <v>0</v>
      </c>
      <c r="AT74" s="1">
        <v>0</v>
      </c>
      <c r="AV74" s="1">
        <v>0</v>
      </c>
      <c r="AX74" s="1">
        <v>0.17414240443200002</v>
      </c>
      <c r="AZ74" s="1">
        <v>0.050747107149000006</v>
      </c>
      <c r="BB74" s="1">
        <v>1.36953897967</v>
      </c>
      <c r="BD74" s="27">
        <v>30.850748811354</v>
      </c>
      <c r="BF74" s="31">
        <v>0</v>
      </c>
      <c r="BH74" s="27">
        <v>44.024239678231</v>
      </c>
    </row>
    <row r="75" spans="1:60" ht="12.75">
      <c r="A75" t="s">
        <v>86</v>
      </c>
      <c r="B75" t="s">
        <v>458</v>
      </c>
      <c r="D75" s="1">
        <v>45.890204571667</v>
      </c>
      <c r="F75" s="1">
        <v>25.785908915380002</v>
      </c>
      <c r="H75" s="1">
        <v>1.279073064855</v>
      </c>
      <c r="J75" s="1">
        <v>12.983309127274</v>
      </c>
      <c r="L75" s="1">
        <v>0</v>
      </c>
      <c r="N75" s="1">
        <v>1.690517769754</v>
      </c>
      <c r="P75" s="1">
        <v>2.493484123226</v>
      </c>
      <c r="R75" s="1">
        <v>0</v>
      </c>
      <c r="T75" s="1">
        <v>0.344699912334</v>
      </c>
      <c r="V75" s="1">
        <v>0.0752242714</v>
      </c>
      <c r="X75" s="1">
        <v>5.684231320254</v>
      </c>
      <c r="Z75" s="1">
        <v>0</v>
      </c>
      <c r="AB75" s="27">
        <v>1.176472</v>
      </c>
      <c r="AD75" s="1">
        <v>0.058897326283000005</v>
      </c>
      <c r="AF75" s="1">
        <v>20.104295656287</v>
      </c>
      <c r="AH75" s="1">
        <v>1.070477995631</v>
      </c>
      <c r="AJ75" s="1">
        <v>11.751953409821</v>
      </c>
      <c r="AL75" s="1">
        <v>0</v>
      </c>
      <c r="AN75" s="1">
        <v>1.170446593024</v>
      </c>
      <c r="AP75" s="1">
        <v>1.971261758259</v>
      </c>
      <c r="AR75" s="1">
        <v>0</v>
      </c>
      <c r="AT75" s="1">
        <v>0</v>
      </c>
      <c r="AV75" s="1">
        <v>0</v>
      </c>
      <c r="AX75" s="1">
        <v>0.24298944889100002</v>
      </c>
      <c r="AZ75" s="1">
        <v>0.05302787601</v>
      </c>
      <c r="BB75" s="1">
        <v>3.844138574651</v>
      </c>
      <c r="BD75" s="27">
        <v>-3.690816564207</v>
      </c>
      <c r="BF75" s="31">
        <v>0.155108</v>
      </c>
      <c r="BH75" s="27">
        <v>18.596473482065</v>
      </c>
    </row>
    <row r="76" spans="1:60" ht="12.75">
      <c r="A76" t="s">
        <v>87</v>
      </c>
      <c r="B76" t="s">
        <v>459</v>
      </c>
      <c r="D76" s="1">
        <v>74.14047428163201</v>
      </c>
      <c r="F76" s="1">
        <v>41.707146000252</v>
      </c>
      <c r="H76" s="1">
        <v>18.219195505282</v>
      </c>
      <c r="J76" s="1">
        <v>6.671407863042</v>
      </c>
      <c r="L76" s="1">
        <v>0</v>
      </c>
      <c r="N76" s="1">
        <v>1.240632974555</v>
      </c>
      <c r="P76" s="1">
        <v>3.228782873148</v>
      </c>
      <c r="R76" s="1">
        <v>0</v>
      </c>
      <c r="T76" s="1">
        <v>0.23110375189000001</v>
      </c>
      <c r="V76" s="1">
        <v>0.07221992261900001</v>
      </c>
      <c r="X76" s="1">
        <v>11.121619783309999</v>
      </c>
      <c r="Z76" s="1">
        <v>0</v>
      </c>
      <c r="AB76" s="27">
        <v>0.827167</v>
      </c>
      <c r="AD76" s="1">
        <v>0.095016326406</v>
      </c>
      <c r="AF76" s="1">
        <v>32.43332828138</v>
      </c>
      <c r="AH76" s="1">
        <v>15.2479544933</v>
      </c>
      <c r="AJ76" s="1">
        <v>6.038681942779</v>
      </c>
      <c r="AL76" s="1">
        <v>0</v>
      </c>
      <c r="AN76" s="1">
        <v>0.858964433407</v>
      </c>
      <c r="AP76" s="1">
        <v>2.552563356739</v>
      </c>
      <c r="AR76" s="1">
        <v>0</v>
      </c>
      <c r="AT76" s="1">
        <v>0</v>
      </c>
      <c r="AV76" s="1">
        <v>0</v>
      </c>
      <c r="AX76" s="1">
        <v>0.16291206147399998</v>
      </c>
      <c r="AZ76" s="1">
        <v>0.050910019210999996</v>
      </c>
      <c r="BB76" s="1">
        <v>7.521341974469999</v>
      </c>
      <c r="BD76" s="27">
        <v>17.148262073901</v>
      </c>
      <c r="BF76" s="31">
        <v>0</v>
      </c>
      <c r="BH76" s="27">
        <v>30.000828660277</v>
      </c>
    </row>
    <row r="77" spans="1:60" ht="12.75">
      <c r="A77" t="s">
        <v>88</v>
      </c>
      <c r="B77" t="s">
        <v>460</v>
      </c>
      <c r="D77" s="1">
        <v>138.56076955796001</v>
      </c>
      <c r="F77" s="1">
        <v>76.07960776041301</v>
      </c>
      <c r="H77" s="1">
        <v>48.850187537813</v>
      </c>
      <c r="J77" s="1">
        <v>14.078555639722001</v>
      </c>
      <c r="L77" s="1">
        <v>0</v>
      </c>
      <c r="N77" s="1">
        <v>1.285662866823</v>
      </c>
      <c r="P77" s="1">
        <v>5.853002423506</v>
      </c>
      <c r="R77" s="1">
        <v>0</v>
      </c>
      <c r="T77" s="1">
        <v>0.287249830652</v>
      </c>
      <c r="V77" s="1">
        <v>0.073490993257</v>
      </c>
      <c r="X77" s="1">
        <v>4.558260335393999</v>
      </c>
      <c r="Z77" s="1">
        <v>0</v>
      </c>
      <c r="AB77" s="27">
        <v>0.910154</v>
      </c>
      <c r="AD77" s="1">
        <v>0.18304413324600002</v>
      </c>
      <c r="AF77" s="1">
        <v>62.481161797546996</v>
      </c>
      <c r="AH77" s="1">
        <v>40.883552533909</v>
      </c>
      <c r="AJ77" s="1">
        <v>12.743325167235</v>
      </c>
      <c r="AL77" s="1">
        <v>0</v>
      </c>
      <c r="AN77" s="1">
        <v>0.890141321891</v>
      </c>
      <c r="AP77" s="1">
        <v>4.627179993241</v>
      </c>
      <c r="AR77" s="1">
        <v>0</v>
      </c>
      <c r="AT77" s="1">
        <v>0</v>
      </c>
      <c r="AV77" s="1">
        <v>0</v>
      </c>
      <c r="AX77" s="1">
        <v>0.202491139529</v>
      </c>
      <c r="AZ77" s="1">
        <v>0.051806035549</v>
      </c>
      <c r="BB77" s="1">
        <v>3.082665606192</v>
      </c>
      <c r="BD77" s="27">
        <v>44.970757120862</v>
      </c>
      <c r="BF77" s="31">
        <v>0</v>
      </c>
      <c r="BH77" s="27">
        <v>57.795074662731</v>
      </c>
    </row>
    <row r="78" ht="12.75">
      <c r="AD78" s="1"/>
    </row>
    <row r="79" spans="1:60" ht="12.75">
      <c r="A79" t="s">
        <v>16</v>
      </c>
      <c r="B79" t="s">
        <v>416</v>
      </c>
      <c r="D79" s="1">
        <v>1155.58497698439</v>
      </c>
      <c r="F79" s="1">
        <v>193.698006244242</v>
      </c>
      <c r="H79" s="1">
        <v>0</v>
      </c>
      <c r="J79" s="1">
        <v>0</v>
      </c>
      <c r="L79" s="1">
        <v>145.716736869446</v>
      </c>
      <c r="N79" s="1">
        <v>13.748695134621</v>
      </c>
      <c r="P79" s="1">
        <v>0</v>
      </c>
      <c r="R79" s="1">
        <v>23.394704</v>
      </c>
      <c r="T79" s="1">
        <v>0</v>
      </c>
      <c r="V79" s="1">
        <v>0</v>
      </c>
      <c r="X79" s="1">
        <v>0</v>
      </c>
      <c r="Z79" s="1">
        <v>0</v>
      </c>
      <c r="AB79" s="27">
        <v>9.45971</v>
      </c>
      <c r="AD79" s="1">
        <v>1.378160240175</v>
      </c>
      <c r="AF79" s="1">
        <v>961.886970740149</v>
      </c>
      <c r="AH79" s="1">
        <v>0</v>
      </c>
      <c r="AJ79" s="1">
        <v>0</v>
      </c>
      <c r="AL79" s="1">
        <v>115.337269404516</v>
      </c>
      <c r="AN79" s="1">
        <v>9.519044204535</v>
      </c>
      <c r="AP79" s="1">
        <v>0</v>
      </c>
      <c r="AR79" s="1">
        <v>18.617183105124</v>
      </c>
      <c r="AT79" s="1">
        <v>773.225</v>
      </c>
      <c r="AV79" s="1">
        <v>45.188474025973996</v>
      </c>
      <c r="AX79" s="1">
        <v>0</v>
      </c>
      <c r="AZ79" s="1">
        <v>0</v>
      </c>
      <c r="BB79" s="1">
        <v>0</v>
      </c>
      <c r="BD79" s="27">
        <v>-348.982428363836</v>
      </c>
      <c r="BF79" s="31">
        <v>0.266222</v>
      </c>
      <c r="BH79" s="27">
        <v>889.745447934638</v>
      </c>
    </row>
    <row r="80" ht="12.75">
      <c r="AD80" s="1"/>
    </row>
    <row r="81" spans="1:54" ht="12.75">
      <c r="A81" t="s">
        <v>177</v>
      </c>
      <c r="B81" t="s">
        <v>461</v>
      </c>
      <c r="D81" s="1">
        <v>261.391897086197</v>
      </c>
      <c r="F81" s="1">
        <v>146.054627681681</v>
      </c>
      <c r="H81" s="1">
        <v>0</v>
      </c>
      <c r="J81" s="1">
        <v>0</v>
      </c>
      <c r="L81" s="1">
        <v>145.716736869446</v>
      </c>
      <c r="N81" s="1">
        <v>0</v>
      </c>
      <c r="P81" s="1">
        <v>0</v>
      </c>
      <c r="R81" s="1">
        <v>0</v>
      </c>
      <c r="T81" s="1">
        <v>0</v>
      </c>
      <c r="V81" s="1">
        <v>0</v>
      </c>
      <c r="X81" s="1">
        <v>0</v>
      </c>
      <c r="Z81" s="1">
        <v>0</v>
      </c>
      <c r="AB81" s="27">
        <v>0</v>
      </c>
      <c r="AD81" s="1">
        <v>0.337890812235</v>
      </c>
      <c r="AF81" s="1">
        <v>115.337269404516</v>
      </c>
      <c r="AH81" s="1">
        <v>0</v>
      </c>
      <c r="AJ81" s="1">
        <v>0</v>
      </c>
      <c r="AL81" s="1">
        <v>115.337269404516</v>
      </c>
      <c r="AN81" s="1">
        <v>0</v>
      </c>
      <c r="AP81" s="1">
        <v>0</v>
      </c>
      <c r="AR81" s="1">
        <v>0</v>
      </c>
      <c r="AT81" s="1">
        <v>0</v>
      </c>
      <c r="AV81" s="1">
        <v>0</v>
      </c>
      <c r="AX81" s="1">
        <v>0</v>
      </c>
      <c r="AZ81" s="1">
        <v>0</v>
      </c>
      <c r="BB81" s="1">
        <v>0</v>
      </c>
    </row>
    <row r="82" spans="1:54" ht="12.75">
      <c r="A82" t="s">
        <v>403</v>
      </c>
      <c r="B82" t="s">
        <v>462</v>
      </c>
      <c r="D82" s="1">
        <v>894.1930798981939</v>
      </c>
      <c r="F82" s="1">
        <v>47.643378562561</v>
      </c>
      <c r="H82" s="1">
        <v>0</v>
      </c>
      <c r="J82" s="1">
        <v>0</v>
      </c>
      <c r="L82" s="1">
        <v>0</v>
      </c>
      <c r="N82" s="1">
        <v>13.748695134621</v>
      </c>
      <c r="P82" s="1">
        <v>0</v>
      </c>
      <c r="R82" s="1">
        <v>23.394704</v>
      </c>
      <c r="T82" s="1">
        <v>0</v>
      </c>
      <c r="V82" s="1">
        <v>0</v>
      </c>
      <c r="X82" s="1">
        <v>0</v>
      </c>
      <c r="Z82" s="1">
        <v>0</v>
      </c>
      <c r="AB82" s="27">
        <v>9.45971</v>
      </c>
      <c r="AD82" s="1">
        <v>1.04026942794</v>
      </c>
      <c r="AF82" s="1">
        <v>846.549701335633</v>
      </c>
      <c r="AH82" s="1">
        <v>0</v>
      </c>
      <c r="AJ82" s="1">
        <v>0</v>
      </c>
      <c r="AL82" s="1">
        <v>0</v>
      </c>
      <c r="AN82" s="1">
        <v>9.519044204535</v>
      </c>
      <c r="AP82" s="1">
        <v>0</v>
      </c>
      <c r="AR82" s="1">
        <v>18.617183105124</v>
      </c>
      <c r="AT82" s="1">
        <v>773.225</v>
      </c>
      <c r="AV82" s="1">
        <v>45.188474025973996</v>
      </c>
      <c r="AX82" s="1">
        <v>0</v>
      </c>
      <c r="AZ82" s="1">
        <v>0</v>
      </c>
      <c r="BB82" s="1">
        <v>0</v>
      </c>
    </row>
    <row r="83" ht="12.75">
      <c r="AD83" s="1"/>
    </row>
    <row r="84" spans="2:30" ht="12.75">
      <c r="B84" t="s">
        <v>463</v>
      </c>
      <c r="AD84" s="1"/>
    </row>
    <row r="85" spans="1:60" ht="12.75">
      <c r="A85" t="s">
        <v>33</v>
      </c>
      <c r="B85" t="s">
        <v>464</v>
      </c>
      <c r="D85" s="1">
        <v>134.121583926127</v>
      </c>
      <c r="F85" s="1">
        <v>73.419640906694</v>
      </c>
      <c r="H85" s="1">
        <v>51.42455224712</v>
      </c>
      <c r="J85" s="1">
        <v>9.773204948721999</v>
      </c>
      <c r="L85" s="1">
        <v>0</v>
      </c>
      <c r="N85" s="1">
        <v>1.4857764398409998</v>
      </c>
      <c r="P85" s="1">
        <v>5.6351292374729995</v>
      </c>
      <c r="R85" s="1">
        <v>0</v>
      </c>
      <c r="T85" s="1">
        <v>0.087881245972</v>
      </c>
      <c r="V85" s="1">
        <v>0.06921557383799999</v>
      </c>
      <c r="X85" s="1">
        <v>4.766049460497</v>
      </c>
      <c r="Z85" s="1">
        <v>0</v>
      </c>
      <c r="AB85" s="27">
        <v>0</v>
      </c>
      <c r="AD85" s="1">
        <v>0.177831753231</v>
      </c>
      <c r="AF85" s="1">
        <v>60.701943019433</v>
      </c>
      <c r="AH85" s="1">
        <v>43.038082130195995</v>
      </c>
      <c r="AJ85" s="1">
        <v>8.846300130122</v>
      </c>
      <c r="AL85" s="1">
        <v>0</v>
      </c>
      <c r="AN85" s="1">
        <v>1.028691920973</v>
      </c>
      <c r="AP85" s="1">
        <v>4.454937035775</v>
      </c>
      <c r="AR85" s="1">
        <v>0</v>
      </c>
      <c r="AT85" s="1">
        <v>0</v>
      </c>
      <c r="AV85" s="1">
        <v>0</v>
      </c>
      <c r="AX85" s="1">
        <v>0.061950162337</v>
      </c>
      <c r="AZ85" s="1">
        <v>0.048792162412</v>
      </c>
      <c r="BB85" s="1">
        <v>3.223189477618</v>
      </c>
      <c r="BD85" s="27">
        <v>18.812877850411002</v>
      </c>
      <c r="BF85" s="31">
        <v>0</v>
      </c>
      <c r="BH85" s="27">
        <v>56.149297292975</v>
      </c>
    </row>
    <row r="86" spans="1:60" ht="12.75">
      <c r="A86" t="s">
        <v>34</v>
      </c>
      <c r="B86" t="s">
        <v>465</v>
      </c>
      <c r="D86" s="1">
        <v>70.959244698625</v>
      </c>
      <c r="F86" s="1">
        <v>38.889610073694996</v>
      </c>
      <c r="H86" s="1">
        <v>26.165131270796998</v>
      </c>
      <c r="J86" s="1">
        <v>5.466336491211</v>
      </c>
      <c r="L86" s="1">
        <v>0</v>
      </c>
      <c r="N86" s="1">
        <v>1.10995516717</v>
      </c>
      <c r="P86" s="1">
        <v>3.07265395251</v>
      </c>
      <c r="R86" s="1">
        <v>0</v>
      </c>
      <c r="T86" s="1">
        <v>0.26769960876099996</v>
      </c>
      <c r="V86" s="1">
        <v>0.070197764786</v>
      </c>
      <c r="X86" s="1">
        <v>2.643684965043</v>
      </c>
      <c r="Z86" s="1">
        <v>0</v>
      </c>
      <c r="AB86" s="27">
        <v>0</v>
      </c>
      <c r="AD86" s="1">
        <v>0.093950853418</v>
      </c>
      <c r="AF86" s="1">
        <v>32.069634624929</v>
      </c>
      <c r="AH86" s="1">
        <v>21.898043237566</v>
      </c>
      <c r="AJ86" s="1">
        <v>4.947901273656</v>
      </c>
      <c r="AL86" s="1">
        <v>0</v>
      </c>
      <c r="AN86" s="1">
        <v>0.768488369106</v>
      </c>
      <c r="AP86" s="1">
        <v>2.4291332663909997</v>
      </c>
      <c r="AR86" s="1">
        <v>0</v>
      </c>
      <c r="AT86" s="1">
        <v>0</v>
      </c>
      <c r="AV86" s="1">
        <v>0</v>
      </c>
      <c r="AX86" s="1">
        <v>0.188709593689</v>
      </c>
      <c r="AZ86" s="1">
        <v>0.049484538673000004</v>
      </c>
      <c r="BB86" s="1">
        <v>1.787874345848</v>
      </c>
      <c r="BD86" s="27">
        <v>7.445378071882001</v>
      </c>
      <c r="BF86" s="31">
        <v>0</v>
      </c>
      <c r="BH86" s="27">
        <v>29.66441202806</v>
      </c>
    </row>
    <row r="87" spans="1:60" ht="12.75">
      <c r="A87" t="s">
        <v>35</v>
      </c>
      <c r="B87" t="s">
        <v>466</v>
      </c>
      <c r="D87" s="1">
        <v>350.515897478866</v>
      </c>
      <c r="F87" s="1">
        <v>191.30526322633298</v>
      </c>
      <c r="H87" s="1">
        <v>139.74245119947298</v>
      </c>
      <c r="J87" s="1">
        <v>27.751760842525</v>
      </c>
      <c r="L87" s="1">
        <v>0</v>
      </c>
      <c r="N87" s="1">
        <v>2.060156542748</v>
      </c>
      <c r="P87" s="1">
        <v>11.333848274626</v>
      </c>
      <c r="R87" s="1">
        <v>0</v>
      </c>
      <c r="T87" s="1">
        <v>0.694840006988</v>
      </c>
      <c r="V87" s="1">
        <v>0.07730420517099999</v>
      </c>
      <c r="X87" s="1">
        <v>9.178480409239</v>
      </c>
      <c r="Z87" s="1">
        <v>0</v>
      </c>
      <c r="AB87" s="27">
        <v>0</v>
      </c>
      <c r="AD87" s="1">
        <v>0.466421745562</v>
      </c>
      <c r="AF87" s="1">
        <v>159.210634252532</v>
      </c>
      <c r="AH87" s="1">
        <v>116.952833403323</v>
      </c>
      <c r="AJ87" s="1">
        <v>25.119743916189</v>
      </c>
      <c r="AL87" s="1">
        <v>0</v>
      </c>
      <c r="AN87" s="1">
        <v>1.426369630475</v>
      </c>
      <c r="AP87" s="1">
        <v>8.960145953837</v>
      </c>
      <c r="AR87" s="1">
        <v>0</v>
      </c>
      <c r="AT87" s="1">
        <v>0</v>
      </c>
      <c r="AV87" s="1">
        <v>0</v>
      </c>
      <c r="AX87" s="1">
        <v>0.489813847709</v>
      </c>
      <c r="AZ87" s="1">
        <v>0.054494084563</v>
      </c>
      <c r="BB87" s="1">
        <v>6.207233416436</v>
      </c>
      <c r="BD87" s="27">
        <v>7.371120180533</v>
      </c>
      <c r="BF87" s="31">
        <v>0</v>
      </c>
      <c r="BH87" s="27">
        <v>147.269836683592</v>
      </c>
    </row>
    <row r="88" spans="1:60" ht="12.75">
      <c r="A88" t="s">
        <v>36</v>
      </c>
      <c r="B88" t="s">
        <v>467</v>
      </c>
      <c r="D88" s="1">
        <v>127.238236413147</v>
      </c>
      <c r="F88" s="1">
        <v>69.534150693888</v>
      </c>
      <c r="H88" s="1">
        <v>50.077962479542</v>
      </c>
      <c r="J88" s="1">
        <v>9.207614408138</v>
      </c>
      <c r="L88" s="1">
        <v>0</v>
      </c>
      <c r="N88" s="1">
        <v>1.247039008949</v>
      </c>
      <c r="P88" s="1">
        <v>5.413132376651999</v>
      </c>
      <c r="R88" s="1">
        <v>0</v>
      </c>
      <c r="T88" s="1">
        <v>0.04732138199599999</v>
      </c>
      <c r="V88" s="1">
        <v>0.06990888509500001</v>
      </c>
      <c r="X88" s="1">
        <v>3.302122890484</v>
      </c>
      <c r="Z88" s="1">
        <v>0</v>
      </c>
      <c r="AB88" s="27">
        <v>0</v>
      </c>
      <c r="AD88" s="1">
        <v>0.169049263032</v>
      </c>
      <c r="AF88" s="1">
        <v>57.704085719259</v>
      </c>
      <c r="AH88" s="1">
        <v>41.911098258091</v>
      </c>
      <c r="AJ88" s="1">
        <v>8.334351010154</v>
      </c>
      <c r="AL88" s="1">
        <v>0</v>
      </c>
      <c r="AN88" s="1">
        <v>0.8633997142809999</v>
      </c>
      <c r="AP88" s="1">
        <v>4.279434044554</v>
      </c>
      <c r="AR88" s="1">
        <v>0</v>
      </c>
      <c r="AT88" s="1">
        <v>0</v>
      </c>
      <c r="AV88" s="1">
        <v>0</v>
      </c>
      <c r="AX88" s="1">
        <v>0.033358280988</v>
      </c>
      <c r="AZ88" s="1">
        <v>0.049280898595999996</v>
      </c>
      <c r="BB88" s="1">
        <v>2.233163512596</v>
      </c>
      <c r="BD88" s="27">
        <v>29.424719837568997</v>
      </c>
      <c r="BF88" s="31">
        <v>0</v>
      </c>
      <c r="BH88" s="27">
        <v>53.376279290315004</v>
      </c>
    </row>
    <row r="89" spans="1:60" ht="12.75">
      <c r="A89" t="s">
        <v>37</v>
      </c>
      <c r="B89" t="s">
        <v>468</v>
      </c>
      <c r="D89" s="1">
        <v>120.896170065399</v>
      </c>
      <c r="F89" s="1">
        <v>66.250976607807</v>
      </c>
      <c r="H89" s="1">
        <v>46.651600389661</v>
      </c>
      <c r="J89" s="1">
        <v>8.169525345027</v>
      </c>
      <c r="L89" s="1">
        <v>0</v>
      </c>
      <c r="N89" s="1">
        <v>1.159893999475</v>
      </c>
      <c r="P89" s="1">
        <v>4.921860755125</v>
      </c>
      <c r="R89" s="1">
        <v>0</v>
      </c>
      <c r="T89" s="1">
        <v>0.07805702547900001</v>
      </c>
      <c r="V89" s="1">
        <v>0.071757715114</v>
      </c>
      <c r="X89" s="1">
        <v>5.038193412452</v>
      </c>
      <c r="Z89" s="1">
        <v>0</v>
      </c>
      <c r="AB89" s="27">
        <v>0</v>
      </c>
      <c r="AD89" s="1">
        <v>0.160087965473</v>
      </c>
      <c r="AF89" s="1">
        <v>54.645193457593</v>
      </c>
      <c r="AH89" s="1">
        <v>39.043517567773996</v>
      </c>
      <c r="AJ89" s="1">
        <v>7.394715807346</v>
      </c>
      <c r="AL89" s="1">
        <v>0</v>
      </c>
      <c r="AN89" s="1">
        <v>0.803064010473</v>
      </c>
      <c r="AP89" s="1">
        <v>3.8910518000420002</v>
      </c>
      <c r="AR89" s="1">
        <v>0</v>
      </c>
      <c r="AT89" s="1">
        <v>0</v>
      </c>
      <c r="AV89" s="1">
        <v>0</v>
      </c>
      <c r="AX89" s="1">
        <v>0.055024770603</v>
      </c>
      <c r="AZ89" s="1">
        <v>0.050584195088</v>
      </c>
      <c r="BB89" s="1">
        <v>3.4072353062669998</v>
      </c>
      <c r="BD89" s="27">
        <v>25.110133905761</v>
      </c>
      <c r="BF89" s="31">
        <v>0</v>
      </c>
      <c r="BH89" s="27">
        <v>50.546803948273</v>
      </c>
    </row>
    <row r="90" spans="1:60" ht="12.75">
      <c r="A90" t="s">
        <v>38</v>
      </c>
      <c r="B90" t="s">
        <v>469</v>
      </c>
      <c r="D90" s="1">
        <v>143.701951277735</v>
      </c>
      <c r="F90" s="1">
        <v>79.015278527116</v>
      </c>
      <c r="H90" s="1">
        <v>57.123885053481</v>
      </c>
      <c r="J90" s="1">
        <v>9.814938732104</v>
      </c>
      <c r="L90" s="1">
        <v>0</v>
      </c>
      <c r="N90" s="1">
        <v>1.366619494127</v>
      </c>
      <c r="P90" s="1">
        <v>4.975153266765999</v>
      </c>
      <c r="R90" s="1">
        <v>0</v>
      </c>
      <c r="T90" s="1">
        <v>0.041403970429</v>
      </c>
      <c r="V90" s="1">
        <v>0.07077552416699999</v>
      </c>
      <c r="X90" s="1">
        <v>4.489541111853</v>
      </c>
      <c r="Z90" s="1">
        <v>0</v>
      </c>
      <c r="AB90" s="27">
        <v>0.943456</v>
      </c>
      <c r="AD90" s="1">
        <v>0.189505374189</v>
      </c>
      <c r="AF90" s="1">
        <v>64.686672750619</v>
      </c>
      <c r="AH90" s="1">
        <v>47.807950659702</v>
      </c>
      <c r="AJ90" s="1">
        <v>8.884075821443</v>
      </c>
      <c r="AL90" s="1">
        <v>0</v>
      </c>
      <c r="AN90" s="1">
        <v>0.9461924384820001</v>
      </c>
      <c r="AP90" s="1">
        <v>3.9331830048170002</v>
      </c>
      <c r="AR90" s="1">
        <v>0</v>
      </c>
      <c r="AT90" s="1">
        <v>0</v>
      </c>
      <c r="AV90" s="1">
        <v>0</v>
      </c>
      <c r="AX90" s="1">
        <v>0.029186917654</v>
      </c>
      <c r="AZ90" s="1">
        <v>0.049891818826</v>
      </c>
      <c r="BB90" s="1">
        <v>3.0361920896959997</v>
      </c>
      <c r="BD90" s="27">
        <v>24.968568467412</v>
      </c>
      <c r="BF90" s="31">
        <v>0</v>
      </c>
      <c r="BH90" s="27">
        <v>59.835172294322994</v>
      </c>
    </row>
    <row r="91" spans="1:60" ht="12.75">
      <c r="A91" t="s">
        <v>39</v>
      </c>
      <c r="B91" t="s">
        <v>470</v>
      </c>
      <c r="D91" s="1">
        <v>94.48924666105</v>
      </c>
      <c r="F91" s="1">
        <v>51.815503221415995</v>
      </c>
      <c r="H91" s="1">
        <v>34.976348980208</v>
      </c>
      <c r="J91" s="1">
        <v>6.996723907247</v>
      </c>
      <c r="L91" s="1">
        <v>0</v>
      </c>
      <c r="N91" s="1">
        <v>1.997219754891</v>
      </c>
      <c r="P91" s="1">
        <v>4.030647759174</v>
      </c>
      <c r="R91" s="1">
        <v>0</v>
      </c>
      <c r="T91" s="1">
        <v>0.063752280996</v>
      </c>
      <c r="V91" s="1">
        <v>0.0703710926</v>
      </c>
      <c r="X91" s="1">
        <v>3.555422910826</v>
      </c>
      <c r="Z91" s="1">
        <v>0</v>
      </c>
      <c r="AB91" s="27">
        <v>0</v>
      </c>
      <c r="AD91" s="1">
        <v>0.125016535474</v>
      </c>
      <c r="AF91" s="1">
        <v>42.673743439634</v>
      </c>
      <c r="AH91" s="1">
        <v>29.272301152780997</v>
      </c>
      <c r="AJ91" s="1">
        <v>6.333144545301</v>
      </c>
      <c r="AL91" s="1">
        <v>0</v>
      </c>
      <c r="AN91" s="1">
        <v>1.382794726832</v>
      </c>
      <c r="AP91" s="1">
        <v>3.1864898254860003</v>
      </c>
      <c r="AR91" s="1">
        <v>0</v>
      </c>
      <c r="AT91" s="1">
        <v>0</v>
      </c>
      <c r="AV91" s="1">
        <v>0</v>
      </c>
      <c r="AX91" s="1">
        <v>0.044940921278</v>
      </c>
      <c r="AZ91" s="1">
        <v>0.049606722719</v>
      </c>
      <c r="BB91" s="1">
        <v>2.404465545236</v>
      </c>
      <c r="BD91" s="27">
        <v>-1.664796833036</v>
      </c>
      <c r="BF91" s="31">
        <v>0.037547</v>
      </c>
      <c r="BH91" s="27">
        <v>39.473212681661</v>
      </c>
    </row>
    <row r="92" spans="1:60" ht="12.75">
      <c r="A92" t="s">
        <v>40</v>
      </c>
      <c r="B92" t="s">
        <v>471</v>
      </c>
      <c r="D92" s="1">
        <v>110.673289342568</v>
      </c>
      <c r="F92" s="1">
        <v>60.534042213507</v>
      </c>
      <c r="H92" s="1">
        <v>43.333470413373</v>
      </c>
      <c r="J92" s="1">
        <v>7.908744955375</v>
      </c>
      <c r="L92" s="1">
        <v>0</v>
      </c>
      <c r="N92" s="1">
        <v>1.137756415239</v>
      </c>
      <c r="P92" s="1">
        <v>4.443222035744</v>
      </c>
      <c r="R92" s="1">
        <v>0</v>
      </c>
      <c r="T92" s="1">
        <v>0.050711096276999997</v>
      </c>
      <c r="V92" s="1">
        <v>0.068926694148</v>
      </c>
      <c r="X92" s="1">
        <v>3.4443232093210003</v>
      </c>
      <c r="Z92" s="1">
        <v>0</v>
      </c>
      <c r="AB92" s="27">
        <v>0</v>
      </c>
      <c r="AD92" s="1">
        <v>0.146887394029</v>
      </c>
      <c r="AF92" s="1">
        <v>50.139247129061</v>
      </c>
      <c r="AH92" s="1">
        <v>36.266518173556996</v>
      </c>
      <c r="AJ92" s="1">
        <v>7.158668205048</v>
      </c>
      <c r="AL92" s="1">
        <v>0</v>
      </c>
      <c r="AN92" s="1">
        <v>0.7877368364499999</v>
      </c>
      <c r="AP92" s="1">
        <v>3.512656688258</v>
      </c>
      <c r="AR92" s="1">
        <v>0</v>
      </c>
      <c r="AT92" s="1">
        <v>0</v>
      </c>
      <c r="AV92" s="1">
        <v>0</v>
      </c>
      <c r="AX92" s="1">
        <v>0.035747793649</v>
      </c>
      <c r="AZ92" s="1">
        <v>0.048588522335</v>
      </c>
      <c r="BB92" s="1">
        <v>2.3293309097640003</v>
      </c>
      <c r="BD92" s="27">
        <v>23.396761615215</v>
      </c>
      <c r="BF92" s="31">
        <v>0</v>
      </c>
      <c r="BH92" s="27">
        <v>46.378803594381</v>
      </c>
    </row>
    <row r="93" spans="1:60" ht="12.75">
      <c r="A93" t="s">
        <v>41</v>
      </c>
      <c r="B93" t="s">
        <v>472</v>
      </c>
      <c r="D93" s="1">
        <v>72.734675255068</v>
      </c>
      <c r="F93" s="1">
        <v>40.300614658781</v>
      </c>
      <c r="H93" s="1">
        <v>25.350831501631</v>
      </c>
      <c r="J93" s="1">
        <v>5.9119056129050005</v>
      </c>
      <c r="L93" s="1">
        <v>0</v>
      </c>
      <c r="N93" s="1">
        <v>1.294547783579</v>
      </c>
      <c r="P93" s="1">
        <v>3.486184357508</v>
      </c>
      <c r="R93" s="1">
        <v>0</v>
      </c>
      <c r="T93" s="1">
        <v>0.054560129265</v>
      </c>
      <c r="V93" s="1">
        <v>0.067597847571</v>
      </c>
      <c r="X93" s="1">
        <v>3.1463909545339996</v>
      </c>
      <c r="Z93" s="1">
        <v>0</v>
      </c>
      <c r="AB93" s="27">
        <v>0.893578</v>
      </c>
      <c r="AD93" s="1">
        <v>0.095018471787</v>
      </c>
      <c r="AF93" s="1">
        <v>32.434060596285995</v>
      </c>
      <c r="AH93" s="1">
        <v>21.216541915483003</v>
      </c>
      <c r="AJ93" s="1">
        <v>5.351211978784</v>
      </c>
      <c r="AL93" s="1">
        <v>0</v>
      </c>
      <c r="AN93" s="1">
        <v>0.896292881333</v>
      </c>
      <c r="AP93" s="1">
        <v>2.756056011019</v>
      </c>
      <c r="AR93" s="1">
        <v>0</v>
      </c>
      <c r="AT93" s="1">
        <v>0</v>
      </c>
      <c r="AV93" s="1">
        <v>0</v>
      </c>
      <c r="AX93" s="1">
        <v>0.038461094033</v>
      </c>
      <c r="AZ93" s="1">
        <v>0.047651777980999996</v>
      </c>
      <c r="BB93" s="1">
        <v>2.127844937654</v>
      </c>
      <c r="BD93" s="27">
        <v>-43.313889924719994</v>
      </c>
      <c r="BF93" s="31">
        <v>0.5</v>
      </c>
      <c r="BH93" s="27">
        <v>30.001506051565</v>
      </c>
    </row>
    <row r="94" spans="1:60" ht="12.75">
      <c r="A94" t="s">
        <v>42</v>
      </c>
      <c r="B94" t="s">
        <v>473</v>
      </c>
      <c r="D94" s="1">
        <v>138.756922853681</v>
      </c>
      <c r="F94" s="1">
        <v>75.886354351983</v>
      </c>
      <c r="H94" s="1">
        <v>53.912759989294</v>
      </c>
      <c r="J94" s="1">
        <v>10.396303511645</v>
      </c>
      <c r="L94" s="1">
        <v>0</v>
      </c>
      <c r="N94" s="1">
        <v>1.664658920726</v>
      </c>
      <c r="P94" s="1">
        <v>5.288916892346</v>
      </c>
      <c r="R94" s="1">
        <v>0</v>
      </c>
      <c r="T94" s="1">
        <v>0.0519752338</v>
      </c>
      <c r="V94" s="1">
        <v>0.074126528576</v>
      </c>
      <c r="X94" s="1">
        <v>4.3134283406959995</v>
      </c>
      <c r="Z94" s="1">
        <v>0</v>
      </c>
      <c r="AB94" s="27">
        <v>0</v>
      </c>
      <c r="AD94" s="1">
        <v>0.184184934899</v>
      </c>
      <c r="AF94" s="1">
        <v>62.870568501698</v>
      </c>
      <c r="AH94" s="1">
        <v>45.120505495792</v>
      </c>
      <c r="AJ94" s="1">
        <v>9.410303128849</v>
      </c>
      <c r="AL94" s="1">
        <v>0</v>
      </c>
      <c r="AN94" s="1">
        <v>1.152542964748</v>
      </c>
      <c r="AP94" s="1">
        <v>4.1812336061729996</v>
      </c>
      <c r="AR94" s="1">
        <v>0</v>
      </c>
      <c r="AT94" s="1">
        <v>0</v>
      </c>
      <c r="AV94" s="1">
        <v>0</v>
      </c>
      <c r="AX94" s="1">
        <v>0.036638922626</v>
      </c>
      <c r="AZ94" s="1">
        <v>0.052254043718</v>
      </c>
      <c r="BB94" s="1">
        <v>2.917090339793</v>
      </c>
      <c r="BD94" s="27">
        <v>25.265676904009</v>
      </c>
      <c r="BF94" s="31">
        <v>0</v>
      </c>
      <c r="BH94" s="27">
        <v>58.155275864070994</v>
      </c>
    </row>
    <row r="95" spans="1:60" ht="12.75">
      <c r="A95" t="s">
        <v>171</v>
      </c>
      <c r="B95" t="s">
        <v>474</v>
      </c>
      <c r="D95" s="1">
        <v>64.7404029768</v>
      </c>
      <c r="F95" s="1">
        <v>36.208570303074005</v>
      </c>
      <c r="H95" s="1">
        <v>0</v>
      </c>
      <c r="J95" s="1">
        <v>0</v>
      </c>
      <c r="L95" s="1">
        <v>35.502690162816</v>
      </c>
      <c r="N95" s="1">
        <v>0.622293593026</v>
      </c>
      <c r="P95" s="1">
        <v>0</v>
      </c>
      <c r="R95" s="1">
        <v>0</v>
      </c>
      <c r="T95" s="1">
        <v>0</v>
      </c>
      <c r="V95" s="1">
        <v>0</v>
      </c>
      <c r="X95" s="1">
        <v>0</v>
      </c>
      <c r="Z95" s="1">
        <v>0</v>
      </c>
      <c r="AB95" s="27">
        <v>0</v>
      </c>
      <c r="AD95" s="1">
        <v>0.083586547232</v>
      </c>
      <c r="AF95" s="1">
        <v>28.531832673726</v>
      </c>
      <c r="AH95" s="1">
        <v>0</v>
      </c>
      <c r="AJ95" s="1">
        <v>0</v>
      </c>
      <c r="AL95" s="1">
        <v>28.100981588426002</v>
      </c>
      <c r="AN95" s="1">
        <v>0.4308510853</v>
      </c>
      <c r="AP95" s="1">
        <v>0</v>
      </c>
      <c r="AR95" s="1">
        <v>0</v>
      </c>
      <c r="AT95" s="1">
        <v>0</v>
      </c>
      <c r="AV95" s="1">
        <v>0</v>
      </c>
      <c r="AX95" s="1">
        <v>0</v>
      </c>
      <c r="AZ95" s="1">
        <v>0</v>
      </c>
      <c r="BB95" s="1">
        <v>0</v>
      </c>
      <c r="BD95" s="27">
        <v>18.321235646111</v>
      </c>
      <c r="BF95" s="31">
        <v>0</v>
      </c>
      <c r="BH95" s="27">
        <v>26.391945223196</v>
      </c>
    </row>
    <row r="96" ht="12.75">
      <c r="AD96" s="1"/>
    </row>
    <row r="97" spans="2:30" ht="12.75">
      <c r="B97" t="s">
        <v>475</v>
      </c>
      <c r="AD97" s="1"/>
    </row>
    <row r="98" spans="1:60" ht="12.75">
      <c r="A98" t="s">
        <v>43</v>
      </c>
      <c r="B98" t="s">
        <v>476</v>
      </c>
      <c r="D98" s="1">
        <v>123.24607440894</v>
      </c>
      <c r="F98" s="1">
        <v>67.683628088037</v>
      </c>
      <c r="H98" s="1">
        <v>50.366567823738</v>
      </c>
      <c r="J98" s="1">
        <v>7.2841415897249995</v>
      </c>
      <c r="L98" s="1">
        <v>0</v>
      </c>
      <c r="N98" s="1">
        <v>0.772111266441</v>
      </c>
      <c r="P98" s="1">
        <v>4.194575278497</v>
      </c>
      <c r="R98" s="1">
        <v>0</v>
      </c>
      <c r="T98" s="1">
        <v>0.033016637514000004</v>
      </c>
      <c r="V98" s="1">
        <v>0.066326776933</v>
      </c>
      <c r="X98" s="1">
        <v>4.281964575687</v>
      </c>
      <c r="Z98" s="1">
        <v>0</v>
      </c>
      <c r="AB98" s="27">
        <v>0.522149</v>
      </c>
      <c r="AD98" s="1">
        <v>0.162775139502</v>
      </c>
      <c r="AF98" s="1">
        <v>55.562446320902</v>
      </c>
      <c r="AH98" s="1">
        <v>42.15263697771</v>
      </c>
      <c r="AJ98" s="1">
        <v>6.593303121248001</v>
      </c>
      <c r="AL98" s="1">
        <v>0</v>
      </c>
      <c r="AN98" s="1">
        <v>0.534578823961</v>
      </c>
      <c r="AP98" s="1">
        <v>3.316085216513</v>
      </c>
      <c r="AR98" s="1">
        <v>0</v>
      </c>
      <c r="AT98" s="1">
        <v>0</v>
      </c>
      <c r="AV98" s="1">
        <v>0</v>
      </c>
      <c r="AX98" s="1">
        <v>0.023274431663</v>
      </c>
      <c r="AZ98" s="1">
        <v>0.046755761643</v>
      </c>
      <c r="BB98" s="1">
        <v>2.895811988164</v>
      </c>
      <c r="BD98" s="27">
        <v>35.854261360393004</v>
      </c>
      <c r="BF98" s="31">
        <v>0</v>
      </c>
      <c r="BH98" s="27">
        <v>51.395262846835</v>
      </c>
    </row>
    <row r="99" spans="1:60" ht="12.75">
      <c r="A99" t="s">
        <v>44</v>
      </c>
      <c r="B99" t="s">
        <v>477</v>
      </c>
      <c r="D99" s="1">
        <v>346.608352109753</v>
      </c>
      <c r="F99" s="1">
        <v>189.232940861783</v>
      </c>
      <c r="H99" s="1">
        <v>139.844931065814</v>
      </c>
      <c r="J99" s="1">
        <v>26.320570055369</v>
      </c>
      <c r="L99" s="1">
        <v>0</v>
      </c>
      <c r="N99" s="1">
        <v>2.3931026801760003</v>
      </c>
      <c r="P99" s="1">
        <v>10.281286583967</v>
      </c>
      <c r="R99" s="1">
        <v>0</v>
      </c>
      <c r="T99" s="1">
        <v>0.301612351072</v>
      </c>
      <c r="V99" s="1">
        <v>0.074588736081</v>
      </c>
      <c r="X99" s="1">
        <v>9.555804093131</v>
      </c>
      <c r="Z99" s="1">
        <v>0</v>
      </c>
      <c r="AB99" s="27">
        <v>0</v>
      </c>
      <c r="AD99" s="1">
        <v>0.461045296173</v>
      </c>
      <c r="AF99" s="1">
        <v>157.375411247969</v>
      </c>
      <c r="AH99" s="1">
        <v>117.038600545894</v>
      </c>
      <c r="AJ99" s="1">
        <v>23.824289322422</v>
      </c>
      <c r="AL99" s="1">
        <v>0</v>
      </c>
      <c r="AN99" s="1">
        <v>1.6568881610600001</v>
      </c>
      <c r="AP99" s="1">
        <v>8.128027317236</v>
      </c>
      <c r="AR99" s="1">
        <v>0</v>
      </c>
      <c r="AT99" s="1">
        <v>0</v>
      </c>
      <c r="AV99" s="1">
        <v>0</v>
      </c>
      <c r="AX99" s="1">
        <v>0.21261571687</v>
      </c>
      <c r="AZ99" s="1">
        <v>0.052579867841</v>
      </c>
      <c r="BB99" s="1">
        <v>6.462410316646</v>
      </c>
      <c r="BD99" s="27">
        <v>63.371137063245</v>
      </c>
      <c r="BF99" s="31">
        <v>0</v>
      </c>
      <c r="BH99" s="27">
        <v>145.57225540437202</v>
      </c>
    </row>
    <row r="100" spans="1:60" ht="12.75">
      <c r="A100" t="s">
        <v>46</v>
      </c>
      <c r="B100" t="s">
        <v>478</v>
      </c>
      <c r="D100" s="1">
        <v>128.566013438615</v>
      </c>
      <c r="F100" s="1">
        <v>70.73066443064401</v>
      </c>
      <c r="H100" s="1">
        <v>50.884951263816</v>
      </c>
      <c r="J100" s="1">
        <v>9.666695905647</v>
      </c>
      <c r="L100" s="1">
        <v>0</v>
      </c>
      <c r="N100" s="1">
        <v>1.7338264446990002</v>
      </c>
      <c r="P100" s="1">
        <v>4.300611894159</v>
      </c>
      <c r="R100" s="1">
        <v>0</v>
      </c>
      <c r="T100" s="1">
        <v>0.050711096276999997</v>
      </c>
      <c r="V100" s="1">
        <v>0.069677781343</v>
      </c>
      <c r="X100" s="1">
        <v>2.681967234166</v>
      </c>
      <c r="Z100" s="1">
        <v>0</v>
      </c>
      <c r="AB100" s="27">
        <v>1.172789</v>
      </c>
      <c r="AD100" s="1">
        <v>0.169433810538</v>
      </c>
      <c r="AF100" s="1">
        <v>57.835349007971004</v>
      </c>
      <c r="AH100" s="1">
        <v>42.586480892613004</v>
      </c>
      <c r="AJ100" s="1">
        <v>8.749892557932</v>
      </c>
      <c r="AL100" s="1">
        <v>0</v>
      </c>
      <c r="AN100" s="1">
        <v>1.200431779778</v>
      </c>
      <c r="AP100" s="1">
        <v>3.399914074087</v>
      </c>
      <c r="AR100" s="1">
        <v>0</v>
      </c>
      <c r="AT100" s="1">
        <v>0</v>
      </c>
      <c r="AV100" s="1">
        <v>0</v>
      </c>
      <c r="AX100" s="1">
        <v>0.035747793649</v>
      </c>
      <c r="AZ100" s="1">
        <v>0.049117986534000006</v>
      </c>
      <c r="BB100" s="1">
        <v>1.813763923377</v>
      </c>
      <c r="BD100" s="27">
        <v>23.806862646928998</v>
      </c>
      <c r="BF100" s="31">
        <v>0</v>
      </c>
      <c r="BH100" s="27">
        <v>53.497697832373</v>
      </c>
    </row>
    <row r="101" spans="1:60" ht="12.75">
      <c r="A101" t="s">
        <v>45</v>
      </c>
      <c r="B101" t="s">
        <v>479</v>
      </c>
      <c r="D101" s="1">
        <v>91.37710488179</v>
      </c>
      <c r="F101" s="1">
        <v>50.213018406994</v>
      </c>
      <c r="H101" s="1">
        <v>36.598714052061</v>
      </c>
      <c r="J101" s="1">
        <v>6.122756447073</v>
      </c>
      <c r="L101" s="1">
        <v>0</v>
      </c>
      <c r="N101" s="1">
        <v>0.9487436939230001</v>
      </c>
      <c r="P101" s="1">
        <v>3.787486708872</v>
      </c>
      <c r="R101" s="1">
        <v>0</v>
      </c>
      <c r="T101" s="1">
        <v>0.028994854471</v>
      </c>
      <c r="V101" s="1">
        <v>0.068926694148</v>
      </c>
      <c r="X101" s="1">
        <v>1.880549095626</v>
      </c>
      <c r="Z101" s="1">
        <v>0</v>
      </c>
      <c r="AB101" s="27">
        <v>0.656253</v>
      </c>
      <c r="AD101" s="1">
        <v>0.12059386082</v>
      </c>
      <c r="AF101" s="1">
        <v>41.164086474795994</v>
      </c>
      <c r="AH101" s="1">
        <v>30.630086065949</v>
      </c>
      <c r="AJ101" s="1">
        <v>5.542065416476</v>
      </c>
      <c r="AL101" s="1">
        <v>0</v>
      </c>
      <c r="AN101" s="1">
        <v>0.656872021148</v>
      </c>
      <c r="AP101" s="1">
        <v>2.994255162714</v>
      </c>
      <c r="AR101" s="1">
        <v>0</v>
      </c>
      <c r="AT101" s="1">
        <v>0</v>
      </c>
      <c r="AV101" s="1">
        <v>0</v>
      </c>
      <c r="AX101" s="1">
        <v>0.020439354513</v>
      </c>
      <c r="AZ101" s="1">
        <v>0.048588522335</v>
      </c>
      <c r="BB101" s="1">
        <v>1.2717799316610001</v>
      </c>
      <c r="BD101" s="27">
        <v>17.659167990664002</v>
      </c>
      <c r="BF101" s="31">
        <v>0</v>
      </c>
      <c r="BH101" s="27">
        <v>38.076779989185994</v>
      </c>
    </row>
    <row r="102" spans="1:60" ht="12.75">
      <c r="A102" t="s">
        <v>47</v>
      </c>
      <c r="B102" t="s">
        <v>480</v>
      </c>
      <c r="D102" s="1">
        <v>160.041065765809</v>
      </c>
      <c r="F102" s="1">
        <v>87.492511164294</v>
      </c>
      <c r="H102" s="1">
        <v>64.322656559957</v>
      </c>
      <c r="J102" s="1">
        <v>10.930648311158</v>
      </c>
      <c r="L102" s="1">
        <v>0</v>
      </c>
      <c r="N102" s="1">
        <v>1.932898816535</v>
      </c>
      <c r="P102" s="1">
        <v>5.724728848886</v>
      </c>
      <c r="R102" s="1">
        <v>0</v>
      </c>
      <c r="T102" s="1">
        <v>0.038187006202999994</v>
      </c>
      <c r="V102" s="1">
        <v>0.070948851981</v>
      </c>
      <c r="X102" s="1">
        <v>4.259905311671</v>
      </c>
      <c r="Z102" s="1">
        <v>0</v>
      </c>
      <c r="AB102" s="27">
        <v>0</v>
      </c>
      <c r="AD102" s="1">
        <v>0.212537457904</v>
      </c>
      <c r="AF102" s="1">
        <v>72.54855460151599</v>
      </c>
      <c r="AH102" s="1">
        <v>53.832724931792995</v>
      </c>
      <c r="AJ102" s="1">
        <v>9.893969898784</v>
      </c>
      <c r="AL102" s="1">
        <v>0</v>
      </c>
      <c r="AN102" s="1">
        <v>1.338261492988</v>
      </c>
      <c r="AP102" s="1">
        <v>4.525771369906</v>
      </c>
      <c r="AR102" s="1">
        <v>0</v>
      </c>
      <c r="AT102" s="1">
        <v>0</v>
      </c>
      <c r="AV102" s="1">
        <v>0</v>
      </c>
      <c r="AX102" s="1">
        <v>0.026919181758</v>
      </c>
      <c r="AZ102" s="1">
        <v>0.050014002873</v>
      </c>
      <c r="BB102" s="1">
        <v>2.880893723414</v>
      </c>
      <c r="BD102" s="27">
        <v>40.512778879285</v>
      </c>
      <c r="BF102" s="31">
        <v>0</v>
      </c>
      <c r="BH102" s="27">
        <v>67.107413006402</v>
      </c>
    </row>
    <row r="103" spans="1:60" ht="12.75">
      <c r="A103" t="s">
        <v>172</v>
      </c>
      <c r="B103" t="s">
        <v>481</v>
      </c>
      <c r="D103" s="1">
        <v>40.692585657453996</v>
      </c>
      <c r="F103" s="1">
        <v>22.759424036811</v>
      </c>
      <c r="H103" s="1">
        <v>0</v>
      </c>
      <c r="J103" s="1">
        <v>0</v>
      </c>
      <c r="L103" s="1">
        <v>22.306261850444</v>
      </c>
      <c r="N103" s="1">
        <v>0.40062539078299997</v>
      </c>
      <c r="P103" s="1">
        <v>0</v>
      </c>
      <c r="R103" s="1">
        <v>0</v>
      </c>
      <c r="T103" s="1">
        <v>0</v>
      </c>
      <c r="V103" s="1">
        <v>0</v>
      </c>
      <c r="X103" s="1">
        <v>0</v>
      </c>
      <c r="Z103" s="1">
        <v>0</v>
      </c>
      <c r="AB103" s="27">
        <v>0</v>
      </c>
      <c r="AD103" s="1">
        <v>0.052536795584</v>
      </c>
      <c r="AF103" s="1">
        <v>17.933161620643002</v>
      </c>
      <c r="AH103" s="1">
        <v>0</v>
      </c>
      <c r="AJ103" s="1">
        <v>0</v>
      </c>
      <c r="AL103" s="1">
        <v>17.655784693816</v>
      </c>
      <c r="AN103" s="1">
        <v>0.277376926827</v>
      </c>
      <c r="AP103" s="1">
        <v>0</v>
      </c>
      <c r="AR103" s="1">
        <v>0</v>
      </c>
      <c r="AT103" s="1">
        <v>0</v>
      </c>
      <c r="AV103" s="1">
        <v>0</v>
      </c>
      <c r="AX103" s="1">
        <v>0</v>
      </c>
      <c r="AZ103" s="1">
        <v>0</v>
      </c>
      <c r="BB103" s="1">
        <v>0</v>
      </c>
      <c r="BD103" s="27">
        <v>13.78455697692</v>
      </c>
      <c r="BF103" s="31">
        <v>0</v>
      </c>
      <c r="BH103" s="27">
        <v>16.588174499095</v>
      </c>
    </row>
    <row r="104" ht="12.75">
      <c r="AD104" s="1"/>
    </row>
    <row r="105" spans="2:30" ht="12.75">
      <c r="B105" t="s">
        <v>482</v>
      </c>
      <c r="AD105" s="1"/>
    </row>
    <row r="106" spans="1:60" ht="12.75">
      <c r="A106" t="s">
        <v>48</v>
      </c>
      <c r="B106" t="s">
        <v>483</v>
      </c>
      <c r="D106" s="1">
        <v>112.697015023395</v>
      </c>
      <c r="F106" s="1">
        <v>61.990912771603</v>
      </c>
      <c r="H106" s="1">
        <v>45.884896938112</v>
      </c>
      <c r="J106" s="1">
        <v>6.8761456174069995</v>
      </c>
      <c r="L106" s="1">
        <v>0</v>
      </c>
      <c r="N106" s="1">
        <v>1.22606498174</v>
      </c>
      <c r="P106" s="1">
        <v>4.314134427978</v>
      </c>
      <c r="R106" s="1">
        <v>0</v>
      </c>
      <c r="T106" s="1">
        <v>0.049102614164</v>
      </c>
      <c r="V106" s="1">
        <v>0.068002279138</v>
      </c>
      <c r="X106" s="1">
        <v>2.570256866421</v>
      </c>
      <c r="Z106" s="1">
        <v>0</v>
      </c>
      <c r="AB106" s="27">
        <v>0.853761</v>
      </c>
      <c r="AD106" s="1">
        <v>0.148548046643</v>
      </c>
      <c r="AF106" s="1">
        <v>50.706102251792</v>
      </c>
      <c r="AH106" s="1">
        <v>38.401850413168</v>
      </c>
      <c r="AJ106" s="1">
        <v>6.224002073952</v>
      </c>
      <c r="AL106" s="1">
        <v>0</v>
      </c>
      <c r="AN106" s="1">
        <v>0.8488781404010001</v>
      </c>
      <c r="AP106" s="1">
        <v>3.410604518652</v>
      </c>
      <c r="AR106" s="1">
        <v>0</v>
      </c>
      <c r="AT106" s="1">
        <v>0</v>
      </c>
      <c r="AV106" s="1">
        <v>0</v>
      </c>
      <c r="AX106" s="1">
        <v>0.034613925701</v>
      </c>
      <c r="AZ106" s="1">
        <v>0.047936874089</v>
      </c>
      <c r="BB106" s="1">
        <v>1.7382163058289999</v>
      </c>
      <c r="BD106" s="27">
        <v>25.939254065623</v>
      </c>
      <c r="BF106" s="31">
        <v>0</v>
      </c>
      <c r="BH106" s="27">
        <v>46.903144582908</v>
      </c>
    </row>
    <row r="107" spans="1:60" ht="12.75">
      <c r="A107" t="s">
        <v>49</v>
      </c>
      <c r="B107" t="s">
        <v>484</v>
      </c>
      <c r="D107" s="1">
        <v>151.461949116097</v>
      </c>
      <c r="F107" s="1">
        <v>83.449693285772</v>
      </c>
      <c r="H107" s="1">
        <v>58.565356744946</v>
      </c>
      <c r="J107" s="1">
        <v>9.971927972332</v>
      </c>
      <c r="L107" s="1">
        <v>0</v>
      </c>
      <c r="N107" s="1">
        <v>1.3840399075829999</v>
      </c>
      <c r="P107" s="1">
        <v>5.688089461093</v>
      </c>
      <c r="R107" s="1">
        <v>0</v>
      </c>
      <c r="T107" s="1">
        <v>0.078401947829</v>
      </c>
      <c r="V107" s="1">
        <v>0.0812907449</v>
      </c>
      <c r="X107" s="1">
        <v>6.512240540815999</v>
      </c>
      <c r="Z107" s="1">
        <v>0</v>
      </c>
      <c r="AB107" s="27">
        <v>0.969098</v>
      </c>
      <c r="AD107" s="1">
        <v>0.19924796627400002</v>
      </c>
      <c r="AF107" s="1">
        <v>68.012255830324</v>
      </c>
      <c r="AH107" s="1">
        <v>49.014342827154</v>
      </c>
      <c r="AJ107" s="1">
        <v>9.026175976258001</v>
      </c>
      <c r="AL107" s="1">
        <v>0</v>
      </c>
      <c r="AN107" s="1">
        <v>0.958253632953</v>
      </c>
      <c r="AP107" s="1">
        <v>4.496805545207001</v>
      </c>
      <c r="AR107" s="1">
        <v>0</v>
      </c>
      <c r="AT107" s="1">
        <v>0</v>
      </c>
      <c r="AV107" s="1">
        <v>0</v>
      </c>
      <c r="AX107" s="1">
        <v>0.055267916855</v>
      </c>
      <c r="AZ107" s="1">
        <v>0.057304317624000005</v>
      </c>
      <c r="BB107" s="1">
        <v>4.404105614273</v>
      </c>
      <c r="BD107" s="27">
        <v>26.466309398628997</v>
      </c>
      <c r="BF107" s="31">
        <v>0</v>
      </c>
      <c r="BH107" s="27">
        <v>62.91133664305</v>
      </c>
    </row>
    <row r="108" spans="1:60" ht="12.75">
      <c r="A108" t="s">
        <v>50</v>
      </c>
      <c r="B108" t="s">
        <v>485</v>
      </c>
      <c r="D108" s="1">
        <v>127.28804379805</v>
      </c>
      <c r="F108" s="1">
        <v>70.111571215587</v>
      </c>
      <c r="H108" s="1">
        <v>50.659358894415</v>
      </c>
      <c r="J108" s="1">
        <v>7.989532417697</v>
      </c>
      <c r="L108" s="1">
        <v>0</v>
      </c>
      <c r="N108" s="1">
        <v>1.362319392069</v>
      </c>
      <c r="P108" s="1">
        <v>4.683671803537</v>
      </c>
      <c r="R108" s="1">
        <v>0</v>
      </c>
      <c r="T108" s="1">
        <v>0.053928060503</v>
      </c>
      <c r="V108" s="1">
        <v>0.06944667759</v>
      </c>
      <c r="X108" s="1">
        <v>4.1610893964599995</v>
      </c>
      <c r="Z108" s="1">
        <v>0</v>
      </c>
      <c r="AB108" s="27">
        <v>0.964721</v>
      </c>
      <c r="AD108" s="1">
        <v>0.167503573315</v>
      </c>
      <c r="AF108" s="1">
        <v>57.176472582463006</v>
      </c>
      <c r="AH108" s="1">
        <v>42.397678802989994</v>
      </c>
      <c r="AJ108" s="1">
        <v>7.231793668209</v>
      </c>
      <c r="AL108" s="1">
        <v>0</v>
      </c>
      <c r="AN108" s="1">
        <v>0.9432152205590001</v>
      </c>
      <c r="AP108" s="1">
        <v>3.70274790545</v>
      </c>
      <c r="AR108" s="1">
        <v>0</v>
      </c>
      <c r="AT108" s="1">
        <v>0</v>
      </c>
      <c r="AV108" s="1">
        <v>0</v>
      </c>
      <c r="AX108" s="1">
        <v>0.038015529544999996</v>
      </c>
      <c r="AZ108" s="1">
        <v>0.048955074473</v>
      </c>
      <c r="BB108" s="1">
        <v>2.814066381237</v>
      </c>
      <c r="BD108" s="27">
        <v>22.203787557859997</v>
      </c>
      <c r="BF108" s="31">
        <v>0</v>
      </c>
      <c r="BH108" s="27">
        <v>52.888237138779</v>
      </c>
    </row>
    <row r="109" spans="1:60" ht="12.75">
      <c r="A109" t="s">
        <v>51</v>
      </c>
      <c r="B109" t="s">
        <v>486</v>
      </c>
      <c r="D109" s="1">
        <v>286.39542034937296</v>
      </c>
      <c r="F109" s="1">
        <v>157.45987202556</v>
      </c>
      <c r="H109" s="1">
        <v>113.942388343565</v>
      </c>
      <c r="J109" s="1">
        <v>20.058238882409</v>
      </c>
      <c r="L109" s="1">
        <v>0</v>
      </c>
      <c r="N109" s="1">
        <v>2.8936392657770003</v>
      </c>
      <c r="P109" s="1">
        <v>9.157745656736</v>
      </c>
      <c r="R109" s="1">
        <v>0</v>
      </c>
      <c r="T109" s="1">
        <v>0.29873973143599997</v>
      </c>
      <c r="V109" s="1">
        <v>0.07776641267600001</v>
      </c>
      <c r="X109" s="1">
        <v>8.73999555044</v>
      </c>
      <c r="Z109" s="1">
        <v>0</v>
      </c>
      <c r="AB109" s="27">
        <v>1.91363</v>
      </c>
      <c r="AD109" s="1">
        <v>0.377728182521</v>
      </c>
      <c r="AF109" s="1">
        <v>128.935548323813</v>
      </c>
      <c r="AH109" s="1">
        <v>95.360322129314</v>
      </c>
      <c r="AJ109" s="1">
        <v>18.155886647876</v>
      </c>
      <c r="AL109" s="1">
        <v>0</v>
      </c>
      <c r="AN109" s="1">
        <v>2.0034395855900002</v>
      </c>
      <c r="AP109" s="1">
        <v>7.239794966743</v>
      </c>
      <c r="AR109" s="1">
        <v>0</v>
      </c>
      <c r="AT109" s="1">
        <v>0</v>
      </c>
      <c r="AV109" s="1">
        <v>0</v>
      </c>
      <c r="AX109" s="1">
        <v>0.210590719946</v>
      </c>
      <c r="AZ109" s="1">
        <v>0.054819908686</v>
      </c>
      <c r="BB109" s="1">
        <v>5.910694365658</v>
      </c>
      <c r="BD109" s="27">
        <v>28.341734594926</v>
      </c>
      <c r="BF109" s="31">
        <v>0</v>
      </c>
      <c r="BH109" s="27">
        <v>119.265382199527</v>
      </c>
    </row>
    <row r="110" spans="1:60" ht="12.75">
      <c r="A110" t="s">
        <v>173</v>
      </c>
      <c r="B110" t="s">
        <v>487</v>
      </c>
      <c r="D110" s="1">
        <v>31.679703806179</v>
      </c>
      <c r="F110" s="1">
        <v>17.720026822588</v>
      </c>
      <c r="H110" s="1">
        <v>0</v>
      </c>
      <c r="J110" s="1">
        <v>0</v>
      </c>
      <c r="L110" s="1">
        <v>17.339720884209</v>
      </c>
      <c r="N110" s="1">
        <v>0.339409820248</v>
      </c>
      <c r="P110" s="1">
        <v>0</v>
      </c>
      <c r="R110" s="1">
        <v>0</v>
      </c>
      <c r="T110" s="1">
        <v>0</v>
      </c>
      <c r="V110" s="1">
        <v>0</v>
      </c>
      <c r="X110" s="1">
        <v>0</v>
      </c>
      <c r="Z110" s="1">
        <v>0</v>
      </c>
      <c r="AB110" s="27">
        <v>0</v>
      </c>
      <c r="AD110" s="1">
        <v>0.040896118131000005</v>
      </c>
      <c r="AF110" s="1">
        <v>13.959676983590999</v>
      </c>
      <c r="AH110" s="1">
        <v>0</v>
      </c>
      <c r="AJ110" s="1">
        <v>0</v>
      </c>
      <c r="AL110" s="1">
        <v>13.724683258677</v>
      </c>
      <c r="AN110" s="1">
        <v>0.234993724914</v>
      </c>
      <c r="AP110" s="1">
        <v>0</v>
      </c>
      <c r="AR110" s="1">
        <v>0</v>
      </c>
      <c r="AT110" s="1">
        <v>0</v>
      </c>
      <c r="AV110" s="1">
        <v>0</v>
      </c>
      <c r="AX110" s="1">
        <v>0</v>
      </c>
      <c r="AZ110" s="1">
        <v>0</v>
      </c>
      <c r="BB110" s="1">
        <v>0</v>
      </c>
      <c r="BD110" s="27">
        <v>9.839691822028</v>
      </c>
      <c r="BF110" s="31">
        <v>0</v>
      </c>
      <c r="BH110" s="27">
        <v>12.912701209821998</v>
      </c>
    </row>
    <row r="111" ht="12.75">
      <c r="AD111" s="1"/>
    </row>
    <row r="112" spans="2:30" ht="12.75">
      <c r="B112" t="s">
        <v>488</v>
      </c>
      <c r="AD112" s="1"/>
    </row>
    <row r="113" spans="1:60" ht="12.75">
      <c r="A113" t="s">
        <v>52</v>
      </c>
      <c r="B113" t="s">
        <v>489</v>
      </c>
      <c r="D113" s="1">
        <v>116.13154655637801</v>
      </c>
      <c r="F113" s="1">
        <v>64.058654911115</v>
      </c>
      <c r="H113" s="1">
        <v>44.771446890929</v>
      </c>
      <c r="J113" s="1">
        <v>7.775602762204</v>
      </c>
      <c r="L113" s="1">
        <v>0</v>
      </c>
      <c r="N113" s="1">
        <v>1.2573498419009999</v>
      </c>
      <c r="P113" s="1">
        <v>3.840667354626</v>
      </c>
      <c r="R113" s="1">
        <v>0</v>
      </c>
      <c r="T113" s="1">
        <v>0.049102614164</v>
      </c>
      <c r="V113" s="1">
        <v>0.06707786412899999</v>
      </c>
      <c r="X113" s="1">
        <v>5.287767405153</v>
      </c>
      <c r="Z113" s="1">
        <v>0</v>
      </c>
      <c r="AB113" s="27">
        <v>0.857088</v>
      </c>
      <c r="AD113" s="1">
        <v>0.15255217801100002</v>
      </c>
      <c r="AF113" s="1">
        <v>52.072891645263</v>
      </c>
      <c r="AH113" s="1">
        <v>37.469985137059005</v>
      </c>
      <c r="AJ113" s="1">
        <v>7.038153409036</v>
      </c>
      <c r="AL113" s="1">
        <v>0</v>
      </c>
      <c r="AN113" s="1">
        <v>0.8705385208140001</v>
      </c>
      <c r="AP113" s="1">
        <v>3.036297930212</v>
      </c>
      <c r="AR113" s="1">
        <v>0</v>
      </c>
      <c r="AT113" s="1">
        <v>0</v>
      </c>
      <c r="AV113" s="1">
        <v>0</v>
      </c>
      <c r="AX113" s="1">
        <v>0.034613925701</v>
      </c>
      <c r="AZ113" s="1">
        <v>0.047285225843</v>
      </c>
      <c r="BB113" s="1">
        <v>3.5760174965969997</v>
      </c>
      <c r="BD113" s="27">
        <v>9.684103578092</v>
      </c>
      <c r="BF113" s="31">
        <v>0</v>
      </c>
      <c r="BH113" s="27">
        <v>48.167424771868</v>
      </c>
    </row>
    <row r="114" spans="1:60" ht="12.75">
      <c r="A114" t="s">
        <v>53</v>
      </c>
      <c r="B114" t="s">
        <v>490</v>
      </c>
      <c r="D114" s="1">
        <v>178.883483539449</v>
      </c>
      <c r="F114" s="1">
        <v>98.380316921769</v>
      </c>
      <c r="H114" s="1">
        <v>69.574588785398</v>
      </c>
      <c r="J114" s="1">
        <v>13.124626612109</v>
      </c>
      <c r="L114" s="1">
        <v>0</v>
      </c>
      <c r="N114" s="1">
        <v>1.558755230741</v>
      </c>
      <c r="P114" s="1">
        <v>5.459644425462</v>
      </c>
      <c r="R114" s="1">
        <v>0</v>
      </c>
      <c r="T114" s="1">
        <v>0.234091345642</v>
      </c>
      <c r="V114" s="1">
        <v>0.068406710705</v>
      </c>
      <c r="X114" s="1">
        <v>7.077644608809</v>
      </c>
      <c r="Z114" s="1">
        <v>0</v>
      </c>
      <c r="AB114" s="27">
        <v>1.046718</v>
      </c>
      <c r="AD114" s="1">
        <v>0.235841202903</v>
      </c>
      <c r="AF114" s="1">
        <v>80.50316661768</v>
      </c>
      <c r="AH114" s="1">
        <v>58.228156308124</v>
      </c>
      <c r="AJ114" s="1">
        <v>11.879868141071999</v>
      </c>
      <c r="AL114" s="1">
        <v>0</v>
      </c>
      <c r="AN114" s="1">
        <v>1.079219504119</v>
      </c>
      <c r="AP114" s="1">
        <v>4.316204851419</v>
      </c>
      <c r="AR114" s="1">
        <v>0</v>
      </c>
      <c r="AT114" s="1">
        <v>0</v>
      </c>
      <c r="AV114" s="1">
        <v>0</v>
      </c>
      <c r="AX114" s="1">
        <v>0.16501810714899998</v>
      </c>
      <c r="AZ114" s="1">
        <v>0.048221970196000004</v>
      </c>
      <c r="BB114" s="1">
        <v>4.786477735599</v>
      </c>
      <c r="BD114" s="27">
        <v>7.950610824749</v>
      </c>
      <c r="BF114" s="31">
        <v>0</v>
      </c>
      <c r="BH114" s="27">
        <v>74.46542912135399</v>
      </c>
    </row>
    <row r="115" spans="1:60" ht="12.75">
      <c r="A115" t="s">
        <v>54</v>
      </c>
      <c r="B115" t="s">
        <v>491</v>
      </c>
      <c r="D115" s="1">
        <v>96.111021162954</v>
      </c>
      <c r="F115" s="1">
        <v>53.093770645972995</v>
      </c>
      <c r="H115" s="1">
        <v>36.484945103142</v>
      </c>
      <c r="J115" s="1">
        <v>6.619343212639</v>
      </c>
      <c r="L115" s="1">
        <v>0</v>
      </c>
      <c r="N115" s="1">
        <v>1.252841499606</v>
      </c>
      <c r="P115" s="1">
        <v>3.290053858466</v>
      </c>
      <c r="R115" s="1">
        <v>0</v>
      </c>
      <c r="T115" s="1">
        <v>0.09896902622800001</v>
      </c>
      <c r="V115" s="1">
        <v>0.066500104748</v>
      </c>
      <c r="X115" s="1">
        <v>4.296675971067001</v>
      </c>
      <c r="Z115" s="1">
        <v>0</v>
      </c>
      <c r="AB115" s="27">
        <v>0.858419</v>
      </c>
      <c r="AD115" s="1">
        <v>0.126022870078</v>
      </c>
      <c r="AF115" s="1">
        <v>43.017250516981</v>
      </c>
      <c r="AH115" s="1">
        <v>30.534870898223</v>
      </c>
      <c r="AJ115" s="1">
        <v>5.991555178728</v>
      </c>
      <c r="AL115" s="1">
        <v>0</v>
      </c>
      <c r="AN115" s="1">
        <v>0.867417125717</v>
      </c>
      <c r="AP115" s="1">
        <v>2.6010020651</v>
      </c>
      <c r="AR115" s="1">
        <v>0</v>
      </c>
      <c r="AT115" s="1">
        <v>0</v>
      </c>
      <c r="AV115" s="1">
        <v>0</v>
      </c>
      <c r="AX115" s="1">
        <v>0.069766275766</v>
      </c>
      <c r="AZ115" s="1">
        <v>0.046877945689</v>
      </c>
      <c r="BB115" s="1">
        <v>2.905761027758</v>
      </c>
      <c r="BD115" s="27">
        <v>15.252485204444001</v>
      </c>
      <c r="BF115" s="31">
        <v>0</v>
      </c>
      <c r="BH115" s="27">
        <v>39.790956728207</v>
      </c>
    </row>
    <row r="116" spans="1:60" ht="12.75">
      <c r="A116" t="s">
        <v>55</v>
      </c>
      <c r="B116" t="s">
        <v>492</v>
      </c>
      <c r="D116" s="1">
        <v>98.040932177864</v>
      </c>
      <c r="F116" s="1">
        <v>53.991209352211</v>
      </c>
      <c r="H116" s="1">
        <v>38.452702654856</v>
      </c>
      <c r="J116" s="1">
        <v>6.152822877147</v>
      </c>
      <c r="L116" s="1">
        <v>0</v>
      </c>
      <c r="N116" s="1">
        <v>0.853039657781</v>
      </c>
      <c r="P116" s="1">
        <v>3.616214408743</v>
      </c>
      <c r="R116" s="1">
        <v>0</v>
      </c>
      <c r="T116" s="1">
        <v>0.05231957839</v>
      </c>
      <c r="V116" s="1">
        <v>0.066500104748</v>
      </c>
      <c r="X116" s="1">
        <v>4.089273480802</v>
      </c>
      <c r="Z116" s="1">
        <v>0</v>
      </c>
      <c r="AB116" s="27">
        <v>0.579289</v>
      </c>
      <c r="AD116" s="1">
        <v>0.129047589744</v>
      </c>
      <c r="AF116" s="1">
        <v>44.049722825654</v>
      </c>
      <c r="AH116" s="1">
        <v>32.181720650380996</v>
      </c>
      <c r="AJ116" s="1">
        <v>5.569280303064</v>
      </c>
      <c r="AL116" s="1">
        <v>0</v>
      </c>
      <c r="AN116" s="1">
        <v>0.590610391105</v>
      </c>
      <c r="AP116" s="1">
        <v>2.858853243628</v>
      </c>
      <c r="AR116" s="1">
        <v>0</v>
      </c>
      <c r="AT116" s="1">
        <v>0</v>
      </c>
      <c r="AV116" s="1">
        <v>0</v>
      </c>
      <c r="AX116" s="1">
        <v>0.036881661597</v>
      </c>
      <c r="AZ116" s="1">
        <v>0.046877945689</v>
      </c>
      <c r="BB116" s="1">
        <v>2.7654986301899998</v>
      </c>
      <c r="BD116" s="27">
        <v>29.439160025710002</v>
      </c>
      <c r="BF116" s="31">
        <v>0</v>
      </c>
      <c r="BH116" s="27">
        <v>40.74599361373</v>
      </c>
    </row>
    <row r="117" spans="1:60" ht="12.75">
      <c r="A117" t="s">
        <v>56</v>
      </c>
      <c r="B117" t="s">
        <v>493</v>
      </c>
      <c r="D117" s="1">
        <v>170.44349710861002</v>
      </c>
      <c r="F117" s="1">
        <v>93.968008826146</v>
      </c>
      <c r="H117" s="1">
        <v>65.052783012788</v>
      </c>
      <c r="J117" s="1">
        <v>11.290352839861</v>
      </c>
      <c r="L117" s="1">
        <v>0</v>
      </c>
      <c r="N117" s="1">
        <v>1.398189066928</v>
      </c>
      <c r="P117" s="1">
        <v>5.946778994937</v>
      </c>
      <c r="R117" s="1">
        <v>0</v>
      </c>
      <c r="T117" s="1">
        <v>0.081274567465</v>
      </c>
      <c r="V117" s="1">
        <v>0.069677781343</v>
      </c>
      <c r="X117" s="1">
        <v>8.925830802643999</v>
      </c>
      <c r="Z117" s="1">
        <v>0</v>
      </c>
      <c r="AB117" s="27">
        <v>0.97908</v>
      </c>
      <c r="AD117" s="1">
        <v>0.224041760181</v>
      </c>
      <c r="AF117" s="1">
        <v>76.475488282464</v>
      </c>
      <c r="AH117" s="1">
        <v>54.443780174264994</v>
      </c>
      <c r="AJ117" s="1">
        <v>10.219559532458</v>
      </c>
      <c r="AL117" s="1">
        <v>0</v>
      </c>
      <c r="AN117" s="1">
        <v>0.9680499424900001</v>
      </c>
      <c r="AP117" s="1">
        <v>4.701316486576</v>
      </c>
      <c r="AR117" s="1">
        <v>0</v>
      </c>
      <c r="AT117" s="1">
        <v>0</v>
      </c>
      <c r="AV117" s="1">
        <v>0</v>
      </c>
      <c r="AX117" s="1">
        <v>0.057292913779000004</v>
      </c>
      <c r="AZ117" s="1">
        <v>0.049117986534000006</v>
      </c>
      <c r="BB117" s="1">
        <v>6.036371246362</v>
      </c>
      <c r="BD117" s="27">
        <v>35.273619310613995</v>
      </c>
      <c r="BF117" s="31">
        <v>0</v>
      </c>
      <c r="BH117" s="27">
        <v>70.73982666128</v>
      </c>
    </row>
    <row r="118" spans="1:60" ht="12.75">
      <c r="A118" t="s">
        <v>174</v>
      </c>
      <c r="B118" t="s">
        <v>494</v>
      </c>
      <c r="D118" s="1">
        <v>31.660958216942</v>
      </c>
      <c r="F118" s="1">
        <v>17.816335905786</v>
      </c>
      <c r="H118" s="1">
        <v>0</v>
      </c>
      <c r="J118" s="1">
        <v>0</v>
      </c>
      <c r="L118" s="1">
        <v>17.183762860408002</v>
      </c>
      <c r="N118" s="1">
        <v>0.351525990165</v>
      </c>
      <c r="P118" s="1">
        <v>0</v>
      </c>
      <c r="R118" s="1">
        <v>0</v>
      </c>
      <c r="T118" s="1">
        <v>0</v>
      </c>
      <c r="V118" s="1">
        <v>0</v>
      </c>
      <c r="X118" s="1">
        <v>0</v>
      </c>
      <c r="Z118" s="1">
        <v>0</v>
      </c>
      <c r="AB118" s="27">
        <v>0.240488</v>
      </c>
      <c r="AD118" s="1">
        <v>0.040559055212</v>
      </c>
      <c r="AF118" s="1">
        <v>13.844622311156</v>
      </c>
      <c r="AH118" s="1">
        <v>0</v>
      </c>
      <c r="AJ118" s="1">
        <v>0</v>
      </c>
      <c r="AL118" s="1">
        <v>13.601239836916</v>
      </c>
      <c r="AN118" s="1">
        <v>0.243382474239</v>
      </c>
      <c r="AP118" s="1">
        <v>0</v>
      </c>
      <c r="AR118" s="1">
        <v>0</v>
      </c>
      <c r="AT118" s="1">
        <v>0</v>
      </c>
      <c r="AV118" s="1">
        <v>0</v>
      </c>
      <c r="AX118" s="1">
        <v>0</v>
      </c>
      <c r="AZ118" s="1">
        <v>0</v>
      </c>
      <c r="BB118" s="1">
        <v>0</v>
      </c>
      <c r="BD118" s="27">
        <v>9.793223125406001</v>
      </c>
      <c r="BF118" s="31">
        <v>0</v>
      </c>
      <c r="BH118" s="27">
        <v>12.806275637818999</v>
      </c>
    </row>
    <row r="119" ht="12.75">
      <c r="AD119" s="1"/>
    </row>
    <row r="120" spans="2:30" ht="12.75">
      <c r="B120" t="s">
        <v>495</v>
      </c>
      <c r="AD120" s="1"/>
    </row>
    <row r="121" spans="1:60" ht="12.75">
      <c r="A121" t="s">
        <v>57</v>
      </c>
      <c r="B121" t="s">
        <v>496</v>
      </c>
      <c r="D121" s="1">
        <v>707.077633123656</v>
      </c>
      <c r="F121" s="1">
        <v>388.052955866573</v>
      </c>
      <c r="H121" s="1">
        <v>280.60596646713003</v>
      </c>
      <c r="J121" s="1">
        <v>50.793335645907995</v>
      </c>
      <c r="L121" s="1">
        <v>0</v>
      </c>
      <c r="N121" s="1">
        <v>4.885393008585001</v>
      </c>
      <c r="P121" s="1">
        <v>23.510518967873</v>
      </c>
      <c r="R121" s="1">
        <v>0</v>
      </c>
      <c r="T121" s="1">
        <v>0.6262045037139999</v>
      </c>
      <c r="V121" s="1">
        <v>0.09070822281</v>
      </c>
      <c r="X121" s="1">
        <v>23.260042819699002</v>
      </c>
      <c r="Z121" s="1">
        <v>0</v>
      </c>
      <c r="AB121" s="27">
        <v>3.346175</v>
      </c>
      <c r="AD121" s="1">
        <v>0.9346112308529999</v>
      </c>
      <c r="AF121" s="1">
        <v>319.024677257083</v>
      </c>
      <c r="AH121" s="1">
        <v>234.843904386388</v>
      </c>
      <c r="AJ121" s="1">
        <v>45.976022613999</v>
      </c>
      <c r="AL121" s="1">
        <v>0</v>
      </c>
      <c r="AN121" s="1">
        <v>3.382449865235</v>
      </c>
      <c r="AP121" s="1">
        <v>18.586597976101</v>
      </c>
      <c r="AR121" s="1">
        <v>0</v>
      </c>
      <c r="AT121" s="1">
        <v>0</v>
      </c>
      <c r="AV121" s="1">
        <v>0</v>
      </c>
      <c r="AX121" s="1">
        <v>0.44143059457199996</v>
      </c>
      <c r="AZ121" s="1">
        <v>0.063942984129</v>
      </c>
      <c r="BB121" s="1">
        <v>15.73032883666</v>
      </c>
      <c r="BD121" s="27">
        <v>123.653794415983</v>
      </c>
      <c r="BF121" s="31">
        <v>0</v>
      </c>
      <c r="BH121" s="27">
        <v>295.097826462802</v>
      </c>
    </row>
    <row r="122" spans="1:60" ht="12.75">
      <c r="A122" t="s">
        <v>58</v>
      </c>
      <c r="B122" t="s">
        <v>497</v>
      </c>
      <c r="D122" s="1">
        <v>159.257612839731</v>
      </c>
      <c r="F122" s="1">
        <v>87.240806088082</v>
      </c>
      <c r="H122" s="1">
        <v>64.67614290275199</v>
      </c>
      <c r="J122" s="1">
        <v>12.686366300364</v>
      </c>
      <c r="L122" s="1">
        <v>0</v>
      </c>
      <c r="N122" s="1">
        <v>1.733192900251</v>
      </c>
      <c r="P122" s="1">
        <v>5.706032202239999</v>
      </c>
      <c r="R122" s="1">
        <v>0</v>
      </c>
      <c r="T122" s="1">
        <v>0.062315971178</v>
      </c>
      <c r="V122" s="1">
        <v>0.07360654513300001</v>
      </c>
      <c r="X122" s="1">
        <v>0.8846476109870001</v>
      </c>
      <c r="Z122" s="1">
        <v>0</v>
      </c>
      <c r="AB122" s="27">
        <v>1.207522</v>
      </c>
      <c r="AD122" s="1">
        <v>0.210979655176</v>
      </c>
      <c r="AF122" s="1">
        <v>72.01680675165001</v>
      </c>
      <c r="AH122" s="1">
        <v>54.12856366229</v>
      </c>
      <c r="AJ122" s="1">
        <v>11.483173067843</v>
      </c>
      <c r="AL122" s="1">
        <v>0</v>
      </c>
      <c r="AN122" s="1">
        <v>1.1999931390529999</v>
      </c>
      <c r="AP122" s="1">
        <v>4.510990451833001</v>
      </c>
      <c r="AR122" s="1">
        <v>0</v>
      </c>
      <c r="AT122" s="1">
        <v>0</v>
      </c>
      <c r="AV122" s="1">
        <v>0</v>
      </c>
      <c r="AX122" s="1">
        <v>0.043928422816</v>
      </c>
      <c r="AZ122" s="1">
        <v>0.05188749158</v>
      </c>
      <c r="BB122" s="1">
        <v>0.5982705162349999</v>
      </c>
      <c r="BD122" s="27">
        <v>15.658880383759</v>
      </c>
      <c r="BF122" s="31">
        <v>0</v>
      </c>
      <c r="BH122" s="27">
        <v>66.615546245276</v>
      </c>
    </row>
    <row r="123" spans="1:60" ht="12.75">
      <c r="A123" t="s">
        <v>59</v>
      </c>
      <c r="B123" t="s">
        <v>498</v>
      </c>
      <c r="D123" s="1">
        <v>136.914042472249</v>
      </c>
      <c r="F123" s="1">
        <v>75.57239769378499</v>
      </c>
      <c r="H123" s="1">
        <v>53.105127984061</v>
      </c>
      <c r="J123" s="1">
        <v>8.806928899397</v>
      </c>
      <c r="L123" s="1">
        <v>0</v>
      </c>
      <c r="N123" s="1">
        <v>1.6271192062309998</v>
      </c>
      <c r="P123" s="1">
        <v>4.781736816341</v>
      </c>
      <c r="R123" s="1">
        <v>0</v>
      </c>
      <c r="T123" s="1">
        <v>0.081274567465</v>
      </c>
      <c r="V123" s="1">
        <v>0.071064403857</v>
      </c>
      <c r="X123" s="1">
        <v>5.783360999875</v>
      </c>
      <c r="Z123" s="1">
        <v>0</v>
      </c>
      <c r="AB123" s="27">
        <v>1.136079</v>
      </c>
      <c r="AD123" s="1">
        <v>0.179705816559</v>
      </c>
      <c r="AF123" s="1">
        <v>61.341644778463994</v>
      </c>
      <c r="AH123" s="1">
        <v>44.444584538714</v>
      </c>
      <c r="AJ123" s="1">
        <v>7.97166709155</v>
      </c>
      <c r="AL123" s="1">
        <v>0</v>
      </c>
      <c r="AN123" s="1">
        <v>1.1265519744599999</v>
      </c>
      <c r="AP123" s="1">
        <v>3.780274691269</v>
      </c>
      <c r="AR123" s="1">
        <v>0</v>
      </c>
      <c r="AT123" s="1">
        <v>0</v>
      </c>
      <c r="AV123" s="1">
        <v>0</v>
      </c>
      <c r="AX123" s="1">
        <v>0.057292913779000004</v>
      </c>
      <c r="AZ123" s="1">
        <v>0.050095458903</v>
      </c>
      <c r="BB123" s="1">
        <v>3.911178109788</v>
      </c>
      <c r="BD123" s="27">
        <v>14.885989215669001</v>
      </c>
      <c r="BF123" s="31">
        <v>0</v>
      </c>
      <c r="BH123" s="27">
        <v>56.741021420079</v>
      </c>
    </row>
    <row r="124" spans="1:60" ht="12.75">
      <c r="A124" t="s">
        <v>60</v>
      </c>
      <c r="B124" t="s">
        <v>499</v>
      </c>
      <c r="D124" s="1">
        <v>201.459680521883</v>
      </c>
      <c r="F124" s="1">
        <v>110.83116134924599</v>
      </c>
      <c r="H124" s="1">
        <v>79.652950564959</v>
      </c>
      <c r="J124" s="1">
        <v>12.886571579417</v>
      </c>
      <c r="L124" s="1">
        <v>0</v>
      </c>
      <c r="N124" s="1">
        <v>1.483054610536</v>
      </c>
      <c r="P124" s="1">
        <v>6.87039307567</v>
      </c>
      <c r="R124" s="1">
        <v>0</v>
      </c>
      <c r="T124" s="1">
        <v>0.045080831122</v>
      </c>
      <c r="V124" s="1">
        <v>0.07250880231</v>
      </c>
      <c r="X124" s="1">
        <v>8.517206559414</v>
      </c>
      <c r="Z124" s="1">
        <v>0</v>
      </c>
      <c r="AB124" s="27">
        <v>1.037891</v>
      </c>
      <c r="AD124" s="1">
        <v>0.265504325818</v>
      </c>
      <c r="AF124" s="1">
        <v>90.628519172637</v>
      </c>
      <c r="AH124" s="1">
        <v>66.662908640477</v>
      </c>
      <c r="AJ124" s="1">
        <v>11.664390590185</v>
      </c>
      <c r="AL124" s="1">
        <v>0</v>
      </c>
      <c r="AN124" s="1">
        <v>1.026807435702</v>
      </c>
      <c r="AP124" s="1">
        <v>5.43149363099</v>
      </c>
      <c r="AR124" s="1">
        <v>0</v>
      </c>
      <c r="AT124" s="1">
        <v>0</v>
      </c>
      <c r="AV124" s="1">
        <v>0</v>
      </c>
      <c r="AX124" s="1">
        <v>0.031778848552</v>
      </c>
      <c r="AZ124" s="1">
        <v>0.051113659288000005</v>
      </c>
      <c r="BB124" s="1">
        <v>5.760026367444</v>
      </c>
      <c r="BD124" s="27">
        <v>43.79331216083</v>
      </c>
      <c r="BF124" s="31">
        <v>0</v>
      </c>
      <c r="BH124" s="27">
        <v>83.831380234689</v>
      </c>
    </row>
    <row r="125" spans="1:60" ht="12.75">
      <c r="A125" t="s">
        <v>61</v>
      </c>
      <c r="B125" t="s">
        <v>500</v>
      </c>
      <c r="D125" s="1">
        <v>60.804402255842</v>
      </c>
      <c r="F125" s="1">
        <v>33.896395551482</v>
      </c>
      <c r="H125" s="1">
        <v>20.695602386811</v>
      </c>
      <c r="J125" s="1">
        <v>4.138620087393</v>
      </c>
      <c r="L125" s="1">
        <v>0</v>
      </c>
      <c r="N125" s="1">
        <v>1.377529753071</v>
      </c>
      <c r="P125" s="1">
        <v>3.326326207</v>
      </c>
      <c r="R125" s="1">
        <v>0</v>
      </c>
      <c r="T125" s="1">
        <v>0.101381749398</v>
      </c>
      <c r="V125" s="1">
        <v>0.068637814457</v>
      </c>
      <c r="X125" s="1">
        <v>3.1615871490500003</v>
      </c>
      <c r="Z125" s="1">
        <v>0</v>
      </c>
      <c r="AB125" s="27">
        <v>0.947881</v>
      </c>
      <c r="AD125" s="1">
        <v>0.078829404302</v>
      </c>
      <c r="AF125" s="1">
        <v>26.90800670436</v>
      </c>
      <c r="AH125" s="1">
        <v>17.320501517976002</v>
      </c>
      <c r="AJ125" s="1">
        <v>3.746107403837</v>
      </c>
      <c r="AL125" s="1">
        <v>0</v>
      </c>
      <c r="AN125" s="1">
        <v>0.953746263493</v>
      </c>
      <c r="AP125" s="1">
        <v>2.629677721337</v>
      </c>
      <c r="AR125" s="1">
        <v>0</v>
      </c>
      <c r="AT125" s="1">
        <v>0</v>
      </c>
      <c r="AV125" s="1">
        <v>0</v>
      </c>
      <c r="AX125" s="1">
        <v>0.07146707768800001</v>
      </c>
      <c r="AZ125" s="1">
        <v>0.048384882258</v>
      </c>
      <c r="BB125" s="1">
        <v>2.138121837772</v>
      </c>
      <c r="BD125" s="27">
        <v>-25.527144633522997</v>
      </c>
      <c r="BF125" s="31">
        <v>0.486833</v>
      </c>
      <c r="BH125" s="27">
        <v>24.889906201533</v>
      </c>
    </row>
    <row r="126" spans="1:60" ht="12.75">
      <c r="A126" t="s">
        <v>62</v>
      </c>
      <c r="B126" t="s">
        <v>501</v>
      </c>
      <c r="D126" s="1">
        <v>146.92332809622</v>
      </c>
      <c r="F126" s="1">
        <v>80.340344807859</v>
      </c>
      <c r="H126" s="1">
        <v>58.790791698735</v>
      </c>
      <c r="J126" s="1">
        <v>9.909241983353</v>
      </c>
      <c r="L126" s="1">
        <v>0</v>
      </c>
      <c r="N126" s="1">
        <v>1.602713921114</v>
      </c>
      <c r="P126" s="1">
        <v>5.604832446922</v>
      </c>
      <c r="R126" s="1">
        <v>0</v>
      </c>
      <c r="T126" s="1">
        <v>0.069841864859</v>
      </c>
      <c r="V126" s="1">
        <v>0.070313316662</v>
      </c>
      <c r="X126" s="1">
        <v>4.097548791262</v>
      </c>
      <c r="Z126" s="1">
        <v>0</v>
      </c>
      <c r="AB126" s="27">
        <v>0</v>
      </c>
      <c r="AD126" s="1">
        <v>0.195060784953</v>
      </c>
      <c r="AF126" s="1">
        <v>66.58298328836</v>
      </c>
      <c r="AH126" s="1">
        <v>49.203013172976</v>
      </c>
      <c r="AJ126" s="1">
        <v>8.969435216664</v>
      </c>
      <c r="AL126" s="1">
        <v>0</v>
      </c>
      <c r="AN126" s="1">
        <v>1.109654735444</v>
      </c>
      <c r="AP126" s="1">
        <v>4.4309854476920005</v>
      </c>
      <c r="AR126" s="1">
        <v>0</v>
      </c>
      <c r="AT126" s="1">
        <v>0</v>
      </c>
      <c r="AV126" s="1">
        <v>0</v>
      </c>
      <c r="AX126" s="1">
        <v>0.049233654098</v>
      </c>
      <c r="AZ126" s="1">
        <v>0.049565994704</v>
      </c>
      <c r="BB126" s="1">
        <v>2.771095066782</v>
      </c>
      <c r="BD126" s="27">
        <v>32.523629285475</v>
      </c>
      <c r="BF126" s="31">
        <v>0</v>
      </c>
      <c r="BH126" s="27">
        <v>61.589259541733</v>
      </c>
    </row>
    <row r="127" spans="1:60" ht="12.75">
      <c r="A127" t="s">
        <v>63</v>
      </c>
      <c r="B127" t="s">
        <v>502</v>
      </c>
      <c r="D127" s="1">
        <v>157.91479308317102</v>
      </c>
      <c r="F127" s="1">
        <v>86.956641627045</v>
      </c>
      <c r="H127" s="1">
        <v>62.184574339948</v>
      </c>
      <c r="J127" s="1">
        <v>10.254372077618</v>
      </c>
      <c r="L127" s="1">
        <v>0</v>
      </c>
      <c r="N127" s="1">
        <v>1.375296170647</v>
      </c>
      <c r="P127" s="1">
        <v>5.006078558265</v>
      </c>
      <c r="R127" s="1">
        <v>0</v>
      </c>
      <c r="T127" s="1">
        <v>0.09896902622800001</v>
      </c>
      <c r="V127" s="1">
        <v>0.07129550761</v>
      </c>
      <c r="X127" s="1">
        <v>6.806540716613999</v>
      </c>
      <c r="Z127" s="1">
        <v>0</v>
      </c>
      <c r="AB127" s="27">
        <v>0.951637</v>
      </c>
      <c r="AD127" s="1">
        <v>0.20787823011599998</v>
      </c>
      <c r="AF127" s="1">
        <v>70.95815145612501</v>
      </c>
      <c r="AH127" s="1">
        <v>52.043327568765996</v>
      </c>
      <c r="AJ127" s="1">
        <v>9.281832676231</v>
      </c>
      <c r="AL127" s="1">
        <v>0</v>
      </c>
      <c r="AN127" s="1">
        <v>0.9521998207489999</v>
      </c>
      <c r="AP127" s="1">
        <v>3.9576314638729997</v>
      </c>
      <c r="AR127" s="1">
        <v>0</v>
      </c>
      <c r="AT127" s="1">
        <v>0</v>
      </c>
      <c r="AV127" s="1">
        <v>0</v>
      </c>
      <c r="AX127" s="1">
        <v>0.069766275766</v>
      </c>
      <c r="AZ127" s="1">
        <v>0.050258370965</v>
      </c>
      <c r="BB127" s="1">
        <v>4.603135279776001</v>
      </c>
      <c r="BD127" s="27">
        <v>35.225873850897</v>
      </c>
      <c r="BF127" s="31">
        <v>0</v>
      </c>
      <c r="BH127" s="27">
        <v>65.636290096916</v>
      </c>
    </row>
    <row r="128" spans="1:60" ht="12.75">
      <c r="A128" t="s">
        <v>175</v>
      </c>
      <c r="B128" t="s">
        <v>503</v>
      </c>
      <c r="D128" s="1">
        <v>68.15501725585</v>
      </c>
      <c r="F128" s="1">
        <v>38.113254497703004</v>
      </c>
      <c r="H128" s="1">
        <v>0</v>
      </c>
      <c r="J128" s="1">
        <v>0</v>
      </c>
      <c r="L128" s="1">
        <v>37.461862280864</v>
      </c>
      <c r="N128" s="1">
        <v>0.563382194824</v>
      </c>
      <c r="P128" s="1">
        <v>0</v>
      </c>
      <c r="R128" s="1">
        <v>0</v>
      </c>
      <c r="T128" s="1">
        <v>0</v>
      </c>
      <c r="V128" s="1">
        <v>0</v>
      </c>
      <c r="X128" s="1">
        <v>0</v>
      </c>
      <c r="Z128" s="1">
        <v>0</v>
      </c>
      <c r="AB128" s="27">
        <v>0</v>
      </c>
      <c r="AD128" s="1">
        <v>0.088010022014</v>
      </c>
      <c r="AF128" s="1">
        <v>30.041762758147</v>
      </c>
      <c r="AH128" s="1">
        <v>0</v>
      </c>
      <c r="AJ128" s="1">
        <v>0</v>
      </c>
      <c r="AL128" s="1">
        <v>29.651699558398</v>
      </c>
      <c r="AN128" s="1">
        <v>0.390063199749</v>
      </c>
      <c r="AP128" s="1">
        <v>0</v>
      </c>
      <c r="AR128" s="1">
        <v>0</v>
      </c>
      <c r="AT128" s="1">
        <v>0</v>
      </c>
      <c r="AV128" s="1">
        <v>0</v>
      </c>
      <c r="AX128" s="1">
        <v>0</v>
      </c>
      <c r="AZ128" s="1">
        <v>0</v>
      </c>
      <c r="BB128" s="1">
        <v>0</v>
      </c>
      <c r="BD128" s="27">
        <v>20.506120531748998</v>
      </c>
      <c r="BF128" s="31">
        <v>0</v>
      </c>
      <c r="BH128" s="27">
        <v>27.788630551286</v>
      </c>
    </row>
    <row r="129" ht="12.75">
      <c r="AD129" s="1"/>
    </row>
    <row r="130" spans="2:30" ht="12.75">
      <c r="B130" t="s">
        <v>504</v>
      </c>
      <c r="AD130" s="1"/>
    </row>
    <row r="131" spans="1:60" ht="12.75">
      <c r="A131" t="s">
        <v>64</v>
      </c>
      <c r="B131" t="s">
        <v>505</v>
      </c>
      <c r="D131" s="1">
        <v>273.396824030663</v>
      </c>
      <c r="F131" s="1">
        <v>149.373732904516</v>
      </c>
      <c r="H131" s="1">
        <v>106.845955684529</v>
      </c>
      <c r="J131" s="1">
        <v>20.803179907853</v>
      </c>
      <c r="L131" s="1">
        <v>0</v>
      </c>
      <c r="N131" s="1">
        <v>2.396800414996</v>
      </c>
      <c r="P131" s="1">
        <v>11.224631755275</v>
      </c>
      <c r="R131" s="1">
        <v>0</v>
      </c>
      <c r="T131" s="1">
        <v>0.069209796097</v>
      </c>
      <c r="V131" s="1">
        <v>0.076206462348</v>
      </c>
      <c r="X131" s="1">
        <v>7.594412182169</v>
      </c>
      <c r="Z131" s="1">
        <v>0</v>
      </c>
      <c r="AB131" s="27">
        <v>0</v>
      </c>
      <c r="AD131" s="1">
        <v>0.36333670124899997</v>
      </c>
      <c r="AF131" s="1">
        <v>124.02309112614701</v>
      </c>
      <c r="AH131" s="1">
        <v>89.421196978679</v>
      </c>
      <c r="AJ131" s="1">
        <v>18.830176394679</v>
      </c>
      <c r="AL131" s="1">
        <v>0</v>
      </c>
      <c r="AN131" s="1">
        <v>1.659448324107</v>
      </c>
      <c r="AP131" s="1">
        <v>8.873803175088</v>
      </c>
      <c r="AR131" s="1">
        <v>0</v>
      </c>
      <c r="AT131" s="1">
        <v>0</v>
      </c>
      <c r="AV131" s="1">
        <v>0</v>
      </c>
      <c r="AX131" s="1">
        <v>0.04878808961</v>
      </c>
      <c r="AZ131" s="1">
        <v>0.053720252270999996</v>
      </c>
      <c r="BB131" s="1">
        <v>5.135957911714</v>
      </c>
      <c r="BD131" s="27">
        <v>55.507585170924</v>
      </c>
      <c r="BF131" s="31">
        <v>0</v>
      </c>
      <c r="BH131" s="27">
        <v>114.721359291686</v>
      </c>
    </row>
    <row r="132" spans="1:60" ht="12.75">
      <c r="A132" t="s">
        <v>65</v>
      </c>
      <c r="B132" t="s">
        <v>506</v>
      </c>
      <c r="D132" s="1">
        <v>82.752847522127</v>
      </c>
      <c r="F132" s="1">
        <v>45.14403966986</v>
      </c>
      <c r="H132" s="1">
        <v>32.37865056796</v>
      </c>
      <c r="J132" s="1">
        <v>6.4786734089169995</v>
      </c>
      <c r="L132" s="1">
        <v>0</v>
      </c>
      <c r="N132" s="1">
        <v>1.1847663545009999</v>
      </c>
      <c r="P132" s="1">
        <v>3.9044977652529997</v>
      </c>
      <c r="R132" s="1">
        <v>0</v>
      </c>
      <c r="T132" s="1">
        <v>0.060322701318</v>
      </c>
      <c r="V132" s="1">
        <v>0.078979707376</v>
      </c>
      <c r="X132" s="1">
        <v>0.947970809368</v>
      </c>
      <c r="Z132" s="1">
        <v>0</v>
      </c>
      <c r="AB132" s="27">
        <v>0</v>
      </c>
      <c r="AD132" s="1">
        <v>0.110178355167</v>
      </c>
      <c r="AF132" s="1">
        <v>37.608807852267</v>
      </c>
      <c r="AH132" s="1">
        <v>27.098243183767</v>
      </c>
      <c r="AJ132" s="1">
        <v>5.864226701581001</v>
      </c>
      <c r="AL132" s="1">
        <v>0</v>
      </c>
      <c r="AN132" s="1">
        <v>0.8202846299309999</v>
      </c>
      <c r="AP132" s="1">
        <v>3.086760031138</v>
      </c>
      <c r="AR132" s="1">
        <v>0</v>
      </c>
      <c r="AT132" s="1">
        <v>0</v>
      </c>
      <c r="AV132" s="1">
        <v>0</v>
      </c>
      <c r="AX132" s="1">
        <v>0.042523306286</v>
      </c>
      <c r="AZ132" s="1">
        <v>0.055675197009000005</v>
      </c>
      <c r="BB132" s="1">
        <v>0.641094802555</v>
      </c>
      <c r="BD132" s="27">
        <v>9.379552750343</v>
      </c>
      <c r="BF132" s="31">
        <v>0</v>
      </c>
      <c r="BH132" s="27">
        <v>34.788147263347</v>
      </c>
    </row>
    <row r="133" spans="1:60" ht="12.75">
      <c r="A133" t="s">
        <v>66</v>
      </c>
      <c r="B133" t="s">
        <v>507</v>
      </c>
      <c r="D133" s="1">
        <v>161.92946299703402</v>
      </c>
      <c r="F133" s="1">
        <v>88.295684342268</v>
      </c>
      <c r="H133" s="1">
        <v>64.68645257307101</v>
      </c>
      <c r="J133" s="1">
        <v>12.002319816992</v>
      </c>
      <c r="L133" s="1">
        <v>0</v>
      </c>
      <c r="N133" s="1">
        <v>2.28664603589</v>
      </c>
      <c r="P133" s="1">
        <v>7.767569408007</v>
      </c>
      <c r="R133" s="1">
        <v>0</v>
      </c>
      <c r="T133" s="1">
        <v>0.075644302309</v>
      </c>
      <c r="V133" s="1">
        <v>0.079961898324</v>
      </c>
      <c r="X133" s="1">
        <v>1.181373589167</v>
      </c>
      <c r="Z133" s="1">
        <v>0</v>
      </c>
      <c r="AB133" s="27">
        <v>0</v>
      </c>
      <c r="AD133" s="1">
        <v>0.21571671850799998</v>
      </c>
      <c r="AF133" s="1">
        <v>73.63377865476599</v>
      </c>
      <c r="AH133" s="1">
        <v>54.137192000671</v>
      </c>
      <c r="AJ133" s="1">
        <v>10.864002537131</v>
      </c>
      <c r="AL133" s="1">
        <v>0</v>
      </c>
      <c r="AN133" s="1">
        <v>1.583181857088</v>
      </c>
      <c r="AP133" s="1">
        <v>6.140770011728</v>
      </c>
      <c r="AR133" s="1">
        <v>0</v>
      </c>
      <c r="AT133" s="1">
        <v>0</v>
      </c>
      <c r="AV133" s="1">
        <v>0</v>
      </c>
      <c r="AX133" s="1">
        <v>0.053323968682</v>
      </c>
      <c r="AZ133" s="1">
        <v>0.05636757327</v>
      </c>
      <c r="BB133" s="1">
        <v>0.798940706197</v>
      </c>
      <c r="BD133" s="27">
        <v>20.853667944704</v>
      </c>
      <c r="BF133" s="31">
        <v>0</v>
      </c>
      <c r="BH133" s="27">
        <v>68.111245255659</v>
      </c>
    </row>
    <row r="134" spans="1:60" ht="12.75">
      <c r="A134" t="s">
        <v>67</v>
      </c>
      <c r="B134" t="s">
        <v>508</v>
      </c>
      <c r="D134" s="1">
        <v>313.420722219169</v>
      </c>
      <c r="F134" s="1">
        <v>172.318720253441</v>
      </c>
      <c r="H134" s="1">
        <v>120.614487561802</v>
      </c>
      <c r="J134" s="1">
        <v>25.801621906785</v>
      </c>
      <c r="L134" s="1">
        <v>0</v>
      </c>
      <c r="N134" s="1">
        <v>3.936389308491</v>
      </c>
      <c r="P134" s="1">
        <v>11.860408994205</v>
      </c>
      <c r="R134" s="1">
        <v>0</v>
      </c>
      <c r="T134" s="1">
        <v>0.505559678837</v>
      </c>
      <c r="V134" s="1">
        <v>0.084121765867</v>
      </c>
      <c r="X134" s="1">
        <v>6.337037144434</v>
      </c>
      <c r="Z134" s="1">
        <v>0</v>
      </c>
      <c r="AB134" s="27">
        <v>2.765723</v>
      </c>
      <c r="AD134" s="1">
        <v>0.41337089302</v>
      </c>
      <c r="AF134" s="1">
        <v>141.10200196572802</v>
      </c>
      <c r="AH134" s="1">
        <v>100.944315408543</v>
      </c>
      <c r="AJ134" s="1">
        <v>23.354558962889</v>
      </c>
      <c r="AL134" s="1">
        <v>0</v>
      </c>
      <c r="AN134" s="1">
        <v>2.7253978262590004</v>
      </c>
      <c r="AP134" s="1">
        <v>9.376426530978</v>
      </c>
      <c r="AR134" s="1">
        <v>0</v>
      </c>
      <c r="AT134" s="1">
        <v>0</v>
      </c>
      <c r="AV134" s="1">
        <v>0</v>
      </c>
      <c r="AX134" s="1">
        <v>0.35638438928</v>
      </c>
      <c r="AZ134" s="1">
        <v>0.059299990377000004</v>
      </c>
      <c r="BB134" s="1">
        <v>4.2856188574019995</v>
      </c>
      <c r="BD134" s="27">
        <v>-32.260436915627</v>
      </c>
      <c r="BF134" s="31">
        <v>0.186087</v>
      </c>
      <c r="BH134" s="27">
        <v>130.519351818299</v>
      </c>
    </row>
    <row r="135" spans="1:60" ht="12.75">
      <c r="A135" t="s">
        <v>68</v>
      </c>
      <c r="B135" t="s">
        <v>509</v>
      </c>
      <c r="D135" s="1">
        <v>142.062760522521</v>
      </c>
      <c r="F135" s="1">
        <v>77.819356061064</v>
      </c>
      <c r="H135" s="1">
        <v>55.175781639171</v>
      </c>
      <c r="J135" s="1">
        <v>9.682563929834998</v>
      </c>
      <c r="L135" s="1">
        <v>0</v>
      </c>
      <c r="N135" s="1">
        <v>1.64778440258</v>
      </c>
      <c r="P135" s="1">
        <v>5.54081967504</v>
      </c>
      <c r="R135" s="1">
        <v>0</v>
      </c>
      <c r="T135" s="1">
        <v>0.061051833655000005</v>
      </c>
      <c r="V135" s="1">
        <v>0.074068752638</v>
      </c>
      <c r="X135" s="1">
        <v>5.449079047922</v>
      </c>
      <c r="Z135" s="1">
        <v>0</v>
      </c>
      <c r="AB135" s="27">
        <v>0</v>
      </c>
      <c r="AD135" s="1">
        <v>0.188206780222</v>
      </c>
      <c r="AF135" s="1">
        <v>64.243404461457</v>
      </c>
      <c r="AH135" s="1">
        <v>46.177549789311</v>
      </c>
      <c r="AJ135" s="1">
        <v>8.764255635876</v>
      </c>
      <c r="AL135" s="1">
        <v>0</v>
      </c>
      <c r="AN135" s="1">
        <v>1.140859726259</v>
      </c>
      <c r="AP135" s="1">
        <v>4.380379178306001</v>
      </c>
      <c r="AR135" s="1">
        <v>0</v>
      </c>
      <c r="AT135" s="1">
        <v>0</v>
      </c>
      <c r="AV135" s="1">
        <v>0</v>
      </c>
      <c r="AX135" s="1">
        <v>0.04303729384</v>
      </c>
      <c r="AZ135" s="1">
        <v>0.052213315702</v>
      </c>
      <c r="BB135" s="1">
        <v>3.685109522162</v>
      </c>
      <c r="BD135" s="27">
        <v>6.790018737021001</v>
      </c>
      <c r="BF135" s="31">
        <v>0</v>
      </c>
      <c r="BH135" s="27">
        <v>59.425149126848</v>
      </c>
    </row>
    <row r="136" spans="1:60" ht="12.75">
      <c r="A136" t="s">
        <v>176</v>
      </c>
      <c r="B136" t="s">
        <v>510</v>
      </c>
      <c r="D136" s="1">
        <v>49.992645312156</v>
      </c>
      <c r="F136" s="1">
        <v>27.962821793013</v>
      </c>
      <c r="H136" s="1">
        <v>0</v>
      </c>
      <c r="J136" s="1">
        <v>0</v>
      </c>
      <c r="L136" s="1">
        <v>27.372439804381003</v>
      </c>
      <c r="N136" s="1">
        <v>0.525843656827</v>
      </c>
      <c r="P136" s="1">
        <v>0</v>
      </c>
      <c r="R136" s="1">
        <v>0</v>
      </c>
      <c r="T136" s="1">
        <v>0</v>
      </c>
      <c r="V136" s="1">
        <v>0</v>
      </c>
      <c r="X136" s="1">
        <v>0</v>
      </c>
      <c r="Z136" s="1">
        <v>0</v>
      </c>
      <c r="AB136" s="27">
        <v>0</v>
      </c>
      <c r="AD136" s="1">
        <v>0.064538331805</v>
      </c>
      <c r="AF136" s="1">
        <v>22.029823519144</v>
      </c>
      <c r="AH136" s="1">
        <v>0</v>
      </c>
      <c r="AJ136" s="1">
        <v>0</v>
      </c>
      <c r="AL136" s="1">
        <v>21.665750495122</v>
      </c>
      <c r="AN136" s="1">
        <v>0.36407302402200004</v>
      </c>
      <c r="AP136" s="1">
        <v>0</v>
      </c>
      <c r="AR136" s="1">
        <v>0</v>
      </c>
      <c r="AT136" s="1">
        <v>0</v>
      </c>
      <c r="AV136" s="1">
        <v>0</v>
      </c>
      <c r="AX136" s="1">
        <v>0</v>
      </c>
      <c r="AZ136" s="1">
        <v>0</v>
      </c>
      <c r="BB136" s="1">
        <v>0</v>
      </c>
      <c r="BD136" s="27">
        <v>14.267768024895</v>
      </c>
      <c r="BF136" s="31">
        <v>0</v>
      </c>
      <c r="BH136" s="27">
        <v>20.377586755208</v>
      </c>
    </row>
    <row r="137" ht="12.75">
      <c r="AD137" s="1"/>
    </row>
    <row r="138" spans="2:30" ht="12.75">
      <c r="B138" t="s">
        <v>511</v>
      </c>
      <c r="AD138" s="1"/>
    </row>
    <row r="139" ht="12.75">
      <c r="AD139" s="1"/>
    </row>
    <row r="140" spans="1:60" ht="12.75">
      <c r="A140" t="s">
        <v>119</v>
      </c>
      <c r="B140" t="s">
        <v>512</v>
      </c>
      <c r="D140" s="1">
        <v>47.565711496852</v>
      </c>
      <c r="F140" s="1">
        <v>26.468526273334998</v>
      </c>
      <c r="H140" s="1">
        <v>15.700576903523</v>
      </c>
      <c r="J140" s="1">
        <v>4.198787957092001</v>
      </c>
      <c r="L140" s="1">
        <v>0</v>
      </c>
      <c r="N140" s="1">
        <v>1.138654671852</v>
      </c>
      <c r="P140" s="1">
        <v>2.330566095625</v>
      </c>
      <c r="R140" s="1">
        <v>0</v>
      </c>
      <c r="T140" s="1">
        <v>0.118904035866</v>
      </c>
      <c r="V140" s="1">
        <v>0.072739906062</v>
      </c>
      <c r="X140" s="1">
        <v>2.056271618535</v>
      </c>
      <c r="Z140" s="1">
        <v>0</v>
      </c>
      <c r="AB140" s="27">
        <v>0.790219</v>
      </c>
      <c r="AD140" s="1">
        <v>0.061806084778999994</v>
      </c>
      <c r="AF140" s="1">
        <v>21.097185223517002</v>
      </c>
      <c r="AH140" s="1">
        <v>13.140079762253</v>
      </c>
      <c r="AJ140" s="1">
        <v>3.800568866207</v>
      </c>
      <c r="AL140" s="1">
        <v>0</v>
      </c>
      <c r="AN140" s="1">
        <v>0.7883587532440001</v>
      </c>
      <c r="AP140" s="1">
        <v>1.842464436251</v>
      </c>
      <c r="AR140" s="1">
        <v>0</v>
      </c>
      <c r="AT140" s="1">
        <v>0</v>
      </c>
      <c r="AV140" s="1">
        <v>0</v>
      </c>
      <c r="AX140" s="1">
        <v>0.083819070189</v>
      </c>
      <c r="AZ140" s="1">
        <v>0.051276571348999996</v>
      </c>
      <c r="BB140" s="1">
        <v>1.3906177640239998</v>
      </c>
      <c r="BD140" s="27">
        <v>-9.652896936544</v>
      </c>
      <c r="BF140" s="31">
        <v>0.313915</v>
      </c>
      <c r="BH140" s="27">
        <v>19.514896331754</v>
      </c>
    </row>
    <row r="141" spans="1:60" ht="12.75">
      <c r="A141" t="s">
        <v>169</v>
      </c>
      <c r="B141" t="s">
        <v>513</v>
      </c>
      <c r="D141" s="1">
        <v>64.792145557078</v>
      </c>
      <c r="F141" s="1">
        <v>36.168823754642005</v>
      </c>
      <c r="H141" s="1">
        <v>19.609827814284</v>
      </c>
      <c r="J141" s="1">
        <v>5.454330792457999</v>
      </c>
      <c r="L141" s="1">
        <v>0</v>
      </c>
      <c r="N141" s="1">
        <v>1.0782261788210001</v>
      </c>
      <c r="P141" s="1">
        <v>2.6711060272559997</v>
      </c>
      <c r="R141" s="1">
        <v>0</v>
      </c>
      <c r="T141" s="1">
        <v>0.114882830583</v>
      </c>
      <c r="V141" s="1">
        <v>0.072451026371</v>
      </c>
      <c r="X141" s="1">
        <v>6.334980512077</v>
      </c>
      <c r="Z141" s="1">
        <v>0</v>
      </c>
      <c r="AB141" s="27">
        <v>0.749164</v>
      </c>
      <c r="AD141" s="1">
        <v>0.08385457279000001</v>
      </c>
      <c r="AF141" s="1">
        <v>28.623321802436003</v>
      </c>
      <c r="AH141" s="1">
        <v>16.411798317164</v>
      </c>
      <c r="AJ141" s="1">
        <v>4.937034212647</v>
      </c>
      <c r="AL141" s="1">
        <v>0</v>
      </c>
      <c r="AN141" s="1">
        <v>0.746520492177</v>
      </c>
      <c r="AP141" s="1">
        <v>2.111683453181</v>
      </c>
      <c r="AR141" s="1">
        <v>0</v>
      </c>
      <c r="AT141" s="1">
        <v>0</v>
      </c>
      <c r="AV141" s="1">
        <v>0</v>
      </c>
      <c r="AX141" s="1">
        <v>0.08098440031899999</v>
      </c>
      <c r="AZ141" s="1">
        <v>0.051072931272</v>
      </c>
      <c r="BB141" s="1">
        <v>4.284227995677</v>
      </c>
      <c r="BD141" s="27">
        <v>-2.072744337178</v>
      </c>
      <c r="BF141" s="31">
        <v>0.067525</v>
      </c>
      <c r="BH141" s="27">
        <v>26.476572667254</v>
      </c>
    </row>
    <row r="142" spans="1:60" ht="12.75">
      <c r="A142" t="s">
        <v>160</v>
      </c>
      <c r="B142" t="s">
        <v>514</v>
      </c>
      <c r="D142" s="1">
        <v>88.03306030854499</v>
      </c>
      <c r="F142" s="1">
        <v>48.342333070466</v>
      </c>
      <c r="H142" s="1">
        <v>32.644496838151</v>
      </c>
      <c r="J142" s="1">
        <v>7.174068488145999</v>
      </c>
      <c r="L142" s="1">
        <v>0</v>
      </c>
      <c r="N142" s="1">
        <v>0.7396099068190001</v>
      </c>
      <c r="P142" s="1">
        <v>4.438936711747</v>
      </c>
      <c r="R142" s="1">
        <v>0</v>
      </c>
      <c r="T142" s="1">
        <v>0.06260311759000001</v>
      </c>
      <c r="V142" s="1">
        <v>0.068695590395</v>
      </c>
      <c r="X142" s="1">
        <v>2.606048894022</v>
      </c>
      <c r="Z142" s="1">
        <v>0</v>
      </c>
      <c r="AB142" s="27">
        <v>0.491596</v>
      </c>
      <c r="AD142" s="1">
        <v>0.116277523596</v>
      </c>
      <c r="AF142" s="1">
        <v>39.690727238079</v>
      </c>
      <c r="AH142" s="1">
        <v>27.320734447386002</v>
      </c>
      <c r="AJ142" s="1">
        <v>6.493669510990999</v>
      </c>
      <c r="AL142" s="1">
        <v>0</v>
      </c>
      <c r="AN142" s="1">
        <v>0.51207618819</v>
      </c>
      <c r="AP142" s="1">
        <v>3.5092688602629996</v>
      </c>
      <c r="AR142" s="1">
        <v>0</v>
      </c>
      <c r="AT142" s="1">
        <v>0</v>
      </c>
      <c r="AV142" s="1">
        <v>0</v>
      </c>
      <c r="AX142" s="1">
        <v>0.044130841053</v>
      </c>
      <c r="AZ142" s="1">
        <v>0.048425610273</v>
      </c>
      <c r="BB142" s="1">
        <v>1.762421779923</v>
      </c>
      <c r="BD142" s="27">
        <v>17.496438662031</v>
      </c>
      <c r="BF142" s="31">
        <v>0</v>
      </c>
      <c r="BH142" s="27">
        <v>36.713922695223005</v>
      </c>
    </row>
    <row r="143" spans="1:60" ht="12.75">
      <c r="A143" t="s">
        <v>161</v>
      </c>
      <c r="B143" t="s">
        <v>515</v>
      </c>
      <c r="D143" s="1">
        <v>95.560950992317</v>
      </c>
      <c r="F143" s="1">
        <v>52.538932617086</v>
      </c>
      <c r="H143" s="1">
        <v>37.762038436962996</v>
      </c>
      <c r="J143" s="1">
        <v>6.657647792906</v>
      </c>
      <c r="L143" s="1">
        <v>0</v>
      </c>
      <c r="N143" s="1">
        <v>0.880156771966</v>
      </c>
      <c r="P143" s="1">
        <v>3.2006677189389996</v>
      </c>
      <c r="R143" s="1">
        <v>0</v>
      </c>
      <c r="T143" s="1">
        <v>0.303605620932</v>
      </c>
      <c r="V143" s="1">
        <v>0.067366743819</v>
      </c>
      <c r="X143" s="1">
        <v>2.943846693618</v>
      </c>
      <c r="Z143" s="1">
        <v>0</v>
      </c>
      <c r="AB143" s="27">
        <v>0.597566</v>
      </c>
      <c r="AD143" s="1">
        <v>0.126036837944</v>
      </c>
      <c r="AF143" s="1">
        <v>43.022018375231</v>
      </c>
      <c r="AH143" s="1">
        <v>31.603692023291</v>
      </c>
      <c r="AJ143" s="1">
        <v>6.026226897491</v>
      </c>
      <c r="AL143" s="1">
        <v>0</v>
      </c>
      <c r="AN143" s="1">
        <v>0.609385191629</v>
      </c>
      <c r="AP143" s="1">
        <v>2.530336494413</v>
      </c>
      <c r="AR143" s="1">
        <v>0</v>
      </c>
      <c r="AT143" s="1">
        <v>0</v>
      </c>
      <c r="AV143" s="1">
        <v>0</v>
      </c>
      <c r="AX143" s="1">
        <v>0.2140208334</v>
      </c>
      <c r="AZ143" s="1">
        <v>0.04748886592</v>
      </c>
      <c r="BB143" s="1">
        <v>1.9908680690870002</v>
      </c>
      <c r="BD143" s="27">
        <v>18.803506768778</v>
      </c>
      <c r="BF143" s="31">
        <v>0</v>
      </c>
      <c r="BH143" s="27">
        <v>39.795366997089</v>
      </c>
    </row>
    <row r="144" spans="1:60" ht="12.75">
      <c r="A144" t="s">
        <v>135</v>
      </c>
      <c r="B144" t="s">
        <v>516</v>
      </c>
      <c r="D144" s="1">
        <v>62.599663399768005</v>
      </c>
      <c r="F144" s="1">
        <v>34.450401671376</v>
      </c>
      <c r="H144" s="1">
        <v>23.360770408819</v>
      </c>
      <c r="J144" s="1">
        <v>5.946094862536</v>
      </c>
      <c r="L144" s="1">
        <v>0</v>
      </c>
      <c r="N144" s="1">
        <v>1.184946947022</v>
      </c>
      <c r="P144" s="1">
        <v>2.659057814673</v>
      </c>
      <c r="R144" s="1">
        <v>0</v>
      </c>
      <c r="T144" s="1">
        <v>0.328326211513</v>
      </c>
      <c r="V144" s="1">
        <v>0.067193416005</v>
      </c>
      <c r="X144" s="1">
        <v>0.021729239263</v>
      </c>
      <c r="Z144" s="1">
        <v>0</v>
      </c>
      <c r="AB144" s="27">
        <v>0.799817</v>
      </c>
      <c r="AD144" s="1">
        <v>0.082465771544</v>
      </c>
      <c r="AF144" s="1">
        <v>28.149261728393</v>
      </c>
      <c r="AH144" s="1">
        <v>19.551025950560998</v>
      </c>
      <c r="AJ144" s="1">
        <v>5.38215867079</v>
      </c>
      <c r="AL144" s="1">
        <v>0</v>
      </c>
      <c r="AN144" s="1">
        <v>0.820409664938</v>
      </c>
      <c r="AP144" s="1">
        <v>2.102158555669</v>
      </c>
      <c r="AR144" s="1">
        <v>0</v>
      </c>
      <c r="AT144" s="1">
        <v>0</v>
      </c>
      <c r="AV144" s="1">
        <v>0</v>
      </c>
      <c r="AX144" s="1">
        <v>0.231447129336</v>
      </c>
      <c r="AZ144" s="1">
        <v>0.047366681874000005</v>
      </c>
      <c r="BB144" s="1">
        <v>0.014695075225</v>
      </c>
      <c r="BD144" s="27">
        <v>-4.3336609947269995</v>
      </c>
      <c r="BF144" s="31">
        <v>0.133414</v>
      </c>
      <c r="BH144" s="27">
        <v>26.038067098763</v>
      </c>
    </row>
    <row r="145" ht="12.75">
      <c r="AD145" s="1"/>
    </row>
    <row r="146" spans="1:60" ht="12.75">
      <c r="A146" t="s">
        <v>145</v>
      </c>
      <c r="B146" t="s">
        <v>517</v>
      </c>
      <c r="D146" s="1">
        <v>34.287329134481</v>
      </c>
      <c r="F146" s="1">
        <v>19.296806555116003</v>
      </c>
      <c r="H146" s="1">
        <v>7.092453456432</v>
      </c>
      <c r="J146" s="1">
        <v>4.141397363173</v>
      </c>
      <c r="L146" s="1">
        <v>0</v>
      </c>
      <c r="N146" s="1">
        <v>0.712853977677</v>
      </c>
      <c r="P146" s="1">
        <v>1.796751104069</v>
      </c>
      <c r="R146" s="1">
        <v>0</v>
      </c>
      <c r="T146" s="1">
        <v>0.028887968986</v>
      </c>
      <c r="V146" s="1">
        <v>0.069042246024</v>
      </c>
      <c r="X146" s="1">
        <v>4.913743366557</v>
      </c>
      <c r="Z146" s="1">
        <v>0</v>
      </c>
      <c r="AB146" s="27">
        <v>0.497761</v>
      </c>
      <c r="AD146" s="1">
        <v>0.043916072197</v>
      </c>
      <c r="AF146" s="1">
        <v>14.990522579365</v>
      </c>
      <c r="AH146" s="1">
        <v>5.935794888318</v>
      </c>
      <c r="AJ146" s="1">
        <v>3.748621278787</v>
      </c>
      <c r="AL146" s="1">
        <v>0</v>
      </c>
      <c r="AN146" s="1">
        <v>0.49355145767999997</v>
      </c>
      <c r="AP146" s="1">
        <v>1.420448884182</v>
      </c>
      <c r="AR146" s="1">
        <v>0</v>
      </c>
      <c r="AT146" s="1">
        <v>0</v>
      </c>
      <c r="AV146" s="1">
        <v>0</v>
      </c>
      <c r="AX146" s="1">
        <v>0.020364007684</v>
      </c>
      <c r="AZ146" s="1">
        <v>0.048669978365000005</v>
      </c>
      <c r="BB146" s="1">
        <v>3.323072084349</v>
      </c>
      <c r="BD146" s="27">
        <v>-10.978949295837</v>
      </c>
      <c r="BF146" s="31">
        <v>0.422764</v>
      </c>
      <c r="BH146" s="27">
        <v>13.866233385912999</v>
      </c>
    </row>
    <row r="147" spans="1:60" ht="12.75">
      <c r="A147" t="s">
        <v>138</v>
      </c>
      <c r="B147" t="s">
        <v>518</v>
      </c>
      <c r="D147" s="1">
        <v>116.10773132260901</v>
      </c>
      <c r="F147" s="1">
        <v>63.441797472306995</v>
      </c>
      <c r="H147" s="1">
        <v>39.009467976698005</v>
      </c>
      <c r="J147" s="1">
        <v>13.477086453562999</v>
      </c>
      <c r="L147" s="1">
        <v>0</v>
      </c>
      <c r="N147" s="1">
        <v>1.76191887615</v>
      </c>
      <c r="P147" s="1">
        <v>4.049650373548</v>
      </c>
      <c r="R147" s="1">
        <v>0</v>
      </c>
      <c r="T147" s="1">
        <v>0.7468493285910001</v>
      </c>
      <c r="V147" s="1">
        <v>0.0812907449</v>
      </c>
      <c r="X147" s="1">
        <v>4.161244170842</v>
      </c>
      <c r="Z147" s="1">
        <v>0</v>
      </c>
      <c r="AB147" s="27">
        <v>0</v>
      </c>
      <c r="AD147" s="1">
        <v>0.15428954801599998</v>
      </c>
      <c r="AF147" s="1">
        <v>52.665933850302004</v>
      </c>
      <c r="AH147" s="1">
        <v>32.647687014726</v>
      </c>
      <c r="AJ147" s="1">
        <v>12.198900184059</v>
      </c>
      <c r="AL147" s="1">
        <v>0</v>
      </c>
      <c r="AN147" s="1">
        <v>1.219881850798</v>
      </c>
      <c r="AP147" s="1">
        <v>3.201512630995</v>
      </c>
      <c r="AR147" s="1">
        <v>0</v>
      </c>
      <c r="AT147" s="1">
        <v>0</v>
      </c>
      <c r="AV147" s="1">
        <v>0</v>
      </c>
      <c r="AX147" s="1">
        <v>0.526476799864</v>
      </c>
      <c r="AZ147" s="1">
        <v>0.057304317624000005</v>
      </c>
      <c r="BB147" s="1">
        <v>2.814171052237</v>
      </c>
      <c r="BD147" s="27">
        <v>1.61140002804</v>
      </c>
      <c r="BF147" s="31">
        <v>0</v>
      </c>
      <c r="BH147" s="27">
        <v>48.715988811529</v>
      </c>
    </row>
    <row r="148" spans="1:60" ht="12.75">
      <c r="A148" t="s">
        <v>120</v>
      </c>
      <c r="B148" t="s">
        <v>519</v>
      </c>
      <c r="D148" s="1">
        <v>201.312282743521</v>
      </c>
      <c r="F148" s="1">
        <v>110.472098594841</v>
      </c>
      <c r="H148" s="1">
        <v>71.830627918895</v>
      </c>
      <c r="J148" s="1">
        <v>16.957778127765</v>
      </c>
      <c r="L148" s="1">
        <v>0</v>
      </c>
      <c r="N148" s="1">
        <v>2.646182216169</v>
      </c>
      <c r="P148" s="1">
        <v>7.240266860852</v>
      </c>
      <c r="R148" s="1">
        <v>0</v>
      </c>
      <c r="T148" s="1">
        <v>0.624193901072</v>
      </c>
      <c r="V148" s="1">
        <v>0.078806379562</v>
      </c>
      <c r="X148" s="1">
        <v>10.828118773292</v>
      </c>
      <c r="Z148" s="1">
        <v>0</v>
      </c>
      <c r="AB148" s="27">
        <v>0</v>
      </c>
      <c r="AD148" s="1">
        <v>0.266124417233</v>
      </c>
      <c r="AF148" s="1">
        <v>90.84018414868</v>
      </c>
      <c r="AH148" s="1">
        <v>60.116273817632</v>
      </c>
      <c r="AJ148" s="1">
        <v>15.349478052011</v>
      </c>
      <c r="AL148" s="1">
        <v>0</v>
      </c>
      <c r="AN148" s="1">
        <v>1.83211026518</v>
      </c>
      <c r="AP148" s="1">
        <v>5.723902971526</v>
      </c>
      <c r="AR148" s="1">
        <v>0</v>
      </c>
      <c r="AT148" s="1">
        <v>0</v>
      </c>
      <c r="AV148" s="1">
        <v>0</v>
      </c>
      <c r="AX148" s="1">
        <v>0.440013259637</v>
      </c>
      <c r="AZ148" s="1">
        <v>0.055553012963</v>
      </c>
      <c r="BB148" s="1">
        <v>7.322852769731</v>
      </c>
      <c r="BD148" s="27">
        <v>-9.819495331429</v>
      </c>
      <c r="BF148" s="31">
        <v>0.097551</v>
      </c>
      <c r="BH148" s="27">
        <v>84.027170337529</v>
      </c>
    </row>
    <row r="149" spans="1:60" ht="12.75">
      <c r="A149" t="s">
        <v>170</v>
      </c>
      <c r="B149" t="s">
        <v>520</v>
      </c>
      <c r="D149" s="1">
        <v>65.548110090985</v>
      </c>
      <c r="F149" s="1">
        <v>36.894700093972</v>
      </c>
      <c r="H149" s="1">
        <v>17.510458828593002</v>
      </c>
      <c r="J149" s="1">
        <v>5.990377471577</v>
      </c>
      <c r="L149" s="1">
        <v>0</v>
      </c>
      <c r="N149" s="1">
        <v>1.883221755149</v>
      </c>
      <c r="P149" s="1">
        <v>3.73154699042</v>
      </c>
      <c r="R149" s="1">
        <v>0</v>
      </c>
      <c r="T149" s="1">
        <v>0.081274567465</v>
      </c>
      <c r="V149" s="1">
        <v>0.074357632329</v>
      </c>
      <c r="X149" s="1">
        <v>6.229302129601</v>
      </c>
      <c r="Z149" s="1">
        <v>0</v>
      </c>
      <c r="AB149" s="27">
        <v>1.310218</v>
      </c>
      <c r="AD149" s="1">
        <v>0.083942718838</v>
      </c>
      <c r="AF149" s="1">
        <v>28.653409997013</v>
      </c>
      <c r="AH149" s="1">
        <v>14.654800718165001</v>
      </c>
      <c r="AJ149" s="1">
        <v>5.422241453477</v>
      </c>
      <c r="AL149" s="1">
        <v>0</v>
      </c>
      <c r="AN149" s="1">
        <v>1.3038670912889998</v>
      </c>
      <c r="AP149" s="1">
        <v>2.950031168374</v>
      </c>
      <c r="AR149" s="1">
        <v>0</v>
      </c>
      <c r="AT149" s="1">
        <v>0</v>
      </c>
      <c r="AV149" s="1">
        <v>0</v>
      </c>
      <c r="AX149" s="1">
        <v>0.057292913779000004</v>
      </c>
      <c r="AZ149" s="1">
        <v>0.052416955779000005</v>
      </c>
      <c r="BB149" s="1">
        <v>4.212759696149</v>
      </c>
      <c r="BD149" s="27">
        <v>-9.170016382499</v>
      </c>
      <c r="BF149" s="31">
        <v>0.242443</v>
      </c>
      <c r="BH149" s="27">
        <v>26.504404247237</v>
      </c>
    </row>
    <row r="150" spans="1:60" ht="12.75">
      <c r="A150" t="s">
        <v>167</v>
      </c>
      <c r="B150" t="s">
        <v>521</v>
      </c>
      <c r="D150" s="1">
        <v>86.48372272072599</v>
      </c>
      <c r="F150" s="1">
        <v>48.600723481912</v>
      </c>
      <c r="H150" s="1">
        <v>25.229414496781</v>
      </c>
      <c r="J150" s="1">
        <v>7.20035303171</v>
      </c>
      <c r="L150" s="1">
        <v>0</v>
      </c>
      <c r="N150" s="1">
        <v>2.627700012807</v>
      </c>
      <c r="P150" s="1">
        <v>4.921632559664</v>
      </c>
      <c r="R150" s="1">
        <v>0</v>
      </c>
      <c r="T150" s="1">
        <v>0.124362128726</v>
      </c>
      <c r="V150" s="1">
        <v>0.072046594805</v>
      </c>
      <c r="X150" s="1">
        <v>6.5090860341429995</v>
      </c>
      <c r="Z150" s="1">
        <v>0</v>
      </c>
      <c r="AB150" s="27">
        <v>1.805147</v>
      </c>
      <c r="AD150" s="1">
        <v>0.110981623276</v>
      </c>
      <c r="AF150" s="1">
        <v>37.882999238815</v>
      </c>
      <c r="AH150" s="1">
        <v>21.114925959711</v>
      </c>
      <c r="AJ150" s="1">
        <v>6.517461190626</v>
      </c>
      <c r="AL150" s="1">
        <v>0</v>
      </c>
      <c r="AN150" s="1">
        <v>1.819313930031</v>
      </c>
      <c r="AP150" s="1">
        <v>3.890871396653</v>
      </c>
      <c r="AR150" s="1">
        <v>0</v>
      </c>
      <c r="AT150" s="1">
        <v>0</v>
      </c>
      <c r="AV150" s="1">
        <v>0</v>
      </c>
      <c r="AX150" s="1">
        <v>0.087666645801</v>
      </c>
      <c r="AZ150" s="1">
        <v>0.050787835164999996</v>
      </c>
      <c r="BB150" s="1">
        <v>4.401972280828</v>
      </c>
      <c r="BD150" s="27">
        <v>-28.307961556651</v>
      </c>
      <c r="BF150" s="31">
        <v>0.427671</v>
      </c>
      <c r="BH150" s="27">
        <v>35.041774295904005</v>
      </c>
    </row>
    <row r="151" ht="12.75">
      <c r="AD151" s="1"/>
    </row>
    <row r="152" spans="1:60" ht="12.75">
      <c r="A152" t="s">
        <v>168</v>
      </c>
      <c r="B152" t="s">
        <v>522</v>
      </c>
      <c r="D152" s="1">
        <v>104.749346159232</v>
      </c>
      <c r="F152" s="1">
        <v>57.589526756606</v>
      </c>
      <c r="H152" s="1">
        <v>36.840016074630995</v>
      </c>
      <c r="J152" s="1">
        <v>7.938594173529</v>
      </c>
      <c r="L152" s="1">
        <v>0</v>
      </c>
      <c r="N152" s="1">
        <v>2.2422638060530002</v>
      </c>
      <c r="P152" s="1">
        <v>4.594643400889</v>
      </c>
      <c r="R152" s="1">
        <v>0</v>
      </c>
      <c r="T152" s="1">
        <v>0.295849779019</v>
      </c>
      <c r="V152" s="1">
        <v>0.074242080452</v>
      </c>
      <c r="X152" s="1">
        <v>5.465758547121999</v>
      </c>
      <c r="Z152" s="1">
        <v>0</v>
      </c>
      <c r="AB152" s="27">
        <v>0</v>
      </c>
      <c r="AD152" s="1">
        <v>0.13815889491</v>
      </c>
      <c r="AF152" s="1">
        <v>47.159819402627</v>
      </c>
      <c r="AH152" s="1">
        <v>30.832035831416</v>
      </c>
      <c r="AJ152" s="1">
        <v>7.185686480406</v>
      </c>
      <c r="AL152" s="1">
        <v>0</v>
      </c>
      <c r="AN152" s="1">
        <v>1.552453384052</v>
      </c>
      <c r="AP152" s="1">
        <v>3.632365149088</v>
      </c>
      <c r="AR152" s="1">
        <v>0</v>
      </c>
      <c r="AT152" s="1">
        <v>0</v>
      </c>
      <c r="AV152" s="1">
        <v>0</v>
      </c>
      <c r="AX152" s="1">
        <v>0.208553504617</v>
      </c>
      <c r="AZ152" s="1">
        <v>0.052335499749</v>
      </c>
      <c r="BB152" s="1">
        <v>3.696389553299</v>
      </c>
      <c r="BD152" s="27">
        <v>-25.130562530085</v>
      </c>
      <c r="BF152" s="31">
        <v>0.347634</v>
      </c>
      <c r="BH152" s="27">
        <v>43.62283294743</v>
      </c>
    </row>
    <row r="153" spans="1:60" ht="12.75">
      <c r="A153" t="s">
        <v>117</v>
      </c>
      <c r="B153" t="s">
        <v>523</v>
      </c>
      <c r="D153" s="1">
        <v>223.119867153879</v>
      </c>
      <c r="F153" s="1">
        <v>123.251512749914</v>
      </c>
      <c r="H153" s="1">
        <v>82.94623800404399</v>
      </c>
      <c r="J153" s="1">
        <v>14.942104232462</v>
      </c>
      <c r="L153" s="1">
        <v>8.494047540539</v>
      </c>
      <c r="N153" s="1">
        <v>3.5440082310250003</v>
      </c>
      <c r="P153" s="1">
        <v>8.147492749811</v>
      </c>
      <c r="R153" s="1">
        <v>0</v>
      </c>
      <c r="T153" s="1">
        <v>0.434016890364</v>
      </c>
      <c r="V153" s="1">
        <v>0.090014911552</v>
      </c>
      <c r="X153" s="1">
        <v>1.38525541391</v>
      </c>
      <c r="Z153" s="1">
        <v>0.46245552941199997</v>
      </c>
      <c r="AB153" s="27">
        <v>2.513306</v>
      </c>
      <c r="AD153" s="1">
        <v>0.29257324679499996</v>
      </c>
      <c r="AF153" s="1">
        <v>99.868354403965</v>
      </c>
      <c r="AH153" s="1">
        <v>69.419116892919</v>
      </c>
      <c r="AJ153" s="1">
        <v>13.524973569003</v>
      </c>
      <c r="AL153" s="1">
        <v>6.723182734977001</v>
      </c>
      <c r="AN153" s="1">
        <v>2.4537289307849997</v>
      </c>
      <c r="AP153" s="1">
        <v>6.441124181939999</v>
      </c>
      <c r="AR153" s="1">
        <v>0</v>
      </c>
      <c r="AT153" s="1">
        <v>0</v>
      </c>
      <c r="AV153" s="1">
        <v>0</v>
      </c>
      <c r="AX153" s="1">
        <v>0.30595170241</v>
      </c>
      <c r="AZ153" s="1">
        <v>0.06345424794400001</v>
      </c>
      <c r="BB153" s="1">
        <v>0.9368221439859999</v>
      </c>
      <c r="BD153" s="27">
        <v>20.465210616092</v>
      </c>
      <c r="BF153" s="31">
        <v>0</v>
      </c>
      <c r="BH153" s="27">
        <v>92.378227823668</v>
      </c>
    </row>
    <row r="154" spans="1:60" ht="12.75">
      <c r="A154" t="s">
        <v>137</v>
      </c>
      <c r="B154" t="s">
        <v>524</v>
      </c>
      <c r="D154" s="1">
        <v>45.130644914618</v>
      </c>
      <c r="F154" s="1">
        <v>24.729767849245</v>
      </c>
      <c r="H154" s="1">
        <v>17.00264120024</v>
      </c>
      <c r="J154" s="1">
        <v>3.201431899092</v>
      </c>
      <c r="L154" s="1">
        <v>0</v>
      </c>
      <c r="N154" s="1">
        <v>0.5889486839720001</v>
      </c>
      <c r="P154" s="1">
        <v>2.1025752882170003</v>
      </c>
      <c r="R154" s="1">
        <v>0</v>
      </c>
      <c r="T154" s="1">
        <v>0.049102614164</v>
      </c>
      <c r="V154" s="1">
        <v>0.06574901755200001</v>
      </c>
      <c r="X154" s="1">
        <v>1.659552958049</v>
      </c>
      <c r="Z154" s="1">
        <v>0</v>
      </c>
      <c r="AB154" s="27">
        <v>0</v>
      </c>
      <c r="AD154" s="1">
        <v>0.059766187959</v>
      </c>
      <c r="AF154" s="1">
        <v>20.400877065373</v>
      </c>
      <c r="AH154" s="1">
        <v>14.229799510742</v>
      </c>
      <c r="AJ154" s="1">
        <v>2.8978034917</v>
      </c>
      <c r="AL154" s="1">
        <v>0</v>
      </c>
      <c r="AN154" s="1">
        <v>0.407764409788</v>
      </c>
      <c r="AP154" s="1">
        <v>1.662222839486</v>
      </c>
      <c r="AR154" s="1">
        <v>0</v>
      </c>
      <c r="AT154" s="1">
        <v>0</v>
      </c>
      <c r="AV154" s="1">
        <v>0</v>
      </c>
      <c r="AX154" s="1">
        <v>0.034613925701</v>
      </c>
      <c r="AZ154" s="1">
        <v>0.046348481489</v>
      </c>
      <c r="BB154" s="1">
        <v>1.122324406465</v>
      </c>
      <c r="BD154" s="27">
        <v>3.9044315041820004</v>
      </c>
      <c r="BF154" s="31">
        <v>0</v>
      </c>
      <c r="BH154" s="27">
        <v>18.87081128547</v>
      </c>
    </row>
    <row r="155" spans="1:60" ht="12.75">
      <c r="A155" t="s">
        <v>134</v>
      </c>
      <c r="B155" t="s">
        <v>525</v>
      </c>
      <c r="D155" s="1">
        <v>113.501027011353</v>
      </c>
      <c r="F155" s="1">
        <v>62.09505820840899</v>
      </c>
      <c r="H155" s="1">
        <v>43.353975827717</v>
      </c>
      <c r="J155" s="1">
        <v>8.803335052072</v>
      </c>
      <c r="L155" s="1">
        <v>0</v>
      </c>
      <c r="N155" s="1">
        <v>1.1981666725439999</v>
      </c>
      <c r="P155" s="1">
        <v>4.461330409022</v>
      </c>
      <c r="R155" s="1">
        <v>0</v>
      </c>
      <c r="T155" s="1">
        <v>0.13355370269800002</v>
      </c>
      <c r="V155" s="1">
        <v>0.071931042929</v>
      </c>
      <c r="X155" s="1">
        <v>3.922167133335</v>
      </c>
      <c r="Z155" s="1">
        <v>0</v>
      </c>
      <c r="AB155" s="27">
        <v>0</v>
      </c>
      <c r="AD155" s="1">
        <v>0.150598368092</v>
      </c>
      <c r="AF155" s="1">
        <v>51.405968802943995</v>
      </c>
      <c r="AH155" s="1">
        <v>36.283679503467</v>
      </c>
      <c r="AJ155" s="1">
        <v>7.968414089877</v>
      </c>
      <c r="AL155" s="1">
        <v>0</v>
      </c>
      <c r="AN155" s="1">
        <v>0.8295624718319999</v>
      </c>
      <c r="AP155" s="1">
        <v>3.526972537882</v>
      </c>
      <c r="AR155" s="1">
        <v>0</v>
      </c>
      <c r="AT155" s="1">
        <v>0</v>
      </c>
      <c r="AV155" s="1">
        <v>0</v>
      </c>
      <c r="AX155" s="1">
        <v>0.094146065766</v>
      </c>
      <c r="AZ155" s="1">
        <v>0.050706379134</v>
      </c>
      <c r="BB155" s="1">
        <v>2.6524877549859998</v>
      </c>
      <c r="BD155" s="27">
        <v>12.913314638581001</v>
      </c>
      <c r="BF155" s="31">
        <v>0</v>
      </c>
      <c r="BH155" s="27">
        <v>47.550521142723</v>
      </c>
    </row>
    <row r="156" spans="1:60" ht="12.75">
      <c r="A156" t="s">
        <v>164</v>
      </c>
      <c r="B156" t="s">
        <v>526</v>
      </c>
      <c r="D156" s="1">
        <v>252.084623917002</v>
      </c>
      <c r="F156" s="1">
        <v>138.710003682394</v>
      </c>
      <c r="H156" s="1">
        <v>101.142749051641</v>
      </c>
      <c r="J156" s="1">
        <v>16.735568276518002</v>
      </c>
      <c r="L156" s="1">
        <v>0</v>
      </c>
      <c r="N156" s="1">
        <v>2.924633530806</v>
      </c>
      <c r="P156" s="1">
        <v>9.019399326477</v>
      </c>
      <c r="R156" s="1">
        <v>0</v>
      </c>
      <c r="T156" s="1">
        <v>0.250177322292</v>
      </c>
      <c r="V156" s="1">
        <v>0.075108719524</v>
      </c>
      <c r="X156" s="1">
        <v>6.200919398601</v>
      </c>
      <c r="Z156" s="1">
        <v>0</v>
      </c>
      <c r="AB156" s="27">
        <v>2.029307</v>
      </c>
      <c r="AD156" s="1">
        <v>0.332141056535</v>
      </c>
      <c r="AF156" s="1">
        <v>113.37462023460799</v>
      </c>
      <c r="AH156" s="1">
        <v>84.648086377887</v>
      </c>
      <c r="AJ156" s="1">
        <v>15.148342902762</v>
      </c>
      <c r="AL156" s="1">
        <v>0</v>
      </c>
      <c r="AN156" s="1">
        <v>2.024898769608</v>
      </c>
      <c r="AP156" s="1">
        <v>7.130423173398</v>
      </c>
      <c r="AR156" s="1">
        <v>0</v>
      </c>
      <c r="AT156" s="1">
        <v>0</v>
      </c>
      <c r="AV156" s="1">
        <v>0</v>
      </c>
      <c r="AX156" s="1">
        <v>0.176357601188</v>
      </c>
      <c r="AZ156" s="1">
        <v>0.052946419979</v>
      </c>
      <c r="BB156" s="1">
        <v>4.193564989786</v>
      </c>
      <c r="BD156" s="27">
        <v>59.357070650552</v>
      </c>
      <c r="BF156" s="31">
        <v>0</v>
      </c>
      <c r="BH156" s="27">
        <v>104.871523717012</v>
      </c>
    </row>
    <row r="157" ht="12.75">
      <c r="AD157" s="1"/>
    </row>
    <row r="158" spans="1:60" ht="12.75">
      <c r="A158" t="s">
        <v>127</v>
      </c>
      <c r="B158" t="s">
        <v>527</v>
      </c>
      <c r="D158" s="1">
        <v>106.145820180449</v>
      </c>
      <c r="F158" s="1">
        <v>58.739833995434005</v>
      </c>
      <c r="H158" s="1">
        <v>38.973990271040996</v>
      </c>
      <c r="J158" s="1">
        <v>9.240055563838</v>
      </c>
      <c r="L158" s="1">
        <v>0</v>
      </c>
      <c r="N158" s="1">
        <v>2.121519763847</v>
      </c>
      <c r="P158" s="1">
        <v>4.275030025337</v>
      </c>
      <c r="R158" s="1">
        <v>0</v>
      </c>
      <c r="T158" s="1">
        <v>0.065188590814</v>
      </c>
      <c r="V158" s="1">
        <v>0.093828123467</v>
      </c>
      <c r="X158" s="1">
        <v>2.164240300529</v>
      </c>
      <c r="Z158" s="1">
        <v>0.218797294118</v>
      </c>
      <c r="AB158" s="27">
        <v>1.448304</v>
      </c>
      <c r="AD158" s="1">
        <v>0.138880062443</v>
      </c>
      <c r="AF158" s="1">
        <v>47.405986185015</v>
      </c>
      <c r="AH158" s="1">
        <v>32.617995119646004</v>
      </c>
      <c r="AJ158" s="1">
        <v>8.363715399972</v>
      </c>
      <c r="AL158" s="1">
        <v>0</v>
      </c>
      <c r="AN158" s="1">
        <v>1.4688550597069998</v>
      </c>
      <c r="AP158" s="1">
        <v>3.379689939013</v>
      </c>
      <c r="AR158" s="1">
        <v>0</v>
      </c>
      <c r="AT158" s="1">
        <v>0</v>
      </c>
      <c r="AV158" s="1">
        <v>0</v>
      </c>
      <c r="AX158" s="1">
        <v>0.045953419739999994</v>
      </c>
      <c r="AZ158" s="1">
        <v>0.066142296959</v>
      </c>
      <c r="BB158" s="1">
        <v>1.463634949977</v>
      </c>
      <c r="BD158" s="27">
        <v>5.72432659567</v>
      </c>
      <c r="BF158" s="31">
        <v>0</v>
      </c>
      <c r="BH158" s="27">
        <v>43.850537221138</v>
      </c>
    </row>
    <row r="159" spans="1:60" ht="12.75">
      <c r="A159" t="s">
        <v>152</v>
      </c>
      <c r="B159" t="s">
        <v>528</v>
      </c>
      <c r="D159" s="1">
        <v>71.142108636171</v>
      </c>
      <c r="F159" s="1">
        <v>38.987978244561</v>
      </c>
      <c r="H159" s="1">
        <v>27.486331532257</v>
      </c>
      <c r="J159" s="1">
        <v>4.535422427274</v>
      </c>
      <c r="L159" s="1">
        <v>0</v>
      </c>
      <c r="N159" s="1">
        <v>0.6392528190650001</v>
      </c>
      <c r="P159" s="1">
        <v>3.365603048217</v>
      </c>
      <c r="R159" s="1">
        <v>0</v>
      </c>
      <c r="T159" s="1">
        <v>0.028887968986</v>
      </c>
      <c r="V159" s="1">
        <v>0.066788984438</v>
      </c>
      <c r="X159" s="1">
        <v>2.771493073024</v>
      </c>
      <c r="Z159" s="1">
        <v>0</v>
      </c>
      <c r="AB159" s="27">
        <v>0</v>
      </c>
      <c r="AD159" s="1">
        <v>0.094198391299</v>
      </c>
      <c r="AF159" s="1">
        <v>32.15413039161</v>
      </c>
      <c r="AH159" s="1">
        <v>23.003778200312</v>
      </c>
      <c r="AJ159" s="1">
        <v>4.105276438902</v>
      </c>
      <c r="AL159" s="1">
        <v>0</v>
      </c>
      <c r="AN159" s="1">
        <v>0.442592972131</v>
      </c>
      <c r="AP159" s="1">
        <v>2.6607286249119997</v>
      </c>
      <c r="AR159" s="1">
        <v>0</v>
      </c>
      <c r="AT159" s="1">
        <v>0</v>
      </c>
      <c r="AV159" s="1">
        <v>0</v>
      </c>
      <c r="AX159" s="1">
        <v>0.020364007684</v>
      </c>
      <c r="AZ159" s="1">
        <v>0.047081585765999995</v>
      </c>
      <c r="BB159" s="1">
        <v>1.8743085619030002</v>
      </c>
      <c r="BD159" s="27">
        <v>7.309409882953999</v>
      </c>
      <c r="BF159" s="31">
        <v>0</v>
      </c>
      <c r="BH159" s="27">
        <v>29.742570612239</v>
      </c>
    </row>
    <row r="160" spans="1:60" ht="12.75">
      <c r="A160" t="s">
        <v>123</v>
      </c>
      <c r="B160" t="s">
        <v>529</v>
      </c>
      <c r="D160" s="1">
        <v>56.325609456997995</v>
      </c>
      <c r="F160" s="1">
        <v>30.951520512998</v>
      </c>
      <c r="H160" s="1">
        <v>21.577185668797</v>
      </c>
      <c r="J160" s="1">
        <v>4.319711433897</v>
      </c>
      <c r="L160" s="1">
        <v>0</v>
      </c>
      <c r="N160" s="1">
        <v>0.583381493017</v>
      </c>
      <c r="P160" s="1">
        <v>2.635235633293</v>
      </c>
      <c r="R160" s="1">
        <v>0</v>
      </c>
      <c r="T160" s="1">
        <v>0.042668107951999996</v>
      </c>
      <c r="V160" s="1">
        <v>0.066557880686</v>
      </c>
      <c r="X160" s="1">
        <v>1.244333639873</v>
      </c>
      <c r="Z160" s="1">
        <v>0</v>
      </c>
      <c r="AB160" s="27">
        <v>0.408111</v>
      </c>
      <c r="AD160" s="1">
        <v>0.074335655485</v>
      </c>
      <c r="AF160" s="1">
        <v>25.374088943999997</v>
      </c>
      <c r="AH160" s="1">
        <v>18.058313555937</v>
      </c>
      <c r="AJ160" s="1">
        <v>3.9100237864930003</v>
      </c>
      <c r="AL160" s="1">
        <v>0</v>
      </c>
      <c r="AN160" s="1">
        <v>0.403909910414</v>
      </c>
      <c r="AP160" s="1">
        <v>2.083325568238</v>
      </c>
      <c r="AR160" s="1">
        <v>0</v>
      </c>
      <c r="AT160" s="1">
        <v>0</v>
      </c>
      <c r="AV160" s="1">
        <v>0</v>
      </c>
      <c r="AX160" s="1">
        <v>0.03007804663</v>
      </c>
      <c r="AZ160" s="1">
        <v>0.046918673705000004</v>
      </c>
      <c r="BB160" s="1">
        <v>0.841519402584</v>
      </c>
      <c r="BD160" s="27">
        <v>7.307948145143</v>
      </c>
      <c r="BF160" s="31">
        <v>0</v>
      </c>
      <c r="BH160" s="27">
        <v>23.471032273200002</v>
      </c>
    </row>
    <row r="161" spans="1:60" ht="12.75">
      <c r="A161" t="s">
        <v>158</v>
      </c>
      <c r="B161" t="s">
        <v>530</v>
      </c>
      <c r="D161" s="1">
        <v>64.881637645158</v>
      </c>
      <c r="F161" s="1">
        <v>35.81162221158</v>
      </c>
      <c r="H161" s="1">
        <v>23.116013915391</v>
      </c>
      <c r="J161" s="1">
        <v>5.52225712196</v>
      </c>
      <c r="L161" s="1">
        <v>0</v>
      </c>
      <c r="N161" s="1">
        <v>1.266540648271</v>
      </c>
      <c r="P161" s="1">
        <v>2.715636087603</v>
      </c>
      <c r="R161" s="1">
        <v>0</v>
      </c>
      <c r="T161" s="1">
        <v>0.118904035866</v>
      </c>
      <c r="V161" s="1">
        <v>0.074993167648</v>
      </c>
      <c r="X161" s="1">
        <v>2.31388785677</v>
      </c>
      <c r="Z161" s="1">
        <v>0.598226176471</v>
      </c>
      <c r="AB161" s="27">
        <v>0</v>
      </c>
      <c r="AD161" s="1">
        <v>0.085163201602</v>
      </c>
      <c r="AF161" s="1">
        <v>29.070015433578</v>
      </c>
      <c r="AH161" s="1">
        <v>19.346185079698</v>
      </c>
      <c r="AJ161" s="1">
        <v>4.998518311329</v>
      </c>
      <c r="AL161" s="1">
        <v>0</v>
      </c>
      <c r="AN161" s="1">
        <v>0.8769018659360001</v>
      </c>
      <c r="AP161" s="1">
        <v>2.1468873689529997</v>
      </c>
      <c r="AR161" s="1">
        <v>0</v>
      </c>
      <c r="AT161" s="1">
        <v>0</v>
      </c>
      <c r="AV161" s="1">
        <v>0</v>
      </c>
      <c r="AX161" s="1">
        <v>0.083819070189</v>
      </c>
      <c r="AZ161" s="1">
        <v>0.052864963948</v>
      </c>
      <c r="BB161" s="1">
        <v>1.564838773526</v>
      </c>
      <c r="BD161" s="27">
        <v>6.686382891824</v>
      </c>
      <c r="BF161" s="31">
        <v>0</v>
      </c>
      <c r="BH161" s="27">
        <v>26.88976427606</v>
      </c>
    </row>
    <row r="162" spans="1:60" ht="12.75">
      <c r="A162" t="s">
        <v>116</v>
      </c>
      <c r="B162" t="s">
        <v>531</v>
      </c>
      <c r="D162" s="1">
        <v>65.14130335965</v>
      </c>
      <c r="F162" s="1">
        <v>35.956234150967</v>
      </c>
      <c r="H162" s="1">
        <v>24.885793559136</v>
      </c>
      <c r="J162" s="1">
        <v>4.087418931209</v>
      </c>
      <c r="L162" s="1">
        <v>2.021714215706</v>
      </c>
      <c r="N162" s="1">
        <v>1.051648489203</v>
      </c>
      <c r="P162" s="1">
        <v>2.008673007809</v>
      </c>
      <c r="R162" s="1">
        <v>0</v>
      </c>
      <c r="T162" s="1">
        <v>0.070646105915</v>
      </c>
      <c r="V162" s="1">
        <v>0.06933112571399999</v>
      </c>
      <c r="X162" s="1">
        <v>0.950731454383</v>
      </c>
      <c r="Z162" s="1">
        <v>0</v>
      </c>
      <c r="AB162" s="27">
        <v>0.724777</v>
      </c>
      <c r="AD162" s="1">
        <v>0.085500261893</v>
      </c>
      <c r="AF162" s="1">
        <v>29.185069208683</v>
      </c>
      <c r="AH162" s="1">
        <v>20.827343754523003</v>
      </c>
      <c r="AJ162" s="1">
        <v>3.6997622389719997</v>
      </c>
      <c r="AL162" s="1">
        <v>1.600221101332</v>
      </c>
      <c r="AN162" s="1">
        <v>0.728119167553</v>
      </c>
      <c r="AP162" s="1">
        <v>1.587986965009</v>
      </c>
      <c r="AR162" s="1">
        <v>0</v>
      </c>
      <c r="AT162" s="1">
        <v>0</v>
      </c>
      <c r="AV162" s="1">
        <v>0</v>
      </c>
      <c r="AX162" s="1">
        <v>0.049800588071999996</v>
      </c>
      <c r="AZ162" s="1">
        <v>0.048873618442</v>
      </c>
      <c r="BB162" s="1">
        <v>0.642961774779</v>
      </c>
      <c r="BD162" s="27">
        <v>12.215690398903</v>
      </c>
      <c r="BF162" s="31">
        <v>0</v>
      </c>
      <c r="BH162" s="27">
        <v>26.996189018032</v>
      </c>
    </row>
    <row r="163" ht="12.75">
      <c r="AD163" s="1"/>
    </row>
    <row r="164" spans="1:60" ht="12.75">
      <c r="A164" t="s">
        <v>128</v>
      </c>
      <c r="B164" t="s">
        <v>532</v>
      </c>
      <c r="D164" s="1">
        <v>160.11460952171902</v>
      </c>
      <c r="F164" s="1">
        <v>87.45797642280499</v>
      </c>
      <c r="H164" s="1">
        <v>63.881854337511</v>
      </c>
      <c r="J164" s="1">
        <v>11.982472393686</v>
      </c>
      <c r="L164" s="1">
        <v>0</v>
      </c>
      <c r="N164" s="1">
        <v>1.134442218933</v>
      </c>
      <c r="P164" s="1">
        <v>5.491820099573</v>
      </c>
      <c r="R164" s="1">
        <v>0</v>
      </c>
      <c r="T164" s="1">
        <v>0.038187006202999994</v>
      </c>
      <c r="V164" s="1">
        <v>0.11191199209</v>
      </c>
      <c r="X164" s="1">
        <v>4.604434291313</v>
      </c>
      <c r="Z164" s="1">
        <v>0</v>
      </c>
      <c r="AB164" s="27">
        <v>0</v>
      </c>
      <c r="AD164" s="1">
        <v>0.21285408349600002</v>
      </c>
      <c r="AF164" s="1">
        <v>72.656633098914</v>
      </c>
      <c r="AH164" s="1">
        <v>53.463810057015</v>
      </c>
      <c r="AJ164" s="1">
        <v>10.846037472007001</v>
      </c>
      <c r="AL164" s="1">
        <v>0</v>
      </c>
      <c r="AN164" s="1">
        <v>0.785442220064</v>
      </c>
      <c r="AP164" s="1">
        <v>4.341641819446999</v>
      </c>
      <c r="AR164" s="1">
        <v>0</v>
      </c>
      <c r="AT164" s="1">
        <v>0</v>
      </c>
      <c r="AV164" s="1">
        <v>0</v>
      </c>
      <c r="AX164" s="1">
        <v>0.026919181758</v>
      </c>
      <c r="AZ164" s="1">
        <v>0.078890165769</v>
      </c>
      <c r="BB164" s="1">
        <v>3.113892182855</v>
      </c>
      <c r="BD164" s="27">
        <v>30.537865160198</v>
      </c>
      <c r="BF164" s="31">
        <v>0</v>
      </c>
      <c r="BH164" s="27">
        <v>67.207385616496</v>
      </c>
    </row>
    <row r="165" spans="1:60" ht="12.75">
      <c r="A165" t="s">
        <v>141</v>
      </c>
      <c r="B165" t="s">
        <v>533</v>
      </c>
      <c r="D165" s="1">
        <v>198.89249703465302</v>
      </c>
      <c r="F165" s="1">
        <v>108.65093868586</v>
      </c>
      <c r="H165" s="1">
        <v>76.450517758351</v>
      </c>
      <c r="J165" s="1">
        <v>16.70943310633</v>
      </c>
      <c r="L165" s="1">
        <v>0</v>
      </c>
      <c r="N165" s="1">
        <v>1.377827407194</v>
      </c>
      <c r="P165" s="1">
        <v>7.028932191513</v>
      </c>
      <c r="R165" s="1">
        <v>0</v>
      </c>
      <c r="T165" s="1">
        <v>0.311648609258</v>
      </c>
      <c r="V165" s="1">
        <v>0.079673018633</v>
      </c>
      <c r="X165" s="1">
        <v>6.428535904992001</v>
      </c>
      <c r="Z165" s="1">
        <v>0</v>
      </c>
      <c r="AB165" s="27">
        <v>0</v>
      </c>
      <c r="AD165" s="1">
        <v>0.264370689589</v>
      </c>
      <c r="AF165" s="1">
        <v>90.241558348793</v>
      </c>
      <c r="AH165" s="1">
        <v>63.982738174725</v>
      </c>
      <c r="AJ165" s="1">
        <v>15.124686429717</v>
      </c>
      <c r="AL165" s="1">
        <v>0</v>
      </c>
      <c r="AN165" s="1">
        <v>0.95395234725</v>
      </c>
      <c r="AP165" s="1">
        <v>5.556829137776001</v>
      </c>
      <c r="AR165" s="1">
        <v>0</v>
      </c>
      <c r="AT165" s="1">
        <v>0</v>
      </c>
      <c r="AV165" s="1">
        <v>0</v>
      </c>
      <c r="AX165" s="1">
        <v>0.219690580419</v>
      </c>
      <c r="AZ165" s="1">
        <v>0.056163933193</v>
      </c>
      <c r="BB165" s="1">
        <v>4.347497745712</v>
      </c>
      <c r="BD165" s="27">
        <v>43.029098956125</v>
      </c>
      <c r="BF165" s="31">
        <v>0</v>
      </c>
      <c r="BH165" s="27">
        <v>83.473441472633</v>
      </c>
    </row>
    <row r="166" spans="1:60" ht="12.75">
      <c r="A166" t="s">
        <v>132</v>
      </c>
      <c r="B166" t="s">
        <v>534</v>
      </c>
      <c r="D166" s="1">
        <v>95.543185816466</v>
      </c>
      <c r="F166" s="1">
        <v>52.139812504961</v>
      </c>
      <c r="H166" s="1">
        <v>35.903847803362</v>
      </c>
      <c r="J166" s="1">
        <v>8.410764201488</v>
      </c>
      <c r="L166" s="1">
        <v>0</v>
      </c>
      <c r="N166" s="1">
        <v>0.925697852836</v>
      </c>
      <c r="P166" s="1">
        <v>4.514887414063</v>
      </c>
      <c r="R166" s="1">
        <v>0</v>
      </c>
      <c r="T166" s="1">
        <v>0.097360544115</v>
      </c>
      <c r="V166" s="1">
        <v>0.071931042929</v>
      </c>
      <c r="X166" s="1">
        <v>2.088169594943</v>
      </c>
      <c r="Z166" s="1">
        <v>0</v>
      </c>
      <c r="AB166" s="27">
        <v>0</v>
      </c>
      <c r="AD166" s="1">
        <v>0.127154051225</v>
      </c>
      <c r="AF166" s="1">
        <v>43.403373311506</v>
      </c>
      <c r="AH166" s="1">
        <v>30.048540687833</v>
      </c>
      <c r="AJ166" s="1">
        <v>7.613075223576</v>
      </c>
      <c r="AL166" s="1">
        <v>0</v>
      </c>
      <c r="AN166" s="1">
        <v>0.640916006567</v>
      </c>
      <c r="AP166" s="1">
        <v>3.569312841933</v>
      </c>
      <c r="AR166" s="1">
        <v>0</v>
      </c>
      <c r="AT166" s="1">
        <v>0</v>
      </c>
      <c r="AV166" s="1">
        <v>0</v>
      </c>
      <c r="AX166" s="1">
        <v>0.06863240781800001</v>
      </c>
      <c r="AZ166" s="1">
        <v>0.050706379134</v>
      </c>
      <c r="BB166" s="1">
        <v>1.412189764644</v>
      </c>
      <c r="BD166" s="27">
        <v>10.549889290555</v>
      </c>
      <c r="BF166" s="31">
        <v>0</v>
      </c>
      <c r="BH166" s="27">
        <v>40.148120313143004</v>
      </c>
    </row>
    <row r="167" spans="1:60" ht="12.75">
      <c r="A167" t="s">
        <v>159</v>
      </c>
      <c r="B167" t="s">
        <v>535</v>
      </c>
      <c r="D167" s="1">
        <v>95.33086862746</v>
      </c>
      <c r="F167" s="1">
        <v>52.391217666516</v>
      </c>
      <c r="H167" s="1">
        <v>32.490343751057</v>
      </c>
      <c r="J167" s="1">
        <v>8.107626633176</v>
      </c>
      <c r="L167" s="1">
        <v>0</v>
      </c>
      <c r="N167" s="1">
        <v>1.4489008587549999</v>
      </c>
      <c r="P167" s="1">
        <v>4.294562341705</v>
      </c>
      <c r="R167" s="1">
        <v>0</v>
      </c>
      <c r="T167" s="1">
        <v>0.08673208256500001</v>
      </c>
      <c r="V167" s="1">
        <v>0.076206462348</v>
      </c>
      <c r="X167" s="1">
        <v>5.761050001649</v>
      </c>
      <c r="Z167" s="1">
        <v>0</v>
      </c>
      <c r="AB167" s="27">
        <v>0</v>
      </c>
      <c r="AD167" s="1">
        <v>0.12579553526099999</v>
      </c>
      <c r="AF167" s="1">
        <v>42.939650960944</v>
      </c>
      <c r="AH167" s="1">
        <v>27.191721107783</v>
      </c>
      <c r="AJ167" s="1">
        <v>7.338687658383</v>
      </c>
      <c r="AL167" s="1">
        <v>0</v>
      </c>
      <c r="AN167" s="1">
        <v>1.003160749979</v>
      </c>
      <c r="AP167" s="1">
        <v>3.395131508481</v>
      </c>
      <c r="AR167" s="1">
        <v>0</v>
      </c>
      <c r="AT167" s="1">
        <v>0</v>
      </c>
      <c r="AV167" s="1">
        <v>0</v>
      </c>
      <c r="AX167" s="1">
        <v>0.061140082111000006</v>
      </c>
      <c r="AZ167" s="1">
        <v>0.053720252270999996</v>
      </c>
      <c r="BB167" s="1">
        <v>3.896089601935</v>
      </c>
      <c r="BD167" s="27">
        <v>0.421168091505</v>
      </c>
      <c r="BF167" s="31">
        <v>0</v>
      </c>
      <c r="BH167" s="27">
        <v>39.719177138873</v>
      </c>
    </row>
    <row r="168" spans="1:60" ht="12.75">
      <c r="A168" t="s">
        <v>124</v>
      </c>
      <c r="B168" t="s">
        <v>536</v>
      </c>
      <c r="D168" s="1">
        <v>90.088391868443</v>
      </c>
      <c r="F168" s="1">
        <v>49.104726411796</v>
      </c>
      <c r="H168" s="1">
        <v>36.845184081423994</v>
      </c>
      <c r="J168" s="1">
        <v>6.443643171908</v>
      </c>
      <c r="L168" s="1">
        <v>0</v>
      </c>
      <c r="N168" s="1">
        <v>0.736955726178</v>
      </c>
      <c r="P168" s="1">
        <v>3.9116872997909997</v>
      </c>
      <c r="R168" s="1">
        <v>0</v>
      </c>
      <c r="T168" s="1">
        <v>0.069209796097</v>
      </c>
      <c r="V168" s="1">
        <v>0.067193416005</v>
      </c>
      <c r="X168" s="1">
        <v>0.9107876190299999</v>
      </c>
      <c r="Z168" s="1">
        <v>0</v>
      </c>
      <c r="AB168" s="27">
        <v>0</v>
      </c>
      <c r="AD168" s="1">
        <v>0.120065301364</v>
      </c>
      <c r="AF168" s="1">
        <v>40.983665456647</v>
      </c>
      <c r="AH168" s="1">
        <v>30.836361024170998</v>
      </c>
      <c r="AJ168" s="1">
        <v>5.83251878265</v>
      </c>
      <c r="AL168" s="1">
        <v>0</v>
      </c>
      <c r="AN168" s="1">
        <v>0.510238540137</v>
      </c>
      <c r="AP168" s="1">
        <v>3.092443826901</v>
      </c>
      <c r="AR168" s="1">
        <v>0</v>
      </c>
      <c r="AT168" s="1">
        <v>0</v>
      </c>
      <c r="AV168" s="1">
        <v>0</v>
      </c>
      <c r="AX168" s="1">
        <v>0.04878808961</v>
      </c>
      <c r="AZ168" s="1">
        <v>0.047366681874000005</v>
      </c>
      <c r="BB168" s="1">
        <v>0.6159485113059999</v>
      </c>
      <c r="BD168" s="27">
        <v>21.224554613644997</v>
      </c>
      <c r="BF168" s="31">
        <v>0</v>
      </c>
      <c r="BH168" s="27">
        <v>37.909890547398</v>
      </c>
    </row>
    <row r="169" ht="12.75">
      <c r="AD169" s="1"/>
    </row>
    <row r="170" spans="1:60" ht="12.75">
      <c r="A170" t="s">
        <v>133</v>
      </c>
      <c r="B170" t="s">
        <v>537</v>
      </c>
      <c r="D170" s="1">
        <v>91.296976154741</v>
      </c>
      <c r="F170" s="1">
        <v>49.909999460435</v>
      </c>
      <c r="H170" s="1">
        <v>34.213626035658</v>
      </c>
      <c r="J170" s="1">
        <v>7.442614525628</v>
      </c>
      <c r="L170" s="1">
        <v>0</v>
      </c>
      <c r="N170" s="1">
        <v>1.3604269942129998</v>
      </c>
      <c r="P170" s="1">
        <v>4.25910005284</v>
      </c>
      <c r="R170" s="1">
        <v>0</v>
      </c>
      <c r="T170" s="1">
        <v>0.20191939234200001</v>
      </c>
      <c r="V170" s="1">
        <v>0.069620005405</v>
      </c>
      <c r="X170" s="1">
        <v>2.241445616763</v>
      </c>
      <c r="Z170" s="1">
        <v>0</v>
      </c>
      <c r="AB170" s="27">
        <v>0</v>
      </c>
      <c r="AD170" s="1">
        <v>0.121246837587</v>
      </c>
      <c r="AF170" s="1">
        <v>41.386976694306</v>
      </c>
      <c r="AH170" s="1">
        <v>28.633965352162</v>
      </c>
      <c r="AJ170" s="1">
        <v>6.736746255906</v>
      </c>
      <c r="AL170" s="1">
        <v>0</v>
      </c>
      <c r="AN170" s="1">
        <v>0.941905000304</v>
      </c>
      <c r="AP170" s="1">
        <v>3.367096257225</v>
      </c>
      <c r="AR170" s="1">
        <v>0</v>
      </c>
      <c r="AT170" s="1">
        <v>0</v>
      </c>
      <c r="AV170" s="1">
        <v>0</v>
      </c>
      <c r="AX170" s="1">
        <v>0.142339119071</v>
      </c>
      <c r="AZ170" s="1">
        <v>0.049077258519</v>
      </c>
      <c r="BB170" s="1">
        <v>1.515847451119</v>
      </c>
      <c r="BD170" s="27">
        <v>-27.162656304221</v>
      </c>
      <c r="BF170" s="31">
        <v>0.396248</v>
      </c>
      <c r="BH170" s="27">
        <v>38.282953442233</v>
      </c>
    </row>
    <row r="171" spans="1:60" ht="12.75">
      <c r="A171" t="s">
        <v>129</v>
      </c>
      <c r="B171" t="s">
        <v>538</v>
      </c>
      <c r="D171" s="1">
        <v>78.702339722351</v>
      </c>
      <c r="F171" s="1">
        <v>43.317222752644</v>
      </c>
      <c r="H171" s="1">
        <v>30.018370443606</v>
      </c>
      <c r="J171" s="1">
        <v>5.794163626578</v>
      </c>
      <c r="L171" s="1">
        <v>0</v>
      </c>
      <c r="N171" s="1">
        <v>0.873730737097</v>
      </c>
      <c r="P171" s="1">
        <v>3.5783895073139997</v>
      </c>
      <c r="R171" s="1">
        <v>0</v>
      </c>
      <c r="T171" s="1">
        <v>0.041364105032</v>
      </c>
      <c r="V171" s="1">
        <v>0.082272935848</v>
      </c>
      <c r="X171" s="1">
        <v>2.2129165426690003</v>
      </c>
      <c r="Z171" s="1">
        <v>0</v>
      </c>
      <c r="AB171" s="27">
        <v>0.612351</v>
      </c>
      <c r="AD171" s="1">
        <v>0.1036638545</v>
      </c>
      <c r="AF171" s="1">
        <v>35.385116969707</v>
      </c>
      <c r="AH171" s="1">
        <v>25.122884616636</v>
      </c>
      <c r="AJ171" s="1">
        <v>5.244636811841</v>
      </c>
      <c r="AL171" s="1">
        <v>0</v>
      </c>
      <c r="AN171" s="1">
        <v>0.6049360632299999</v>
      </c>
      <c r="AP171" s="1">
        <v>2.828950193112</v>
      </c>
      <c r="AR171" s="1">
        <v>0</v>
      </c>
      <c r="AT171" s="1">
        <v>0</v>
      </c>
      <c r="AV171" s="1">
        <v>0</v>
      </c>
      <c r="AX171" s="1">
        <v>0.029158815323</v>
      </c>
      <c r="AZ171" s="1">
        <v>0.057996693885</v>
      </c>
      <c r="BB171" s="1">
        <v>1.496553775679</v>
      </c>
      <c r="BD171" s="27">
        <v>3.466796072441</v>
      </c>
      <c r="BF171" s="31">
        <v>0</v>
      </c>
      <c r="BH171" s="27">
        <v>32.731233196979</v>
      </c>
    </row>
    <row r="172" spans="1:60" ht="12.75">
      <c r="A172" t="s">
        <v>130</v>
      </c>
      <c r="B172" t="s">
        <v>539</v>
      </c>
      <c r="D172" s="1">
        <v>65.72690627306</v>
      </c>
      <c r="F172" s="1">
        <v>36.184741562868</v>
      </c>
      <c r="H172" s="1">
        <v>24.677083465919</v>
      </c>
      <c r="J172" s="1">
        <v>5.646689991641</v>
      </c>
      <c r="L172" s="1">
        <v>0</v>
      </c>
      <c r="N172" s="1">
        <v>0.974848431139</v>
      </c>
      <c r="P172" s="1">
        <v>2.836639126291</v>
      </c>
      <c r="R172" s="1">
        <v>0</v>
      </c>
      <c r="T172" s="1">
        <v>0.065188590814</v>
      </c>
      <c r="V172" s="1">
        <v>0.07591758265700001</v>
      </c>
      <c r="X172" s="1">
        <v>1.125833675292</v>
      </c>
      <c r="Z172" s="1">
        <v>0.024104294118</v>
      </c>
      <c r="AB172" s="27">
        <v>0.67189</v>
      </c>
      <c r="AD172" s="1">
        <v>0.086546404997</v>
      </c>
      <c r="AF172" s="1">
        <v>29.542164710191997</v>
      </c>
      <c r="AH172" s="1">
        <v>20.652670728881002</v>
      </c>
      <c r="AJ172" s="1">
        <v>5.111149788621</v>
      </c>
      <c r="AL172" s="1">
        <v>0</v>
      </c>
      <c r="AN172" s="1">
        <v>0.6749458925280001</v>
      </c>
      <c r="AP172" s="1">
        <v>2.2425481596420003</v>
      </c>
      <c r="AR172" s="1">
        <v>0</v>
      </c>
      <c r="AT172" s="1">
        <v>0</v>
      </c>
      <c r="AV172" s="1">
        <v>0</v>
      </c>
      <c r="AX172" s="1">
        <v>0.045953419739999994</v>
      </c>
      <c r="AZ172" s="1">
        <v>0.053516612194</v>
      </c>
      <c r="BB172" s="1">
        <v>0.7613801085840001</v>
      </c>
      <c r="BD172" s="27">
        <v>-9.63603386038</v>
      </c>
      <c r="BF172" s="31">
        <v>0.245954</v>
      </c>
      <c r="BH172" s="27">
        <v>27.326502356927</v>
      </c>
    </row>
    <row r="173" spans="1:60" ht="12.75">
      <c r="A173" t="s">
        <v>122</v>
      </c>
      <c r="B173" t="s">
        <v>540</v>
      </c>
      <c r="D173" s="1">
        <v>62.940407893046</v>
      </c>
      <c r="F173" s="1">
        <v>34.634366868709996</v>
      </c>
      <c r="H173" s="1">
        <v>21.892906441888</v>
      </c>
      <c r="J173" s="1">
        <v>4.6919800266100005</v>
      </c>
      <c r="L173" s="1">
        <v>0</v>
      </c>
      <c r="N173" s="1">
        <v>1.326788548781</v>
      </c>
      <c r="P173" s="1">
        <v>2.836871724221</v>
      </c>
      <c r="R173" s="1">
        <v>0</v>
      </c>
      <c r="T173" s="1">
        <v>0.033016637514000004</v>
      </c>
      <c r="V173" s="1">
        <v>0.08342845461</v>
      </c>
      <c r="X173" s="1">
        <v>3.6864499646200004</v>
      </c>
      <c r="Z173" s="1">
        <v>0</v>
      </c>
      <c r="AB173" s="27">
        <v>0</v>
      </c>
      <c r="AD173" s="1">
        <v>0.082925070467</v>
      </c>
      <c r="AF173" s="1">
        <v>28.306041024336</v>
      </c>
      <c r="AH173" s="1">
        <v>18.322545639033002</v>
      </c>
      <c r="AJ173" s="1">
        <v>4.246985890269</v>
      </c>
      <c r="AL173" s="1">
        <v>0</v>
      </c>
      <c r="AN173" s="1">
        <v>0.918615091996</v>
      </c>
      <c r="AP173" s="1">
        <v>2.2427320434699998</v>
      </c>
      <c r="AR173" s="1">
        <v>0</v>
      </c>
      <c r="AT173" s="1">
        <v>0</v>
      </c>
      <c r="AV173" s="1">
        <v>0</v>
      </c>
      <c r="AX173" s="1">
        <v>0.023274431663</v>
      </c>
      <c r="AZ173" s="1">
        <v>0.058811254192</v>
      </c>
      <c r="BB173" s="1">
        <v>2.493076673713</v>
      </c>
      <c r="BD173" s="27">
        <v>0.313054311621</v>
      </c>
      <c r="BF173" s="31">
        <v>0</v>
      </c>
      <c r="BH173" s="27">
        <v>26.183087947510998</v>
      </c>
    </row>
    <row r="174" spans="1:60" ht="12.75">
      <c r="A174" t="s">
        <v>118</v>
      </c>
      <c r="B174" t="s">
        <v>541</v>
      </c>
      <c r="D174" s="1">
        <v>137.914598634689</v>
      </c>
      <c r="F174" s="1">
        <v>76.53918017368301</v>
      </c>
      <c r="H174" s="1">
        <v>48.19185941754</v>
      </c>
      <c r="J174" s="1">
        <v>9.497815537733</v>
      </c>
      <c r="L174" s="1">
        <v>4.035820239374</v>
      </c>
      <c r="N174" s="1">
        <v>2.205627642414</v>
      </c>
      <c r="P174" s="1">
        <v>4.697723549055</v>
      </c>
      <c r="R174" s="1">
        <v>0</v>
      </c>
      <c r="T174" s="1">
        <v>0.20191939234200001</v>
      </c>
      <c r="V174" s="1">
        <v>0.07528204733800001</v>
      </c>
      <c r="X174" s="1">
        <v>5.641189588315</v>
      </c>
      <c r="Z174" s="1">
        <v>0.274474</v>
      </c>
      <c r="AB174" s="27">
        <v>1.537664</v>
      </c>
      <c r="AD174" s="1">
        <v>0.179804759573</v>
      </c>
      <c r="AF174" s="1">
        <v>61.375418461006</v>
      </c>
      <c r="AH174" s="1">
        <v>40.332586536718004</v>
      </c>
      <c r="AJ174" s="1">
        <v>8.597029047088999</v>
      </c>
      <c r="AL174" s="1">
        <v>3.19442018959</v>
      </c>
      <c r="AN174" s="1">
        <v>1.5270879760809999</v>
      </c>
      <c r="AP174" s="1">
        <v>3.713856726364</v>
      </c>
      <c r="AR174" s="1">
        <v>0</v>
      </c>
      <c r="AT174" s="1">
        <v>0</v>
      </c>
      <c r="AV174" s="1">
        <v>0</v>
      </c>
      <c r="AX174" s="1">
        <v>0.142339119071</v>
      </c>
      <c r="AZ174" s="1">
        <v>0.053068604025</v>
      </c>
      <c r="BB174" s="1">
        <v>3.815030262067</v>
      </c>
      <c r="BD174" s="27">
        <v>23.41151726419</v>
      </c>
      <c r="BF174" s="31">
        <v>0</v>
      </c>
      <c r="BH174" s="27">
        <v>56.77226207643</v>
      </c>
    </row>
    <row r="175" ht="12.75">
      <c r="AD175" s="1"/>
    </row>
    <row r="176" spans="1:60" ht="12.75">
      <c r="A176" t="s">
        <v>162</v>
      </c>
      <c r="B176" t="s">
        <v>542</v>
      </c>
      <c r="D176" s="1">
        <v>189.277554482065</v>
      </c>
      <c r="F176" s="1">
        <v>103.264487507323</v>
      </c>
      <c r="H176" s="1">
        <v>75.093012998087</v>
      </c>
      <c r="J176" s="1">
        <v>15.330968992693</v>
      </c>
      <c r="L176" s="1">
        <v>0</v>
      </c>
      <c r="N176" s="1">
        <v>1.476906817565</v>
      </c>
      <c r="P176" s="1">
        <v>6.4832685953919995</v>
      </c>
      <c r="R176" s="1">
        <v>0</v>
      </c>
      <c r="T176" s="1">
        <v>0.322294403588</v>
      </c>
      <c r="V176" s="1">
        <v>0.076610893914</v>
      </c>
      <c r="X176" s="1">
        <v>4.229441858916</v>
      </c>
      <c r="Z176" s="1">
        <v>0</v>
      </c>
      <c r="AB176" s="27">
        <v>0</v>
      </c>
      <c r="AD176" s="1">
        <v>0.251982947169</v>
      </c>
      <c r="AF176" s="1">
        <v>86.01306697474199</v>
      </c>
      <c r="AH176" s="1">
        <v>62.846619359657</v>
      </c>
      <c r="AJ176" s="1">
        <v>13.876957835892</v>
      </c>
      <c r="AL176" s="1">
        <v>0</v>
      </c>
      <c r="AN176" s="1">
        <v>1.022550950816</v>
      </c>
      <c r="AP176" s="1">
        <v>5.125446491346</v>
      </c>
      <c r="AR176" s="1">
        <v>0</v>
      </c>
      <c r="AT176" s="1">
        <v>0</v>
      </c>
      <c r="AV176" s="1">
        <v>0</v>
      </c>
      <c r="AX176" s="1">
        <v>0.22719512453100002</v>
      </c>
      <c r="AZ176" s="1">
        <v>0.054005348379</v>
      </c>
      <c r="BB176" s="1">
        <v>2.86029186412</v>
      </c>
      <c r="BD176" s="27">
        <v>26.796378089326</v>
      </c>
      <c r="BF176" s="31">
        <v>0</v>
      </c>
      <c r="BH176" s="27">
        <v>79.562086951636</v>
      </c>
    </row>
    <row r="177" spans="1:60" ht="12.75">
      <c r="A177" t="s">
        <v>151</v>
      </c>
      <c r="B177" t="s">
        <v>543</v>
      </c>
      <c r="D177" s="1">
        <v>83.38850280343799</v>
      </c>
      <c r="F177" s="1">
        <v>45.973297891576</v>
      </c>
      <c r="H177" s="1">
        <v>30.689945356507</v>
      </c>
      <c r="J177" s="1">
        <v>6.292826732109</v>
      </c>
      <c r="L177" s="1">
        <v>0</v>
      </c>
      <c r="N177" s="1">
        <v>0.901906699942</v>
      </c>
      <c r="P177" s="1">
        <v>3.914913931501</v>
      </c>
      <c r="R177" s="1">
        <v>0</v>
      </c>
      <c r="T177" s="1">
        <v>0.12148950909</v>
      </c>
      <c r="V177" s="1">
        <v>0.06846448664299999</v>
      </c>
      <c r="X177" s="1">
        <v>3.224869997689</v>
      </c>
      <c r="Z177" s="1">
        <v>0</v>
      </c>
      <c r="AB177" s="27">
        <v>0.64927</v>
      </c>
      <c r="AD177" s="1">
        <v>0.109611178094</v>
      </c>
      <c r="AF177" s="1">
        <v>37.415204911862</v>
      </c>
      <c r="AH177" s="1">
        <v>25.684937079808</v>
      </c>
      <c r="AJ177" s="1">
        <v>5.696005990989</v>
      </c>
      <c r="AL177" s="1">
        <v>0</v>
      </c>
      <c r="AN177" s="1">
        <v>0.624443968032</v>
      </c>
      <c r="AP177" s="1">
        <v>3.0949946896230003</v>
      </c>
      <c r="AR177" s="1">
        <v>0</v>
      </c>
      <c r="AT177" s="1">
        <v>0</v>
      </c>
      <c r="AV177" s="1">
        <v>0</v>
      </c>
      <c r="AX177" s="1">
        <v>0.085641648877</v>
      </c>
      <c r="AZ177" s="1">
        <v>0.048262698212</v>
      </c>
      <c r="BB177" s="1">
        <v>2.180918836321</v>
      </c>
      <c r="BD177" s="27">
        <v>-6.555357248421999</v>
      </c>
      <c r="BF177" s="31">
        <v>0.149085</v>
      </c>
      <c r="BH177" s="27">
        <v>34.609064543472</v>
      </c>
    </row>
    <row r="178" spans="1:60" ht="12.75">
      <c r="A178" t="s">
        <v>154</v>
      </c>
      <c r="B178" t="s">
        <v>544</v>
      </c>
      <c r="D178" s="1">
        <v>114.32205521286599</v>
      </c>
      <c r="F178" s="1">
        <v>62.368951580383005</v>
      </c>
      <c r="H178" s="1">
        <v>46.02956111881</v>
      </c>
      <c r="J178" s="1">
        <v>8.519368790336</v>
      </c>
      <c r="L178" s="1">
        <v>0</v>
      </c>
      <c r="N178" s="1">
        <v>1.41064936266</v>
      </c>
      <c r="P178" s="1">
        <v>4.369531871702</v>
      </c>
      <c r="R178" s="1">
        <v>0</v>
      </c>
      <c r="T178" s="1">
        <v>0.319978743994</v>
      </c>
      <c r="V178" s="1">
        <v>0.06921557383799999</v>
      </c>
      <c r="X178" s="1">
        <v>1.498444870693</v>
      </c>
      <c r="Z178" s="1">
        <v>0</v>
      </c>
      <c r="AB178" s="27">
        <v>0</v>
      </c>
      <c r="AD178" s="1">
        <v>0.152201248349</v>
      </c>
      <c r="AF178" s="1">
        <v>51.953103632483</v>
      </c>
      <c r="AH178" s="1">
        <v>38.522922325671004</v>
      </c>
      <c r="AJ178" s="1">
        <v>7.711379596962</v>
      </c>
      <c r="AL178" s="1">
        <v>0</v>
      </c>
      <c r="AN178" s="1">
        <v>0.9766769507049999</v>
      </c>
      <c r="AP178" s="1">
        <v>3.454399809467</v>
      </c>
      <c r="AR178" s="1">
        <v>0</v>
      </c>
      <c r="AT178" s="1">
        <v>0</v>
      </c>
      <c r="AV178" s="1">
        <v>0</v>
      </c>
      <c r="AX178" s="1">
        <v>0.225562745675</v>
      </c>
      <c r="AZ178" s="1">
        <v>0.048792162412</v>
      </c>
      <c r="BB178" s="1">
        <v>1.013370041591</v>
      </c>
      <c r="BD178" s="27">
        <v>8.990416306407</v>
      </c>
      <c r="BF178" s="31">
        <v>0</v>
      </c>
      <c r="BH178" s="27">
        <v>48.056620860047</v>
      </c>
    </row>
    <row r="179" spans="1:60" ht="12.75">
      <c r="A179" t="s">
        <v>136</v>
      </c>
      <c r="B179" t="s">
        <v>545</v>
      </c>
      <c r="D179" s="1">
        <v>34.78988624535901</v>
      </c>
      <c r="F179" s="1">
        <v>19.337260457331002</v>
      </c>
      <c r="H179" s="1">
        <v>12.688385332106</v>
      </c>
      <c r="J179" s="1">
        <v>2.696343900136</v>
      </c>
      <c r="L179" s="1">
        <v>0</v>
      </c>
      <c r="N179" s="1">
        <v>1.046417776823</v>
      </c>
      <c r="P179" s="1">
        <v>1.954016324776</v>
      </c>
      <c r="R179" s="1">
        <v>0</v>
      </c>
      <c r="T179" s="1">
        <v>0.08931755579</v>
      </c>
      <c r="V179" s="1">
        <v>0.067135640067</v>
      </c>
      <c r="X179" s="1">
        <v>0.019693082894</v>
      </c>
      <c r="Z179" s="1">
        <v>0</v>
      </c>
      <c r="AB179" s="27">
        <v>0.730681</v>
      </c>
      <c r="AD179" s="1">
        <v>0.04526984474</v>
      </c>
      <c r="AF179" s="1">
        <v>15.452625788028</v>
      </c>
      <c r="AH179" s="1">
        <v>10.619125420841</v>
      </c>
      <c r="AJ179" s="1">
        <v>2.440618765264</v>
      </c>
      <c r="AL179" s="1">
        <v>0</v>
      </c>
      <c r="AN179" s="1">
        <v>0.724497632426</v>
      </c>
      <c r="AP179" s="1">
        <v>1.544777293814</v>
      </c>
      <c r="AR179" s="1">
        <v>0</v>
      </c>
      <c r="AT179" s="1">
        <v>0</v>
      </c>
      <c r="AV179" s="1">
        <v>0</v>
      </c>
      <c r="AX179" s="1">
        <v>0.062962660799</v>
      </c>
      <c r="AZ179" s="1">
        <v>0.047325953858</v>
      </c>
      <c r="BB179" s="1">
        <v>0.013318061026</v>
      </c>
      <c r="BD179" s="27">
        <v>-14.25560877271</v>
      </c>
      <c r="BF179" s="31">
        <v>0.479854</v>
      </c>
      <c r="BH179" s="27">
        <v>14.293678853926</v>
      </c>
    </row>
    <row r="180" spans="1:60" ht="12.75">
      <c r="A180" t="s">
        <v>139</v>
      </c>
      <c r="B180" t="s">
        <v>546</v>
      </c>
      <c r="D180" s="1">
        <v>95.27623561103199</v>
      </c>
      <c r="F180" s="1">
        <v>52.063366406488</v>
      </c>
      <c r="H180" s="1">
        <v>31.960950721434</v>
      </c>
      <c r="J180" s="1">
        <v>10.995585691326</v>
      </c>
      <c r="L180" s="1">
        <v>0</v>
      </c>
      <c r="N180" s="1">
        <v>1.012515207474</v>
      </c>
      <c r="P180" s="1">
        <v>3.593150839999</v>
      </c>
      <c r="R180" s="1">
        <v>0</v>
      </c>
      <c r="T180" s="1">
        <v>0.32256421721899997</v>
      </c>
      <c r="V180" s="1">
        <v>0.074473184205</v>
      </c>
      <c r="X180" s="1">
        <v>3.9775305923700004</v>
      </c>
      <c r="Z180" s="1">
        <v>0</v>
      </c>
      <c r="AB180" s="27">
        <v>0</v>
      </c>
      <c r="AD180" s="1">
        <v>0.126595952461</v>
      </c>
      <c r="AF180" s="1">
        <v>43.212869204545</v>
      </c>
      <c r="AH180" s="1">
        <v>26.748663080196998</v>
      </c>
      <c r="AJ180" s="1">
        <v>9.952748524388001</v>
      </c>
      <c r="AL180" s="1">
        <v>0</v>
      </c>
      <c r="AN180" s="1">
        <v>0.701024855329</v>
      </c>
      <c r="AP180" s="1">
        <v>2.8406199889429997</v>
      </c>
      <c r="AR180" s="1">
        <v>0</v>
      </c>
      <c r="AT180" s="1">
        <v>0</v>
      </c>
      <c r="AV180" s="1">
        <v>0</v>
      </c>
      <c r="AX180" s="1">
        <v>0.227385324363</v>
      </c>
      <c r="AZ180" s="1">
        <v>0.05249841181</v>
      </c>
      <c r="BB180" s="1">
        <v>2.6899290195149996</v>
      </c>
      <c r="BD180" s="27">
        <v>4.3820523882149995</v>
      </c>
      <c r="BF180" s="31">
        <v>0</v>
      </c>
      <c r="BH180" s="27">
        <v>39.971904014204</v>
      </c>
    </row>
    <row r="181" ht="12.75">
      <c r="AD181" s="1"/>
    </row>
    <row r="182" spans="1:60" ht="12.75">
      <c r="A182" t="s">
        <v>147</v>
      </c>
      <c r="B182" t="s">
        <v>547</v>
      </c>
      <c r="D182" s="1">
        <v>60.516226731065</v>
      </c>
      <c r="F182" s="1">
        <v>33.179212863844</v>
      </c>
      <c r="H182" s="1">
        <v>20.093787067692002</v>
      </c>
      <c r="J182" s="1">
        <v>5.961525193822</v>
      </c>
      <c r="L182" s="1">
        <v>0</v>
      </c>
      <c r="N182" s="1">
        <v>1.0121869643899999</v>
      </c>
      <c r="P182" s="1">
        <v>2.943064928517</v>
      </c>
      <c r="R182" s="1">
        <v>0</v>
      </c>
      <c r="T182" s="1">
        <v>0.20191939234200001</v>
      </c>
      <c r="V182" s="1">
        <v>0.07164216323799999</v>
      </c>
      <c r="X182" s="1">
        <v>2.815000934816</v>
      </c>
      <c r="Z182" s="1">
        <v>0</v>
      </c>
      <c r="AB182" s="27">
        <v>0</v>
      </c>
      <c r="AD182" s="1">
        <v>0.080086219028</v>
      </c>
      <c r="AF182" s="1">
        <v>27.337013867219998</v>
      </c>
      <c r="AH182" s="1">
        <v>16.816832044939</v>
      </c>
      <c r="AJ182" s="1">
        <v>5.396125567256</v>
      </c>
      <c r="AL182" s="1">
        <v>0</v>
      </c>
      <c r="AN182" s="1">
        <v>0.700797593003</v>
      </c>
      <c r="AP182" s="1">
        <v>2.3266846945679998</v>
      </c>
      <c r="AR182" s="1">
        <v>0</v>
      </c>
      <c r="AT182" s="1">
        <v>0</v>
      </c>
      <c r="AV182" s="1">
        <v>0</v>
      </c>
      <c r="AX182" s="1">
        <v>0.142339119071</v>
      </c>
      <c r="AZ182" s="1">
        <v>0.050502739057</v>
      </c>
      <c r="BB182" s="1">
        <v>1.903732109326</v>
      </c>
      <c r="BD182" s="27">
        <v>-21.766979811157</v>
      </c>
      <c r="BF182" s="31">
        <v>0.443283</v>
      </c>
      <c r="BH182" s="27">
        <v>25.286737827179</v>
      </c>
    </row>
    <row r="183" spans="1:60" ht="12.75">
      <c r="A183" t="s">
        <v>125</v>
      </c>
      <c r="B183" t="s">
        <v>548</v>
      </c>
      <c r="D183" s="1">
        <v>70.746361318965</v>
      </c>
      <c r="F183" s="1">
        <v>38.635062391068</v>
      </c>
      <c r="H183" s="1">
        <v>28.108770343805</v>
      </c>
      <c r="J183" s="1">
        <v>4.989947704263</v>
      </c>
      <c r="L183" s="1">
        <v>0</v>
      </c>
      <c r="N183" s="1">
        <v>0.830427356395</v>
      </c>
      <c r="P183" s="1">
        <v>3.257047795267</v>
      </c>
      <c r="R183" s="1">
        <v>0</v>
      </c>
      <c r="T183" s="1">
        <v>0.065188590814</v>
      </c>
      <c r="V183" s="1">
        <v>0.06782895132399999</v>
      </c>
      <c r="X183" s="1">
        <v>1.221778736492</v>
      </c>
      <c r="Z183" s="1">
        <v>0</v>
      </c>
      <c r="AB183" s="27">
        <v>0</v>
      </c>
      <c r="AD183" s="1">
        <v>0.094072912708</v>
      </c>
      <c r="AF183" s="1">
        <v>32.111298927896996</v>
      </c>
      <c r="AH183" s="1">
        <v>23.524707824817003</v>
      </c>
      <c r="AJ183" s="1">
        <v>4.5166938846699995</v>
      </c>
      <c r="AL183" s="1">
        <v>0</v>
      </c>
      <c r="AN183" s="1">
        <v>0.574954541997</v>
      </c>
      <c r="AP183" s="1">
        <v>2.574908620362</v>
      </c>
      <c r="AR183" s="1">
        <v>0</v>
      </c>
      <c r="AT183" s="1">
        <v>0</v>
      </c>
      <c r="AV183" s="1">
        <v>0</v>
      </c>
      <c r="AX183" s="1">
        <v>0.045953419739999994</v>
      </c>
      <c r="AZ183" s="1">
        <v>0.047814690043</v>
      </c>
      <c r="BB183" s="1">
        <v>0.8262659462680001</v>
      </c>
      <c r="BD183" s="27">
        <v>8.31050377099</v>
      </c>
      <c r="BF183" s="31">
        <v>0</v>
      </c>
      <c r="BH183" s="27">
        <v>29.702951508305</v>
      </c>
    </row>
    <row r="184" spans="1:60" ht="12.75">
      <c r="A184" t="s">
        <v>142</v>
      </c>
      <c r="B184" t="s">
        <v>549</v>
      </c>
      <c r="D184" s="1">
        <v>9.064243576455999</v>
      </c>
      <c r="F184" s="1">
        <v>5.097098663713</v>
      </c>
      <c r="H184" s="1">
        <v>2.705960286292</v>
      </c>
      <c r="J184" s="1">
        <v>0.951886339049</v>
      </c>
      <c r="L184" s="1">
        <v>0</v>
      </c>
      <c r="N184" s="1">
        <v>0.306420213744</v>
      </c>
      <c r="P184" s="1">
        <v>0.6770957540260001</v>
      </c>
      <c r="R184" s="1">
        <v>0</v>
      </c>
      <c r="T184" s="1">
        <v>0.028887968986</v>
      </c>
      <c r="V184" s="1">
        <v>0.064940154419</v>
      </c>
      <c r="X184" s="1">
        <v>0.040351548413999995</v>
      </c>
      <c r="Z184" s="1">
        <v>0.099515294118</v>
      </c>
      <c r="AB184" s="27">
        <v>0.210419</v>
      </c>
      <c r="AD184" s="1">
        <v>0.011622104665</v>
      </c>
      <c r="AF184" s="1">
        <v>3.9671449127429996</v>
      </c>
      <c r="AH184" s="1">
        <v>2.2646641721410004</v>
      </c>
      <c r="AJ184" s="1">
        <v>0.86160806912</v>
      </c>
      <c r="AL184" s="1">
        <v>0</v>
      </c>
      <c r="AN184" s="1">
        <v>0.212153046615</v>
      </c>
      <c r="AP184" s="1">
        <v>0.53528833577</v>
      </c>
      <c r="AR184" s="1">
        <v>0</v>
      </c>
      <c r="AT184" s="1">
        <v>0</v>
      </c>
      <c r="AV184" s="1">
        <v>0</v>
      </c>
      <c r="AX184" s="1">
        <v>0.020364007684</v>
      </c>
      <c r="AZ184" s="1">
        <v>0.045778289274</v>
      </c>
      <c r="BB184" s="1">
        <v>0.027288992137</v>
      </c>
      <c r="BD184" s="27">
        <v>-0.774965048055</v>
      </c>
      <c r="BF184" s="31">
        <v>0.163422</v>
      </c>
      <c r="BH184" s="27">
        <v>3.6696090442880003</v>
      </c>
    </row>
    <row r="185" spans="1:60" ht="12.75">
      <c r="A185" t="s">
        <v>165</v>
      </c>
      <c r="B185" t="s">
        <v>550</v>
      </c>
      <c r="D185" s="1">
        <v>102.549826585407</v>
      </c>
      <c r="F185" s="1">
        <v>57.058058608385</v>
      </c>
      <c r="H185" s="1">
        <v>37.513208911443</v>
      </c>
      <c r="J185" s="1">
        <v>8.170673995481</v>
      </c>
      <c r="L185" s="1">
        <v>0</v>
      </c>
      <c r="N185" s="1">
        <v>1.89695502227</v>
      </c>
      <c r="P185" s="1">
        <v>4.137116984601</v>
      </c>
      <c r="R185" s="1">
        <v>0</v>
      </c>
      <c r="T185" s="1">
        <v>0.181811632649</v>
      </c>
      <c r="V185" s="1">
        <v>0.078228620181</v>
      </c>
      <c r="X185" s="1">
        <v>2.858609369845</v>
      </c>
      <c r="Z185" s="1">
        <v>0.775730882353</v>
      </c>
      <c r="AB185" s="27">
        <v>1.312451</v>
      </c>
      <c r="AD185" s="1">
        <v>0.133272189563</v>
      </c>
      <c r="AF185" s="1">
        <v>45.491767977022</v>
      </c>
      <c r="AH185" s="1">
        <v>31.395442362618</v>
      </c>
      <c r="AJ185" s="1">
        <v>7.395755518136999</v>
      </c>
      <c r="AL185" s="1">
        <v>0</v>
      </c>
      <c r="AN185" s="1">
        <v>1.313375453757</v>
      </c>
      <c r="AP185" s="1">
        <v>3.270660689283</v>
      </c>
      <c r="AR185" s="1">
        <v>0</v>
      </c>
      <c r="AT185" s="1">
        <v>0</v>
      </c>
      <c r="AV185" s="1">
        <v>0</v>
      </c>
      <c r="AX185" s="1">
        <v>0.128164547882</v>
      </c>
      <c r="AZ185" s="1">
        <v>0.055145732809</v>
      </c>
      <c r="BB185" s="1">
        <v>1.9332236725349998</v>
      </c>
      <c r="BD185" s="27">
        <v>9.848091981224</v>
      </c>
      <c r="BF185" s="31">
        <v>0</v>
      </c>
      <c r="BH185" s="27">
        <v>42.079885378745</v>
      </c>
    </row>
    <row r="186" spans="1:60" ht="12.75">
      <c r="A186" t="s">
        <v>148</v>
      </c>
      <c r="B186" t="s">
        <v>551</v>
      </c>
      <c r="D186" s="1">
        <v>59.445719050903</v>
      </c>
      <c r="F186" s="1">
        <v>32.476998063112</v>
      </c>
      <c r="H186" s="1">
        <v>20.602216300813</v>
      </c>
      <c r="J186" s="1">
        <v>6.074078465363</v>
      </c>
      <c r="L186" s="1">
        <v>0</v>
      </c>
      <c r="N186" s="1">
        <v>0.703840822583</v>
      </c>
      <c r="P186" s="1">
        <v>2.995373702287</v>
      </c>
      <c r="R186" s="1">
        <v>0</v>
      </c>
      <c r="T186" s="1">
        <v>0.11344652076499999</v>
      </c>
      <c r="V186" s="1">
        <v>0.070024436971</v>
      </c>
      <c r="X186" s="1">
        <v>1.8390105421229999</v>
      </c>
      <c r="Z186" s="1">
        <v>0</v>
      </c>
      <c r="AB186" s="27">
        <v>0</v>
      </c>
      <c r="AD186" s="1">
        <v>0.079007272207</v>
      </c>
      <c r="AF186" s="1">
        <v>26.968720987791002</v>
      </c>
      <c r="AH186" s="1">
        <v>17.242345114791</v>
      </c>
      <c r="AJ186" s="1">
        <v>5.498004124587</v>
      </c>
      <c r="AL186" s="1">
        <v>0</v>
      </c>
      <c r="AN186" s="1">
        <v>0.48731111116500003</v>
      </c>
      <c r="AP186" s="1">
        <v>2.3680381904230003</v>
      </c>
      <c r="AR186" s="1">
        <v>0</v>
      </c>
      <c r="AT186" s="1">
        <v>0</v>
      </c>
      <c r="AV186" s="1">
        <v>0</v>
      </c>
      <c r="AX186" s="1">
        <v>0.07997190185700001</v>
      </c>
      <c r="AZ186" s="1">
        <v>0.049362354627</v>
      </c>
      <c r="BB186" s="1">
        <v>1.243688190341</v>
      </c>
      <c r="BD186" s="27">
        <v>-18.058610385536998</v>
      </c>
      <c r="BF186" s="31">
        <v>0.401059</v>
      </c>
      <c r="BH186" s="27">
        <v>24.946066913707</v>
      </c>
    </row>
    <row r="187" ht="12.75">
      <c r="AD187" s="1"/>
    </row>
    <row r="188" spans="1:60" ht="12.75">
      <c r="A188" t="s">
        <v>121</v>
      </c>
      <c r="B188" t="s">
        <v>552</v>
      </c>
      <c r="D188" s="1">
        <v>76.7167537558</v>
      </c>
      <c r="F188" s="1">
        <v>43.171286411671</v>
      </c>
      <c r="H188" s="1">
        <v>21.435358531939</v>
      </c>
      <c r="J188" s="1">
        <v>5.862303731992</v>
      </c>
      <c r="L188" s="1">
        <v>0</v>
      </c>
      <c r="N188" s="1">
        <v>1.6621800383629999</v>
      </c>
      <c r="P188" s="1">
        <v>3.371611806421</v>
      </c>
      <c r="R188" s="1">
        <v>0</v>
      </c>
      <c r="T188" s="1">
        <v>0.065188590814</v>
      </c>
      <c r="V188" s="1">
        <v>0.072046594805</v>
      </c>
      <c r="X188" s="1">
        <v>9.443542680407</v>
      </c>
      <c r="Z188" s="1">
        <v>0</v>
      </c>
      <c r="AB188" s="27">
        <v>1.16078</v>
      </c>
      <c r="AD188" s="1">
        <v>0.09827443692900001</v>
      </c>
      <c r="AF188" s="1">
        <v>33.545467344129</v>
      </c>
      <c r="AH188" s="1">
        <v>17.939616013661002</v>
      </c>
      <c r="AJ188" s="1">
        <v>5.306314411621</v>
      </c>
      <c r="AL188" s="1">
        <v>0</v>
      </c>
      <c r="AN188" s="1">
        <v>1.15082668618</v>
      </c>
      <c r="AP188" s="1">
        <v>2.6654789400039998</v>
      </c>
      <c r="AR188" s="1">
        <v>0</v>
      </c>
      <c r="AT188" s="1">
        <v>0</v>
      </c>
      <c r="AV188" s="1">
        <v>0</v>
      </c>
      <c r="AX188" s="1">
        <v>0.045953419739999994</v>
      </c>
      <c r="AZ188" s="1">
        <v>0.050787835164999996</v>
      </c>
      <c r="BB188" s="1">
        <v>6.3864900377580005</v>
      </c>
      <c r="BD188" s="27">
        <v>-30.232775623302</v>
      </c>
      <c r="BF188" s="31">
        <v>0.47403</v>
      </c>
      <c r="BH188" s="27">
        <v>31.029557293319</v>
      </c>
    </row>
    <row r="189" spans="1:60" ht="12.75">
      <c r="A189" t="s">
        <v>140</v>
      </c>
      <c r="B189" t="s">
        <v>553</v>
      </c>
      <c r="D189" s="1">
        <v>108.70650026769701</v>
      </c>
      <c r="F189" s="1">
        <v>59.407584246366</v>
      </c>
      <c r="H189" s="1">
        <v>41.012861149953</v>
      </c>
      <c r="J189" s="1">
        <v>9.377318629311</v>
      </c>
      <c r="L189" s="1">
        <v>0</v>
      </c>
      <c r="N189" s="1">
        <v>1.2145276490899999</v>
      </c>
      <c r="P189" s="1">
        <v>3.9848254156069998</v>
      </c>
      <c r="R189" s="1">
        <v>0</v>
      </c>
      <c r="T189" s="1">
        <v>0.315957538712</v>
      </c>
      <c r="V189" s="1">
        <v>0.069273349776</v>
      </c>
      <c r="X189" s="1">
        <v>3.288394944778</v>
      </c>
      <c r="Z189" s="1">
        <v>0</v>
      </c>
      <c r="AB189" s="27">
        <v>0</v>
      </c>
      <c r="AD189" s="1">
        <v>0.14442556914000002</v>
      </c>
      <c r="AF189" s="1">
        <v>49.298916021330996</v>
      </c>
      <c r="AH189" s="1">
        <v>34.324360824452</v>
      </c>
      <c r="AJ189" s="1">
        <v>8.487960238827</v>
      </c>
      <c r="AL189" s="1">
        <v>0</v>
      </c>
      <c r="AN189" s="1">
        <v>0.840890154747</v>
      </c>
      <c r="AP189" s="1">
        <v>3.15026427558</v>
      </c>
      <c r="AR189" s="1">
        <v>0</v>
      </c>
      <c r="AT189" s="1">
        <v>0</v>
      </c>
      <c r="AV189" s="1">
        <v>0</v>
      </c>
      <c r="AX189" s="1">
        <v>0.22272807580600001</v>
      </c>
      <c r="AZ189" s="1">
        <v>0.048832890427</v>
      </c>
      <c r="BB189" s="1">
        <v>2.223879561493</v>
      </c>
      <c r="BD189" s="27">
        <v>1.578959815571</v>
      </c>
      <c r="BF189" s="31">
        <v>0</v>
      </c>
      <c r="BH189" s="27">
        <v>45.601497319730996</v>
      </c>
    </row>
    <row r="190" spans="1:60" ht="12.75">
      <c r="A190" t="s">
        <v>156</v>
      </c>
      <c r="B190" t="s">
        <v>554</v>
      </c>
      <c r="D190" s="1">
        <v>69.601400011358</v>
      </c>
      <c r="F190" s="1">
        <v>38.1680208425</v>
      </c>
      <c r="H190" s="1">
        <v>25.66138629885</v>
      </c>
      <c r="J190" s="1">
        <v>5.261994061664</v>
      </c>
      <c r="L190" s="1">
        <v>0</v>
      </c>
      <c r="N190" s="1">
        <v>1.0093998394169998</v>
      </c>
      <c r="P190" s="1">
        <v>2.929298617002</v>
      </c>
      <c r="R190" s="1">
        <v>0</v>
      </c>
      <c r="T190" s="1">
        <v>0.13355370269800002</v>
      </c>
      <c r="V190" s="1">
        <v>0.07065997229000001</v>
      </c>
      <c r="X190" s="1">
        <v>3.0096414642369997</v>
      </c>
      <c r="Z190" s="1">
        <v>0</v>
      </c>
      <c r="AB190" s="27">
        <v>0</v>
      </c>
      <c r="AD190" s="1">
        <v>0.092086886342</v>
      </c>
      <c r="AF190" s="1">
        <v>31.433379168858</v>
      </c>
      <c r="AH190" s="1">
        <v>21.476450505536</v>
      </c>
      <c r="AJ190" s="1">
        <v>4.7629389741270005</v>
      </c>
      <c r="AL190" s="1">
        <v>0</v>
      </c>
      <c r="AN190" s="1">
        <v>0.6988678996350001</v>
      </c>
      <c r="AP190" s="1">
        <v>2.3158015278420003</v>
      </c>
      <c r="AR190" s="1">
        <v>0</v>
      </c>
      <c r="AT190" s="1">
        <v>0</v>
      </c>
      <c r="AV190" s="1">
        <v>0</v>
      </c>
      <c r="AX190" s="1">
        <v>0.094146065766</v>
      </c>
      <c r="AZ190" s="1">
        <v>0.049810362796</v>
      </c>
      <c r="BB190" s="1">
        <v>2.035363833157</v>
      </c>
      <c r="BD190" s="27">
        <v>9.271572345384</v>
      </c>
      <c r="BF190" s="31">
        <v>0</v>
      </c>
      <c r="BH190" s="27">
        <v>29.075875731192998</v>
      </c>
    </row>
    <row r="191" spans="1:60" ht="12.75">
      <c r="A191" t="s">
        <v>126</v>
      </c>
      <c r="B191" t="s">
        <v>555</v>
      </c>
      <c r="D191" s="1">
        <v>77.701536421341</v>
      </c>
      <c r="F191" s="1">
        <v>42.371251319718006</v>
      </c>
      <c r="H191" s="1">
        <v>30.647055176435</v>
      </c>
      <c r="J191" s="1">
        <v>6.099368590208</v>
      </c>
      <c r="L191" s="1">
        <v>0</v>
      </c>
      <c r="N191" s="1">
        <v>1.059149255462</v>
      </c>
      <c r="P191" s="1">
        <v>3.5499941058860003</v>
      </c>
      <c r="R191" s="1">
        <v>0</v>
      </c>
      <c r="T191" s="1">
        <v>0.060018222125</v>
      </c>
      <c r="V191" s="1">
        <v>0.067135640067</v>
      </c>
      <c r="X191" s="1">
        <v>0.785027109882</v>
      </c>
      <c r="Z191" s="1">
        <v>0</v>
      </c>
      <c r="AB191" s="27">
        <v>0</v>
      </c>
      <c r="AD191" s="1">
        <v>0.103503219654</v>
      </c>
      <c r="AF191" s="1">
        <v>35.330285101622</v>
      </c>
      <c r="AH191" s="1">
        <v>25.649041558858</v>
      </c>
      <c r="AJ191" s="1">
        <v>5.520895697606</v>
      </c>
      <c r="AL191" s="1">
        <v>0</v>
      </c>
      <c r="AN191" s="1">
        <v>0.7333123967930001</v>
      </c>
      <c r="AP191" s="1">
        <v>2.806501777089</v>
      </c>
      <c r="AR191" s="1">
        <v>0</v>
      </c>
      <c r="AT191" s="1">
        <v>0</v>
      </c>
      <c r="AV191" s="1">
        <v>0</v>
      </c>
      <c r="AX191" s="1">
        <v>0.042308669645000005</v>
      </c>
      <c r="AZ191" s="1">
        <v>0.047325953858</v>
      </c>
      <c r="BB191" s="1">
        <v>0.530899047773</v>
      </c>
      <c r="BD191" s="27">
        <v>-2.4489277653049997</v>
      </c>
      <c r="BF191" s="31">
        <v>0.064822</v>
      </c>
      <c r="BH191" s="27">
        <v>32.680513719000004</v>
      </c>
    </row>
    <row r="192" spans="1:60" ht="12.75">
      <c r="A192" t="s">
        <v>143</v>
      </c>
      <c r="B192" t="s">
        <v>556</v>
      </c>
      <c r="D192" s="1">
        <v>144.706920037391</v>
      </c>
      <c r="F192" s="1">
        <v>79.81070345458</v>
      </c>
      <c r="H192" s="1">
        <v>55.284442945532</v>
      </c>
      <c r="J192" s="1">
        <v>9.227369654638</v>
      </c>
      <c r="L192" s="1">
        <v>0</v>
      </c>
      <c r="N192" s="1">
        <v>1.199156696041</v>
      </c>
      <c r="P192" s="1">
        <v>5.237494659197</v>
      </c>
      <c r="R192" s="1">
        <v>0</v>
      </c>
      <c r="T192" s="1">
        <v>0.361974917788</v>
      </c>
      <c r="V192" s="1">
        <v>0.069735557281</v>
      </c>
      <c r="X192" s="1">
        <v>7.393875772578</v>
      </c>
      <c r="Z192" s="1">
        <v>0</v>
      </c>
      <c r="AB192" s="27">
        <v>0.846534</v>
      </c>
      <c r="AD192" s="1">
        <v>0.190119251525</v>
      </c>
      <c r="AF192" s="1">
        <v>64.896216582811</v>
      </c>
      <c r="AH192" s="1">
        <v>46.268490284137</v>
      </c>
      <c r="AJ192" s="1">
        <v>8.352232640652</v>
      </c>
      <c r="AL192" s="1">
        <v>0</v>
      </c>
      <c r="AN192" s="1">
        <v>0.8302479243309999</v>
      </c>
      <c r="AP192" s="1">
        <v>4.140580978476</v>
      </c>
      <c r="AR192" s="1">
        <v>0</v>
      </c>
      <c r="AT192" s="1">
        <v>0</v>
      </c>
      <c r="AV192" s="1">
        <v>0</v>
      </c>
      <c r="AX192" s="1">
        <v>0.255167125486</v>
      </c>
      <c r="AZ192" s="1">
        <v>0.049158714549999996</v>
      </c>
      <c r="BB192" s="1">
        <v>5.000338915179</v>
      </c>
      <c r="BD192" s="27">
        <v>24.926199004110998</v>
      </c>
      <c r="BF192" s="31">
        <v>0</v>
      </c>
      <c r="BH192" s="27">
        <v>60.0290003391</v>
      </c>
    </row>
    <row r="193" ht="12.75">
      <c r="AD193" s="1"/>
    </row>
    <row r="194" spans="1:60" ht="12.75">
      <c r="A194" t="s">
        <v>144</v>
      </c>
      <c r="B194" t="s">
        <v>557</v>
      </c>
      <c r="D194" s="1">
        <v>64.897839365863</v>
      </c>
      <c r="F194" s="1">
        <v>36.139820501602</v>
      </c>
      <c r="H194" s="1">
        <v>19.458811495407</v>
      </c>
      <c r="J194" s="1">
        <v>6.208922900715</v>
      </c>
      <c r="L194" s="1">
        <v>0</v>
      </c>
      <c r="N194" s="1">
        <v>1.210878738957</v>
      </c>
      <c r="P194" s="1">
        <v>3.27639070789</v>
      </c>
      <c r="R194" s="1">
        <v>0</v>
      </c>
      <c r="T194" s="1">
        <v>0.060994635477</v>
      </c>
      <c r="V194" s="1">
        <v>0.068926694148</v>
      </c>
      <c r="X194" s="1">
        <v>4.927535149167</v>
      </c>
      <c r="Z194" s="1">
        <v>0</v>
      </c>
      <c r="AB194" s="27">
        <v>0.843111</v>
      </c>
      <c r="AD194" s="1">
        <v>0.08424917984</v>
      </c>
      <c r="AF194" s="1">
        <v>28.758018864261</v>
      </c>
      <c r="AH194" s="1">
        <v>16.285410192215</v>
      </c>
      <c r="AJ194" s="1">
        <v>5.620059719682</v>
      </c>
      <c r="AL194" s="1">
        <v>0</v>
      </c>
      <c r="AN194" s="1">
        <v>0.8383637959529999</v>
      </c>
      <c r="AP194" s="1">
        <v>2.590200453822</v>
      </c>
      <c r="AR194" s="1">
        <v>0</v>
      </c>
      <c r="AT194" s="1">
        <v>0</v>
      </c>
      <c r="AV194" s="1">
        <v>0</v>
      </c>
      <c r="AX194" s="1">
        <v>0.042996973104999996</v>
      </c>
      <c r="AZ194" s="1">
        <v>0.048588522335</v>
      </c>
      <c r="BB194" s="1">
        <v>3.332399207148</v>
      </c>
      <c r="BD194" s="27">
        <v>-21.629953230625997</v>
      </c>
      <c r="BF194" s="31">
        <v>0.429268</v>
      </c>
      <c r="BH194" s="27">
        <v>26.601167449441</v>
      </c>
    </row>
    <row r="195" spans="1:60" ht="12.75">
      <c r="A195" t="s">
        <v>163</v>
      </c>
      <c r="B195" t="s">
        <v>558</v>
      </c>
      <c r="D195" s="1">
        <v>76.57362752063901</v>
      </c>
      <c r="F195" s="1">
        <v>42.071305034638</v>
      </c>
      <c r="H195" s="1">
        <v>28.979908084744</v>
      </c>
      <c r="J195" s="1">
        <v>4.816001425717</v>
      </c>
      <c r="L195" s="1">
        <v>0</v>
      </c>
      <c r="N195" s="1">
        <v>0.823252480225</v>
      </c>
      <c r="P195" s="1">
        <v>3.0147654788970004</v>
      </c>
      <c r="R195" s="1">
        <v>0</v>
      </c>
      <c r="T195" s="1">
        <v>0.050538923982</v>
      </c>
      <c r="V195" s="1">
        <v>0.06765562351</v>
      </c>
      <c r="X195" s="1">
        <v>4.2181053882</v>
      </c>
      <c r="Z195" s="1">
        <v>0</v>
      </c>
      <c r="AB195" s="27">
        <v>0</v>
      </c>
      <c r="AD195" s="1">
        <v>0.101077629365</v>
      </c>
      <c r="AF195" s="1">
        <v>34.502322486001</v>
      </c>
      <c r="AH195" s="1">
        <v>24.253777811874</v>
      </c>
      <c r="AJ195" s="1">
        <v>4.359244921448</v>
      </c>
      <c r="AL195" s="1">
        <v>0</v>
      </c>
      <c r="AN195" s="1">
        <v>0.5699869459620001</v>
      </c>
      <c r="AP195" s="1">
        <v>2.38336865405</v>
      </c>
      <c r="AR195" s="1">
        <v>0</v>
      </c>
      <c r="AT195" s="1">
        <v>0</v>
      </c>
      <c r="AV195" s="1">
        <v>0</v>
      </c>
      <c r="AX195" s="1">
        <v>0.035626424163000006</v>
      </c>
      <c r="AZ195" s="1">
        <v>0.047692505997</v>
      </c>
      <c r="BB195" s="1">
        <v>2.852625222507</v>
      </c>
      <c r="BD195" s="27">
        <v>2.076433191778</v>
      </c>
      <c r="BF195" s="31">
        <v>0</v>
      </c>
      <c r="BH195" s="27">
        <v>31.914648299551</v>
      </c>
    </row>
    <row r="196" spans="1:60" ht="12.75">
      <c r="A196" t="s">
        <v>157</v>
      </c>
      <c r="B196" t="s">
        <v>559</v>
      </c>
      <c r="D196" s="1">
        <v>65.42879172836</v>
      </c>
      <c r="F196" s="1">
        <v>35.854506427601</v>
      </c>
      <c r="H196" s="1">
        <v>23.673586529043</v>
      </c>
      <c r="J196" s="1">
        <v>5.3485440812250005</v>
      </c>
      <c r="L196" s="1">
        <v>0</v>
      </c>
      <c r="N196" s="1">
        <v>0.843497078356</v>
      </c>
      <c r="P196" s="1">
        <v>2.983999569444</v>
      </c>
      <c r="R196" s="1">
        <v>0</v>
      </c>
      <c r="T196" s="1">
        <v>0.050251199811</v>
      </c>
      <c r="V196" s="1">
        <v>0.07464651201900001</v>
      </c>
      <c r="X196" s="1">
        <v>2.793340952573</v>
      </c>
      <c r="Z196" s="1">
        <v>0</v>
      </c>
      <c r="AB196" s="27">
        <v>0</v>
      </c>
      <c r="AD196" s="1">
        <v>0.08664050513</v>
      </c>
      <c r="AF196" s="1">
        <v>29.574285300758</v>
      </c>
      <c r="AH196" s="1">
        <v>19.812827080285</v>
      </c>
      <c r="AJ196" s="1">
        <v>4.841280465308</v>
      </c>
      <c r="AL196" s="1">
        <v>0</v>
      </c>
      <c r="AN196" s="1">
        <v>0.584003492452</v>
      </c>
      <c r="AP196" s="1">
        <v>2.359046196892</v>
      </c>
      <c r="AR196" s="1">
        <v>0</v>
      </c>
      <c r="AT196" s="1">
        <v>0</v>
      </c>
      <c r="AV196" s="1">
        <v>0</v>
      </c>
      <c r="AX196" s="1">
        <v>0.035423598646999996</v>
      </c>
      <c r="AZ196" s="1">
        <v>0.052620595856</v>
      </c>
      <c r="BB196" s="1">
        <v>1.889083871319</v>
      </c>
      <c r="BD196" s="27">
        <v>-23.224723180307002</v>
      </c>
      <c r="BF196" s="31">
        <v>0.43987</v>
      </c>
      <c r="BH196" s="27">
        <v>27.356213903202</v>
      </c>
    </row>
    <row r="197" spans="1:60" ht="12.75">
      <c r="A197" t="s">
        <v>155</v>
      </c>
      <c r="B197" t="s">
        <v>560</v>
      </c>
      <c r="D197" s="1">
        <v>64.307447130414</v>
      </c>
      <c r="F197" s="1">
        <v>35.326787286775996</v>
      </c>
      <c r="H197" s="1">
        <v>27.307888515435</v>
      </c>
      <c r="J197" s="1">
        <v>3.982582993779</v>
      </c>
      <c r="L197" s="1">
        <v>0</v>
      </c>
      <c r="N197" s="1">
        <v>0.905478549423</v>
      </c>
      <c r="P197" s="1">
        <v>2.2825363905489997</v>
      </c>
      <c r="R197" s="1">
        <v>0</v>
      </c>
      <c r="T197" s="1">
        <v>0.038474152615</v>
      </c>
      <c r="V197" s="1">
        <v>0.069100021962</v>
      </c>
      <c r="X197" s="1">
        <v>0.020866236578</v>
      </c>
      <c r="Z197" s="1">
        <v>0</v>
      </c>
      <c r="AB197" s="27">
        <v>0.634959</v>
      </c>
      <c r="AD197" s="1">
        <v>0.08490142643599999</v>
      </c>
      <c r="AF197" s="1">
        <v>28.980659843637998</v>
      </c>
      <c r="AH197" s="1">
        <v>22.854436205526003</v>
      </c>
      <c r="AJ197" s="1">
        <v>3.604869092681</v>
      </c>
      <c r="AL197" s="1">
        <v>0</v>
      </c>
      <c r="AN197" s="1">
        <v>0.626916973125</v>
      </c>
      <c r="AP197" s="1">
        <v>1.804493823166</v>
      </c>
      <c r="AR197" s="1">
        <v>0</v>
      </c>
      <c r="AT197" s="1">
        <v>0</v>
      </c>
      <c r="AV197" s="1">
        <v>0</v>
      </c>
      <c r="AX197" s="1">
        <v>0.027121599994</v>
      </c>
      <c r="AZ197" s="1">
        <v>0.048710706381</v>
      </c>
      <c r="BB197" s="1">
        <v>0.014111442765</v>
      </c>
      <c r="BD197" s="27">
        <v>10.599918314448</v>
      </c>
      <c r="BF197" s="31">
        <v>0</v>
      </c>
      <c r="BH197" s="27">
        <v>26.807110355365</v>
      </c>
    </row>
    <row r="198" spans="1:60" ht="12.75">
      <c r="A198" t="s">
        <v>153</v>
      </c>
      <c r="B198" t="s">
        <v>561</v>
      </c>
      <c r="D198" s="1">
        <v>61.888603040368</v>
      </c>
      <c r="F198" s="1">
        <v>33.985860893408</v>
      </c>
      <c r="H198" s="1">
        <v>21.292393779323</v>
      </c>
      <c r="J198" s="1">
        <v>5.112020600599999</v>
      </c>
      <c r="L198" s="1">
        <v>0</v>
      </c>
      <c r="N198" s="1">
        <v>1.172722539242</v>
      </c>
      <c r="P198" s="1">
        <v>3.157931640278</v>
      </c>
      <c r="R198" s="1">
        <v>0</v>
      </c>
      <c r="T198" s="1">
        <v>0.065188590814</v>
      </c>
      <c r="V198" s="1">
        <v>0.071699939176</v>
      </c>
      <c r="X198" s="1">
        <v>3.03216023352</v>
      </c>
      <c r="Z198" s="1">
        <v>0</v>
      </c>
      <c r="AB198" s="27">
        <v>0</v>
      </c>
      <c r="AD198" s="1">
        <v>0.081743570455</v>
      </c>
      <c r="AF198" s="1">
        <v>27.90274214696</v>
      </c>
      <c r="AH198" s="1">
        <v>17.819966381415</v>
      </c>
      <c r="AJ198" s="1">
        <v>4.627189211885</v>
      </c>
      <c r="AL198" s="1">
        <v>0</v>
      </c>
      <c r="AN198" s="1">
        <v>0.8119459760650001</v>
      </c>
      <c r="AP198" s="1">
        <v>2.496550838119</v>
      </c>
      <c r="AR198" s="1">
        <v>0</v>
      </c>
      <c r="AT198" s="1">
        <v>0</v>
      </c>
      <c r="AV198" s="1">
        <v>0</v>
      </c>
      <c r="AX198" s="1">
        <v>0.045953419739999994</v>
      </c>
      <c r="AZ198" s="1">
        <v>0.050543467072</v>
      </c>
      <c r="BB198" s="1">
        <v>2.050592852663</v>
      </c>
      <c r="BD198" s="27">
        <v>-23.028377828512003</v>
      </c>
      <c r="BF198" s="31">
        <v>0.452147</v>
      </c>
      <c r="BH198" s="27">
        <v>25.810036485938003</v>
      </c>
    </row>
    <row r="199" ht="12.75">
      <c r="AD199" s="1"/>
    </row>
    <row r="200" spans="1:60" ht="12.75">
      <c r="A200" t="s">
        <v>146</v>
      </c>
      <c r="B200" t="s">
        <v>562</v>
      </c>
      <c r="D200" s="1">
        <v>35.816395673954005</v>
      </c>
      <c r="F200" s="1">
        <v>19.69575008566</v>
      </c>
      <c r="H200" s="1">
        <v>9.921852792220001</v>
      </c>
      <c r="J200" s="1">
        <v>4.175151080004</v>
      </c>
      <c r="L200" s="1">
        <v>0</v>
      </c>
      <c r="N200" s="1">
        <v>1.166494156123</v>
      </c>
      <c r="P200" s="1">
        <v>2.2779883715889997</v>
      </c>
      <c r="R200" s="1">
        <v>0</v>
      </c>
      <c r="T200" s="1">
        <v>0.074035820196</v>
      </c>
      <c r="V200" s="1">
        <v>0.073375441381</v>
      </c>
      <c r="X200" s="1">
        <v>1.959625555852</v>
      </c>
      <c r="Z200" s="1">
        <v>0</v>
      </c>
      <c r="AB200" s="27">
        <v>0</v>
      </c>
      <c r="AD200" s="1">
        <v>0.047226868294</v>
      </c>
      <c r="AF200" s="1">
        <v>16.120645588294</v>
      </c>
      <c r="AH200" s="1">
        <v>8.303767299777</v>
      </c>
      <c r="AJ200" s="1">
        <v>3.77917374455</v>
      </c>
      <c r="AL200" s="1">
        <v>0</v>
      </c>
      <c r="AN200" s="1">
        <v>0.807633693798</v>
      </c>
      <c r="AP200" s="1">
        <v>1.8008983176770001</v>
      </c>
      <c r="AR200" s="1">
        <v>0</v>
      </c>
      <c r="AT200" s="1">
        <v>0</v>
      </c>
      <c r="AV200" s="1">
        <v>0</v>
      </c>
      <c r="AX200" s="1">
        <v>0.052190100734</v>
      </c>
      <c r="AZ200" s="1">
        <v>0.051724579518</v>
      </c>
      <c r="BB200" s="1">
        <v>1.325257852241</v>
      </c>
      <c r="BD200" s="27">
        <v>-21.957177631779</v>
      </c>
      <c r="BF200" s="31">
        <v>0.5</v>
      </c>
      <c r="BH200" s="27">
        <v>14.911597169172</v>
      </c>
    </row>
    <row r="201" spans="1:60" ht="12.75">
      <c r="A201" t="s">
        <v>166</v>
      </c>
      <c r="B201" t="s">
        <v>563</v>
      </c>
      <c r="D201" s="1">
        <v>117.028204854257</v>
      </c>
      <c r="F201" s="1">
        <v>65.471558995399</v>
      </c>
      <c r="H201" s="1">
        <v>37.591878479698</v>
      </c>
      <c r="J201" s="1">
        <v>10.245484325276001</v>
      </c>
      <c r="L201" s="1">
        <v>0</v>
      </c>
      <c r="N201" s="1">
        <v>3.2232953251180003</v>
      </c>
      <c r="P201" s="1">
        <v>6.125341172921</v>
      </c>
      <c r="R201" s="1">
        <v>0</v>
      </c>
      <c r="T201" s="1">
        <v>0.225876185022</v>
      </c>
      <c r="V201" s="1">
        <v>0.088397185286</v>
      </c>
      <c r="X201" s="1">
        <v>5.213620238</v>
      </c>
      <c r="Z201" s="1">
        <v>0.38892329411800003</v>
      </c>
      <c r="AB201" s="27">
        <v>2.217703</v>
      </c>
      <c r="AD201" s="1">
        <v>0.15103978996</v>
      </c>
      <c r="AF201" s="1">
        <v>51.556645858858</v>
      </c>
      <c r="AH201" s="1">
        <v>31.461282261884</v>
      </c>
      <c r="AJ201" s="1">
        <v>9.273787851108</v>
      </c>
      <c r="AL201" s="1">
        <v>0</v>
      </c>
      <c r="AN201" s="1">
        <v>2.231680198276</v>
      </c>
      <c r="AP201" s="1">
        <v>4.8424815293579995</v>
      </c>
      <c r="AR201" s="1">
        <v>0</v>
      </c>
      <c r="AT201" s="1">
        <v>0</v>
      </c>
      <c r="AV201" s="1">
        <v>0</v>
      </c>
      <c r="AX201" s="1">
        <v>0.159226990644</v>
      </c>
      <c r="AZ201" s="1">
        <v>0.062313863514</v>
      </c>
      <c r="BB201" s="1">
        <v>3.525873164075</v>
      </c>
      <c r="BD201" s="27">
        <v>-17.816584569717</v>
      </c>
      <c r="BF201" s="31">
        <v>0.256822</v>
      </c>
      <c r="BH201" s="27">
        <v>47.689897419444</v>
      </c>
    </row>
    <row r="202" spans="1:60" ht="12.75">
      <c r="A202" t="s">
        <v>149</v>
      </c>
      <c r="B202" t="s">
        <v>564</v>
      </c>
      <c r="D202" s="1">
        <v>25.975189668567</v>
      </c>
      <c r="F202" s="1">
        <v>14.639926810013</v>
      </c>
      <c r="H202" s="1">
        <v>4.803009623861</v>
      </c>
      <c r="J202" s="1">
        <v>3.774705145364</v>
      </c>
      <c r="L202" s="1">
        <v>0</v>
      </c>
      <c r="N202" s="1">
        <v>0.9575974334690001</v>
      </c>
      <c r="P202" s="1">
        <v>2.029915586142</v>
      </c>
      <c r="R202" s="1">
        <v>0</v>
      </c>
      <c r="T202" s="1">
        <v>0.028887968986</v>
      </c>
      <c r="V202" s="1">
        <v>0.07516649546200001</v>
      </c>
      <c r="X202" s="1">
        <v>2.3033348937249998</v>
      </c>
      <c r="Z202" s="1">
        <v>0</v>
      </c>
      <c r="AB202" s="27">
        <v>0.634102</v>
      </c>
      <c r="AD202" s="1">
        <v>0.033207663004</v>
      </c>
      <c r="AF202" s="1">
        <v>11.335262858554</v>
      </c>
      <c r="AH202" s="1">
        <v>4.019720418187</v>
      </c>
      <c r="AJ202" s="1">
        <v>3.416706678496</v>
      </c>
      <c r="AL202" s="1">
        <v>0</v>
      </c>
      <c r="AN202" s="1">
        <v>0.663001994741</v>
      </c>
      <c r="AP202" s="1">
        <v>1.604780608059</v>
      </c>
      <c r="AR202" s="1">
        <v>0</v>
      </c>
      <c r="AT202" s="1">
        <v>0</v>
      </c>
      <c r="AV202" s="1">
        <v>0</v>
      </c>
      <c r="AX202" s="1">
        <v>0.020364007684</v>
      </c>
      <c r="AZ202" s="1">
        <v>0.052987147995</v>
      </c>
      <c r="BB202" s="1">
        <v>1.557702003393</v>
      </c>
      <c r="BD202" s="27">
        <v>-25.739803285628</v>
      </c>
      <c r="BF202" s="31">
        <v>0.5</v>
      </c>
      <c r="BH202" s="27">
        <v>10.485118144162</v>
      </c>
    </row>
    <row r="203" spans="1:60" ht="12.75">
      <c r="A203" t="s">
        <v>150</v>
      </c>
      <c r="B203" t="s">
        <v>565</v>
      </c>
      <c r="D203" s="1">
        <v>28.227779664242</v>
      </c>
      <c r="F203" s="1">
        <v>15.651265872481</v>
      </c>
      <c r="H203" s="1">
        <v>1.424342968233</v>
      </c>
      <c r="J203" s="1">
        <v>6.708784737913001</v>
      </c>
      <c r="L203" s="1">
        <v>0</v>
      </c>
      <c r="N203" s="1">
        <v>1.154375044959</v>
      </c>
      <c r="P203" s="1">
        <v>2.022314521507</v>
      </c>
      <c r="R203" s="1">
        <v>0</v>
      </c>
      <c r="T203" s="1">
        <v>0.028887968986</v>
      </c>
      <c r="V203" s="1">
        <v>0.069042246024</v>
      </c>
      <c r="X203" s="1">
        <v>4.2066743665969994</v>
      </c>
      <c r="Z203" s="1">
        <v>0</v>
      </c>
      <c r="AB203" s="27">
        <v>0</v>
      </c>
      <c r="AD203" s="1">
        <v>0.036844018262</v>
      </c>
      <c r="AF203" s="1">
        <v>12.576513791761</v>
      </c>
      <c r="AH203" s="1">
        <v>1.192056847744</v>
      </c>
      <c r="AJ203" s="1">
        <v>6.07251394106</v>
      </c>
      <c r="AL203" s="1">
        <v>0</v>
      </c>
      <c r="AN203" s="1">
        <v>0.799242908071</v>
      </c>
      <c r="AP203" s="1">
        <v>1.598771470925</v>
      </c>
      <c r="AR203" s="1">
        <v>0</v>
      </c>
      <c r="AT203" s="1">
        <v>0</v>
      </c>
      <c r="AV203" s="1">
        <v>0</v>
      </c>
      <c r="AX203" s="1">
        <v>0.020364007684</v>
      </c>
      <c r="AZ203" s="1">
        <v>0.048669978365000005</v>
      </c>
      <c r="BB203" s="1">
        <v>2.84489463791</v>
      </c>
      <c r="BD203" s="27">
        <v>-13.416053350172</v>
      </c>
      <c r="BF203" s="31">
        <v>0.5</v>
      </c>
      <c r="BH203" s="27">
        <v>11.633275257379</v>
      </c>
    </row>
    <row r="204" spans="1:60" ht="12.75">
      <c r="A204" t="s">
        <v>131</v>
      </c>
      <c r="B204" t="s">
        <v>566</v>
      </c>
      <c r="D204" s="1">
        <v>52.4174684215</v>
      </c>
      <c r="F204" s="1">
        <v>28.767512694417</v>
      </c>
      <c r="H204" s="1">
        <v>17.024211374939</v>
      </c>
      <c r="J204" s="1">
        <v>5.212136842016</v>
      </c>
      <c r="L204" s="1">
        <v>0</v>
      </c>
      <c r="N204" s="1">
        <v>1.0754978787740002</v>
      </c>
      <c r="P204" s="1">
        <v>2.522333647295</v>
      </c>
      <c r="R204" s="1">
        <v>0</v>
      </c>
      <c r="T204" s="1">
        <v>0.234022592276</v>
      </c>
      <c r="V204" s="1">
        <v>0.06933112571399999</v>
      </c>
      <c r="X204" s="1">
        <v>2.560694579871</v>
      </c>
      <c r="Z204" s="1">
        <v>0</v>
      </c>
      <c r="AB204" s="27">
        <v>0</v>
      </c>
      <c r="AD204" s="1">
        <v>0.06928465353100001</v>
      </c>
      <c r="AF204" s="1">
        <v>23.649955727083</v>
      </c>
      <c r="AH204" s="1">
        <v>14.247851956698</v>
      </c>
      <c r="AJ204" s="1">
        <v>4.717810284923</v>
      </c>
      <c r="AL204" s="1">
        <v>0</v>
      </c>
      <c r="AN204" s="1">
        <v>0.7446315268239999</v>
      </c>
      <c r="AP204" s="1">
        <v>1.994069187836</v>
      </c>
      <c r="AR204" s="1">
        <v>0</v>
      </c>
      <c r="AT204" s="1">
        <v>0</v>
      </c>
      <c r="AV204" s="1">
        <v>0</v>
      </c>
      <c r="AX204" s="1">
        <v>0.164969640811</v>
      </c>
      <c r="AZ204" s="1">
        <v>0.048873618442</v>
      </c>
      <c r="BB204" s="1">
        <v>1.731749511549</v>
      </c>
      <c r="BD204" s="27">
        <v>-22.330415403531997</v>
      </c>
      <c r="BF204" s="31">
        <v>0.485651</v>
      </c>
      <c r="BH204" s="27">
        <v>21.876209047552</v>
      </c>
    </row>
    <row r="205" ht="12.75">
      <c r="AD205" s="1"/>
    </row>
    <row r="206" ht="12.75">
      <c r="AD206" s="1"/>
    </row>
    <row r="207" spans="1:60" ht="12.75">
      <c r="A207" t="s">
        <v>1</v>
      </c>
      <c r="B207" t="s">
        <v>412</v>
      </c>
      <c r="D207" s="1">
        <v>3.304479003145</v>
      </c>
      <c r="F207" s="1">
        <v>1.946837697689</v>
      </c>
      <c r="H207" s="1">
        <v>0</v>
      </c>
      <c r="J207" s="1">
        <v>0</v>
      </c>
      <c r="L207" s="1">
        <v>0</v>
      </c>
      <c r="N207" s="1">
        <v>0.017992779981</v>
      </c>
      <c r="P207" s="1">
        <v>0.243961297575</v>
      </c>
      <c r="R207" s="1">
        <v>0</v>
      </c>
      <c r="T207" s="1">
        <v>0.028887968986</v>
      </c>
      <c r="V207" s="1">
        <v>0.06436239503800001</v>
      </c>
      <c r="X207" s="1">
        <v>0.007506858663</v>
      </c>
      <c r="Z207" s="1">
        <v>0</v>
      </c>
      <c r="AB207" s="27">
        <v>0.013914</v>
      </c>
      <c r="AD207" s="1">
        <v>0.003977331229</v>
      </c>
      <c r="AF207" s="1">
        <v>1.357641305456</v>
      </c>
      <c r="AH207" s="1">
        <v>0</v>
      </c>
      <c r="AJ207" s="1">
        <v>0</v>
      </c>
      <c r="AL207" s="1">
        <v>0</v>
      </c>
      <c r="AN207" s="1">
        <v>0.012457478061</v>
      </c>
      <c r="AP207" s="1">
        <v>0.192867310413</v>
      </c>
      <c r="AR207" s="1">
        <v>0</v>
      </c>
      <c r="AT207" s="1">
        <v>0</v>
      </c>
      <c r="AV207" s="1">
        <v>0</v>
      </c>
      <c r="AX207" s="1">
        <v>0.020364007684</v>
      </c>
      <c r="AZ207" s="1">
        <v>0.045371009121000005</v>
      </c>
      <c r="BB207" s="1">
        <v>0.005076747116</v>
      </c>
      <c r="BD207" s="27">
        <v>0.488758281681</v>
      </c>
      <c r="BF207" s="31">
        <v>0</v>
      </c>
      <c r="BH207" s="27">
        <v>1.255818207547</v>
      </c>
    </row>
    <row r="208" ht="12.75">
      <c r="AD208" s="1"/>
    </row>
    <row r="209" spans="2:30" ht="12.75">
      <c r="B209" t="s">
        <v>567</v>
      </c>
      <c r="AD209" s="1"/>
    </row>
    <row r="210" ht="12.75">
      <c r="AD210" s="1"/>
    </row>
    <row r="211" spans="1:60" ht="12.75">
      <c r="A211" t="s">
        <v>102</v>
      </c>
      <c r="B211" t="s">
        <v>568</v>
      </c>
      <c r="D211" s="1">
        <v>92.31169786400599</v>
      </c>
      <c r="F211" s="1">
        <v>52.673482060131</v>
      </c>
      <c r="H211" s="1">
        <v>30.113118132927998</v>
      </c>
      <c r="J211" s="1">
        <v>0</v>
      </c>
      <c r="L211" s="1">
        <v>0</v>
      </c>
      <c r="N211" s="1">
        <v>3.3900881073019997</v>
      </c>
      <c r="P211" s="1">
        <v>6.742441613469</v>
      </c>
      <c r="R211" s="1">
        <v>0</v>
      </c>
      <c r="T211" s="1">
        <v>0</v>
      </c>
      <c r="V211" s="1">
        <v>0.093250364086</v>
      </c>
      <c r="X211" s="1">
        <v>9.896475155677</v>
      </c>
      <c r="Z211" s="1">
        <v>0</v>
      </c>
      <c r="AB211" s="27">
        <v>2.321985</v>
      </c>
      <c r="AD211" s="1">
        <v>0.11612368666799999</v>
      </c>
      <c r="AF211" s="1">
        <v>39.638215803875</v>
      </c>
      <c r="AH211" s="1">
        <v>25.202180568794002</v>
      </c>
      <c r="AJ211" s="1">
        <v>0</v>
      </c>
      <c r="AL211" s="1">
        <v>0</v>
      </c>
      <c r="AN211" s="1">
        <v>2.3471608203320002</v>
      </c>
      <c r="AP211" s="1">
        <v>5.330339658521</v>
      </c>
      <c r="AR211" s="1">
        <v>0</v>
      </c>
      <c r="AT211" s="1">
        <v>0</v>
      </c>
      <c r="AV211" s="1">
        <v>0</v>
      </c>
      <c r="AX211" s="1">
        <v>0</v>
      </c>
      <c r="AZ211" s="1">
        <v>0.065735016805</v>
      </c>
      <c r="BB211" s="1">
        <v>6.692799739423</v>
      </c>
      <c r="BD211" s="27">
        <v>24.70888111741</v>
      </c>
      <c r="BF211" s="31">
        <v>0</v>
      </c>
      <c r="BH211" s="27">
        <v>36.665349618584</v>
      </c>
    </row>
    <row r="212" spans="1:60" ht="12.75">
      <c r="A212" t="s">
        <v>109</v>
      </c>
      <c r="B212" t="s">
        <v>569</v>
      </c>
      <c r="D212" s="1">
        <v>130.255759667647</v>
      </c>
      <c r="F212" s="1">
        <v>72.016933546199</v>
      </c>
      <c r="H212" s="1">
        <v>53.994328928072</v>
      </c>
      <c r="J212" s="1">
        <v>0</v>
      </c>
      <c r="L212" s="1">
        <v>0</v>
      </c>
      <c r="N212" s="1">
        <v>3.399636569219</v>
      </c>
      <c r="P212" s="1">
        <v>8.04782095323</v>
      </c>
      <c r="R212" s="1">
        <v>0</v>
      </c>
      <c r="T212" s="1">
        <v>0</v>
      </c>
      <c r="V212" s="1">
        <v>0.093943675343</v>
      </c>
      <c r="X212" s="1">
        <v>6.310587587627</v>
      </c>
      <c r="Z212" s="1">
        <v>0</v>
      </c>
      <c r="AB212" s="27">
        <v>0</v>
      </c>
      <c r="AD212" s="1">
        <v>0.17061583270900002</v>
      </c>
      <c r="AF212" s="1">
        <v>58.238826121447</v>
      </c>
      <c r="AH212" s="1">
        <v>45.188771927545005</v>
      </c>
      <c r="AJ212" s="1">
        <v>0</v>
      </c>
      <c r="AL212" s="1">
        <v>0</v>
      </c>
      <c r="AN212" s="1">
        <v>2.353771791787</v>
      </c>
      <c r="AP212" s="1">
        <v>6.362327128794</v>
      </c>
      <c r="AR212" s="1">
        <v>0</v>
      </c>
      <c r="AT212" s="1">
        <v>0</v>
      </c>
      <c r="AV212" s="1">
        <v>0</v>
      </c>
      <c r="AX212" s="1">
        <v>0</v>
      </c>
      <c r="AZ212" s="1">
        <v>0.066223752989</v>
      </c>
      <c r="BB212" s="1">
        <v>4.267731520332</v>
      </c>
      <c r="BD212" s="27">
        <v>35.378571857682</v>
      </c>
      <c r="BF212" s="31">
        <v>0</v>
      </c>
      <c r="BH212" s="27">
        <v>53.870914162339005</v>
      </c>
    </row>
    <row r="213" spans="1:60" ht="12.75">
      <c r="A213" t="s">
        <v>89</v>
      </c>
      <c r="B213" t="s">
        <v>570</v>
      </c>
      <c r="D213" s="1">
        <v>179.921175727826</v>
      </c>
      <c r="F213" s="1">
        <v>100.79193626892001</v>
      </c>
      <c r="H213" s="1">
        <v>71.04284304770701</v>
      </c>
      <c r="J213" s="1">
        <v>0</v>
      </c>
      <c r="L213" s="1">
        <v>6.16036171536</v>
      </c>
      <c r="N213" s="1">
        <v>3.0228552737619996</v>
      </c>
      <c r="P213" s="1">
        <v>7.256846025643</v>
      </c>
      <c r="R213" s="1">
        <v>0</v>
      </c>
      <c r="T213" s="1">
        <v>0</v>
      </c>
      <c r="V213" s="1">
        <v>0.092903708457</v>
      </c>
      <c r="X213" s="1">
        <v>10.204100984234</v>
      </c>
      <c r="Z213" s="1">
        <v>0.6809823529410001</v>
      </c>
      <c r="AB213" s="27">
        <v>2.099227</v>
      </c>
      <c r="AD213" s="1">
        <v>0.23181616081599998</v>
      </c>
      <c r="AF213" s="1">
        <v>79.129239458906</v>
      </c>
      <c r="AH213" s="1">
        <v>59.45696326449</v>
      </c>
      <c r="AJ213" s="1">
        <v>0</v>
      </c>
      <c r="AL213" s="1">
        <v>4.876030811961</v>
      </c>
      <c r="AN213" s="1">
        <v>2.092903558709</v>
      </c>
      <c r="AP213" s="1">
        <v>5.737009882147</v>
      </c>
      <c r="AR213" s="1">
        <v>0</v>
      </c>
      <c r="AT213" s="1">
        <v>0</v>
      </c>
      <c r="AV213" s="1">
        <v>0</v>
      </c>
      <c r="AX213" s="1">
        <v>0</v>
      </c>
      <c r="AZ213" s="1">
        <v>0.065490648713</v>
      </c>
      <c r="BB213" s="1">
        <v>6.900841292886001</v>
      </c>
      <c r="BD213" s="27">
        <v>60.379071152161</v>
      </c>
      <c r="BF213" s="31">
        <v>0</v>
      </c>
      <c r="BH213" s="27">
        <v>73.194546499488</v>
      </c>
    </row>
    <row r="214" spans="1:60" ht="12.75">
      <c r="A214" t="s">
        <v>103</v>
      </c>
      <c r="B214" t="s">
        <v>571</v>
      </c>
      <c r="D214" s="1">
        <v>226.751481426444</v>
      </c>
      <c r="F214" s="1">
        <v>126.225169282232</v>
      </c>
      <c r="H214" s="1">
        <v>99.256572414597</v>
      </c>
      <c r="J214" s="1">
        <v>0</v>
      </c>
      <c r="L214" s="1">
        <v>0</v>
      </c>
      <c r="N214" s="1">
        <v>4.094987190295</v>
      </c>
      <c r="P214" s="1">
        <v>10.943757836648</v>
      </c>
      <c r="R214" s="1">
        <v>0</v>
      </c>
      <c r="T214" s="1">
        <v>0</v>
      </c>
      <c r="V214" s="1">
        <v>0.09775688725699999</v>
      </c>
      <c r="X214" s="1">
        <v>8.725555160788</v>
      </c>
      <c r="Z214" s="1">
        <v>0</v>
      </c>
      <c r="AB214" s="27">
        <v>2.812039</v>
      </c>
      <c r="AD214" s="1">
        <v>0.294500792647</v>
      </c>
      <c r="AF214" s="1">
        <v>100.52631214421099</v>
      </c>
      <c r="AH214" s="1">
        <v>83.06951308031</v>
      </c>
      <c r="AJ214" s="1">
        <v>0</v>
      </c>
      <c r="AL214" s="1">
        <v>0</v>
      </c>
      <c r="AN214" s="1">
        <v>2.835204628494</v>
      </c>
      <c r="AP214" s="1">
        <v>8.651754031270999</v>
      </c>
      <c r="AR214" s="1">
        <v>0</v>
      </c>
      <c r="AT214" s="1">
        <v>0</v>
      </c>
      <c r="AV214" s="1">
        <v>0</v>
      </c>
      <c r="AX214" s="1">
        <v>0</v>
      </c>
      <c r="AZ214" s="1">
        <v>0.068911802004</v>
      </c>
      <c r="BB214" s="1">
        <v>5.900928602133</v>
      </c>
      <c r="BD214" s="27">
        <v>84.135049831269</v>
      </c>
      <c r="BF214" s="31">
        <v>0</v>
      </c>
      <c r="BH214" s="27">
        <v>92.986838733396</v>
      </c>
    </row>
    <row r="215" spans="1:60" ht="12.75">
      <c r="A215" t="s">
        <v>110</v>
      </c>
      <c r="B215" t="s">
        <v>572</v>
      </c>
      <c r="D215" s="1">
        <v>207.625684848132</v>
      </c>
      <c r="F215" s="1">
        <v>116.204699196194</v>
      </c>
      <c r="H215" s="1">
        <v>91.231380675134</v>
      </c>
      <c r="J215" s="1">
        <v>0</v>
      </c>
      <c r="L215" s="1">
        <v>0</v>
      </c>
      <c r="N215" s="1">
        <v>4.766281358064</v>
      </c>
      <c r="P215" s="1">
        <v>9.660462288365</v>
      </c>
      <c r="R215" s="1">
        <v>0</v>
      </c>
      <c r="T215" s="1">
        <v>0</v>
      </c>
      <c r="V215" s="1">
        <v>0.11971174373299999</v>
      </c>
      <c r="X215" s="1">
        <v>5.983157262710001</v>
      </c>
      <c r="Z215" s="1">
        <v>0.8743889411760001</v>
      </c>
      <c r="AB215" s="27">
        <v>3.301491</v>
      </c>
      <c r="AD215" s="1">
        <v>0.267825927012</v>
      </c>
      <c r="AF215" s="1">
        <v>91.42098565193801</v>
      </c>
      <c r="AH215" s="1">
        <v>76.353093663883</v>
      </c>
      <c r="AJ215" s="1">
        <v>0</v>
      </c>
      <c r="AL215" s="1">
        <v>0</v>
      </c>
      <c r="AN215" s="1">
        <v>3.2999817433159997</v>
      </c>
      <c r="AP215" s="1">
        <v>7.637225237881</v>
      </c>
      <c r="AR215" s="1">
        <v>0</v>
      </c>
      <c r="AT215" s="1">
        <v>0</v>
      </c>
      <c r="AV215" s="1">
        <v>0</v>
      </c>
      <c r="AX215" s="1">
        <v>0</v>
      </c>
      <c r="AZ215" s="1">
        <v>0.084388447844</v>
      </c>
      <c r="BB215" s="1">
        <v>4.0462965590149995</v>
      </c>
      <c r="BD215" s="27">
        <v>70.172639716511</v>
      </c>
      <c r="BF215" s="31">
        <v>0</v>
      </c>
      <c r="BH215" s="27">
        <v>84.564411728043</v>
      </c>
    </row>
    <row r="216" ht="12.75">
      <c r="AD216" s="1"/>
    </row>
    <row r="217" spans="1:60" ht="12.75">
      <c r="A217" t="s">
        <v>104</v>
      </c>
      <c r="B217" t="s">
        <v>573</v>
      </c>
      <c r="D217" s="1">
        <v>81.69426387413999</v>
      </c>
      <c r="F217" s="1">
        <v>45.982983412143994</v>
      </c>
      <c r="H217" s="1">
        <v>34.818968714263</v>
      </c>
      <c r="J217" s="1">
        <v>0</v>
      </c>
      <c r="L217" s="1">
        <v>0</v>
      </c>
      <c r="N217" s="1">
        <v>2.969083409307</v>
      </c>
      <c r="P217" s="1">
        <v>4.7279420925740006</v>
      </c>
      <c r="R217" s="1">
        <v>0</v>
      </c>
      <c r="T217" s="1">
        <v>0</v>
      </c>
      <c r="V217" s="1">
        <v>0.088743840914</v>
      </c>
      <c r="X217" s="1">
        <v>1.05683079909</v>
      </c>
      <c r="Z217" s="1">
        <v>0.17832617647100002</v>
      </c>
      <c r="AB217" s="27">
        <v>2.038469</v>
      </c>
      <c r="AD217" s="1">
        <v>0.104619379525</v>
      </c>
      <c r="AF217" s="1">
        <v>35.711280461996</v>
      </c>
      <c r="AH217" s="1">
        <v>29.140586932326997</v>
      </c>
      <c r="AJ217" s="1">
        <v>0</v>
      </c>
      <c r="AL217" s="1">
        <v>0</v>
      </c>
      <c r="AN217" s="1">
        <v>2.055674079861</v>
      </c>
      <c r="AP217" s="1">
        <v>3.737746455067</v>
      </c>
      <c r="AR217" s="1">
        <v>0</v>
      </c>
      <c r="AT217" s="1">
        <v>0</v>
      </c>
      <c r="AV217" s="1">
        <v>0</v>
      </c>
      <c r="AX217" s="1">
        <v>0</v>
      </c>
      <c r="AZ217" s="1">
        <v>0.062558231606</v>
      </c>
      <c r="BB217" s="1">
        <v>0.714714763135</v>
      </c>
      <c r="BD217" s="27">
        <v>25.257755228161</v>
      </c>
      <c r="BF217" s="31">
        <v>0</v>
      </c>
      <c r="BH217" s="27">
        <v>33.032934427346</v>
      </c>
    </row>
    <row r="218" spans="1:60" ht="12.75">
      <c r="A218" t="s">
        <v>105</v>
      </c>
      <c r="B218" t="s">
        <v>574</v>
      </c>
      <c r="D218" s="1">
        <v>152.49737652523498</v>
      </c>
      <c r="F218" s="1">
        <v>85.64486917833901</v>
      </c>
      <c r="H218" s="1">
        <v>61.215506286376</v>
      </c>
      <c r="J218" s="1">
        <v>0</v>
      </c>
      <c r="L218" s="1">
        <v>0</v>
      </c>
      <c r="N218" s="1">
        <v>3.517956436242</v>
      </c>
      <c r="P218" s="1">
        <v>7.16774059116</v>
      </c>
      <c r="R218" s="1">
        <v>0</v>
      </c>
      <c r="T218" s="1">
        <v>0</v>
      </c>
      <c r="V218" s="1">
        <v>0.09122820625200001</v>
      </c>
      <c r="X218" s="1">
        <v>11.021513278599</v>
      </c>
      <c r="Z218" s="1">
        <v>0</v>
      </c>
      <c r="AB218" s="27">
        <v>2.435074</v>
      </c>
      <c r="AD218" s="1">
        <v>0.19585037970799998</v>
      </c>
      <c r="AF218" s="1">
        <v>66.852507346896</v>
      </c>
      <c r="AH218" s="1">
        <v>51.232298037989</v>
      </c>
      <c r="AJ218" s="1">
        <v>0</v>
      </c>
      <c r="AL218" s="1">
        <v>0</v>
      </c>
      <c r="AN218" s="1">
        <v>2.435691714619</v>
      </c>
      <c r="AP218" s="1">
        <v>5.666566227097</v>
      </c>
      <c r="AR218" s="1">
        <v>0</v>
      </c>
      <c r="AT218" s="1">
        <v>0</v>
      </c>
      <c r="AV218" s="1">
        <v>0</v>
      </c>
      <c r="AX218" s="1">
        <v>0</v>
      </c>
      <c r="AZ218" s="1">
        <v>0.064309536267</v>
      </c>
      <c r="BB218" s="1">
        <v>7.453641830924</v>
      </c>
      <c r="BD218" s="27">
        <v>55.762892044219</v>
      </c>
      <c r="BF218" s="31">
        <v>0</v>
      </c>
      <c r="BH218" s="27">
        <v>61.838569295879</v>
      </c>
    </row>
    <row r="219" spans="1:60" ht="12.75">
      <c r="A219" t="s">
        <v>111</v>
      </c>
      <c r="B219" t="s">
        <v>575</v>
      </c>
      <c r="D219" s="1">
        <v>359.467909980792</v>
      </c>
      <c r="F219" s="1">
        <v>202.15531723165302</v>
      </c>
      <c r="H219" s="1">
        <v>140.519340222681</v>
      </c>
      <c r="J219" s="1">
        <v>0</v>
      </c>
      <c r="L219" s="1">
        <v>0</v>
      </c>
      <c r="N219" s="1">
        <v>8.510280806263</v>
      </c>
      <c r="P219" s="1">
        <v>18.68464709949</v>
      </c>
      <c r="R219" s="1">
        <v>0</v>
      </c>
      <c r="T219" s="1">
        <v>0</v>
      </c>
      <c r="V219" s="1">
        <v>0.126240424738</v>
      </c>
      <c r="X219" s="1">
        <v>28.0311944147</v>
      </c>
      <c r="Z219" s="1">
        <v>0</v>
      </c>
      <c r="AB219" s="27">
        <v>5.822753</v>
      </c>
      <c r="AD219" s="1">
        <v>0.460861263781</v>
      </c>
      <c r="AF219" s="1">
        <v>157.312592749138</v>
      </c>
      <c r="AH219" s="1">
        <v>117.60302503603201</v>
      </c>
      <c r="AJ219" s="1">
        <v>0</v>
      </c>
      <c r="AL219" s="1">
        <v>0</v>
      </c>
      <c r="AN219" s="1">
        <v>5.892176558911</v>
      </c>
      <c r="AP219" s="1">
        <v>14.771431648875</v>
      </c>
      <c r="AR219" s="1">
        <v>0</v>
      </c>
      <c r="AT219" s="1">
        <v>0</v>
      </c>
      <c r="AV219" s="1">
        <v>0</v>
      </c>
      <c r="AX219" s="1">
        <v>0</v>
      </c>
      <c r="AZ219" s="1">
        <v>0.08899071357999999</v>
      </c>
      <c r="BB219" s="1">
        <v>18.956968791740998</v>
      </c>
      <c r="BD219" s="27">
        <v>115.418403361171</v>
      </c>
      <c r="BF219" s="31">
        <v>0</v>
      </c>
      <c r="BH219" s="27">
        <v>145.51414829295302</v>
      </c>
    </row>
    <row r="220" spans="1:60" ht="12.75">
      <c r="A220" t="s">
        <v>90</v>
      </c>
      <c r="B220" t="s">
        <v>576</v>
      </c>
      <c r="D220" s="1">
        <v>153.462926830518</v>
      </c>
      <c r="F220" s="1">
        <v>85.982761556913</v>
      </c>
      <c r="H220" s="1">
        <v>60.097219261702</v>
      </c>
      <c r="J220" s="1">
        <v>0</v>
      </c>
      <c r="L220" s="1">
        <v>4.310660857858999</v>
      </c>
      <c r="N220" s="1">
        <v>3.5874663212819997</v>
      </c>
      <c r="P220" s="1">
        <v>8.044379157364</v>
      </c>
      <c r="R220" s="1">
        <v>0</v>
      </c>
      <c r="T220" s="1">
        <v>0</v>
      </c>
      <c r="V220" s="1">
        <v>0.093770347529</v>
      </c>
      <c r="X220" s="1">
        <v>7.189752451621</v>
      </c>
      <c r="Z220" s="1">
        <v>0</v>
      </c>
      <c r="AB220" s="27">
        <v>2.461824</v>
      </c>
      <c r="AD220" s="1">
        <v>0.197689159556</v>
      </c>
      <c r="AF220" s="1">
        <v>67.48016527360501</v>
      </c>
      <c r="AH220" s="1">
        <v>50.296384613177004</v>
      </c>
      <c r="AJ220" s="1">
        <v>0</v>
      </c>
      <c r="AL220" s="1">
        <v>3.4119612019580003</v>
      </c>
      <c r="AN220" s="1">
        <v>2.483817566699</v>
      </c>
      <c r="AP220" s="1">
        <v>6.359606164779</v>
      </c>
      <c r="AR220" s="1">
        <v>0</v>
      </c>
      <c r="AT220" s="1">
        <v>0</v>
      </c>
      <c r="AV220" s="1">
        <v>0</v>
      </c>
      <c r="AX220" s="1">
        <v>0</v>
      </c>
      <c r="AZ220" s="1">
        <v>0.06610156894300001</v>
      </c>
      <c r="BB220" s="1">
        <v>4.862294158048</v>
      </c>
      <c r="BD220" s="27">
        <v>47.402611545144</v>
      </c>
      <c r="BF220" s="31">
        <v>0</v>
      </c>
      <c r="BH220" s="27">
        <v>62.419152878084</v>
      </c>
    </row>
    <row r="221" spans="1:60" ht="12.75">
      <c r="A221" t="s">
        <v>106</v>
      </c>
      <c r="B221" t="s">
        <v>577</v>
      </c>
      <c r="D221" s="1">
        <v>248.067619095087</v>
      </c>
      <c r="F221" s="1">
        <v>140.969404580046</v>
      </c>
      <c r="H221" s="1">
        <v>84.92547068378501</v>
      </c>
      <c r="J221" s="1">
        <v>0</v>
      </c>
      <c r="L221" s="1">
        <v>0</v>
      </c>
      <c r="N221" s="1">
        <v>7.741757860281</v>
      </c>
      <c r="P221" s="1">
        <v>16.004364988462</v>
      </c>
      <c r="R221" s="1">
        <v>0</v>
      </c>
      <c r="T221" s="1">
        <v>0</v>
      </c>
      <c r="V221" s="1">
        <v>0.12028950311400001</v>
      </c>
      <c r="X221" s="1">
        <v>26.505650777922</v>
      </c>
      <c r="Z221" s="1">
        <v>0</v>
      </c>
      <c r="AB221" s="27">
        <v>5.358117</v>
      </c>
      <c r="AD221" s="1">
        <v>0.313753766482</v>
      </c>
      <c r="AF221" s="1">
        <v>107.098214515041</v>
      </c>
      <c r="AH221" s="1">
        <v>71.075570374831</v>
      </c>
      <c r="AJ221" s="1">
        <v>0</v>
      </c>
      <c r="AL221" s="1">
        <v>0</v>
      </c>
      <c r="AN221" s="1">
        <v>5.360082143887</v>
      </c>
      <c r="AP221" s="1">
        <v>12.652493903252</v>
      </c>
      <c r="AR221" s="1">
        <v>0</v>
      </c>
      <c r="AT221" s="1">
        <v>0</v>
      </c>
      <c r="AV221" s="1">
        <v>0</v>
      </c>
      <c r="AX221" s="1">
        <v>0</v>
      </c>
      <c r="AZ221" s="1">
        <v>0.084795727997</v>
      </c>
      <c r="BB221" s="1">
        <v>17.925272365074</v>
      </c>
      <c r="BD221" s="27">
        <v>64.441752908768</v>
      </c>
      <c r="BF221" s="31">
        <v>0</v>
      </c>
      <c r="BH221" s="27">
        <v>99.065848426413</v>
      </c>
    </row>
    <row r="222" ht="12.75">
      <c r="AD222" s="1"/>
    </row>
    <row r="223" spans="1:60" ht="12.75">
      <c r="A223" t="s">
        <v>91</v>
      </c>
      <c r="B223" t="s">
        <v>578</v>
      </c>
      <c r="D223" s="1">
        <v>255.077126083455</v>
      </c>
      <c r="F223" s="1">
        <v>144.586760967814</v>
      </c>
      <c r="H223" s="1">
        <v>83.733995879839</v>
      </c>
      <c r="J223" s="1">
        <v>0</v>
      </c>
      <c r="L223" s="1">
        <v>10.1544764225</v>
      </c>
      <c r="N223" s="1">
        <v>7.3922754480299995</v>
      </c>
      <c r="P223" s="1">
        <v>14.051429097986</v>
      </c>
      <c r="R223" s="1">
        <v>0</v>
      </c>
      <c r="T223" s="1">
        <v>0</v>
      </c>
      <c r="V223" s="1">
        <v>0.11971174373299999</v>
      </c>
      <c r="X223" s="1">
        <v>23.752615001671998</v>
      </c>
      <c r="Z223" s="1">
        <v>0</v>
      </c>
      <c r="AB223" s="27">
        <v>5.058566</v>
      </c>
      <c r="AD223" s="1">
        <v>0.323691374053</v>
      </c>
      <c r="AF223" s="1">
        <v>110.490365115641</v>
      </c>
      <c r="AH223" s="1">
        <v>70.078404853157</v>
      </c>
      <c r="AJ223" s="1">
        <v>0</v>
      </c>
      <c r="AL223" s="1">
        <v>8.037440365228</v>
      </c>
      <c r="AN223" s="1">
        <v>5.118114560901001</v>
      </c>
      <c r="AP223" s="1">
        <v>11.108570763191</v>
      </c>
      <c r="AR223" s="1">
        <v>0</v>
      </c>
      <c r="AT223" s="1">
        <v>0</v>
      </c>
      <c r="AV223" s="1">
        <v>0</v>
      </c>
      <c r="AX223" s="1">
        <v>0</v>
      </c>
      <c r="AZ223" s="1">
        <v>0.084388447844</v>
      </c>
      <c r="BB223" s="1">
        <v>16.063446125321</v>
      </c>
      <c r="BD223" s="27">
        <v>62.505312038801996</v>
      </c>
      <c r="BF223" s="31">
        <v>0</v>
      </c>
      <c r="BH223" s="27">
        <v>102.203587731968</v>
      </c>
    </row>
    <row r="224" spans="1:60" ht="12.75">
      <c r="A224" t="s">
        <v>112</v>
      </c>
      <c r="B224" t="s">
        <v>579</v>
      </c>
      <c r="D224" s="1">
        <v>380.434039365953</v>
      </c>
      <c r="F224" s="1">
        <v>213.091749836766</v>
      </c>
      <c r="H224" s="1">
        <v>155.192850319465</v>
      </c>
      <c r="J224" s="1">
        <v>0</v>
      </c>
      <c r="L224" s="1">
        <v>0</v>
      </c>
      <c r="N224" s="1">
        <v>8.436801415246</v>
      </c>
      <c r="P224" s="1">
        <v>21.004840392064</v>
      </c>
      <c r="R224" s="1">
        <v>0</v>
      </c>
      <c r="T224" s="1">
        <v>0</v>
      </c>
      <c r="V224" s="1">
        <v>0.150275214986</v>
      </c>
      <c r="X224" s="1">
        <v>22.04086634043</v>
      </c>
      <c r="Z224" s="1">
        <v>0</v>
      </c>
      <c r="AB224" s="27">
        <v>5.775872</v>
      </c>
      <c r="AD224" s="1">
        <v>0.490244154576</v>
      </c>
      <c r="AF224" s="1">
        <v>167.34228952918698</v>
      </c>
      <c r="AH224" s="1">
        <v>129.88353512484798</v>
      </c>
      <c r="AJ224" s="1">
        <v>0</v>
      </c>
      <c r="AL224" s="1">
        <v>0</v>
      </c>
      <c r="AN224" s="1">
        <v>5.841302380353</v>
      </c>
      <c r="AP224" s="1">
        <v>16.605695708076</v>
      </c>
      <c r="AR224" s="1">
        <v>0</v>
      </c>
      <c r="AT224" s="1">
        <v>0</v>
      </c>
      <c r="AV224" s="1">
        <v>0</v>
      </c>
      <c r="AX224" s="1">
        <v>0</v>
      </c>
      <c r="AZ224" s="1">
        <v>0.10593356797400001</v>
      </c>
      <c r="BB224" s="1">
        <v>14.905822747936</v>
      </c>
      <c r="BD224" s="27">
        <v>120.63394863994401</v>
      </c>
      <c r="BF224" s="31">
        <v>0</v>
      </c>
      <c r="BH224" s="27">
        <v>154.791617814498</v>
      </c>
    </row>
    <row r="225" spans="1:60" ht="12.75">
      <c r="A225" t="s">
        <v>113</v>
      </c>
      <c r="B225" t="s">
        <v>580</v>
      </c>
      <c r="D225" s="1">
        <v>381.343713064109</v>
      </c>
      <c r="F225" s="1">
        <v>212.593493609215</v>
      </c>
      <c r="H225" s="1">
        <v>162.177783803129</v>
      </c>
      <c r="J225" s="1">
        <v>0</v>
      </c>
      <c r="L225" s="1">
        <v>0</v>
      </c>
      <c r="N225" s="1">
        <v>6.246182952589</v>
      </c>
      <c r="P225" s="1">
        <v>17.95008834225</v>
      </c>
      <c r="R225" s="1">
        <v>0</v>
      </c>
      <c r="T225" s="1">
        <v>0</v>
      </c>
      <c r="V225" s="1">
        <v>0.115609652129</v>
      </c>
      <c r="X225" s="1">
        <v>21.328491048318</v>
      </c>
      <c r="Z225" s="1">
        <v>0</v>
      </c>
      <c r="AB225" s="27">
        <v>4.280969</v>
      </c>
      <c r="AD225" s="1">
        <v>0.4943688108</v>
      </c>
      <c r="AF225" s="1">
        <v>168.750219454894</v>
      </c>
      <c r="AH225" s="1">
        <v>135.72934471983098</v>
      </c>
      <c r="AJ225" s="1">
        <v>0</v>
      </c>
      <c r="AL225" s="1">
        <v>0</v>
      </c>
      <c r="AN225" s="1">
        <v>4.324606157394</v>
      </c>
      <c r="AP225" s="1">
        <v>14.190715062852998</v>
      </c>
      <c r="AR225" s="1">
        <v>0</v>
      </c>
      <c r="AT225" s="1">
        <v>0</v>
      </c>
      <c r="AV225" s="1">
        <v>0</v>
      </c>
      <c r="AX225" s="1">
        <v>0</v>
      </c>
      <c r="AZ225" s="1">
        <v>0.08149675875199999</v>
      </c>
      <c r="BB225" s="1">
        <v>14.424056756062999</v>
      </c>
      <c r="BD225" s="27">
        <v>136.31014552924</v>
      </c>
      <c r="BF225" s="31">
        <v>0</v>
      </c>
      <c r="BH225" s="27">
        <v>156.09395299577702</v>
      </c>
    </row>
    <row r="226" spans="1:60" ht="12.75">
      <c r="A226" t="s">
        <v>107</v>
      </c>
      <c r="B226" t="s">
        <v>581</v>
      </c>
      <c r="D226" s="1">
        <v>125.884362818118</v>
      </c>
      <c r="F226" s="1">
        <v>70.778701097585</v>
      </c>
      <c r="H226" s="1">
        <v>50.175101688724</v>
      </c>
      <c r="J226" s="1">
        <v>0</v>
      </c>
      <c r="L226" s="1">
        <v>0</v>
      </c>
      <c r="N226" s="1">
        <v>3.512157475081</v>
      </c>
      <c r="P226" s="1">
        <v>7.623020150298999</v>
      </c>
      <c r="R226" s="1">
        <v>0</v>
      </c>
      <c r="T226" s="1">
        <v>0</v>
      </c>
      <c r="V226" s="1">
        <v>0.088454961224</v>
      </c>
      <c r="X226" s="1">
        <v>6.791169873962</v>
      </c>
      <c r="Z226" s="1">
        <v>0</v>
      </c>
      <c r="AB226" s="27">
        <v>2.42736</v>
      </c>
      <c r="AD226" s="1">
        <v>0.161436948296</v>
      </c>
      <c r="AF226" s="1">
        <v>55.105661720532</v>
      </c>
      <c r="AH226" s="1">
        <v>41.992395713882</v>
      </c>
      <c r="AJ226" s="1">
        <v>0</v>
      </c>
      <c r="AL226" s="1">
        <v>0</v>
      </c>
      <c r="AN226" s="1">
        <v>2.431676746864</v>
      </c>
      <c r="AP226" s="1">
        <v>6.026494399844</v>
      </c>
      <c r="AR226" s="1">
        <v>0</v>
      </c>
      <c r="AT226" s="1">
        <v>0</v>
      </c>
      <c r="AV226" s="1">
        <v>0</v>
      </c>
      <c r="AX226" s="1">
        <v>0</v>
      </c>
      <c r="AZ226" s="1">
        <v>0.062354591529</v>
      </c>
      <c r="BB226" s="1">
        <v>4.592740268412999</v>
      </c>
      <c r="BD226" s="27">
        <v>35.755942858515</v>
      </c>
      <c r="BF226" s="31">
        <v>0</v>
      </c>
      <c r="BH226" s="27">
        <v>50.972737091492</v>
      </c>
    </row>
    <row r="227" spans="1:60" ht="12.75">
      <c r="A227" t="s">
        <v>92</v>
      </c>
      <c r="B227" t="s">
        <v>582</v>
      </c>
      <c r="D227" s="1">
        <v>223.845164042283</v>
      </c>
      <c r="F227" s="1">
        <v>124.575187694665</v>
      </c>
      <c r="H227" s="1">
        <v>96.216376351723</v>
      </c>
      <c r="J227" s="1">
        <v>0</v>
      </c>
      <c r="L227" s="1">
        <v>7.103235615542</v>
      </c>
      <c r="N227" s="1">
        <v>3.7018543302810003</v>
      </c>
      <c r="P227" s="1">
        <v>10.090711353137</v>
      </c>
      <c r="R227" s="1">
        <v>0</v>
      </c>
      <c r="T227" s="1">
        <v>0</v>
      </c>
      <c r="V227" s="1">
        <v>0.13785338829500002</v>
      </c>
      <c r="X227" s="1">
        <v>3.674457057808</v>
      </c>
      <c r="Z227" s="1">
        <v>0.813355352941</v>
      </c>
      <c r="AB227" s="27">
        <v>2.546524</v>
      </c>
      <c r="AD227" s="1">
        <v>0.290820244938</v>
      </c>
      <c r="AF227" s="1">
        <v>99.269976347619</v>
      </c>
      <c r="AH227" s="1">
        <v>80.525121303846</v>
      </c>
      <c r="AJ227" s="1">
        <v>0</v>
      </c>
      <c r="AL227" s="1">
        <v>5.6223315003789995</v>
      </c>
      <c r="AN227" s="1">
        <v>2.5630152289840002</v>
      </c>
      <c r="AP227" s="1">
        <v>7.9773651730070005</v>
      </c>
      <c r="AR227" s="1">
        <v>0</v>
      </c>
      <c r="AT227" s="1">
        <v>0</v>
      </c>
      <c r="AV227" s="1">
        <v>0</v>
      </c>
      <c r="AX227" s="1">
        <v>0</v>
      </c>
      <c r="AZ227" s="1">
        <v>0.097177044669</v>
      </c>
      <c r="BB227" s="1">
        <v>2.4849660967330003</v>
      </c>
      <c r="BD227" s="27">
        <v>80.211859535729</v>
      </c>
      <c r="BF227" s="31">
        <v>0</v>
      </c>
      <c r="BH227" s="27">
        <v>91.824728121547</v>
      </c>
    </row>
    <row r="228" ht="12.75">
      <c r="AD228" s="1"/>
    </row>
    <row r="229" spans="1:60" ht="12.75">
      <c r="A229" t="s">
        <v>93</v>
      </c>
      <c r="B229" t="s">
        <v>583</v>
      </c>
      <c r="D229" s="1">
        <v>314.194874745504</v>
      </c>
      <c r="F229" s="1">
        <v>176.13505021471</v>
      </c>
      <c r="H229" s="1">
        <v>120.84726793482301</v>
      </c>
      <c r="J229" s="1">
        <v>0</v>
      </c>
      <c r="L229" s="1">
        <v>8.584749254412</v>
      </c>
      <c r="N229" s="1">
        <v>5.03144941626</v>
      </c>
      <c r="P229" s="1">
        <v>12.314050028844001</v>
      </c>
      <c r="R229" s="1">
        <v>0</v>
      </c>
      <c r="T229" s="1">
        <v>0</v>
      </c>
      <c r="V229" s="1">
        <v>0.114743013057</v>
      </c>
      <c r="X229" s="1">
        <v>24.880477004278998</v>
      </c>
      <c r="Z229" s="1">
        <v>0.466963</v>
      </c>
      <c r="AB229" s="27">
        <v>3.490892</v>
      </c>
      <c r="AD229" s="1">
        <v>0.404458563035</v>
      </c>
      <c r="AF229" s="1">
        <v>138.059824530793</v>
      </c>
      <c r="AH229" s="1">
        <v>101.139133260612</v>
      </c>
      <c r="AJ229" s="1">
        <v>0</v>
      </c>
      <c r="AL229" s="1">
        <v>6.794974680317</v>
      </c>
      <c r="AN229" s="1">
        <v>3.483573454593</v>
      </c>
      <c r="AP229" s="1">
        <v>9.735059343286</v>
      </c>
      <c r="AR229" s="1">
        <v>0</v>
      </c>
      <c r="AT229" s="1">
        <v>0</v>
      </c>
      <c r="AV229" s="1">
        <v>0</v>
      </c>
      <c r="AX229" s="1">
        <v>0</v>
      </c>
      <c r="AZ229" s="1">
        <v>0.080885838522</v>
      </c>
      <c r="BB229" s="1">
        <v>16.826197953462</v>
      </c>
      <c r="BD229" s="27">
        <v>112.578213591644</v>
      </c>
      <c r="BF229" s="31">
        <v>0</v>
      </c>
      <c r="BH229" s="27">
        <v>127.705337690984</v>
      </c>
    </row>
    <row r="230" spans="1:60" ht="12.75">
      <c r="A230" t="s">
        <v>101</v>
      </c>
      <c r="B230" t="s">
        <v>584</v>
      </c>
      <c r="D230" s="1">
        <v>138.16950813286098</v>
      </c>
      <c r="F230" s="1">
        <v>77.861131074505</v>
      </c>
      <c r="H230" s="1">
        <v>57.043937945293</v>
      </c>
      <c r="J230" s="1">
        <v>0</v>
      </c>
      <c r="L230" s="1">
        <v>0</v>
      </c>
      <c r="N230" s="1">
        <v>3.61705408234</v>
      </c>
      <c r="P230" s="1">
        <v>7.8083851127270005</v>
      </c>
      <c r="R230" s="1">
        <v>0</v>
      </c>
      <c r="T230" s="1">
        <v>0</v>
      </c>
      <c r="V230" s="1">
        <v>0.097121351938</v>
      </c>
      <c r="X230" s="1">
        <v>5.650802462601001</v>
      </c>
      <c r="Z230" s="1">
        <v>0.971663352941</v>
      </c>
      <c r="AB230" s="27">
        <v>2.495488</v>
      </c>
      <c r="AD230" s="1">
        <v>0.176678766664</v>
      </c>
      <c r="AF230" s="1">
        <v>60.308377058356</v>
      </c>
      <c r="AH230" s="1">
        <v>47.741041565546</v>
      </c>
      <c r="AJ230" s="1">
        <v>0</v>
      </c>
      <c r="AL230" s="1">
        <v>0</v>
      </c>
      <c r="AN230" s="1">
        <v>2.504302943869</v>
      </c>
      <c r="AP230" s="1">
        <v>6.173037487226</v>
      </c>
      <c r="AR230" s="1">
        <v>0</v>
      </c>
      <c r="AT230" s="1">
        <v>0</v>
      </c>
      <c r="AV230" s="1">
        <v>0</v>
      </c>
      <c r="AX230" s="1">
        <v>0</v>
      </c>
      <c r="AZ230" s="1">
        <v>0.06846379383500001</v>
      </c>
      <c r="BB230" s="1">
        <v>3.82153126788</v>
      </c>
      <c r="BD230" s="27">
        <v>41.789378390207</v>
      </c>
      <c r="BF230" s="31">
        <v>0</v>
      </c>
      <c r="BH230" s="27">
        <v>55.785248778980005</v>
      </c>
    </row>
    <row r="231" spans="1:60" ht="12.75">
      <c r="A231" t="s">
        <v>94</v>
      </c>
      <c r="B231" t="s">
        <v>585</v>
      </c>
      <c r="D231" s="1">
        <v>185.556764004936</v>
      </c>
      <c r="F231" s="1">
        <v>103.60577782455499</v>
      </c>
      <c r="H231" s="1">
        <v>72.96624763232701</v>
      </c>
      <c r="J231" s="1">
        <v>0</v>
      </c>
      <c r="L231" s="1">
        <v>5.851729565233</v>
      </c>
      <c r="N231" s="1">
        <v>3.542072890974</v>
      </c>
      <c r="P231" s="1">
        <v>10.900049593433</v>
      </c>
      <c r="R231" s="1">
        <v>0</v>
      </c>
      <c r="T231" s="1">
        <v>0</v>
      </c>
      <c r="V231" s="1">
        <v>0.08660613120499999</v>
      </c>
      <c r="X231" s="1">
        <v>7.573639292008</v>
      </c>
      <c r="Z231" s="1">
        <v>0</v>
      </c>
      <c r="AB231" s="27">
        <v>2.44535</v>
      </c>
      <c r="AD231" s="1">
        <v>0.24008271937499998</v>
      </c>
      <c r="AF231" s="1">
        <v>81.950986180381</v>
      </c>
      <c r="AH231" s="1">
        <v>61.066693264368</v>
      </c>
      <c r="AJ231" s="1">
        <v>0</v>
      </c>
      <c r="AL231" s="1">
        <v>4.631743229004</v>
      </c>
      <c r="AN231" s="1">
        <v>2.4523889790799998</v>
      </c>
      <c r="AP231" s="1">
        <v>8.617199815519</v>
      </c>
      <c r="AR231" s="1">
        <v>0</v>
      </c>
      <c r="AT231" s="1">
        <v>0</v>
      </c>
      <c r="AV231" s="1">
        <v>0</v>
      </c>
      <c r="AX231" s="1">
        <v>0</v>
      </c>
      <c r="AZ231" s="1">
        <v>0.061051295037000006</v>
      </c>
      <c r="BB231" s="1">
        <v>5.1219095973730004</v>
      </c>
      <c r="BD231" s="27">
        <v>56.393861976571</v>
      </c>
      <c r="BF231" s="31">
        <v>0</v>
      </c>
      <c r="BH231" s="27">
        <v>75.804662216852</v>
      </c>
    </row>
    <row r="232" spans="1:60" ht="12.75">
      <c r="A232" t="s">
        <v>114</v>
      </c>
      <c r="B232" t="s">
        <v>586</v>
      </c>
      <c r="D232" s="1">
        <v>219.021181819726</v>
      </c>
      <c r="F232" s="1">
        <v>122.035883676907</v>
      </c>
      <c r="H232" s="1">
        <v>95.776645161148</v>
      </c>
      <c r="J232" s="1">
        <v>0</v>
      </c>
      <c r="L232" s="1">
        <v>0</v>
      </c>
      <c r="N232" s="1">
        <v>4.5169272046060005</v>
      </c>
      <c r="P232" s="1">
        <v>11.365069491029</v>
      </c>
      <c r="R232" s="1">
        <v>0</v>
      </c>
      <c r="T232" s="1">
        <v>0</v>
      </c>
      <c r="V232" s="1">
        <v>0.101165667605</v>
      </c>
      <c r="X232" s="1">
        <v>6.868021076045</v>
      </c>
      <c r="Z232" s="1">
        <v>0</v>
      </c>
      <c r="AB232" s="27">
        <v>3.123928</v>
      </c>
      <c r="AD232" s="1">
        <v>0.284127076473</v>
      </c>
      <c r="AF232" s="1">
        <v>96.985298142819</v>
      </c>
      <c r="AH232" s="1">
        <v>80.15710279385101</v>
      </c>
      <c r="AJ232" s="1">
        <v>0</v>
      </c>
      <c r="AL232" s="1">
        <v>0</v>
      </c>
      <c r="AN232" s="1">
        <v>3.12733894441</v>
      </c>
      <c r="AP232" s="1">
        <v>8.984828360822</v>
      </c>
      <c r="AR232" s="1">
        <v>0</v>
      </c>
      <c r="AT232" s="1">
        <v>0</v>
      </c>
      <c r="AV232" s="1">
        <v>0</v>
      </c>
      <c r="AX232" s="1">
        <v>0</v>
      </c>
      <c r="AZ232" s="1">
        <v>0.07131475491</v>
      </c>
      <c r="BB232" s="1">
        <v>4.644713288825</v>
      </c>
      <c r="BD232" s="27">
        <v>78.123973870818</v>
      </c>
      <c r="BF232" s="31">
        <v>0</v>
      </c>
      <c r="BH232" s="27">
        <v>89.71140078210699</v>
      </c>
    </row>
    <row r="233" spans="1:60" ht="12.75">
      <c r="A233" t="s">
        <v>95</v>
      </c>
      <c r="B233" t="s">
        <v>587</v>
      </c>
      <c r="D233" s="1">
        <v>144.70731221102102</v>
      </c>
      <c r="F233" s="1">
        <v>80.623276739889</v>
      </c>
      <c r="H233" s="1">
        <v>49.549067748127</v>
      </c>
      <c r="J233" s="1">
        <v>0</v>
      </c>
      <c r="L233" s="1">
        <v>5.515021182484</v>
      </c>
      <c r="N233" s="1">
        <v>4.15706454599</v>
      </c>
      <c r="P233" s="1">
        <v>8.948444945506001</v>
      </c>
      <c r="R233" s="1">
        <v>0</v>
      </c>
      <c r="T233" s="1">
        <v>0</v>
      </c>
      <c r="V233" s="1">
        <v>0.091054878438</v>
      </c>
      <c r="X233" s="1">
        <v>12.174883544786</v>
      </c>
      <c r="Z233" s="1">
        <v>0</v>
      </c>
      <c r="AB233" s="27">
        <v>0</v>
      </c>
      <c r="AD233" s="1">
        <v>0.187739894558</v>
      </c>
      <c r="AF233" s="1">
        <v>64.084035471133</v>
      </c>
      <c r="AH233" s="1">
        <v>41.468457264749</v>
      </c>
      <c r="AJ233" s="1">
        <v>0</v>
      </c>
      <c r="AL233" s="1">
        <v>4.365232831597</v>
      </c>
      <c r="AN233" s="1">
        <v>2.878184495832</v>
      </c>
      <c r="AP233" s="1">
        <v>7.074329109479</v>
      </c>
      <c r="AR233" s="1">
        <v>0</v>
      </c>
      <c r="AT233" s="1">
        <v>0</v>
      </c>
      <c r="AV233" s="1">
        <v>0</v>
      </c>
      <c r="AX233" s="1">
        <v>0</v>
      </c>
      <c r="AZ233" s="1">
        <v>0.064187352221</v>
      </c>
      <c r="BB233" s="1">
        <v>8.233644417255</v>
      </c>
      <c r="BD233" s="27">
        <v>36.389523854048996</v>
      </c>
      <c r="BF233" s="31">
        <v>0</v>
      </c>
      <c r="BH233" s="27">
        <v>59.277732810798</v>
      </c>
    </row>
    <row r="234" ht="12.75">
      <c r="AD234" s="1"/>
    </row>
    <row r="235" spans="1:60" ht="12.75">
      <c r="A235" t="s">
        <v>100</v>
      </c>
      <c r="B235" t="s">
        <v>588</v>
      </c>
      <c r="D235" s="1">
        <v>136.97127402793402</v>
      </c>
      <c r="F235" s="1">
        <v>76.141117233364</v>
      </c>
      <c r="H235" s="1">
        <v>63.031897465732</v>
      </c>
      <c r="J235" s="1">
        <v>0</v>
      </c>
      <c r="L235" s="1">
        <v>0</v>
      </c>
      <c r="N235" s="1">
        <v>2.962167362809</v>
      </c>
      <c r="P235" s="1">
        <v>7.465496439622</v>
      </c>
      <c r="R235" s="1">
        <v>0</v>
      </c>
      <c r="T235" s="1">
        <v>0</v>
      </c>
      <c r="V235" s="1">
        <v>0.10850321174300001</v>
      </c>
      <c r="X235" s="1">
        <v>0.071502151249</v>
      </c>
      <c r="Z235" s="1">
        <v>0.281791235294</v>
      </c>
      <c r="AB235" s="27">
        <v>2.041552</v>
      </c>
      <c r="AD235" s="1">
        <v>0.178207366915</v>
      </c>
      <c r="AF235" s="1">
        <v>60.83015679457</v>
      </c>
      <c r="AH235" s="1">
        <v>52.752466699488</v>
      </c>
      <c r="AJ235" s="1">
        <v>0</v>
      </c>
      <c r="AL235" s="1">
        <v>0</v>
      </c>
      <c r="AN235" s="1">
        <v>2.050885687094</v>
      </c>
      <c r="AP235" s="1">
        <v>5.901961637039</v>
      </c>
      <c r="AR235" s="1">
        <v>0</v>
      </c>
      <c r="AT235" s="1">
        <v>0</v>
      </c>
      <c r="AV235" s="1">
        <v>0</v>
      </c>
      <c r="AX235" s="1">
        <v>0</v>
      </c>
      <c r="AZ235" s="1">
        <v>0.076487212862</v>
      </c>
      <c r="BB235" s="1">
        <v>0.048355558087</v>
      </c>
      <c r="BD235" s="27">
        <v>46.706818963578996</v>
      </c>
      <c r="BF235" s="31">
        <v>0</v>
      </c>
      <c r="BH235" s="27">
        <v>56.267895034978004</v>
      </c>
    </row>
    <row r="236" spans="1:60" ht="12.75">
      <c r="A236" t="s">
        <v>108</v>
      </c>
      <c r="B236" t="s">
        <v>589</v>
      </c>
      <c r="D236" s="1">
        <v>204.849454861676</v>
      </c>
      <c r="F236" s="1">
        <v>114.727635466726</v>
      </c>
      <c r="H236" s="1">
        <v>83.08539173703299</v>
      </c>
      <c r="J236" s="1">
        <v>0</v>
      </c>
      <c r="L236" s="1">
        <v>0</v>
      </c>
      <c r="N236" s="1">
        <v>4.355531021092999</v>
      </c>
      <c r="P236" s="1">
        <v>11.484361752796</v>
      </c>
      <c r="R236" s="1">
        <v>0</v>
      </c>
      <c r="T236" s="1">
        <v>0</v>
      </c>
      <c r="V236" s="1">
        <v>0.09492586629000001</v>
      </c>
      <c r="X236" s="1">
        <v>12.457237185862999</v>
      </c>
      <c r="Z236" s="1">
        <v>0</v>
      </c>
      <c r="AB236" s="27">
        <v>2.986168</v>
      </c>
      <c r="AD236" s="1">
        <v>0.26401990365</v>
      </c>
      <c r="AF236" s="1">
        <v>90.12181939495001</v>
      </c>
      <c r="AH236" s="1">
        <v>69.535577018043</v>
      </c>
      <c r="AJ236" s="1">
        <v>0</v>
      </c>
      <c r="AL236" s="1">
        <v>0</v>
      </c>
      <c r="AN236" s="1">
        <v>3.015594710483</v>
      </c>
      <c r="AP236" s="1">
        <v>9.079136670824</v>
      </c>
      <c r="AR236" s="1">
        <v>0</v>
      </c>
      <c r="AT236" s="1">
        <v>0</v>
      </c>
      <c r="AV236" s="1">
        <v>0</v>
      </c>
      <c r="AX236" s="1">
        <v>0</v>
      </c>
      <c r="AZ236" s="1">
        <v>0.066916129251</v>
      </c>
      <c r="BB236" s="1">
        <v>8.424594866349</v>
      </c>
      <c r="BD236" s="27">
        <v>66.821224079548</v>
      </c>
      <c r="BF236" s="31">
        <v>0</v>
      </c>
      <c r="BH236" s="27">
        <v>83.362682940328</v>
      </c>
    </row>
    <row r="237" spans="1:60" ht="12.75">
      <c r="A237" t="s">
        <v>96</v>
      </c>
      <c r="B237" t="s">
        <v>590</v>
      </c>
      <c r="D237" s="1">
        <v>207.48651304242</v>
      </c>
      <c r="F237" s="1">
        <v>116.017436251658</v>
      </c>
      <c r="H237" s="1">
        <v>83.664209716338</v>
      </c>
      <c r="J237" s="1">
        <v>0</v>
      </c>
      <c r="L237" s="1">
        <v>5.906635226927</v>
      </c>
      <c r="N237" s="1">
        <v>4.247592576933</v>
      </c>
      <c r="P237" s="1">
        <v>9.962607104146</v>
      </c>
      <c r="R237" s="1">
        <v>0</v>
      </c>
      <c r="T237" s="1">
        <v>0</v>
      </c>
      <c r="V237" s="1">
        <v>0.09977904509</v>
      </c>
      <c r="X237" s="1">
        <v>8.704345650287001</v>
      </c>
      <c r="Z237" s="1">
        <v>0.254791117647</v>
      </c>
      <c r="AB237" s="27">
        <v>2.909509</v>
      </c>
      <c r="AD237" s="1">
        <v>0.26796681429</v>
      </c>
      <c r="AF237" s="1">
        <v>91.469076790762</v>
      </c>
      <c r="AH237" s="1">
        <v>70.019999626373</v>
      </c>
      <c r="AJ237" s="1">
        <v>0</v>
      </c>
      <c r="AL237" s="1">
        <v>4.675201991743</v>
      </c>
      <c r="AN237" s="1">
        <v>2.940862467803</v>
      </c>
      <c r="AP237" s="1">
        <v>7.876090412621</v>
      </c>
      <c r="AR237" s="1">
        <v>0</v>
      </c>
      <c r="AT237" s="1">
        <v>0</v>
      </c>
      <c r="AV237" s="1">
        <v>0</v>
      </c>
      <c r="AX237" s="1">
        <v>0</v>
      </c>
      <c r="AZ237" s="1">
        <v>0.070337282542</v>
      </c>
      <c r="BB237" s="1">
        <v>5.886585009681</v>
      </c>
      <c r="BD237" s="27">
        <v>67.692377887943</v>
      </c>
      <c r="BF237" s="31">
        <v>0</v>
      </c>
      <c r="BH237" s="27">
        <v>84.60889603145499</v>
      </c>
    </row>
    <row r="238" spans="1:60" ht="12.75">
      <c r="A238" t="s">
        <v>97</v>
      </c>
      <c r="B238" t="s">
        <v>591</v>
      </c>
      <c r="D238" s="1">
        <v>235.99212748864002</v>
      </c>
      <c r="F238" s="1">
        <v>133.464589325502</v>
      </c>
      <c r="H238" s="1">
        <v>59.167818846353</v>
      </c>
      <c r="J238" s="1">
        <v>0</v>
      </c>
      <c r="L238" s="1">
        <v>11.986882357072</v>
      </c>
      <c r="N238" s="1">
        <v>8.139516712442001</v>
      </c>
      <c r="P238" s="1">
        <v>12.694914066402</v>
      </c>
      <c r="R238" s="1">
        <v>0</v>
      </c>
      <c r="T238" s="1">
        <v>0</v>
      </c>
      <c r="V238" s="1">
        <v>0.125373785667</v>
      </c>
      <c r="X238" s="1">
        <v>41.049719994902</v>
      </c>
      <c r="Z238" s="1">
        <v>0</v>
      </c>
      <c r="AB238" s="27">
        <v>0</v>
      </c>
      <c r="AD238" s="1">
        <v>0.300363562665</v>
      </c>
      <c r="AF238" s="1">
        <v>102.52753816313701</v>
      </c>
      <c r="AH238" s="1">
        <v>49.518553603284005</v>
      </c>
      <c r="AJ238" s="1">
        <v>0</v>
      </c>
      <c r="AL238" s="1">
        <v>9.487820750313</v>
      </c>
      <c r="AN238" s="1">
        <v>5.635474394525</v>
      </c>
      <c r="AP238" s="1">
        <v>10.036157194819</v>
      </c>
      <c r="AR238" s="1">
        <v>0</v>
      </c>
      <c r="AT238" s="1">
        <v>0</v>
      </c>
      <c r="AV238" s="1">
        <v>0</v>
      </c>
      <c r="AX238" s="1">
        <v>0</v>
      </c>
      <c r="AZ238" s="1">
        <v>0.08837979335000001</v>
      </c>
      <c r="BB238" s="1">
        <v>27.761152426846003</v>
      </c>
      <c r="BD238" s="27">
        <v>57.810389278475</v>
      </c>
      <c r="BF238" s="31">
        <v>0</v>
      </c>
      <c r="BH238" s="27">
        <v>94.837972800902</v>
      </c>
    </row>
    <row r="239" spans="1:60" ht="12.75">
      <c r="A239" t="s">
        <v>98</v>
      </c>
      <c r="B239" t="s">
        <v>592</v>
      </c>
      <c r="D239" s="1">
        <v>130.485028391879</v>
      </c>
      <c r="F239" s="1">
        <v>73.40099934590299</v>
      </c>
      <c r="H239" s="1">
        <v>48.155913672980006</v>
      </c>
      <c r="J239" s="1">
        <v>0</v>
      </c>
      <c r="L239" s="1">
        <v>4.523292701035</v>
      </c>
      <c r="N239" s="1">
        <v>3.421704151794</v>
      </c>
      <c r="P239" s="1">
        <v>7.273065060461</v>
      </c>
      <c r="R239" s="1">
        <v>0</v>
      </c>
      <c r="T239" s="1">
        <v>0</v>
      </c>
      <c r="V239" s="1">
        <v>0.082330711786</v>
      </c>
      <c r="X239" s="1">
        <v>7.429370296114</v>
      </c>
      <c r="Z239" s="1">
        <v>0</v>
      </c>
      <c r="AB239" s="27">
        <v>2.34809</v>
      </c>
      <c r="AD239" s="1">
        <v>0.16723275173399998</v>
      </c>
      <c r="AF239" s="1">
        <v>57.084029045975996</v>
      </c>
      <c r="AH239" s="1">
        <v>40.30250293192201</v>
      </c>
      <c r="AJ239" s="1">
        <v>0</v>
      </c>
      <c r="AL239" s="1">
        <v>3.5802629132590003</v>
      </c>
      <c r="AN239" s="1">
        <v>2.3690504994720003</v>
      </c>
      <c r="AP239" s="1">
        <v>5.749832086546</v>
      </c>
      <c r="AR239" s="1">
        <v>0</v>
      </c>
      <c r="AT239" s="1">
        <v>0</v>
      </c>
      <c r="AV239" s="1">
        <v>0</v>
      </c>
      <c r="AX239" s="1">
        <v>0</v>
      </c>
      <c r="AZ239" s="1">
        <v>0.058037421900000004</v>
      </c>
      <c r="BB239" s="1">
        <v>5.024343192877001</v>
      </c>
      <c r="BD239" s="27">
        <v>34.481793894057</v>
      </c>
      <c r="BF239" s="31">
        <v>0</v>
      </c>
      <c r="BH239" s="27">
        <v>52.802726867528</v>
      </c>
    </row>
    <row r="240" ht="12.75">
      <c r="AD240" s="1"/>
    </row>
    <row r="241" spans="1:60" ht="12.75">
      <c r="A241" t="s">
        <v>99</v>
      </c>
      <c r="B241" t="s">
        <v>593</v>
      </c>
      <c r="D241" s="1">
        <v>163.203604125607</v>
      </c>
      <c r="F241" s="1">
        <v>92.617309832413</v>
      </c>
      <c r="H241" s="1">
        <v>55.227779030588</v>
      </c>
      <c r="J241" s="1">
        <v>0</v>
      </c>
      <c r="L241" s="1">
        <v>5.748472438628</v>
      </c>
      <c r="N241" s="1">
        <v>5.5922115489</v>
      </c>
      <c r="P241" s="1">
        <v>9.601975571982</v>
      </c>
      <c r="R241" s="1">
        <v>0</v>
      </c>
      <c r="T241" s="1">
        <v>0</v>
      </c>
      <c r="V241" s="1">
        <v>0.102090082614</v>
      </c>
      <c r="X241" s="1">
        <v>12.244074318293</v>
      </c>
      <c r="Z241" s="1">
        <v>0</v>
      </c>
      <c r="AB241" s="27">
        <v>3.893918</v>
      </c>
      <c r="AD241" s="1">
        <v>0.20678884140899997</v>
      </c>
      <c r="AF241" s="1">
        <v>70.586294293194</v>
      </c>
      <c r="AH241" s="1">
        <v>46.221067290283</v>
      </c>
      <c r="AJ241" s="1">
        <v>0</v>
      </c>
      <c r="AL241" s="1">
        <v>4.5500134614770005</v>
      </c>
      <c r="AN241" s="1">
        <v>3.8718226285379997</v>
      </c>
      <c r="AP241" s="1">
        <v>7.590987675629</v>
      </c>
      <c r="AR241" s="1">
        <v>0</v>
      </c>
      <c r="AT241" s="1">
        <v>0</v>
      </c>
      <c r="AV241" s="1">
        <v>0</v>
      </c>
      <c r="AX241" s="1">
        <v>0</v>
      </c>
      <c r="AZ241" s="1">
        <v>0.071966403156</v>
      </c>
      <c r="BB241" s="1">
        <v>8.280436834111999</v>
      </c>
      <c r="BD241" s="27">
        <v>39.619924726798</v>
      </c>
      <c r="BF241" s="31">
        <v>0</v>
      </c>
      <c r="BH241" s="27">
        <v>65.292322221204</v>
      </c>
    </row>
    <row r="242" spans="1:60" ht="12.75">
      <c r="A242" t="s">
        <v>115</v>
      </c>
      <c r="B242" t="s">
        <v>594</v>
      </c>
      <c r="D242" s="1">
        <v>128.640714311443</v>
      </c>
      <c r="F242" s="1">
        <v>72.097733321472</v>
      </c>
      <c r="H242" s="1">
        <v>52.558938533058004</v>
      </c>
      <c r="J242" s="1">
        <v>0</v>
      </c>
      <c r="L242" s="1">
        <v>0</v>
      </c>
      <c r="N242" s="1">
        <v>3.214975127647</v>
      </c>
      <c r="P242" s="1">
        <v>7.791862323226</v>
      </c>
      <c r="R242" s="1">
        <v>0</v>
      </c>
      <c r="T242" s="1">
        <v>0</v>
      </c>
      <c r="V242" s="1">
        <v>0.08279291929</v>
      </c>
      <c r="X242" s="1">
        <v>6.079207715027</v>
      </c>
      <c r="Z242" s="1">
        <v>0</v>
      </c>
      <c r="AB242" s="27">
        <v>2.204309</v>
      </c>
      <c r="AD242" s="1">
        <v>0.165647703223</v>
      </c>
      <c r="AF242" s="1">
        <v>56.542980989971</v>
      </c>
      <c r="AH242" s="1">
        <v>43.987469300491</v>
      </c>
      <c r="AJ242" s="1">
        <v>0</v>
      </c>
      <c r="AL242" s="1">
        <v>0</v>
      </c>
      <c r="AN242" s="1">
        <v>2.2259196277820004</v>
      </c>
      <c r="AP242" s="1">
        <v>6.1599751449480005</v>
      </c>
      <c r="AR242" s="1">
        <v>0</v>
      </c>
      <c r="AT242" s="1">
        <v>0</v>
      </c>
      <c r="AV242" s="1">
        <v>0</v>
      </c>
      <c r="AX242" s="1">
        <v>0</v>
      </c>
      <c r="AZ242" s="1">
        <v>0.058363246023</v>
      </c>
      <c r="BB242" s="1">
        <v>4.111253670726</v>
      </c>
      <c r="BD242" s="27">
        <v>39.978988144328994</v>
      </c>
      <c r="BF242" s="31">
        <v>0</v>
      </c>
      <c r="BH242" s="27">
        <v>52.302257415723005</v>
      </c>
    </row>
    <row r="243" ht="12.75">
      <c r="AD243" s="1"/>
    </row>
    <row r="244" spans="2:30" ht="12.75">
      <c r="B244" t="s">
        <v>595</v>
      </c>
      <c r="AD244" s="1"/>
    </row>
    <row r="245" spans="1:60" ht="12.75">
      <c r="A245" t="s">
        <v>202</v>
      </c>
      <c r="B245" t="s">
        <v>596</v>
      </c>
      <c r="D245" s="1">
        <v>7.517225151996</v>
      </c>
      <c r="F245" s="1">
        <v>3.969986810774</v>
      </c>
      <c r="H245" s="1">
        <v>0</v>
      </c>
      <c r="J245" s="1">
        <v>3.7847089862770003</v>
      </c>
      <c r="L245" s="1">
        <v>0</v>
      </c>
      <c r="N245" s="1">
        <v>0.14365046821900002</v>
      </c>
      <c r="P245" s="1">
        <v>0</v>
      </c>
      <c r="R245" s="1">
        <v>0</v>
      </c>
      <c r="T245" s="1">
        <v>0.031235405346</v>
      </c>
      <c r="V245" s="1">
        <v>0</v>
      </c>
      <c r="X245" s="1">
        <v>0</v>
      </c>
      <c r="Z245" s="1">
        <v>0</v>
      </c>
      <c r="AB245" s="27">
        <v>0</v>
      </c>
      <c r="AD245" s="1">
        <v>0.010391950932</v>
      </c>
      <c r="AF245" s="1">
        <v>3.5472383412219997</v>
      </c>
      <c r="AH245" s="1">
        <v>0</v>
      </c>
      <c r="AJ245" s="1">
        <v>3.425761740743</v>
      </c>
      <c r="AL245" s="1">
        <v>0</v>
      </c>
      <c r="AN245" s="1">
        <v>0.09945781353</v>
      </c>
      <c r="AP245" s="1">
        <v>0</v>
      </c>
      <c r="AR245" s="1">
        <v>0</v>
      </c>
      <c r="AT245" s="1">
        <v>0</v>
      </c>
      <c r="AV245" s="1">
        <v>0</v>
      </c>
      <c r="AX245" s="1">
        <v>0.022018786949000002</v>
      </c>
      <c r="AZ245" s="1">
        <v>0</v>
      </c>
      <c r="BB245" s="1">
        <v>0</v>
      </c>
      <c r="BD245" s="27">
        <v>-15.722133986838</v>
      </c>
      <c r="BF245" s="31">
        <v>0.5</v>
      </c>
      <c r="BH245" s="27">
        <v>3.28119546563</v>
      </c>
    </row>
    <row r="246" spans="1:60" ht="12.75">
      <c r="A246" t="s">
        <v>204</v>
      </c>
      <c r="B246" t="s">
        <v>597</v>
      </c>
      <c r="D246" s="1">
        <v>2.836481256308</v>
      </c>
      <c r="F246" s="1">
        <v>1.506631002729</v>
      </c>
      <c r="H246" s="1">
        <v>0</v>
      </c>
      <c r="J246" s="1">
        <v>1.357624168946</v>
      </c>
      <c r="L246" s="1">
        <v>0</v>
      </c>
      <c r="N246" s="1">
        <v>0.10405129307899999</v>
      </c>
      <c r="P246" s="1">
        <v>0</v>
      </c>
      <c r="R246" s="1">
        <v>0</v>
      </c>
      <c r="T246" s="1">
        <v>0.041059625839</v>
      </c>
      <c r="V246" s="1">
        <v>0</v>
      </c>
      <c r="X246" s="1">
        <v>0</v>
      </c>
      <c r="Z246" s="1">
        <v>0</v>
      </c>
      <c r="AB246" s="27">
        <v>0</v>
      </c>
      <c r="AD246" s="1">
        <v>0.0038959148650000003</v>
      </c>
      <c r="AF246" s="1">
        <v>1.329850253579</v>
      </c>
      <c r="AH246" s="1">
        <v>0</v>
      </c>
      <c r="AJ246" s="1">
        <v>1.2288651394730001</v>
      </c>
      <c r="AL246" s="1">
        <v>0</v>
      </c>
      <c r="AN246" s="1">
        <v>0.072040935424</v>
      </c>
      <c r="AP246" s="1">
        <v>0</v>
      </c>
      <c r="AR246" s="1">
        <v>0</v>
      </c>
      <c r="AT246" s="1">
        <v>0</v>
      </c>
      <c r="AV246" s="1">
        <v>0</v>
      </c>
      <c r="AX246" s="1">
        <v>0.028944178682000003</v>
      </c>
      <c r="AZ246" s="1">
        <v>0</v>
      </c>
      <c r="BB246" s="1">
        <v>0</v>
      </c>
      <c r="BD246" s="27">
        <v>-6.73187405031</v>
      </c>
      <c r="BF246" s="31">
        <v>0.5</v>
      </c>
      <c r="BH246" s="27">
        <v>1.23011148456</v>
      </c>
    </row>
    <row r="247" spans="1:60" ht="12.75">
      <c r="A247" t="s">
        <v>203</v>
      </c>
      <c r="B247" t="s">
        <v>598</v>
      </c>
      <c r="D247" s="1">
        <v>2.146303979596</v>
      </c>
      <c r="F247" s="1">
        <v>1.161578560378</v>
      </c>
      <c r="H247" s="1">
        <v>0</v>
      </c>
      <c r="J247" s="1">
        <v>1.0093966203090001</v>
      </c>
      <c r="L247" s="1">
        <v>0</v>
      </c>
      <c r="N247" s="1">
        <v>0.069020461659</v>
      </c>
      <c r="P247" s="1">
        <v>0</v>
      </c>
      <c r="R247" s="1">
        <v>0</v>
      </c>
      <c r="T247" s="1">
        <v>0.033016637514000004</v>
      </c>
      <c r="V247" s="1">
        <v>0</v>
      </c>
      <c r="X247" s="1">
        <v>0</v>
      </c>
      <c r="Z247" s="1">
        <v>0</v>
      </c>
      <c r="AB247" s="27">
        <v>0.04726</v>
      </c>
      <c r="AD247" s="1">
        <v>0.002884840897</v>
      </c>
      <c r="AF247" s="1">
        <v>0.984725419217</v>
      </c>
      <c r="AH247" s="1">
        <v>0</v>
      </c>
      <c r="AJ247" s="1">
        <v>0.9136639925629999</v>
      </c>
      <c r="AL247" s="1">
        <v>0</v>
      </c>
      <c r="AN247" s="1">
        <v>0.047786994992</v>
      </c>
      <c r="AP247" s="1">
        <v>0</v>
      </c>
      <c r="AR247" s="1">
        <v>0</v>
      </c>
      <c r="AT247" s="1">
        <v>0</v>
      </c>
      <c r="AV247" s="1">
        <v>0</v>
      </c>
      <c r="AX247" s="1">
        <v>0.023274431663</v>
      </c>
      <c r="AZ247" s="1">
        <v>0</v>
      </c>
      <c r="BB247" s="1">
        <v>0</v>
      </c>
      <c r="BD247" s="27">
        <v>-10.716135230897</v>
      </c>
      <c r="BF247" s="31">
        <v>0.5</v>
      </c>
      <c r="BH247" s="27">
        <v>0.9108710127759999</v>
      </c>
    </row>
    <row r="248" spans="1:60" ht="12.75">
      <c r="A248" t="s">
        <v>205</v>
      </c>
      <c r="B248" t="s">
        <v>599</v>
      </c>
      <c r="D248" s="1">
        <v>6.416067018058</v>
      </c>
      <c r="F248" s="1">
        <v>3.4359162567830004</v>
      </c>
      <c r="H248" s="1">
        <v>0</v>
      </c>
      <c r="J248" s="1">
        <v>3.152793290569</v>
      </c>
      <c r="L248" s="1">
        <v>0</v>
      </c>
      <c r="N248" s="1">
        <v>0.135163207959</v>
      </c>
      <c r="P248" s="1">
        <v>0</v>
      </c>
      <c r="R248" s="1">
        <v>0</v>
      </c>
      <c r="T248" s="1">
        <v>0.04651714094</v>
      </c>
      <c r="V248" s="1">
        <v>0</v>
      </c>
      <c r="X248" s="1">
        <v>0</v>
      </c>
      <c r="Z248" s="1">
        <v>0</v>
      </c>
      <c r="AB248" s="27">
        <v>0.092712</v>
      </c>
      <c r="AD248" s="1">
        <v>0.008730617315</v>
      </c>
      <c r="AF248" s="1">
        <v>2.980150761276</v>
      </c>
      <c r="AH248" s="1">
        <v>0</v>
      </c>
      <c r="AJ248" s="1">
        <v>2.853777838789</v>
      </c>
      <c r="AL248" s="1">
        <v>0</v>
      </c>
      <c r="AN248" s="1">
        <v>0.093581575473</v>
      </c>
      <c r="AP248" s="1">
        <v>0</v>
      </c>
      <c r="AR248" s="1">
        <v>0</v>
      </c>
      <c r="AT248" s="1">
        <v>0</v>
      </c>
      <c r="AV248" s="1">
        <v>0</v>
      </c>
      <c r="AX248" s="1">
        <v>0.032791347014</v>
      </c>
      <c r="AZ248" s="1">
        <v>0</v>
      </c>
      <c r="BB248" s="1">
        <v>0</v>
      </c>
      <c r="BD248" s="27">
        <v>-24.340492104793</v>
      </c>
      <c r="BF248" s="31">
        <v>0.5</v>
      </c>
      <c r="BH248" s="27">
        <v>2.7566394541799997</v>
      </c>
    </row>
    <row r="249" ht="12.75">
      <c r="AD249" s="1"/>
    </row>
    <row r="250" spans="2:30" ht="12.75">
      <c r="B250" t="s">
        <v>600</v>
      </c>
      <c r="AD250" s="1"/>
    </row>
    <row r="251" spans="1:60" ht="12.75">
      <c r="A251" t="s">
        <v>206</v>
      </c>
      <c r="B251" t="s">
        <v>601</v>
      </c>
      <c r="D251" s="1">
        <v>8.115278101138001</v>
      </c>
      <c r="F251" s="1">
        <v>4.310822084865</v>
      </c>
      <c r="H251" s="1">
        <v>0</v>
      </c>
      <c r="J251" s="1">
        <v>3.869274664814</v>
      </c>
      <c r="L251" s="1">
        <v>0</v>
      </c>
      <c r="N251" s="1">
        <v>0.099794721466</v>
      </c>
      <c r="P251" s="1">
        <v>0</v>
      </c>
      <c r="R251" s="1">
        <v>0</v>
      </c>
      <c r="T251" s="1">
        <v>0.330607205544</v>
      </c>
      <c r="V251" s="1">
        <v>0</v>
      </c>
      <c r="X251" s="1">
        <v>0</v>
      </c>
      <c r="Z251" s="1">
        <v>0</v>
      </c>
      <c r="AB251" s="27">
        <v>0</v>
      </c>
      <c r="AD251" s="1">
        <v>0.01114549304</v>
      </c>
      <c r="AF251" s="1">
        <v>3.804456016273</v>
      </c>
      <c r="AH251" s="1">
        <v>0</v>
      </c>
      <c r="AJ251" s="1">
        <v>3.502307088659</v>
      </c>
      <c r="AL251" s="1">
        <v>0</v>
      </c>
      <c r="AN251" s="1">
        <v>0.06909385623200001</v>
      </c>
      <c r="AP251" s="1">
        <v>0</v>
      </c>
      <c r="AR251" s="1">
        <v>0</v>
      </c>
      <c r="AT251" s="1">
        <v>0</v>
      </c>
      <c r="AV251" s="1">
        <v>0</v>
      </c>
      <c r="AX251" s="1">
        <v>0.233055071382</v>
      </c>
      <c r="AZ251" s="1">
        <v>0</v>
      </c>
      <c r="BB251" s="1">
        <v>0</v>
      </c>
      <c r="BD251" s="27">
        <v>-32.914580550533</v>
      </c>
      <c r="BF251" s="31">
        <v>0.5</v>
      </c>
      <c r="BH251" s="27">
        <v>3.519121815053</v>
      </c>
    </row>
    <row r="252" spans="1:60" ht="12.75">
      <c r="A252" t="s">
        <v>207</v>
      </c>
      <c r="B252" t="s">
        <v>602</v>
      </c>
      <c r="D252" s="1">
        <v>4.670546127252001</v>
      </c>
      <c r="F252" s="1">
        <v>2.47423156843</v>
      </c>
      <c r="H252" s="1">
        <v>0</v>
      </c>
      <c r="J252" s="1">
        <v>2.351274192827</v>
      </c>
      <c r="L252" s="1">
        <v>0</v>
      </c>
      <c r="N252" s="1">
        <v>0.058922574937</v>
      </c>
      <c r="P252" s="1">
        <v>0</v>
      </c>
      <c r="R252" s="1">
        <v>0</v>
      </c>
      <c r="T252" s="1">
        <v>0.03864632491</v>
      </c>
      <c r="V252" s="1">
        <v>0</v>
      </c>
      <c r="X252" s="1">
        <v>0</v>
      </c>
      <c r="Z252" s="1">
        <v>0.018954176471</v>
      </c>
      <c r="AB252" s="27">
        <v>0</v>
      </c>
      <c r="AD252" s="1">
        <v>0.006434299286000001</v>
      </c>
      <c r="AF252" s="1">
        <v>2.1963145588210002</v>
      </c>
      <c r="AH252" s="1">
        <v>0</v>
      </c>
      <c r="AJ252" s="1">
        <v>2.128275965467</v>
      </c>
      <c r="AL252" s="1">
        <v>0</v>
      </c>
      <c r="AN252" s="1">
        <v>0.040795623874</v>
      </c>
      <c r="AP252" s="1">
        <v>0</v>
      </c>
      <c r="AR252" s="1">
        <v>0</v>
      </c>
      <c r="AT252" s="1">
        <v>0</v>
      </c>
      <c r="AV252" s="1">
        <v>0</v>
      </c>
      <c r="AX252" s="1">
        <v>0.02724296948</v>
      </c>
      <c r="AZ252" s="1">
        <v>0</v>
      </c>
      <c r="BB252" s="1">
        <v>0</v>
      </c>
      <c r="BD252" s="27">
        <v>-4.654292791091</v>
      </c>
      <c r="BF252" s="31">
        <v>0.5</v>
      </c>
      <c r="BH252" s="27">
        <v>2.03159096691</v>
      </c>
    </row>
    <row r="253" spans="1:60" ht="12.75">
      <c r="A253" t="s">
        <v>208</v>
      </c>
      <c r="B253" t="s">
        <v>603</v>
      </c>
      <c r="D253" s="1">
        <v>6.983685608668001</v>
      </c>
      <c r="F253" s="1">
        <v>3.686785857103</v>
      </c>
      <c r="H253" s="1">
        <v>0</v>
      </c>
      <c r="J253" s="1">
        <v>3.526752133878</v>
      </c>
      <c r="L253" s="1">
        <v>0</v>
      </c>
      <c r="N253" s="1">
        <v>0.109315535668</v>
      </c>
      <c r="P253" s="1">
        <v>0</v>
      </c>
      <c r="R253" s="1">
        <v>0</v>
      </c>
      <c r="T253" s="1">
        <v>0.041059625839</v>
      </c>
      <c r="V253" s="1">
        <v>0</v>
      </c>
      <c r="X253" s="1">
        <v>0</v>
      </c>
      <c r="Z253" s="1">
        <v>0</v>
      </c>
      <c r="AB253" s="27">
        <v>0</v>
      </c>
      <c r="AD253" s="1">
        <v>0.009658561718000001</v>
      </c>
      <c r="AF253" s="1">
        <v>3.2968997515650003</v>
      </c>
      <c r="AH253" s="1">
        <v>0</v>
      </c>
      <c r="AJ253" s="1">
        <v>3.192269887363</v>
      </c>
      <c r="AL253" s="1">
        <v>0</v>
      </c>
      <c r="AN253" s="1">
        <v>0.07568568552</v>
      </c>
      <c r="AP253" s="1">
        <v>0</v>
      </c>
      <c r="AR253" s="1">
        <v>0</v>
      </c>
      <c r="AT253" s="1">
        <v>0</v>
      </c>
      <c r="AV253" s="1">
        <v>0</v>
      </c>
      <c r="AX253" s="1">
        <v>0.028944178682000003</v>
      </c>
      <c r="AZ253" s="1">
        <v>0</v>
      </c>
      <c r="BB253" s="1">
        <v>0</v>
      </c>
      <c r="BD253" s="27">
        <v>-6.217946796983</v>
      </c>
      <c r="BF253" s="31">
        <v>0.5</v>
      </c>
      <c r="BH253" s="27">
        <v>3.049632270197</v>
      </c>
    </row>
    <row r="254" spans="1:60" ht="12.75">
      <c r="A254" t="s">
        <v>401</v>
      </c>
      <c r="B254" t="s">
        <v>604</v>
      </c>
      <c r="D254" s="1">
        <v>8.645363413494</v>
      </c>
      <c r="F254" s="1">
        <v>4.5632146052080005</v>
      </c>
      <c r="H254" s="1">
        <v>0</v>
      </c>
      <c r="J254" s="1">
        <v>4.388578630512</v>
      </c>
      <c r="L254" s="1">
        <v>0</v>
      </c>
      <c r="N254" s="1">
        <v>0.108578459351</v>
      </c>
      <c r="P254" s="1">
        <v>0</v>
      </c>
      <c r="R254" s="1">
        <v>0</v>
      </c>
      <c r="T254" s="1">
        <v>0.049102614164</v>
      </c>
      <c r="V254" s="1">
        <v>0</v>
      </c>
      <c r="X254" s="1">
        <v>0</v>
      </c>
      <c r="Z254" s="1">
        <v>0.004995882353</v>
      </c>
      <c r="AB254" s="27">
        <v>0</v>
      </c>
      <c r="AD254" s="1">
        <v>0.011959018829</v>
      </c>
      <c r="AF254" s="1">
        <v>4.082148808286</v>
      </c>
      <c r="AH254" s="1">
        <v>0</v>
      </c>
      <c r="AJ254" s="1">
        <v>3.972359519097</v>
      </c>
      <c r="AL254" s="1">
        <v>0</v>
      </c>
      <c r="AN254" s="1">
        <v>0.07517536348699999</v>
      </c>
      <c r="AP254" s="1">
        <v>0</v>
      </c>
      <c r="AR254" s="1">
        <v>0</v>
      </c>
      <c r="AT254" s="1">
        <v>0</v>
      </c>
      <c r="AV254" s="1">
        <v>0</v>
      </c>
      <c r="AX254" s="1">
        <v>0.034613925701</v>
      </c>
      <c r="AZ254" s="1">
        <v>0</v>
      </c>
      <c r="BB254" s="1">
        <v>0</v>
      </c>
      <c r="BD254" s="27">
        <v>-18.477450274408003</v>
      </c>
      <c r="BF254" s="31">
        <v>0.5</v>
      </c>
      <c r="BH254" s="27">
        <v>3.775987647664</v>
      </c>
    </row>
    <row r="255" spans="1:60" ht="12.75">
      <c r="A255" t="s">
        <v>209</v>
      </c>
      <c r="B255" t="s">
        <v>605</v>
      </c>
      <c r="D255" s="1">
        <v>5.014771124796001</v>
      </c>
      <c r="F255" s="1">
        <v>2.6572063476029997</v>
      </c>
      <c r="H255" s="1">
        <v>0</v>
      </c>
      <c r="J255" s="1">
        <v>2.504004788427</v>
      </c>
      <c r="L255" s="1">
        <v>0</v>
      </c>
      <c r="N255" s="1">
        <v>0.101975949706</v>
      </c>
      <c r="P255" s="1">
        <v>0</v>
      </c>
      <c r="R255" s="1">
        <v>0</v>
      </c>
      <c r="T255" s="1">
        <v>0.028994854471</v>
      </c>
      <c r="V255" s="1">
        <v>0</v>
      </c>
      <c r="X255" s="1">
        <v>0</v>
      </c>
      <c r="Z255" s="1">
        <v>0.015324058824</v>
      </c>
      <c r="AB255" s="27">
        <v>0</v>
      </c>
      <c r="AD255" s="1">
        <v>0.006906696175</v>
      </c>
      <c r="AF255" s="1">
        <v>2.357564777194</v>
      </c>
      <c r="AH255" s="1">
        <v>0</v>
      </c>
      <c r="AJ255" s="1">
        <v>2.2665213716389996</v>
      </c>
      <c r="AL255" s="1">
        <v>0</v>
      </c>
      <c r="AN255" s="1">
        <v>0.070604051042</v>
      </c>
      <c r="AP255" s="1">
        <v>0</v>
      </c>
      <c r="AR255" s="1">
        <v>0</v>
      </c>
      <c r="AT255" s="1">
        <v>0</v>
      </c>
      <c r="AV255" s="1">
        <v>0</v>
      </c>
      <c r="AX255" s="1">
        <v>0.020439354513</v>
      </c>
      <c r="AZ255" s="1">
        <v>0</v>
      </c>
      <c r="BB255" s="1">
        <v>0</v>
      </c>
      <c r="BD255" s="27">
        <v>-23.599473891945998</v>
      </c>
      <c r="BF255" s="31">
        <v>0.5</v>
      </c>
      <c r="BH255" s="27">
        <v>2.180747418904</v>
      </c>
    </row>
    <row r="256" ht="12.75">
      <c r="AD256" s="1"/>
    </row>
    <row r="257" spans="2:30" ht="12.75">
      <c r="B257" t="s">
        <v>606</v>
      </c>
      <c r="AD257" s="1"/>
    </row>
    <row r="258" spans="1:60" ht="12.75">
      <c r="A258" t="s">
        <v>210</v>
      </c>
      <c r="B258" t="s">
        <v>607</v>
      </c>
      <c r="D258" s="1">
        <v>6.925981777974</v>
      </c>
      <c r="F258" s="1">
        <v>3.670294465776</v>
      </c>
      <c r="H258" s="1">
        <v>0</v>
      </c>
      <c r="J258" s="1">
        <v>3.510338508711</v>
      </c>
      <c r="L258" s="1">
        <v>0</v>
      </c>
      <c r="N258" s="1">
        <v>0.067155123269</v>
      </c>
      <c r="P258" s="1">
        <v>0</v>
      </c>
      <c r="R258" s="1">
        <v>0</v>
      </c>
      <c r="T258" s="1">
        <v>0.045080831122</v>
      </c>
      <c r="V258" s="1">
        <v>0</v>
      </c>
      <c r="X258" s="1">
        <v>0</v>
      </c>
      <c r="Z258" s="1">
        <v>0.038182176471</v>
      </c>
      <c r="AB258" s="27">
        <v>0</v>
      </c>
      <c r="AD258" s="1">
        <v>0.009537826203</v>
      </c>
      <c r="AF258" s="1">
        <v>3.255687312199</v>
      </c>
      <c r="AH258" s="1">
        <v>0</v>
      </c>
      <c r="AJ258" s="1">
        <v>3.177412954022</v>
      </c>
      <c r="AL258" s="1">
        <v>0</v>
      </c>
      <c r="AN258" s="1">
        <v>0.046495509625</v>
      </c>
      <c r="AP258" s="1">
        <v>0</v>
      </c>
      <c r="AR258" s="1">
        <v>0</v>
      </c>
      <c r="AT258" s="1">
        <v>0</v>
      </c>
      <c r="AV258" s="1">
        <v>0</v>
      </c>
      <c r="AX258" s="1">
        <v>0.031778848552</v>
      </c>
      <c r="AZ258" s="1">
        <v>0</v>
      </c>
      <c r="BB258" s="1">
        <v>0</v>
      </c>
      <c r="BD258" s="27">
        <v>-6.765226915457</v>
      </c>
      <c r="BF258" s="31">
        <v>0.5</v>
      </c>
      <c r="BH258" s="27">
        <v>3.0115107637840004</v>
      </c>
    </row>
    <row r="259" spans="1:60" ht="12.75">
      <c r="A259" t="s">
        <v>211</v>
      </c>
      <c r="B259" t="s">
        <v>608</v>
      </c>
      <c r="D259" s="1">
        <v>5.90154328529</v>
      </c>
      <c r="F259" s="1">
        <v>3.114427014908</v>
      </c>
      <c r="H259" s="1">
        <v>0</v>
      </c>
      <c r="J259" s="1">
        <v>2.987703202313</v>
      </c>
      <c r="L259" s="1">
        <v>0</v>
      </c>
      <c r="N259" s="1">
        <v>0.063998577764</v>
      </c>
      <c r="P259" s="1">
        <v>0</v>
      </c>
      <c r="R259" s="1">
        <v>0</v>
      </c>
      <c r="T259" s="1">
        <v>0.054560129265</v>
      </c>
      <c r="V259" s="1">
        <v>0</v>
      </c>
      <c r="X259" s="1">
        <v>0</v>
      </c>
      <c r="Z259" s="1">
        <v>0</v>
      </c>
      <c r="AB259" s="27">
        <v>0</v>
      </c>
      <c r="AD259" s="1">
        <v>0.008165105566000001</v>
      </c>
      <c r="AF259" s="1">
        <v>2.787116270381</v>
      </c>
      <c r="AH259" s="1">
        <v>0</v>
      </c>
      <c r="AJ259" s="1">
        <v>2.704345132028</v>
      </c>
      <c r="AL259" s="1">
        <v>0</v>
      </c>
      <c r="AN259" s="1">
        <v>0.04431004432</v>
      </c>
      <c r="AP259" s="1">
        <v>0</v>
      </c>
      <c r="AR259" s="1">
        <v>0</v>
      </c>
      <c r="AT259" s="1">
        <v>0</v>
      </c>
      <c r="AV259" s="1">
        <v>0</v>
      </c>
      <c r="AX259" s="1">
        <v>0.038461094033</v>
      </c>
      <c r="AZ259" s="1">
        <v>0</v>
      </c>
      <c r="BB259" s="1">
        <v>0</v>
      </c>
      <c r="BD259" s="27">
        <v>-6.1626141998129995</v>
      </c>
      <c r="BF259" s="31">
        <v>0.5</v>
      </c>
      <c r="BH259" s="27">
        <v>2.578082550103</v>
      </c>
    </row>
    <row r="260" spans="1:60" ht="12.75">
      <c r="A260" t="s">
        <v>212</v>
      </c>
      <c r="B260" t="s">
        <v>609</v>
      </c>
      <c r="D260" s="1">
        <v>6.382275035729999</v>
      </c>
      <c r="F260" s="1">
        <v>3.411958830482</v>
      </c>
      <c r="H260" s="1">
        <v>0</v>
      </c>
      <c r="J260" s="1">
        <v>3.176106824076</v>
      </c>
      <c r="L260" s="1">
        <v>0</v>
      </c>
      <c r="N260" s="1">
        <v>0.098668812391</v>
      </c>
      <c r="P260" s="1">
        <v>0</v>
      </c>
      <c r="R260" s="1">
        <v>0</v>
      </c>
      <c r="T260" s="1">
        <v>0.038474152615</v>
      </c>
      <c r="V260" s="1">
        <v>0</v>
      </c>
      <c r="X260" s="1">
        <v>0</v>
      </c>
      <c r="Z260" s="1">
        <v>0.021548235293999997</v>
      </c>
      <c r="AB260" s="27">
        <v>0.068459</v>
      </c>
      <c r="AD260" s="1">
        <v>0.008701806106</v>
      </c>
      <c r="AF260" s="1">
        <v>2.970316205248</v>
      </c>
      <c r="AH260" s="1">
        <v>0</v>
      </c>
      <c r="AJ260" s="1">
        <v>2.874880283236</v>
      </c>
      <c r="AL260" s="1">
        <v>0</v>
      </c>
      <c r="AN260" s="1">
        <v>0.068314322018</v>
      </c>
      <c r="AP260" s="1">
        <v>0</v>
      </c>
      <c r="AR260" s="1">
        <v>0</v>
      </c>
      <c r="AT260" s="1">
        <v>0</v>
      </c>
      <c r="AV260" s="1">
        <v>0</v>
      </c>
      <c r="AX260" s="1">
        <v>0.027121599994</v>
      </c>
      <c r="AZ260" s="1">
        <v>0</v>
      </c>
      <c r="BB260" s="1">
        <v>0</v>
      </c>
      <c r="BD260" s="27">
        <v>-13.194199049389999</v>
      </c>
      <c r="BF260" s="31">
        <v>0.5</v>
      </c>
      <c r="BH260" s="27">
        <v>2.747542489854</v>
      </c>
    </row>
    <row r="261" spans="1:60" ht="12.75">
      <c r="A261" t="s">
        <v>213</v>
      </c>
      <c r="B261" t="s">
        <v>610</v>
      </c>
      <c r="D261" s="1">
        <v>4.759780000207001</v>
      </c>
      <c r="F261" s="1">
        <v>2.5138235557189996</v>
      </c>
      <c r="H261" s="1">
        <v>0</v>
      </c>
      <c r="J261" s="1">
        <v>2.4135750419239996</v>
      </c>
      <c r="L261" s="1">
        <v>0</v>
      </c>
      <c r="N261" s="1">
        <v>0.058999635589999995</v>
      </c>
      <c r="P261" s="1">
        <v>0</v>
      </c>
      <c r="R261" s="1">
        <v>0</v>
      </c>
      <c r="T261" s="1">
        <v>0.028994854471</v>
      </c>
      <c r="V261" s="1">
        <v>0</v>
      </c>
      <c r="X261" s="1">
        <v>0</v>
      </c>
      <c r="Z261" s="1">
        <v>0.005674294117999999</v>
      </c>
      <c r="AB261" s="27">
        <v>0</v>
      </c>
      <c r="AD261" s="1">
        <v>0.006579729616</v>
      </c>
      <c r="AF261" s="1">
        <v>2.2459564444880002</v>
      </c>
      <c r="AH261" s="1">
        <v>0</v>
      </c>
      <c r="AJ261" s="1">
        <v>2.1846681124010003</v>
      </c>
      <c r="AL261" s="1">
        <v>0</v>
      </c>
      <c r="AN261" s="1">
        <v>0.040848977573999995</v>
      </c>
      <c r="AP261" s="1">
        <v>0</v>
      </c>
      <c r="AR261" s="1">
        <v>0</v>
      </c>
      <c r="AT261" s="1">
        <v>0</v>
      </c>
      <c r="AV261" s="1">
        <v>0</v>
      </c>
      <c r="AX261" s="1">
        <v>0.020439354513</v>
      </c>
      <c r="AZ261" s="1">
        <v>0</v>
      </c>
      <c r="BB261" s="1">
        <v>0</v>
      </c>
      <c r="BD261" s="27">
        <v>-13.954508627445</v>
      </c>
      <c r="BF261" s="31">
        <v>0.5</v>
      </c>
      <c r="BH261" s="27">
        <v>2.077509711151</v>
      </c>
    </row>
    <row r="262" spans="1:60" ht="12.75">
      <c r="A262" t="s">
        <v>214</v>
      </c>
      <c r="B262" t="s">
        <v>611</v>
      </c>
      <c r="D262" s="1">
        <v>3.328577410056</v>
      </c>
      <c r="F262" s="1">
        <v>1.8006253229640001</v>
      </c>
      <c r="H262" s="1">
        <v>0</v>
      </c>
      <c r="J262" s="1">
        <v>1.590592100004</v>
      </c>
      <c r="L262" s="1">
        <v>0</v>
      </c>
      <c r="N262" s="1">
        <v>0.052849489622</v>
      </c>
      <c r="P262" s="1">
        <v>0</v>
      </c>
      <c r="R262" s="1">
        <v>0</v>
      </c>
      <c r="T262" s="1">
        <v>0.073231579139</v>
      </c>
      <c r="V262" s="1">
        <v>0</v>
      </c>
      <c r="X262" s="1">
        <v>0</v>
      </c>
      <c r="Z262" s="1">
        <v>0.07947588235299999</v>
      </c>
      <c r="AB262" s="27">
        <v>0</v>
      </c>
      <c r="AD262" s="1">
        <v>0.004476271845</v>
      </c>
      <c r="AF262" s="1">
        <v>1.527952087092</v>
      </c>
      <c r="AH262" s="1">
        <v>0</v>
      </c>
      <c r="AJ262" s="1">
        <v>1.439738056765</v>
      </c>
      <c r="AL262" s="1">
        <v>0</v>
      </c>
      <c r="AN262" s="1">
        <v>0.036590863567000004</v>
      </c>
      <c r="AP262" s="1">
        <v>0</v>
      </c>
      <c r="AR262" s="1">
        <v>0</v>
      </c>
      <c r="AT262" s="1">
        <v>0</v>
      </c>
      <c r="AV262" s="1">
        <v>0</v>
      </c>
      <c r="AX262" s="1">
        <v>0.05162316676</v>
      </c>
      <c r="AZ262" s="1">
        <v>0</v>
      </c>
      <c r="BB262" s="1">
        <v>0</v>
      </c>
      <c r="BD262" s="27">
        <v>-6.294309815153</v>
      </c>
      <c r="BF262" s="31">
        <v>0.5</v>
      </c>
      <c r="BH262" s="27">
        <v>1.41335568056</v>
      </c>
    </row>
    <row r="263" spans="1:60" ht="12.75">
      <c r="A263" t="s">
        <v>215</v>
      </c>
      <c r="B263" t="s">
        <v>612</v>
      </c>
      <c r="D263" s="1">
        <v>4.392392892063</v>
      </c>
      <c r="F263" s="1">
        <v>2.38930011085</v>
      </c>
      <c r="H263" s="1">
        <v>0</v>
      </c>
      <c r="J263" s="1">
        <v>2.0913045208970003</v>
      </c>
      <c r="L263" s="1">
        <v>0</v>
      </c>
      <c r="N263" s="1">
        <v>0.119892845533</v>
      </c>
      <c r="P263" s="1">
        <v>0</v>
      </c>
      <c r="R263" s="1">
        <v>0</v>
      </c>
      <c r="T263" s="1">
        <v>0.038474152615</v>
      </c>
      <c r="V263" s="1">
        <v>0</v>
      </c>
      <c r="X263" s="1">
        <v>0</v>
      </c>
      <c r="Z263" s="1">
        <v>0.050847352941</v>
      </c>
      <c r="AB263" s="27">
        <v>0.082913</v>
      </c>
      <c r="AD263" s="1">
        <v>0.005868238864</v>
      </c>
      <c r="AF263" s="1">
        <v>2.003092781214</v>
      </c>
      <c r="AH263" s="1">
        <v>0</v>
      </c>
      <c r="AJ263" s="1">
        <v>1.892962191256</v>
      </c>
      <c r="AL263" s="1">
        <v>0</v>
      </c>
      <c r="AN263" s="1">
        <v>0.083008989963</v>
      </c>
      <c r="AP263" s="1">
        <v>0</v>
      </c>
      <c r="AR263" s="1">
        <v>0</v>
      </c>
      <c r="AT263" s="1">
        <v>0</v>
      </c>
      <c r="AV263" s="1">
        <v>0</v>
      </c>
      <c r="AX263" s="1">
        <v>0.027121599994</v>
      </c>
      <c r="AZ263" s="1">
        <v>0</v>
      </c>
      <c r="BB263" s="1">
        <v>0</v>
      </c>
      <c r="BD263" s="27">
        <v>-13.839693745137</v>
      </c>
      <c r="BF263" s="31">
        <v>0.5</v>
      </c>
      <c r="BH263" s="27">
        <v>1.8528608226230001</v>
      </c>
    </row>
    <row r="264" ht="12.75">
      <c r="AD264" s="1"/>
    </row>
    <row r="265" spans="2:30" ht="12.75">
      <c r="B265" t="s">
        <v>613</v>
      </c>
      <c r="AD265" s="1"/>
    </row>
    <row r="266" spans="1:60" ht="12.75">
      <c r="A266" t="s">
        <v>216</v>
      </c>
      <c r="B266" t="s">
        <v>614</v>
      </c>
      <c r="D266" s="1">
        <v>6.143126330028</v>
      </c>
      <c r="F266" s="1">
        <v>3.2733053930139997</v>
      </c>
      <c r="H266" s="1">
        <v>0</v>
      </c>
      <c r="J266" s="1">
        <v>3.06512992615</v>
      </c>
      <c r="L266" s="1">
        <v>0</v>
      </c>
      <c r="N266" s="1">
        <v>0.09187923948200001</v>
      </c>
      <c r="P266" s="1">
        <v>0</v>
      </c>
      <c r="R266" s="1">
        <v>0</v>
      </c>
      <c r="T266" s="1">
        <v>0.045080831122</v>
      </c>
      <c r="V266" s="1">
        <v>0</v>
      </c>
      <c r="X266" s="1">
        <v>0</v>
      </c>
      <c r="Z266" s="1">
        <v>0</v>
      </c>
      <c r="AB266" s="27">
        <v>0.062808</v>
      </c>
      <c r="AD266" s="1">
        <v>0.00840739626</v>
      </c>
      <c r="AF266" s="1">
        <v>2.869820937014</v>
      </c>
      <c r="AH266" s="1">
        <v>0</v>
      </c>
      <c r="AJ266" s="1">
        <v>2.774428593978</v>
      </c>
      <c r="AL266" s="1">
        <v>0</v>
      </c>
      <c r="AN266" s="1">
        <v>0.063613494484</v>
      </c>
      <c r="AP266" s="1">
        <v>0</v>
      </c>
      <c r="AR266" s="1">
        <v>0</v>
      </c>
      <c r="AT266" s="1">
        <v>0</v>
      </c>
      <c r="AV266" s="1">
        <v>0</v>
      </c>
      <c r="AX266" s="1">
        <v>0.031778848552</v>
      </c>
      <c r="AZ266" s="1">
        <v>0</v>
      </c>
      <c r="BB266" s="1">
        <v>0</v>
      </c>
      <c r="BD266" s="27">
        <v>-8.881683169115</v>
      </c>
      <c r="BF266" s="31">
        <v>0.5</v>
      </c>
      <c r="BH266" s="27">
        <v>2.654584366738</v>
      </c>
    </row>
    <row r="267" spans="1:60" ht="12.75">
      <c r="A267" t="s">
        <v>217</v>
      </c>
      <c r="B267" t="s">
        <v>615</v>
      </c>
      <c r="D267" s="1">
        <v>5.548177941664</v>
      </c>
      <c r="F267" s="1">
        <v>2.941912051073</v>
      </c>
      <c r="H267" s="1">
        <v>0</v>
      </c>
      <c r="J267" s="1">
        <v>2.816215120682</v>
      </c>
      <c r="L267" s="1">
        <v>0</v>
      </c>
      <c r="N267" s="1">
        <v>0.053014787663</v>
      </c>
      <c r="P267" s="1">
        <v>0</v>
      </c>
      <c r="R267" s="1">
        <v>0</v>
      </c>
      <c r="T267" s="1">
        <v>0.028994854471</v>
      </c>
      <c r="V267" s="1">
        <v>0</v>
      </c>
      <c r="X267" s="1">
        <v>0</v>
      </c>
      <c r="Z267" s="1">
        <v>0</v>
      </c>
      <c r="AB267" s="27">
        <v>0.036052</v>
      </c>
      <c r="AD267" s="1">
        <v>0.007635288257</v>
      </c>
      <c r="AF267" s="1">
        <v>2.606265890591</v>
      </c>
      <c r="AH267" s="1">
        <v>0</v>
      </c>
      <c r="AJ267" s="1">
        <v>2.5491212267880003</v>
      </c>
      <c r="AL267" s="1">
        <v>0</v>
      </c>
      <c r="AN267" s="1">
        <v>0.036705309291</v>
      </c>
      <c r="AP267" s="1">
        <v>0</v>
      </c>
      <c r="AR267" s="1">
        <v>0</v>
      </c>
      <c r="AT267" s="1">
        <v>0</v>
      </c>
      <c r="AV267" s="1">
        <v>0</v>
      </c>
      <c r="AX267" s="1">
        <v>0.020439354513</v>
      </c>
      <c r="AZ267" s="1">
        <v>0</v>
      </c>
      <c r="BB267" s="1">
        <v>0</v>
      </c>
      <c r="BD267" s="27">
        <v>-5.472843315811</v>
      </c>
      <c r="BF267" s="31">
        <v>0.5</v>
      </c>
      <c r="BH267" s="27">
        <v>2.4107959487970003</v>
      </c>
    </row>
    <row r="268" spans="1:60" ht="12.75">
      <c r="A268" t="s">
        <v>218</v>
      </c>
      <c r="B268" t="s">
        <v>616</v>
      </c>
      <c r="D268" s="1">
        <v>6.359085122792</v>
      </c>
      <c r="F268" s="1">
        <v>3.3546211411640003</v>
      </c>
      <c r="H268" s="1">
        <v>0</v>
      </c>
      <c r="J268" s="1">
        <v>3.229980980388</v>
      </c>
      <c r="L268" s="1">
        <v>0</v>
      </c>
      <c r="N268" s="1">
        <v>0.06673570155</v>
      </c>
      <c r="P268" s="1">
        <v>0</v>
      </c>
      <c r="R268" s="1">
        <v>0</v>
      </c>
      <c r="T268" s="1">
        <v>0.049102614164</v>
      </c>
      <c r="V268" s="1">
        <v>0</v>
      </c>
      <c r="X268" s="1">
        <v>0</v>
      </c>
      <c r="Z268" s="1">
        <v>0</v>
      </c>
      <c r="AB268" s="27">
        <v>0</v>
      </c>
      <c r="AD268" s="1">
        <v>0.008801845061</v>
      </c>
      <c r="AF268" s="1">
        <v>3.0044639816279997</v>
      </c>
      <c r="AH268" s="1">
        <v>0</v>
      </c>
      <c r="AJ268" s="1">
        <v>2.923644937052</v>
      </c>
      <c r="AL268" s="1">
        <v>0</v>
      </c>
      <c r="AN268" s="1">
        <v>0.046205118875</v>
      </c>
      <c r="AP268" s="1">
        <v>0</v>
      </c>
      <c r="AR268" s="1">
        <v>0</v>
      </c>
      <c r="AT268" s="1">
        <v>0</v>
      </c>
      <c r="AV268" s="1">
        <v>0</v>
      </c>
      <c r="AX268" s="1">
        <v>0.034613925701</v>
      </c>
      <c r="AZ268" s="1">
        <v>0</v>
      </c>
      <c r="BB268" s="1">
        <v>0</v>
      </c>
      <c r="BD268" s="27">
        <v>-10.842078169157</v>
      </c>
      <c r="BF268" s="31">
        <v>0.5</v>
      </c>
      <c r="BH268" s="27">
        <v>2.779129183006</v>
      </c>
    </row>
    <row r="269" spans="1:60" ht="12.75">
      <c r="A269" t="s">
        <v>223</v>
      </c>
      <c r="B269" t="s">
        <v>617</v>
      </c>
      <c r="D269" s="1">
        <v>3.285737000966</v>
      </c>
      <c r="F269" s="1">
        <v>1.793885697684</v>
      </c>
      <c r="H269" s="1">
        <v>0</v>
      </c>
      <c r="J269" s="1">
        <v>1.521125111516</v>
      </c>
      <c r="L269" s="1">
        <v>0</v>
      </c>
      <c r="N269" s="1">
        <v>0.08333668379300001</v>
      </c>
      <c r="P269" s="1">
        <v>0</v>
      </c>
      <c r="R269" s="1">
        <v>0</v>
      </c>
      <c r="T269" s="1">
        <v>0.081274567465</v>
      </c>
      <c r="V269" s="1">
        <v>0</v>
      </c>
      <c r="X269" s="1">
        <v>0</v>
      </c>
      <c r="Z269" s="1">
        <v>0.047051823529</v>
      </c>
      <c r="AB269" s="27">
        <v>0.056727</v>
      </c>
      <c r="AD269" s="1">
        <v>0.004370511381</v>
      </c>
      <c r="AF269" s="1">
        <v>1.4918513032829999</v>
      </c>
      <c r="AH269" s="1">
        <v>0</v>
      </c>
      <c r="AJ269" s="1">
        <v>1.376859417411</v>
      </c>
      <c r="AL269" s="1">
        <v>0</v>
      </c>
      <c r="AN269" s="1">
        <v>0.057698972092000006</v>
      </c>
      <c r="AP269" s="1">
        <v>0</v>
      </c>
      <c r="AR269" s="1">
        <v>0</v>
      </c>
      <c r="AT269" s="1">
        <v>0</v>
      </c>
      <c r="AV269" s="1">
        <v>0</v>
      </c>
      <c r="AX269" s="1">
        <v>0.057292913779000004</v>
      </c>
      <c r="AZ269" s="1">
        <v>0</v>
      </c>
      <c r="BB269" s="1">
        <v>0</v>
      </c>
      <c r="BD269" s="27">
        <v>-5.35795302514</v>
      </c>
      <c r="BF269" s="31">
        <v>0.5</v>
      </c>
      <c r="BH269" s="27">
        <v>1.379962455536</v>
      </c>
    </row>
    <row r="270" spans="1:60" ht="12.75">
      <c r="A270" t="s">
        <v>219</v>
      </c>
      <c r="B270" t="s">
        <v>618</v>
      </c>
      <c r="D270" s="1">
        <v>6.333156515572999</v>
      </c>
      <c r="F270" s="1">
        <v>3.3726889026779996</v>
      </c>
      <c r="H270" s="1">
        <v>0</v>
      </c>
      <c r="J270" s="1">
        <v>3.160080178478</v>
      </c>
      <c r="L270" s="1">
        <v>0</v>
      </c>
      <c r="N270" s="1">
        <v>0.086386167934</v>
      </c>
      <c r="P270" s="1">
        <v>0</v>
      </c>
      <c r="R270" s="1">
        <v>0</v>
      </c>
      <c r="T270" s="1">
        <v>0.057145602489</v>
      </c>
      <c r="V270" s="1">
        <v>0</v>
      </c>
      <c r="X270" s="1">
        <v>0</v>
      </c>
      <c r="Z270" s="1">
        <v>0</v>
      </c>
      <c r="AB270" s="27">
        <v>0.060404</v>
      </c>
      <c r="AD270" s="1">
        <v>0.008672953777000001</v>
      </c>
      <c r="AF270" s="1">
        <v>2.9604676128949996</v>
      </c>
      <c r="AH270" s="1">
        <v>0</v>
      </c>
      <c r="AJ270" s="1">
        <v>2.860373627765</v>
      </c>
      <c r="AL270" s="1">
        <v>0</v>
      </c>
      <c r="AN270" s="1">
        <v>0.059810312409</v>
      </c>
      <c r="AP270" s="1">
        <v>0</v>
      </c>
      <c r="AR270" s="1">
        <v>0</v>
      </c>
      <c r="AT270" s="1">
        <v>0</v>
      </c>
      <c r="AV270" s="1">
        <v>0</v>
      </c>
      <c r="AX270" s="1">
        <v>0.040283672721</v>
      </c>
      <c r="AZ270" s="1">
        <v>0</v>
      </c>
      <c r="BB270" s="1">
        <v>0</v>
      </c>
      <c r="BD270" s="27">
        <v>-6.44654826302</v>
      </c>
      <c r="BF270" s="31">
        <v>0.5</v>
      </c>
      <c r="BH270" s="27">
        <v>2.738432541928</v>
      </c>
    </row>
    <row r="271" spans="1:60" ht="12.75">
      <c r="A271" t="s">
        <v>220</v>
      </c>
      <c r="B271" t="s">
        <v>619</v>
      </c>
      <c r="D271" s="1">
        <v>4.536984915061</v>
      </c>
      <c r="F271" s="1">
        <v>2.4282936723449997</v>
      </c>
      <c r="H271" s="1">
        <v>0</v>
      </c>
      <c r="J271" s="1">
        <v>2.208703589284</v>
      </c>
      <c r="L271" s="1">
        <v>0</v>
      </c>
      <c r="N271" s="1">
        <v>0.08207959513299999</v>
      </c>
      <c r="P271" s="1">
        <v>0</v>
      </c>
      <c r="R271" s="1">
        <v>0</v>
      </c>
      <c r="T271" s="1">
        <v>0.07466788895700001</v>
      </c>
      <c r="V271" s="1">
        <v>0</v>
      </c>
      <c r="X271" s="1">
        <v>0</v>
      </c>
      <c r="Z271" s="1">
        <v>0</v>
      </c>
      <c r="AB271" s="27">
        <v>0.056665</v>
      </c>
      <c r="AD271" s="1">
        <v>0.006177598971</v>
      </c>
      <c r="AF271" s="1">
        <v>2.108691242715</v>
      </c>
      <c r="AH271" s="1">
        <v>0</v>
      </c>
      <c r="AJ271" s="1">
        <v>1.999226963089</v>
      </c>
      <c r="AL271" s="1">
        <v>0</v>
      </c>
      <c r="AN271" s="1">
        <v>0.056828614404</v>
      </c>
      <c r="AP271" s="1">
        <v>0</v>
      </c>
      <c r="AR271" s="1">
        <v>0</v>
      </c>
      <c r="AT271" s="1">
        <v>0</v>
      </c>
      <c r="AV271" s="1">
        <v>0</v>
      </c>
      <c r="AX271" s="1">
        <v>0.052635665222</v>
      </c>
      <c r="AZ271" s="1">
        <v>0</v>
      </c>
      <c r="BB271" s="1">
        <v>0</v>
      </c>
      <c r="BD271" s="27">
        <v>-7.053886896433</v>
      </c>
      <c r="BF271" s="31">
        <v>0.5</v>
      </c>
      <c r="BH271" s="27">
        <v>1.950539399512</v>
      </c>
    </row>
    <row r="272" spans="1:60" ht="12.75">
      <c r="A272" t="s">
        <v>221</v>
      </c>
      <c r="B272" t="s">
        <v>620</v>
      </c>
      <c r="D272" s="1">
        <v>5.292588314266</v>
      </c>
      <c r="F272" s="1">
        <v>2.797197867372</v>
      </c>
      <c r="H272" s="1">
        <v>0</v>
      </c>
      <c r="J272" s="1">
        <v>2.645765680813</v>
      </c>
      <c r="L272" s="1">
        <v>0</v>
      </c>
      <c r="N272" s="1">
        <v>0.082954910026</v>
      </c>
      <c r="P272" s="1">
        <v>0</v>
      </c>
      <c r="R272" s="1">
        <v>0</v>
      </c>
      <c r="T272" s="1">
        <v>0.061166807772</v>
      </c>
      <c r="V272" s="1">
        <v>0</v>
      </c>
      <c r="X272" s="1">
        <v>0</v>
      </c>
      <c r="Z272" s="1">
        <v>0</v>
      </c>
      <c r="AB272" s="27">
        <v>0</v>
      </c>
      <c r="AD272" s="1">
        <v>0.0073104687610000005</v>
      </c>
      <c r="AF272" s="1">
        <v>2.495390446895</v>
      </c>
      <c r="AH272" s="1">
        <v>0</v>
      </c>
      <c r="AJ272" s="1">
        <v>2.394837457032</v>
      </c>
      <c r="AL272" s="1">
        <v>0</v>
      </c>
      <c r="AN272" s="1">
        <v>0.057434647273</v>
      </c>
      <c r="AP272" s="1">
        <v>0</v>
      </c>
      <c r="AR272" s="1">
        <v>0</v>
      </c>
      <c r="AT272" s="1">
        <v>0</v>
      </c>
      <c r="AV272" s="1">
        <v>0</v>
      </c>
      <c r="AX272" s="1">
        <v>0.043118342591</v>
      </c>
      <c r="AZ272" s="1">
        <v>0</v>
      </c>
      <c r="BB272" s="1">
        <v>0</v>
      </c>
      <c r="BD272" s="27">
        <v>-2.9262984540940002</v>
      </c>
      <c r="BF272" s="31">
        <v>0.5</v>
      </c>
      <c r="BH272" s="27">
        <v>2.308236163378</v>
      </c>
    </row>
    <row r="273" spans="1:60" ht="12.75">
      <c r="A273" t="s">
        <v>222</v>
      </c>
      <c r="B273" t="s">
        <v>621</v>
      </c>
      <c r="D273" s="1">
        <v>4.8111902384050005</v>
      </c>
      <c r="F273" s="1">
        <v>2.5634858053509997</v>
      </c>
      <c r="H273" s="1">
        <v>0</v>
      </c>
      <c r="J273" s="1">
        <v>2.400532147371</v>
      </c>
      <c r="L273" s="1">
        <v>0</v>
      </c>
      <c r="N273" s="1">
        <v>0.07038696468000001</v>
      </c>
      <c r="P273" s="1">
        <v>0</v>
      </c>
      <c r="R273" s="1">
        <v>0</v>
      </c>
      <c r="T273" s="1">
        <v>0.037037842796999995</v>
      </c>
      <c r="V273" s="1">
        <v>0</v>
      </c>
      <c r="X273" s="1">
        <v>0</v>
      </c>
      <c r="Z273" s="1">
        <v>0</v>
      </c>
      <c r="AB273" s="27">
        <v>0.048944</v>
      </c>
      <c r="AD273" s="1">
        <v>0.006584850504</v>
      </c>
      <c r="AF273" s="1">
        <v>2.2477044330540004</v>
      </c>
      <c r="AH273" s="1">
        <v>0</v>
      </c>
      <c r="AJ273" s="1">
        <v>2.172862224732</v>
      </c>
      <c r="AL273" s="1">
        <v>0</v>
      </c>
      <c r="AN273" s="1">
        <v>0.048733106788999996</v>
      </c>
      <c r="AP273" s="1">
        <v>0</v>
      </c>
      <c r="AR273" s="1">
        <v>0</v>
      </c>
      <c r="AT273" s="1">
        <v>0</v>
      </c>
      <c r="AV273" s="1">
        <v>0</v>
      </c>
      <c r="AX273" s="1">
        <v>0.026109101532000002</v>
      </c>
      <c r="AZ273" s="1">
        <v>0</v>
      </c>
      <c r="BB273" s="1">
        <v>0</v>
      </c>
      <c r="BD273" s="27">
        <v>-6.084104745026</v>
      </c>
      <c r="BF273" s="31">
        <v>0.5</v>
      </c>
      <c r="BH273" s="27">
        <v>2.079126600575</v>
      </c>
    </row>
    <row r="274" ht="12.75">
      <c r="AD274" s="1"/>
    </row>
    <row r="275" spans="2:30" ht="12.75">
      <c r="B275" t="s">
        <v>622</v>
      </c>
      <c r="AD275" s="1"/>
    </row>
    <row r="276" spans="1:60" ht="12.75">
      <c r="A276" t="s">
        <v>224</v>
      </c>
      <c r="B276" t="s">
        <v>623</v>
      </c>
      <c r="D276" s="1">
        <v>5.140895385903</v>
      </c>
      <c r="F276" s="1">
        <v>2.765378419677</v>
      </c>
      <c r="H276" s="1">
        <v>0</v>
      </c>
      <c r="J276" s="1">
        <v>2.501728573002</v>
      </c>
      <c r="L276" s="1">
        <v>0</v>
      </c>
      <c r="N276" s="1">
        <v>0.10221889664799999</v>
      </c>
      <c r="P276" s="1">
        <v>0</v>
      </c>
      <c r="R276" s="1">
        <v>0</v>
      </c>
      <c r="T276" s="1">
        <v>0.057145602489</v>
      </c>
      <c r="V276" s="1">
        <v>0</v>
      </c>
      <c r="X276" s="1">
        <v>0</v>
      </c>
      <c r="Z276" s="1">
        <v>0.026458058824</v>
      </c>
      <c r="AB276" s="27">
        <v>0.070868</v>
      </c>
      <c r="AD276" s="1">
        <v>0.006959288713</v>
      </c>
      <c r="AF276" s="1">
        <v>2.375516966227</v>
      </c>
      <c r="AH276" s="1">
        <v>0</v>
      </c>
      <c r="AJ276" s="1">
        <v>2.2644610357599997</v>
      </c>
      <c r="AL276" s="1">
        <v>0</v>
      </c>
      <c r="AN276" s="1">
        <v>0.070772257746</v>
      </c>
      <c r="AP276" s="1">
        <v>0</v>
      </c>
      <c r="AR276" s="1">
        <v>0</v>
      </c>
      <c r="AT276" s="1">
        <v>0</v>
      </c>
      <c r="AV276" s="1">
        <v>0</v>
      </c>
      <c r="AX276" s="1">
        <v>0.040283672721</v>
      </c>
      <c r="AZ276" s="1">
        <v>0</v>
      </c>
      <c r="BB276" s="1">
        <v>0</v>
      </c>
      <c r="BD276" s="27">
        <v>-10.144866489514001</v>
      </c>
      <c r="BF276" s="31">
        <v>0.5</v>
      </c>
      <c r="BH276" s="27">
        <v>2.19735319376</v>
      </c>
    </row>
    <row r="277" spans="1:60" ht="12.75">
      <c r="A277" t="s">
        <v>225</v>
      </c>
      <c r="B277" t="s">
        <v>624</v>
      </c>
      <c r="D277" s="1">
        <v>7.833218292004</v>
      </c>
      <c r="F277" s="1">
        <v>4.155003421326</v>
      </c>
      <c r="H277" s="1">
        <v>0</v>
      </c>
      <c r="J277" s="1">
        <v>3.784175022208</v>
      </c>
      <c r="L277" s="1">
        <v>0</v>
      </c>
      <c r="N277" s="1">
        <v>0.069660476849</v>
      </c>
      <c r="P277" s="1">
        <v>0</v>
      </c>
      <c r="R277" s="1">
        <v>0</v>
      </c>
      <c r="T277" s="1">
        <v>0.290392263918</v>
      </c>
      <c r="V277" s="1">
        <v>0</v>
      </c>
      <c r="X277" s="1">
        <v>0</v>
      </c>
      <c r="Z277" s="1">
        <v>0</v>
      </c>
      <c r="AB277" s="27">
        <v>0</v>
      </c>
      <c r="AD277" s="1">
        <v>0.010775658351</v>
      </c>
      <c r="AF277" s="1">
        <v>3.678214870679</v>
      </c>
      <c r="AH277" s="1">
        <v>0</v>
      </c>
      <c r="AJ277" s="1">
        <v>3.425278418594</v>
      </c>
      <c r="AL277" s="1">
        <v>0</v>
      </c>
      <c r="AN277" s="1">
        <v>0.048230115799</v>
      </c>
      <c r="AP277" s="1">
        <v>0</v>
      </c>
      <c r="AR277" s="1">
        <v>0</v>
      </c>
      <c r="AT277" s="1">
        <v>0</v>
      </c>
      <c r="AV277" s="1">
        <v>0</v>
      </c>
      <c r="AX277" s="1">
        <v>0.20470633628499998</v>
      </c>
      <c r="AZ277" s="1">
        <v>0</v>
      </c>
      <c r="BB277" s="1">
        <v>0</v>
      </c>
      <c r="BD277" s="27">
        <v>-25.876652262742002</v>
      </c>
      <c r="BF277" s="31">
        <v>0.5</v>
      </c>
      <c r="BH277" s="27">
        <v>3.402348755378</v>
      </c>
    </row>
    <row r="278" spans="1:60" ht="12.75">
      <c r="A278" t="s">
        <v>229</v>
      </c>
      <c r="B278" t="s">
        <v>625</v>
      </c>
      <c r="D278" s="1">
        <v>4.286922027698</v>
      </c>
      <c r="F278" s="1">
        <v>2.315952516708</v>
      </c>
      <c r="H278" s="1">
        <v>0</v>
      </c>
      <c r="J278" s="1">
        <v>2.0938230678739997</v>
      </c>
      <c r="L278" s="1">
        <v>0</v>
      </c>
      <c r="N278" s="1">
        <v>0.07576003338</v>
      </c>
      <c r="P278" s="1">
        <v>0</v>
      </c>
      <c r="R278" s="1">
        <v>0</v>
      </c>
      <c r="T278" s="1">
        <v>0.033016637514000004</v>
      </c>
      <c r="V278" s="1">
        <v>0</v>
      </c>
      <c r="X278" s="1">
        <v>0</v>
      </c>
      <c r="Z278" s="1">
        <v>0.054735647059000005</v>
      </c>
      <c r="AB278" s="27">
        <v>0.052843</v>
      </c>
      <c r="AD278" s="1">
        <v>0.005774130881</v>
      </c>
      <c r="AF278" s="1">
        <v>1.9709695109910002</v>
      </c>
      <c r="AH278" s="1">
        <v>0</v>
      </c>
      <c r="AJ278" s="1">
        <v>1.895241875615</v>
      </c>
      <c r="AL278" s="1">
        <v>0</v>
      </c>
      <c r="AN278" s="1">
        <v>0.052453203713</v>
      </c>
      <c r="AP278" s="1">
        <v>0</v>
      </c>
      <c r="AR278" s="1">
        <v>0</v>
      </c>
      <c r="AT278" s="1">
        <v>0</v>
      </c>
      <c r="AV278" s="1">
        <v>0</v>
      </c>
      <c r="AX278" s="1">
        <v>0.023274431663</v>
      </c>
      <c r="AZ278" s="1">
        <v>0</v>
      </c>
      <c r="BB278" s="1">
        <v>0</v>
      </c>
      <c r="BD278" s="27">
        <v>-3.9865220840449997</v>
      </c>
      <c r="BF278" s="31">
        <v>0.5</v>
      </c>
      <c r="BH278" s="27">
        <v>1.823146797666</v>
      </c>
    </row>
    <row r="279" spans="1:60" ht="12.75">
      <c r="A279" t="s">
        <v>226</v>
      </c>
      <c r="B279" t="s">
        <v>626</v>
      </c>
      <c r="D279" s="1">
        <v>5.742929900078</v>
      </c>
      <c r="F279" s="1">
        <v>3.0793680317930003</v>
      </c>
      <c r="H279" s="1">
        <v>0</v>
      </c>
      <c r="J279" s="1">
        <v>2.825066860563</v>
      </c>
      <c r="L279" s="1">
        <v>0</v>
      </c>
      <c r="N279" s="1">
        <v>0.084246117142</v>
      </c>
      <c r="P279" s="1">
        <v>0</v>
      </c>
      <c r="R279" s="1">
        <v>0</v>
      </c>
      <c r="T279" s="1">
        <v>0.068233382745</v>
      </c>
      <c r="V279" s="1">
        <v>0</v>
      </c>
      <c r="X279" s="1">
        <v>0</v>
      </c>
      <c r="Z279" s="1">
        <v>0.036380529412000005</v>
      </c>
      <c r="AB279" s="27">
        <v>0.057638</v>
      </c>
      <c r="AD279" s="1">
        <v>0.007803141931</v>
      </c>
      <c r="AF279" s="1">
        <v>2.663561868284</v>
      </c>
      <c r="AH279" s="1">
        <v>0</v>
      </c>
      <c r="AJ279" s="1">
        <v>2.557133454924</v>
      </c>
      <c r="AL279" s="1">
        <v>0</v>
      </c>
      <c r="AN279" s="1">
        <v>0.05832862721</v>
      </c>
      <c r="AP279" s="1">
        <v>0</v>
      </c>
      <c r="AR279" s="1">
        <v>0</v>
      </c>
      <c r="AT279" s="1">
        <v>0</v>
      </c>
      <c r="AV279" s="1">
        <v>0</v>
      </c>
      <c r="AX279" s="1">
        <v>0.04809978615</v>
      </c>
      <c r="AZ279" s="1">
        <v>0</v>
      </c>
      <c r="BB279" s="1">
        <v>0</v>
      </c>
      <c r="BD279" s="27">
        <v>-10.07706321101</v>
      </c>
      <c r="BF279" s="31">
        <v>0.5</v>
      </c>
      <c r="BH279" s="27">
        <v>2.463794728163</v>
      </c>
    </row>
    <row r="280" spans="1:60" ht="12.75">
      <c r="A280" t="s">
        <v>227</v>
      </c>
      <c r="B280" t="s">
        <v>627</v>
      </c>
      <c r="D280" s="1">
        <v>3.6962139784300003</v>
      </c>
      <c r="F280" s="1">
        <v>1.978816445965</v>
      </c>
      <c r="H280" s="1">
        <v>0</v>
      </c>
      <c r="J280" s="1">
        <v>1.801449656061</v>
      </c>
      <c r="L280" s="1">
        <v>0</v>
      </c>
      <c r="N280" s="1">
        <v>0.075374141869</v>
      </c>
      <c r="P280" s="1">
        <v>0</v>
      </c>
      <c r="R280" s="1">
        <v>0</v>
      </c>
      <c r="T280" s="1">
        <v>0.049102614164</v>
      </c>
      <c r="V280" s="1">
        <v>0</v>
      </c>
      <c r="X280" s="1">
        <v>0</v>
      </c>
      <c r="Z280" s="1">
        <v>0.047858764706</v>
      </c>
      <c r="AB280" s="27">
        <v>0</v>
      </c>
      <c r="AD280" s="1">
        <v>0.0050312691649999994</v>
      </c>
      <c r="AF280" s="1">
        <v>1.717397532466</v>
      </c>
      <c r="AH280" s="1">
        <v>0</v>
      </c>
      <c r="AJ280" s="1">
        <v>1.630597578832</v>
      </c>
      <c r="AL280" s="1">
        <v>0</v>
      </c>
      <c r="AN280" s="1">
        <v>0.052186027931999994</v>
      </c>
      <c r="AP280" s="1">
        <v>0</v>
      </c>
      <c r="AR280" s="1">
        <v>0</v>
      </c>
      <c r="AT280" s="1">
        <v>0</v>
      </c>
      <c r="AV280" s="1">
        <v>0</v>
      </c>
      <c r="AX280" s="1">
        <v>0.034613925701</v>
      </c>
      <c r="AZ280" s="1">
        <v>0</v>
      </c>
      <c r="BB280" s="1">
        <v>0</v>
      </c>
      <c r="BD280" s="27">
        <v>-11.045454906506</v>
      </c>
      <c r="BF280" s="31">
        <v>0.5</v>
      </c>
      <c r="BH280" s="27">
        <v>1.588592717531</v>
      </c>
    </row>
    <row r="281" spans="1:60" ht="12.75">
      <c r="A281" t="s">
        <v>228</v>
      </c>
      <c r="B281" t="s">
        <v>628</v>
      </c>
      <c r="D281" s="1">
        <v>6.491689257504</v>
      </c>
      <c r="F281" s="1">
        <v>3.469168891593</v>
      </c>
      <c r="H281" s="1">
        <v>0</v>
      </c>
      <c r="J281" s="1">
        <v>3.20510932498</v>
      </c>
      <c r="L281" s="1">
        <v>0</v>
      </c>
      <c r="N281" s="1">
        <v>0.108953174126</v>
      </c>
      <c r="P281" s="1">
        <v>0</v>
      </c>
      <c r="R281" s="1">
        <v>0</v>
      </c>
      <c r="T281" s="1">
        <v>0.065188590814</v>
      </c>
      <c r="V281" s="1">
        <v>0</v>
      </c>
      <c r="X281" s="1">
        <v>0</v>
      </c>
      <c r="Z281" s="1">
        <v>0.005653058824</v>
      </c>
      <c r="AB281" s="27">
        <v>0.07541</v>
      </c>
      <c r="AD281" s="1">
        <v>0.008854742849000001</v>
      </c>
      <c r="AF281" s="1">
        <v>3.0225203659120004</v>
      </c>
      <c r="AH281" s="1">
        <v>0</v>
      </c>
      <c r="AJ281" s="1">
        <v>2.9011321452259997</v>
      </c>
      <c r="AL281" s="1">
        <v>0</v>
      </c>
      <c r="AN281" s="1">
        <v>0.07543480094499999</v>
      </c>
      <c r="AP281" s="1">
        <v>0</v>
      </c>
      <c r="AR281" s="1">
        <v>0</v>
      </c>
      <c r="AT281" s="1">
        <v>0</v>
      </c>
      <c r="AV281" s="1">
        <v>0</v>
      </c>
      <c r="AX281" s="1">
        <v>0.045953419739999994</v>
      </c>
      <c r="AZ281" s="1">
        <v>0</v>
      </c>
      <c r="BB281" s="1">
        <v>0</v>
      </c>
      <c r="BD281" s="27">
        <v>-9.185255596903</v>
      </c>
      <c r="BF281" s="31">
        <v>0.5</v>
      </c>
      <c r="BH281" s="27">
        <v>2.795831338468</v>
      </c>
    </row>
    <row r="282" spans="1:60" ht="12.75">
      <c r="A282" t="s">
        <v>230</v>
      </c>
      <c r="B282" t="s">
        <v>629</v>
      </c>
      <c r="D282" s="1">
        <v>4.584694847669</v>
      </c>
      <c r="F282" s="1">
        <v>2.464583019368</v>
      </c>
      <c r="H282" s="1">
        <v>0</v>
      </c>
      <c r="J282" s="1">
        <v>2.256144137668</v>
      </c>
      <c r="L282" s="1">
        <v>0</v>
      </c>
      <c r="N282" s="1">
        <v>0.050299429099</v>
      </c>
      <c r="P282" s="1">
        <v>0</v>
      </c>
      <c r="R282" s="1">
        <v>0</v>
      </c>
      <c r="T282" s="1">
        <v>0.061166807772</v>
      </c>
      <c r="V282" s="1">
        <v>0</v>
      </c>
      <c r="X282" s="1">
        <v>0</v>
      </c>
      <c r="Z282" s="1">
        <v>0.055580588235000006</v>
      </c>
      <c r="AB282" s="27">
        <v>0.035181</v>
      </c>
      <c r="AD282" s="1">
        <v>0.006211056594</v>
      </c>
      <c r="AF282" s="1">
        <v>2.120111828301</v>
      </c>
      <c r="AH282" s="1">
        <v>0</v>
      </c>
      <c r="AJ282" s="1">
        <v>2.042168181609</v>
      </c>
      <c r="AL282" s="1">
        <v>0</v>
      </c>
      <c r="AN282" s="1">
        <v>0.034825304101</v>
      </c>
      <c r="AP282" s="1">
        <v>0</v>
      </c>
      <c r="AR282" s="1">
        <v>0</v>
      </c>
      <c r="AT282" s="1">
        <v>0</v>
      </c>
      <c r="AV282" s="1">
        <v>0</v>
      </c>
      <c r="AX282" s="1">
        <v>0.043118342591</v>
      </c>
      <c r="AZ282" s="1">
        <v>0</v>
      </c>
      <c r="BB282" s="1">
        <v>0</v>
      </c>
      <c r="BD282" s="27">
        <v>-2.1676197461899998</v>
      </c>
      <c r="BF282" s="31">
        <v>0.5</v>
      </c>
      <c r="BH282" s="27">
        <v>1.9611034411780002</v>
      </c>
    </row>
    <row r="283" spans="1:60" ht="12.75">
      <c r="A283" t="s">
        <v>231</v>
      </c>
      <c r="B283" t="s">
        <v>630</v>
      </c>
      <c r="D283" s="1">
        <v>3.168131193172</v>
      </c>
      <c r="F283" s="1">
        <v>1.700458471172</v>
      </c>
      <c r="H283" s="1">
        <v>0</v>
      </c>
      <c r="J283" s="1">
        <v>1.5538876609980001</v>
      </c>
      <c r="L283" s="1">
        <v>0</v>
      </c>
      <c r="N283" s="1">
        <v>0.05892022194</v>
      </c>
      <c r="P283" s="1">
        <v>0</v>
      </c>
      <c r="R283" s="1">
        <v>0</v>
      </c>
      <c r="T283" s="1">
        <v>0.028887968986</v>
      </c>
      <c r="V283" s="1">
        <v>0</v>
      </c>
      <c r="X283" s="1">
        <v>0</v>
      </c>
      <c r="Z283" s="1">
        <v>0.054462941176</v>
      </c>
      <c r="AB283" s="27">
        <v>0</v>
      </c>
      <c r="AD283" s="1">
        <v>0.004299678072</v>
      </c>
      <c r="AF283" s="1">
        <v>1.467672722</v>
      </c>
      <c r="AH283" s="1">
        <v>0</v>
      </c>
      <c r="AJ283" s="1">
        <v>1.4065147195619998</v>
      </c>
      <c r="AL283" s="1">
        <v>0</v>
      </c>
      <c r="AN283" s="1">
        <v>0.040793994752999996</v>
      </c>
      <c r="AP283" s="1">
        <v>0</v>
      </c>
      <c r="AR283" s="1">
        <v>0</v>
      </c>
      <c r="AT283" s="1">
        <v>0</v>
      </c>
      <c r="AV283" s="1">
        <v>0</v>
      </c>
      <c r="AX283" s="1">
        <v>0.020364007684</v>
      </c>
      <c r="AZ283" s="1">
        <v>0</v>
      </c>
      <c r="BB283" s="1">
        <v>0</v>
      </c>
      <c r="BD283" s="27">
        <v>-2.937693072711</v>
      </c>
      <c r="BF283" s="31">
        <v>0.5</v>
      </c>
      <c r="BH283" s="27">
        <v>1.35759726785</v>
      </c>
    </row>
    <row r="284" ht="12.75">
      <c r="AD284" s="1"/>
    </row>
    <row r="285" spans="2:30" ht="12.75">
      <c r="B285" t="s">
        <v>631</v>
      </c>
      <c r="AD285" s="1"/>
    </row>
    <row r="286" spans="1:60" ht="12.75">
      <c r="A286" t="s">
        <v>232</v>
      </c>
      <c r="B286" t="s">
        <v>632</v>
      </c>
      <c r="D286" s="1">
        <v>1.8903307009980002</v>
      </c>
      <c r="F286" s="1">
        <v>1.003761467161</v>
      </c>
      <c r="H286" s="1">
        <v>0</v>
      </c>
      <c r="J286" s="1">
        <v>0.9064303426410001</v>
      </c>
      <c r="L286" s="1">
        <v>0</v>
      </c>
      <c r="N286" s="1">
        <v>0.053674215079</v>
      </c>
      <c r="P286" s="1">
        <v>0</v>
      </c>
      <c r="R286" s="1">
        <v>0</v>
      </c>
      <c r="T286" s="1">
        <v>0.041059625839</v>
      </c>
      <c r="V286" s="1">
        <v>0</v>
      </c>
      <c r="X286" s="1">
        <v>0</v>
      </c>
      <c r="Z286" s="1">
        <v>0</v>
      </c>
      <c r="AB286" s="27">
        <v>0</v>
      </c>
      <c r="AD286" s="1">
        <v>0.002597283602</v>
      </c>
      <c r="AF286" s="1">
        <v>0.8865692338369999</v>
      </c>
      <c r="AH286" s="1">
        <v>0</v>
      </c>
      <c r="AJ286" s="1">
        <v>0.820463184812</v>
      </c>
      <c r="AL286" s="1">
        <v>0</v>
      </c>
      <c r="AN286" s="1">
        <v>0.037161870343</v>
      </c>
      <c r="AP286" s="1">
        <v>0</v>
      </c>
      <c r="AR286" s="1">
        <v>0</v>
      </c>
      <c r="AT286" s="1">
        <v>0</v>
      </c>
      <c r="AV286" s="1">
        <v>0</v>
      </c>
      <c r="AX286" s="1">
        <v>0.028944178682000003</v>
      </c>
      <c r="AZ286" s="1">
        <v>0</v>
      </c>
      <c r="BB286" s="1">
        <v>0</v>
      </c>
      <c r="BD286" s="27">
        <v>-6.159832197447</v>
      </c>
      <c r="BF286" s="31">
        <v>0.5</v>
      </c>
      <c r="BH286" s="27">
        <v>0.8200765413000001</v>
      </c>
    </row>
    <row r="287" spans="1:60" ht="12.75">
      <c r="A287" t="s">
        <v>237</v>
      </c>
      <c r="B287" t="s">
        <v>633</v>
      </c>
      <c r="D287" s="1">
        <v>2.627312250007</v>
      </c>
      <c r="F287" s="1">
        <v>1.3971811201</v>
      </c>
      <c r="H287" s="1">
        <v>0</v>
      </c>
      <c r="J287" s="1">
        <v>1.244171026314</v>
      </c>
      <c r="L287" s="1">
        <v>0</v>
      </c>
      <c r="N287" s="1">
        <v>0.108346689144</v>
      </c>
      <c r="P287" s="1">
        <v>0</v>
      </c>
      <c r="R287" s="1">
        <v>0</v>
      </c>
      <c r="T287" s="1">
        <v>0.041059625839</v>
      </c>
      <c r="V287" s="1">
        <v>0</v>
      </c>
      <c r="X287" s="1">
        <v>0</v>
      </c>
      <c r="Z287" s="1">
        <v>0</v>
      </c>
      <c r="AB287" s="27">
        <v>0</v>
      </c>
      <c r="AD287" s="1">
        <v>0.003603778803</v>
      </c>
      <c r="AF287" s="1">
        <v>1.2301311299079998</v>
      </c>
      <c r="AH287" s="1">
        <v>0</v>
      </c>
      <c r="AJ287" s="1">
        <v>1.126172056119</v>
      </c>
      <c r="AL287" s="1">
        <v>0</v>
      </c>
      <c r="AN287" s="1">
        <v>0.075014895107</v>
      </c>
      <c r="AP287" s="1">
        <v>0</v>
      </c>
      <c r="AR287" s="1">
        <v>0</v>
      </c>
      <c r="AT287" s="1">
        <v>0</v>
      </c>
      <c r="AV287" s="1">
        <v>0</v>
      </c>
      <c r="AX287" s="1">
        <v>0.028944178682000003</v>
      </c>
      <c r="AZ287" s="1">
        <v>0</v>
      </c>
      <c r="BB287" s="1">
        <v>0</v>
      </c>
      <c r="BD287" s="27">
        <v>-7.249160852146</v>
      </c>
      <c r="BF287" s="31">
        <v>0.5</v>
      </c>
      <c r="BH287" s="27">
        <v>1.137871295165</v>
      </c>
    </row>
    <row r="288" spans="1:60" ht="12.75">
      <c r="A288" t="s">
        <v>233</v>
      </c>
      <c r="B288" t="s">
        <v>634</v>
      </c>
      <c r="D288" s="1">
        <v>3.166787418962</v>
      </c>
      <c r="F288" s="1">
        <v>1.6889882933209999</v>
      </c>
      <c r="H288" s="1">
        <v>0</v>
      </c>
      <c r="J288" s="1">
        <v>1.578075632098</v>
      </c>
      <c r="L288" s="1">
        <v>0</v>
      </c>
      <c r="N288" s="1">
        <v>0.041923936198</v>
      </c>
      <c r="P288" s="1">
        <v>0</v>
      </c>
      <c r="R288" s="1">
        <v>0</v>
      </c>
      <c r="T288" s="1">
        <v>0.028887968986</v>
      </c>
      <c r="V288" s="1">
        <v>0</v>
      </c>
      <c r="X288" s="1">
        <v>0</v>
      </c>
      <c r="Z288" s="1">
        <v>0.035771411765</v>
      </c>
      <c r="AB288" s="27">
        <v>0</v>
      </c>
      <c r="AD288" s="1">
        <v>0.004329344274</v>
      </c>
      <c r="AF288" s="1">
        <v>1.47779912564</v>
      </c>
      <c r="AH288" s="1">
        <v>0</v>
      </c>
      <c r="AJ288" s="1">
        <v>1.428408668683</v>
      </c>
      <c r="AL288" s="1">
        <v>0</v>
      </c>
      <c r="AN288" s="1">
        <v>0.029026449272999997</v>
      </c>
      <c r="AP288" s="1">
        <v>0</v>
      </c>
      <c r="AR288" s="1">
        <v>0</v>
      </c>
      <c r="AT288" s="1">
        <v>0</v>
      </c>
      <c r="AV288" s="1">
        <v>0</v>
      </c>
      <c r="AX288" s="1">
        <v>0.020364007684</v>
      </c>
      <c r="AZ288" s="1">
        <v>0</v>
      </c>
      <c r="BB288" s="1">
        <v>0</v>
      </c>
      <c r="BD288" s="27">
        <v>-4.251709045429</v>
      </c>
      <c r="BF288" s="31">
        <v>0.5</v>
      </c>
      <c r="BH288" s="27">
        <v>1.3669641912169999</v>
      </c>
    </row>
    <row r="289" spans="1:60" ht="12.75">
      <c r="A289" t="s">
        <v>234</v>
      </c>
      <c r="B289" t="s">
        <v>635</v>
      </c>
      <c r="D289" s="1">
        <v>2.192964390652</v>
      </c>
      <c r="F289" s="1">
        <v>1.163671428782</v>
      </c>
      <c r="H289" s="1">
        <v>0</v>
      </c>
      <c r="J289" s="1">
        <v>1.0782465131999999</v>
      </c>
      <c r="L289" s="1">
        <v>0</v>
      </c>
      <c r="N289" s="1">
        <v>0.047583482286</v>
      </c>
      <c r="P289" s="1">
        <v>0</v>
      </c>
      <c r="R289" s="1">
        <v>0</v>
      </c>
      <c r="T289" s="1">
        <v>0.028887968986</v>
      </c>
      <c r="V289" s="1">
        <v>0</v>
      </c>
      <c r="X289" s="1">
        <v>0</v>
      </c>
      <c r="Z289" s="1">
        <v>0.005938058824</v>
      </c>
      <c r="AB289" s="27">
        <v>0</v>
      </c>
      <c r="AD289" s="1">
        <v>0.0030154054860000003</v>
      </c>
      <c r="AF289" s="1">
        <v>1.02929296187</v>
      </c>
      <c r="AH289" s="1">
        <v>0</v>
      </c>
      <c r="AJ289" s="1">
        <v>0.9759840625539999</v>
      </c>
      <c r="AL289" s="1">
        <v>0</v>
      </c>
      <c r="AN289" s="1">
        <v>0.032944891632</v>
      </c>
      <c r="AP289" s="1">
        <v>0</v>
      </c>
      <c r="AR289" s="1">
        <v>0</v>
      </c>
      <c r="AT289" s="1">
        <v>0</v>
      </c>
      <c r="AV289" s="1">
        <v>0</v>
      </c>
      <c r="AX289" s="1">
        <v>0.020364007684</v>
      </c>
      <c r="AZ289" s="1">
        <v>0</v>
      </c>
      <c r="BB289" s="1">
        <v>0</v>
      </c>
      <c r="BD289" s="27">
        <v>-5.892107378018</v>
      </c>
      <c r="BF289" s="31">
        <v>0.5</v>
      </c>
      <c r="BH289" s="27">
        <v>0.95209598973</v>
      </c>
    </row>
    <row r="290" spans="1:60" ht="12.75">
      <c r="A290" t="s">
        <v>235</v>
      </c>
      <c r="B290" t="s">
        <v>636</v>
      </c>
      <c r="D290" s="1">
        <v>5.629683757223</v>
      </c>
      <c r="F290" s="1">
        <v>3.0258825556569997</v>
      </c>
      <c r="H290" s="1">
        <v>0</v>
      </c>
      <c r="J290" s="1">
        <v>2.7720581257770003</v>
      </c>
      <c r="L290" s="1">
        <v>0</v>
      </c>
      <c r="N290" s="1">
        <v>0.079340706599</v>
      </c>
      <c r="P290" s="1">
        <v>0</v>
      </c>
      <c r="R290" s="1">
        <v>0</v>
      </c>
      <c r="T290" s="1">
        <v>0.056341361432999996</v>
      </c>
      <c r="V290" s="1">
        <v>0</v>
      </c>
      <c r="X290" s="1">
        <v>0</v>
      </c>
      <c r="Z290" s="1">
        <v>0.056537294118</v>
      </c>
      <c r="AB290" s="27">
        <v>0.053977</v>
      </c>
      <c r="AD290" s="1">
        <v>0.007628067731</v>
      </c>
      <c r="AF290" s="1">
        <v>2.603801201566</v>
      </c>
      <c r="AH290" s="1">
        <v>0</v>
      </c>
      <c r="AJ290" s="1">
        <v>2.5091521448110004</v>
      </c>
      <c r="AL290" s="1">
        <v>0</v>
      </c>
      <c r="AN290" s="1">
        <v>0.054932318009</v>
      </c>
      <c r="AP290" s="1">
        <v>0</v>
      </c>
      <c r="AR290" s="1">
        <v>0</v>
      </c>
      <c r="AT290" s="1">
        <v>0</v>
      </c>
      <c r="AV290" s="1">
        <v>0</v>
      </c>
      <c r="AX290" s="1">
        <v>0.039716738747000005</v>
      </c>
      <c r="AZ290" s="1">
        <v>0</v>
      </c>
      <c r="BB290" s="1">
        <v>0</v>
      </c>
      <c r="BD290" s="27">
        <v>-9.130696700044</v>
      </c>
      <c r="BF290" s="31">
        <v>0.5</v>
      </c>
      <c r="BH290" s="27">
        <v>2.408516111449</v>
      </c>
    </row>
    <row r="291" spans="1:60" ht="12.75">
      <c r="A291" t="s">
        <v>236</v>
      </c>
      <c r="B291" t="s">
        <v>637</v>
      </c>
      <c r="D291" s="1">
        <v>3.867444212002</v>
      </c>
      <c r="F291" s="1">
        <v>2.051314579949</v>
      </c>
      <c r="H291" s="1">
        <v>0</v>
      </c>
      <c r="J291" s="1">
        <v>1.8727828057870002</v>
      </c>
      <c r="L291" s="1">
        <v>0</v>
      </c>
      <c r="N291" s="1">
        <v>0.09050038322699999</v>
      </c>
      <c r="P291" s="1">
        <v>0</v>
      </c>
      <c r="R291" s="1">
        <v>0</v>
      </c>
      <c r="T291" s="1">
        <v>0.082710877283</v>
      </c>
      <c r="V291" s="1">
        <v>0</v>
      </c>
      <c r="X291" s="1">
        <v>0</v>
      </c>
      <c r="Z291" s="1">
        <v>0</v>
      </c>
      <c r="AB291" s="27">
        <v>0</v>
      </c>
      <c r="AD291" s="1">
        <v>0.005320513652</v>
      </c>
      <c r="AF291" s="1">
        <v>1.8161296320529998</v>
      </c>
      <c r="AH291" s="1">
        <v>0</v>
      </c>
      <c r="AJ291" s="1">
        <v>1.695165390007</v>
      </c>
      <c r="AL291" s="1">
        <v>0</v>
      </c>
      <c r="AN291" s="1">
        <v>0.062658829804</v>
      </c>
      <c r="AP291" s="1">
        <v>0</v>
      </c>
      <c r="AR291" s="1">
        <v>0</v>
      </c>
      <c r="AT291" s="1">
        <v>0</v>
      </c>
      <c r="AV291" s="1">
        <v>0</v>
      </c>
      <c r="AX291" s="1">
        <v>0.058305412241</v>
      </c>
      <c r="AZ291" s="1">
        <v>0</v>
      </c>
      <c r="BB291" s="1">
        <v>0</v>
      </c>
      <c r="BD291" s="27">
        <v>-4.732881594251</v>
      </c>
      <c r="BF291" s="31">
        <v>0.5</v>
      </c>
      <c r="BH291" s="27">
        <v>1.679919909649</v>
      </c>
    </row>
    <row r="292" ht="12.75">
      <c r="AD292" s="1"/>
    </row>
    <row r="293" spans="2:30" ht="12.75">
      <c r="B293" t="s">
        <v>638</v>
      </c>
      <c r="AD293" s="1"/>
    </row>
    <row r="294" spans="1:60" ht="12.75">
      <c r="A294" t="s">
        <v>238</v>
      </c>
      <c r="B294" t="s">
        <v>639</v>
      </c>
      <c r="D294" s="1">
        <v>6.9886361917810005</v>
      </c>
      <c r="F294" s="1">
        <v>3.7359922825679996</v>
      </c>
      <c r="H294" s="1">
        <v>0</v>
      </c>
      <c r="J294" s="1">
        <v>3.418665904704</v>
      </c>
      <c r="L294" s="1">
        <v>0</v>
      </c>
      <c r="N294" s="1">
        <v>0.12118993514200001</v>
      </c>
      <c r="P294" s="1">
        <v>0</v>
      </c>
      <c r="R294" s="1">
        <v>0</v>
      </c>
      <c r="T294" s="1">
        <v>0.10540353243999999</v>
      </c>
      <c r="V294" s="1">
        <v>0</v>
      </c>
      <c r="X294" s="1">
        <v>0</v>
      </c>
      <c r="Z294" s="1">
        <v>0</v>
      </c>
      <c r="AB294" s="27">
        <v>0.081204</v>
      </c>
      <c r="AD294" s="1">
        <v>0.009528910283</v>
      </c>
      <c r="AF294" s="1">
        <v>3.252643909213</v>
      </c>
      <c r="AH294" s="1">
        <v>0</v>
      </c>
      <c r="AJ294" s="1">
        <v>3.0944347116740003</v>
      </c>
      <c r="AL294" s="1">
        <v>0</v>
      </c>
      <c r="AN294" s="1">
        <v>0.083907042702</v>
      </c>
      <c r="AP294" s="1">
        <v>0</v>
      </c>
      <c r="AR294" s="1">
        <v>0</v>
      </c>
      <c r="AT294" s="1">
        <v>0</v>
      </c>
      <c r="AV294" s="1">
        <v>0</v>
      </c>
      <c r="AX294" s="1">
        <v>0.074302154838</v>
      </c>
      <c r="AZ294" s="1">
        <v>0</v>
      </c>
      <c r="BB294" s="1">
        <v>0</v>
      </c>
      <c r="BD294" s="27">
        <v>-9.851947432799001</v>
      </c>
      <c r="BF294" s="31">
        <v>0.5</v>
      </c>
      <c r="BH294" s="27">
        <v>3.008695616022</v>
      </c>
    </row>
    <row r="295" spans="1:60" ht="12.75">
      <c r="A295" t="s">
        <v>239</v>
      </c>
      <c r="B295" t="s">
        <v>640</v>
      </c>
      <c r="D295" s="1">
        <v>7.287505817122001</v>
      </c>
      <c r="F295" s="1">
        <v>3.8858360426810004</v>
      </c>
      <c r="H295" s="1">
        <v>0</v>
      </c>
      <c r="J295" s="1">
        <v>3.5967255156410003</v>
      </c>
      <c r="L295" s="1">
        <v>0</v>
      </c>
      <c r="N295" s="1">
        <v>0.102184189942</v>
      </c>
      <c r="P295" s="1">
        <v>0</v>
      </c>
      <c r="R295" s="1">
        <v>0</v>
      </c>
      <c r="T295" s="1">
        <v>0.106839842258</v>
      </c>
      <c r="V295" s="1">
        <v>0</v>
      </c>
      <c r="X295" s="1">
        <v>0</v>
      </c>
      <c r="Z295" s="1">
        <v>0</v>
      </c>
      <c r="AB295" s="27">
        <v>0.070121</v>
      </c>
      <c r="AD295" s="1">
        <v>0.009965494839000002</v>
      </c>
      <c r="AF295" s="1">
        <v>3.4016697744410003</v>
      </c>
      <c r="AH295" s="1">
        <v>0</v>
      </c>
      <c r="AJ295" s="1">
        <v>3.255606892925</v>
      </c>
      <c r="AL295" s="1">
        <v>0</v>
      </c>
      <c r="AN295" s="1">
        <v>0.070748228217</v>
      </c>
      <c r="AP295" s="1">
        <v>0</v>
      </c>
      <c r="AR295" s="1">
        <v>0</v>
      </c>
      <c r="AT295" s="1">
        <v>0</v>
      </c>
      <c r="AV295" s="1">
        <v>0</v>
      </c>
      <c r="AX295" s="1">
        <v>0.0753146533</v>
      </c>
      <c r="AZ295" s="1">
        <v>0</v>
      </c>
      <c r="BB295" s="1">
        <v>0</v>
      </c>
      <c r="BD295" s="27">
        <v>-5.226357122127</v>
      </c>
      <c r="BF295" s="31">
        <v>0.5</v>
      </c>
      <c r="BH295" s="27">
        <v>3.146544541358</v>
      </c>
    </row>
    <row r="296" spans="1:60" ht="12.75">
      <c r="A296" t="s">
        <v>240</v>
      </c>
      <c r="B296" t="s">
        <v>641</v>
      </c>
      <c r="D296" s="1">
        <v>4.32329251843</v>
      </c>
      <c r="F296" s="1">
        <v>2.32579561845</v>
      </c>
      <c r="H296" s="1">
        <v>0</v>
      </c>
      <c r="J296" s="1">
        <v>2.080933233625</v>
      </c>
      <c r="L296" s="1">
        <v>0</v>
      </c>
      <c r="N296" s="1">
        <v>0.108991410328</v>
      </c>
      <c r="P296" s="1">
        <v>0</v>
      </c>
      <c r="R296" s="1">
        <v>0</v>
      </c>
      <c r="T296" s="1">
        <v>0.054560129265</v>
      </c>
      <c r="V296" s="1">
        <v>0</v>
      </c>
      <c r="X296" s="1">
        <v>0</v>
      </c>
      <c r="Z296" s="1">
        <v>0</v>
      </c>
      <c r="AB296" s="27">
        <v>0.075459</v>
      </c>
      <c r="AD296" s="1">
        <v>0.005851845231</v>
      </c>
      <c r="AF296" s="1">
        <v>1.99749689998</v>
      </c>
      <c r="AH296" s="1">
        <v>0</v>
      </c>
      <c r="AJ296" s="1">
        <v>1.8835745317919999</v>
      </c>
      <c r="AL296" s="1">
        <v>0</v>
      </c>
      <c r="AN296" s="1">
        <v>0.07546127415500001</v>
      </c>
      <c r="AP296" s="1">
        <v>0</v>
      </c>
      <c r="AR296" s="1">
        <v>0</v>
      </c>
      <c r="AT296" s="1">
        <v>0</v>
      </c>
      <c r="AV296" s="1">
        <v>0</v>
      </c>
      <c r="AX296" s="1">
        <v>0.038461094033</v>
      </c>
      <c r="AZ296" s="1">
        <v>0</v>
      </c>
      <c r="BB296" s="1">
        <v>0</v>
      </c>
      <c r="BD296" s="27">
        <v>-7.20050432012</v>
      </c>
      <c r="BF296" s="31">
        <v>0.5</v>
      </c>
      <c r="BH296" s="27">
        <v>1.847684632482</v>
      </c>
    </row>
    <row r="297" spans="1:60" ht="12.75">
      <c r="A297" t="s">
        <v>241</v>
      </c>
      <c r="B297" t="s">
        <v>642</v>
      </c>
      <c r="D297" s="1">
        <v>4.577790578776</v>
      </c>
      <c r="F297" s="1">
        <v>2.462249923331</v>
      </c>
      <c r="H297" s="1">
        <v>0</v>
      </c>
      <c r="J297" s="1">
        <v>2.209054305323</v>
      </c>
      <c r="L297" s="1">
        <v>0</v>
      </c>
      <c r="N297" s="1">
        <v>0.10526014530000001</v>
      </c>
      <c r="P297" s="1">
        <v>0</v>
      </c>
      <c r="R297" s="1">
        <v>0</v>
      </c>
      <c r="T297" s="1">
        <v>0.061166807772</v>
      </c>
      <c r="V297" s="1">
        <v>0</v>
      </c>
      <c r="X297" s="1">
        <v>0</v>
      </c>
      <c r="Z297" s="1">
        <v>0.007201</v>
      </c>
      <c r="AB297" s="27">
        <v>0.07337</v>
      </c>
      <c r="AD297" s="1">
        <v>0.006197664936</v>
      </c>
      <c r="AF297" s="1">
        <v>2.1155406554450003</v>
      </c>
      <c r="AH297" s="1">
        <v>0</v>
      </c>
      <c r="AJ297" s="1">
        <v>1.999544416715</v>
      </c>
      <c r="AL297" s="1">
        <v>0</v>
      </c>
      <c r="AN297" s="1">
        <v>0.07287789614</v>
      </c>
      <c r="AP297" s="1">
        <v>0</v>
      </c>
      <c r="AR297" s="1">
        <v>0</v>
      </c>
      <c r="AT297" s="1">
        <v>0</v>
      </c>
      <c r="AV297" s="1">
        <v>0</v>
      </c>
      <c r="AX297" s="1">
        <v>0.043118342591</v>
      </c>
      <c r="AZ297" s="1">
        <v>0</v>
      </c>
      <c r="BB297" s="1">
        <v>0</v>
      </c>
      <c r="BD297" s="27">
        <v>-4.474729972365</v>
      </c>
      <c r="BF297" s="31">
        <v>0.5</v>
      </c>
      <c r="BH297" s="27">
        <v>1.956875106287</v>
      </c>
    </row>
    <row r="298" spans="1:60" ht="12.75">
      <c r="A298" t="s">
        <v>242</v>
      </c>
      <c r="B298" t="s">
        <v>643</v>
      </c>
      <c r="D298" s="1">
        <v>5.731659340285001</v>
      </c>
      <c r="F298" s="1">
        <v>3.101823386683</v>
      </c>
      <c r="H298" s="1">
        <v>0</v>
      </c>
      <c r="J298" s="1">
        <v>2.734829543617</v>
      </c>
      <c r="L298" s="1">
        <v>0</v>
      </c>
      <c r="N298" s="1">
        <v>0.16070146114199998</v>
      </c>
      <c r="P298" s="1">
        <v>0</v>
      </c>
      <c r="R298" s="1">
        <v>0</v>
      </c>
      <c r="T298" s="1">
        <v>0.061166807772</v>
      </c>
      <c r="V298" s="1">
        <v>0</v>
      </c>
      <c r="X298" s="1">
        <v>0</v>
      </c>
      <c r="Z298" s="1">
        <v>0.024227235293999998</v>
      </c>
      <c r="AB298" s="27">
        <v>0.113194</v>
      </c>
      <c r="AD298" s="1">
        <v>0.007704338858</v>
      </c>
      <c r="AF298" s="1">
        <v>2.629835953602</v>
      </c>
      <c r="AH298" s="1">
        <v>0</v>
      </c>
      <c r="AJ298" s="1">
        <v>2.475454374946</v>
      </c>
      <c r="AL298" s="1">
        <v>0</v>
      </c>
      <c r="AN298" s="1">
        <v>0.111263236065</v>
      </c>
      <c r="AP298" s="1">
        <v>0</v>
      </c>
      <c r="AR298" s="1">
        <v>0</v>
      </c>
      <c r="AT298" s="1">
        <v>0</v>
      </c>
      <c r="AV298" s="1">
        <v>0</v>
      </c>
      <c r="AX298" s="1">
        <v>0.043118342591</v>
      </c>
      <c r="AZ298" s="1">
        <v>0</v>
      </c>
      <c r="BB298" s="1">
        <v>0</v>
      </c>
      <c r="BD298" s="27">
        <v>-9.136454536866</v>
      </c>
      <c r="BF298" s="31">
        <v>0.5</v>
      </c>
      <c r="BH298" s="27">
        <v>2.432598257081</v>
      </c>
    </row>
    <row r="299" ht="12.75">
      <c r="AD299" s="1"/>
    </row>
    <row r="300" spans="2:30" ht="12.75">
      <c r="B300" t="s">
        <v>644</v>
      </c>
      <c r="AD300" s="1"/>
    </row>
    <row r="301" spans="1:60" ht="12.75">
      <c r="A301" t="s">
        <v>243</v>
      </c>
      <c r="B301" t="s">
        <v>645</v>
      </c>
      <c r="D301" s="1">
        <v>10.945584950658999</v>
      </c>
      <c r="F301" s="1">
        <v>5.867843949255</v>
      </c>
      <c r="H301" s="1">
        <v>0</v>
      </c>
      <c r="J301" s="1">
        <v>5.337628851206</v>
      </c>
      <c r="L301" s="1">
        <v>0</v>
      </c>
      <c r="N301" s="1">
        <v>0.23853742614600001</v>
      </c>
      <c r="P301" s="1">
        <v>0</v>
      </c>
      <c r="R301" s="1">
        <v>0</v>
      </c>
      <c r="T301" s="1">
        <v>0.115169976995</v>
      </c>
      <c r="V301" s="1">
        <v>0</v>
      </c>
      <c r="X301" s="1">
        <v>0</v>
      </c>
      <c r="Z301" s="1">
        <v>0</v>
      </c>
      <c r="AB301" s="27">
        <v>0.161632</v>
      </c>
      <c r="AD301" s="1">
        <v>0.014875694909</v>
      </c>
      <c r="AF301" s="1">
        <v>5.077741001404</v>
      </c>
      <c r="AH301" s="1">
        <v>0</v>
      </c>
      <c r="AJ301" s="1">
        <v>4.831400451407999</v>
      </c>
      <c r="AL301" s="1">
        <v>0</v>
      </c>
      <c r="AN301" s="1">
        <v>0.16515373144</v>
      </c>
      <c r="AP301" s="1">
        <v>0</v>
      </c>
      <c r="AR301" s="1">
        <v>0</v>
      </c>
      <c r="AT301" s="1">
        <v>0</v>
      </c>
      <c r="AV301" s="1">
        <v>0</v>
      </c>
      <c r="AX301" s="1">
        <v>0.081186818556</v>
      </c>
      <c r="AZ301" s="1">
        <v>0</v>
      </c>
      <c r="BB301" s="1">
        <v>0</v>
      </c>
      <c r="BD301" s="27">
        <v>-25.467383648276</v>
      </c>
      <c r="BF301" s="31">
        <v>0.5</v>
      </c>
      <c r="BH301" s="27">
        <v>4.6969104262979995</v>
      </c>
    </row>
    <row r="302" spans="1:60" ht="12.75">
      <c r="A302" t="s">
        <v>244</v>
      </c>
      <c r="B302" t="s">
        <v>646</v>
      </c>
      <c r="D302" s="1">
        <v>6.675516375797</v>
      </c>
      <c r="F302" s="1">
        <v>3.570050509955</v>
      </c>
      <c r="H302" s="1">
        <v>0</v>
      </c>
      <c r="J302" s="1">
        <v>3.300731452679</v>
      </c>
      <c r="L302" s="1">
        <v>0</v>
      </c>
      <c r="N302" s="1">
        <v>0.128309515882</v>
      </c>
      <c r="P302" s="1">
        <v>0</v>
      </c>
      <c r="R302" s="1">
        <v>0</v>
      </c>
      <c r="T302" s="1">
        <v>0.041059625839</v>
      </c>
      <c r="V302" s="1">
        <v>0</v>
      </c>
      <c r="X302" s="1">
        <v>0</v>
      </c>
      <c r="Z302" s="1">
        <v>0.002595176471</v>
      </c>
      <c r="AB302" s="27">
        <v>0.088257</v>
      </c>
      <c r="AD302" s="1">
        <v>0.009097739084999999</v>
      </c>
      <c r="AF302" s="1">
        <v>3.105465865842</v>
      </c>
      <c r="AH302" s="1">
        <v>0</v>
      </c>
      <c r="AJ302" s="1">
        <v>2.987685332758</v>
      </c>
      <c r="AL302" s="1">
        <v>0</v>
      </c>
      <c r="AN302" s="1">
        <v>0.088836354402</v>
      </c>
      <c r="AP302" s="1">
        <v>0</v>
      </c>
      <c r="AR302" s="1">
        <v>0</v>
      </c>
      <c r="AT302" s="1">
        <v>0</v>
      </c>
      <c r="AV302" s="1">
        <v>0</v>
      </c>
      <c r="AX302" s="1">
        <v>0.028944178682000003</v>
      </c>
      <c r="AZ302" s="1">
        <v>0</v>
      </c>
      <c r="BB302" s="1">
        <v>0</v>
      </c>
      <c r="BD302" s="27">
        <v>-12.663998539387</v>
      </c>
      <c r="BF302" s="31">
        <v>0.5</v>
      </c>
      <c r="BH302" s="27">
        <v>2.8725559259040003</v>
      </c>
    </row>
    <row r="303" spans="1:60" ht="12.75">
      <c r="A303" t="s">
        <v>245</v>
      </c>
      <c r="B303" t="s">
        <v>647</v>
      </c>
      <c r="D303" s="1">
        <v>3.197218881079</v>
      </c>
      <c r="F303" s="1">
        <v>1.719496275478</v>
      </c>
      <c r="H303" s="1">
        <v>0</v>
      </c>
      <c r="J303" s="1">
        <v>1.546573922418</v>
      </c>
      <c r="L303" s="1">
        <v>0</v>
      </c>
      <c r="N303" s="1">
        <v>0.082997263972</v>
      </c>
      <c r="P303" s="1">
        <v>0</v>
      </c>
      <c r="R303" s="1">
        <v>0</v>
      </c>
      <c r="T303" s="1">
        <v>0.028887968986</v>
      </c>
      <c r="V303" s="1">
        <v>0</v>
      </c>
      <c r="X303" s="1">
        <v>0</v>
      </c>
      <c r="Z303" s="1">
        <v>0</v>
      </c>
      <c r="AB303" s="27">
        <v>0.056708</v>
      </c>
      <c r="AD303" s="1">
        <v>0.004329120102</v>
      </c>
      <c r="AF303" s="1">
        <v>1.477722605601</v>
      </c>
      <c r="AH303" s="1">
        <v>0</v>
      </c>
      <c r="AJ303" s="1">
        <v>1.3998946264730001</v>
      </c>
      <c r="AL303" s="1">
        <v>0</v>
      </c>
      <c r="AN303" s="1">
        <v>0.057463971444</v>
      </c>
      <c r="AP303" s="1">
        <v>0</v>
      </c>
      <c r="AR303" s="1">
        <v>0</v>
      </c>
      <c r="AT303" s="1">
        <v>0</v>
      </c>
      <c r="AV303" s="1">
        <v>0</v>
      </c>
      <c r="AX303" s="1">
        <v>0.020364007684</v>
      </c>
      <c r="AZ303" s="1">
        <v>0</v>
      </c>
      <c r="BB303" s="1">
        <v>0</v>
      </c>
      <c r="BD303" s="27">
        <v>-10.356325690621</v>
      </c>
      <c r="BF303" s="31">
        <v>0.5</v>
      </c>
      <c r="BH303" s="27">
        <v>1.366893410181</v>
      </c>
    </row>
    <row r="304" spans="1:60" ht="12.75">
      <c r="A304" t="s">
        <v>246</v>
      </c>
      <c r="B304" t="s">
        <v>648</v>
      </c>
      <c r="D304" s="1">
        <v>4.284693030256999</v>
      </c>
      <c r="F304" s="1">
        <v>2.269050887551</v>
      </c>
      <c r="H304" s="1">
        <v>0</v>
      </c>
      <c r="J304" s="1">
        <v>2.105809524763</v>
      </c>
      <c r="L304" s="1">
        <v>0</v>
      </c>
      <c r="N304" s="1">
        <v>0.108233745287</v>
      </c>
      <c r="P304" s="1">
        <v>0</v>
      </c>
      <c r="R304" s="1">
        <v>0</v>
      </c>
      <c r="T304" s="1">
        <v>0.049102614164</v>
      </c>
      <c r="V304" s="1">
        <v>0</v>
      </c>
      <c r="X304" s="1">
        <v>0</v>
      </c>
      <c r="Z304" s="1">
        <v>0</v>
      </c>
      <c r="AB304" s="27">
        <v>0</v>
      </c>
      <c r="AD304" s="1">
        <v>0.005905003338</v>
      </c>
      <c r="AF304" s="1">
        <v>2.015642142705</v>
      </c>
      <c r="AH304" s="1">
        <v>0</v>
      </c>
      <c r="AJ304" s="1">
        <v>1.9060915196869999</v>
      </c>
      <c r="AL304" s="1">
        <v>0</v>
      </c>
      <c r="AN304" s="1">
        <v>0.07493669731699999</v>
      </c>
      <c r="AP304" s="1">
        <v>0</v>
      </c>
      <c r="AR304" s="1">
        <v>0</v>
      </c>
      <c r="AT304" s="1">
        <v>0</v>
      </c>
      <c r="AV304" s="1">
        <v>0</v>
      </c>
      <c r="AX304" s="1">
        <v>0.034613925701</v>
      </c>
      <c r="AZ304" s="1">
        <v>0</v>
      </c>
      <c r="BB304" s="1">
        <v>0</v>
      </c>
      <c r="BD304" s="27">
        <v>-3.9162691533090004</v>
      </c>
      <c r="BF304" s="31">
        <v>0.5</v>
      </c>
      <c r="BH304" s="27">
        <v>1.864468982003</v>
      </c>
    </row>
    <row r="305" spans="1:60" ht="12.75">
      <c r="A305" t="s">
        <v>247</v>
      </c>
      <c r="B305" t="s">
        <v>649</v>
      </c>
      <c r="D305" s="1">
        <v>6.4425644375769995</v>
      </c>
      <c r="F305" s="1">
        <v>3.4072725134049997</v>
      </c>
      <c r="H305" s="1">
        <v>0</v>
      </c>
      <c r="J305" s="1">
        <v>3.2045505557519998</v>
      </c>
      <c r="L305" s="1">
        <v>0</v>
      </c>
      <c r="N305" s="1">
        <v>0.156791956589</v>
      </c>
      <c r="P305" s="1">
        <v>0</v>
      </c>
      <c r="R305" s="1">
        <v>0</v>
      </c>
      <c r="T305" s="1">
        <v>0.037037842796999995</v>
      </c>
      <c r="V305" s="1">
        <v>0</v>
      </c>
      <c r="X305" s="1">
        <v>0</v>
      </c>
      <c r="Z305" s="1">
        <v>0</v>
      </c>
      <c r="AB305" s="27">
        <v>0</v>
      </c>
      <c r="AD305" s="1">
        <v>0.008892158267000001</v>
      </c>
      <c r="AF305" s="1">
        <v>3.035291924172</v>
      </c>
      <c r="AH305" s="1">
        <v>0</v>
      </c>
      <c r="AJ305" s="1">
        <v>2.900626370476</v>
      </c>
      <c r="AL305" s="1">
        <v>0</v>
      </c>
      <c r="AN305" s="1">
        <v>0.108556452163</v>
      </c>
      <c r="AP305" s="1">
        <v>0</v>
      </c>
      <c r="AR305" s="1">
        <v>0</v>
      </c>
      <c r="AT305" s="1">
        <v>0</v>
      </c>
      <c r="AV305" s="1">
        <v>0</v>
      </c>
      <c r="AX305" s="1">
        <v>0.026109101532000002</v>
      </c>
      <c r="AZ305" s="1">
        <v>0</v>
      </c>
      <c r="BB305" s="1">
        <v>0</v>
      </c>
      <c r="BD305" s="27">
        <v>-27.545679032391998</v>
      </c>
      <c r="BF305" s="31">
        <v>0.5</v>
      </c>
      <c r="BH305" s="27">
        <v>2.8076450298589997</v>
      </c>
    </row>
    <row r="306" spans="1:60" ht="12.75">
      <c r="A306" t="s">
        <v>248</v>
      </c>
      <c r="B306" t="s">
        <v>650</v>
      </c>
      <c r="D306" s="1">
        <v>8.291110457356</v>
      </c>
      <c r="F306" s="1">
        <v>4.437556308999</v>
      </c>
      <c r="H306" s="1">
        <v>0</v>
      </c>
      <c r="J306" s="1">
        <v>4.0488259651080005</v>
      </c>
      <c r="L306" s="1">
        <v>0</v>
      </c>
      <c r="N306" s="1">
        <v>0.157075492731</v>
      </c>
      <c r="P306" s="1">
        <v>0</v>
      </c>
      <c r="R306" s="1">
        <v>0</v>
      </c>
      <c r="T306" s="1">
        <v>0.11344652076499999</v>
      </c>
      <c r="V306" s="1">
        <v>0</v>
      </c>
      <c r="X306" s="1">
        <v>0</v>
      </c>
      <c r="Z306" s="1">
        <v>0</v>
      </c>
      <c r="AB306" s="27">
        <v>0.106919</v>
      </c>
      <c r="AD306" s="1">
        <v>0.011289330395000002</v>
      </c>
      <c r="AF306" s="1">
        <v>3.8535541483570004</v>
      </c>
      <c r="AH306" s="1">
        <v>0</v>
      </c>
      <c r="AJ306" s="1">
        <v>3.664829485302</v>
      </c>
      <c r="AL306" s="1">
        <v>0</v>
      </c>
      <c r="AN306" s="1">
        <v>0.108752761197</v>
      </c>
      <c r="AP306" s="1">
        <v>0</v>
      </c>
      <c r="AR306" s="1">
        <v>0</v>
      </c>
      <c r="AT306" s="1">
        <v>0</v>
      </c>
      <c r="AV306" s="1">
        <v>0</v>
      </c>
      <c r="AX306" s="1">
        <v>0.07997190185700001</v>
      </c>
      <c r="AZ306" s="1">
        <v>0</v>
      </c>
      <c r="BB306" s="1">
        <v>0</v>
      </c>
      <c r="BD306" s="27">
        <v>-19.578716753096</v>
      </c>
      <c r="BF306" s="31">
        <v>0.5</v>
      </c>
      <c r="BH306" s="27">
        <v>3.5645375872300002</v>
      </c>
    </row>
    <row r="307" spans="1:60" ht="12.75">
      <c r="A307" t="s">
        <v>249</v>
      </c>
      <c r="B307" t="s">
        <v>651</v>
      </c>
      <c r="D307" s="1">
        <v>6.37594123931</v>
      </c>
      <c r="F307" s="1">
        <v>3.409995072404</v>
      </c>
      <c r="H307" s="1">
        <v>0</v>
      </c>
      <c r="J307" s="1">
        <v>3.13455811284</v>
      </c>
      <c r="L307" s="1">
        <v>0</v>
      </c>
      <c r="N307" s="1">
        <v>0.11947636505999999</v>
      </c>
      <c r="P307" s="1">
        <v>0</v>
      </c>
      <c r="R307" s="1">
        <v>0</v>
      </c>
      <c r="T307" s="1">
        <v>0.065188590814</v>
      </c>
      <c r="V307" s="1">
        <v>0</v>
      </c>
      <c r="X307" s="1">
        <v>0</v>
      </c>
      <c r="Z307" s="1">
        <v>0</v>
      </c>
      <c r="AB307" s="27">
        <v>0.082083</v>
      </c>
      <c r="AD307" s="1">
        <v>0.008689003688999998</v>
      </c>
      <c r="AF307" s="1">
        <v>2.965946166907</v>
      </c>
      <c r="AH307" s="1">
        <v>0</v>
      </c>
      <c r="AJ307" s="1">
        <v>2.837272111552</v>
      </c>
      <c r="AL307" s="1">
        <v>0</v>
      </c>
      <c r="AN307" s="1">
        <v>0.082720635614</v>
      </c>
      <c r="AP307" s="1">
        <v>0</v>
      </c>
      <c r="AR307" s="1">
        <v>0</v>
      </c>
      <c r="AT307" s="1">
        <v>0</v>
      </c>
      <c r="AV307" s="1">
        <v>0</v>
      </c>
      <c r="AX307" s="1">
        <v>0.045953419739999994</v>
      </c>
      <c r="AZ307" s="1">
        <v>0</v>
      </c>
      <c r="BB307" s="1">
        <v>0</v>
      </c>
      <c r="BD307" s="27">
        <v>-10.037868758995</v>
      </c>
      <c r="BF307" s="31">
        <v>0.5</v>
      </c>
      <c r="BH307" s="27">
        <v>2.743500204389</v>
      </c>
    </row>
    <row r="308" spans="1:60" ht="12.75">
      <c r="A308" t="s">
        <v>250</v>
      </c>
      <c r="B308" t="s">
        <v>652</v>
      </c>
      <c r="D308" s="1">
        <v>5.899697139573</v>
      </c>
      <c r="F308" s="1">
        <v>3.122634759154</v>
      </c>
      <c r="H308" s="1">
        <v>0</v>
      </c>
      <c r="J308" s="1">
        <v>2.911128400139</v>
      </c>
      <c r="L308" s="1">
        <v>0</v>
      </c>
      <c r="N308" s="1">
        <v>0.106010163101</v>
      </c>
      <c r="P308" s="1">
        <v>0</v>
      </c>
      <c r="R308" s="1">
        <v>0</v>
      </c>
      <c r="T308" s="1">
        <v>0.097360544115</v>
      </c>
      <c r="V308" s="1">
        <v>0</v>
      </c>
      <c r="X308" s="1">
        <v>0</v>
      </c>
      <c r="Z308" s="1">
        <v>0</v>
      </c>
      <c r="AB308" s="27">
        <v>0</v>
      </c>
      <c r="AD308" s="1">
        <v>0.008135651799</v>
      </c>
      <c r="AF308" s="1">
        <v>2.777062380419</v>
      </c>
      <c r="AH308" s="1">
        <v>0</v>
      </c>
      <c r="AJ308" s="1">
        <v>2.6350327942650003</v>
      </c>
      <c r="AL308" s="1">
        <v>0</v>
      </c>
      <c r="AN308" s="1">
        <v>0.073397178336</v>
      </c>
      <c r="AP308" s="1">
        <v>0</v>
      </c>
      <c r="AR308" s="1">
        <v>0</v>
      </c>
      <c r="AT308" s="1">
        <v>0</v>
      </c>
      <c r="AV308" s="1">
        <v>0</v>
      </c>
      <c r="AX308" s="1">
        <v>0.06863240781800001</v>
      </c>
      <c r="AZ308" s="1">
        <v>0</v>
      </c>
      <c r="BB308" s="1">
        <v>0</v>
      </c>
      <c r="BD308" s="27">
        <v>-15.423607407107</v>
      </c>
      <c r="BF308" s="31">
        <v>0.5</v>
      </c>
      <c r="BH308" s="27">
        <v>2.5687827018869998</v>
      </c>
    </row>
    <row r="309" spans="1:60" ht="12.75">
      <c r="A309" t="s">
        <v>251</v>
      </c>
      <c r="B309" t="s">
        <v>653</v>
      </c>
      <c r="D309" s="1">
        <v>2.903092064886</v>
      </c>
      <c r="F309" s="1">
        <v>1.5382572386970002</v>
      </c>
      <c r="H309" s="1">
        <v>0</v>
      </c>
      <c r="J309" s="1">
        <v>1.431458574418</v>
      </c>
      <c r="L309" s="1">
        <v>0</v>
      </c>
      <c r="N309" s="1">
        <v>0.062147945606</v>
      </c>
      <c r="P309" s="1">
        <v>0</v>
      </c>
      <c r="R309" s="1">
        <v>0</v>
      </c>
      <c r="T309" s="1">
        <v>0.037037842796999995</v>
      </c>
      <c r="V309" s="1">
        <v>0</v>
      </c>
      <c r="X309" s="1">
        <v>0</v>
      </c>
      <c r="Z309" s="1">
        <v>0.003614470588</v>
      </c>
      <c r="AB309" s="27">
        <v>0</v>
      </c>
      <c r="AD309" s="1">
        <v>0.003998405289</v>
      </c>
      <c r="AF309" s="1">
        <v>1.364834826188</v>
      </c>
      <c r="AH309" s="1">
        <v>0</v>
      </c>
      <c r="AJ309" s="1">
        <v>1.2956969837</v>
      </c>
      <c r="AL309" s="1">
        <v>0</v>
      </c>
      <c r="AN309" s="1">
        <v>0.043028740957</v>
      </c>
      <c r="AP309" s="1">
        <v>0</v>
      </c>
      <c r="AR309" s="1">
        <v>0</v>
      </c>
      <c r="AT309" s="1">
        <v>0</v>
      </c>
      <c r="AV309" s="1">
        <v>0</v>
      </c>
      <c r="AX309" s="1">
        <v>0.026109101532000002</v>
      </c>
      <c r="AZ309" s="1">
        <v>0</v>
      </c>
      <c r="BB309" s="1">
        <v>0</v>
      </c>
      <c r="BD309" s="27">
        <v>-3.745624772932</v>
      </c>
      <c r="BF309" s="31">
        <v>0.5</v>
      </c>
      <c r="BH309" s="27">
        <v>1.262472214224</v>
      </c>
    </row>
    <row r="310" spans="1:60" ht="12.75">
      <c r="A310" t="s">
        <v>252</v>
      </c>
      <c r="B310" t="s">
        <v>654</v>
      </c>
      <c r="D310" s="1">
        <v>3.2903000373570004</v>
      </c>
      <c r="F310" s="1">
        <v>1.7426084360360001</v>
      </c>
      <c r="H310" s="1">
        <v>0</v>
      </c>
      <c r="J310" s="1">
        <v>1.6163423982760001</v>
      </c>
      <c r="L310" s="1">
        <v>0</v>
      </c>
      <c r="N310" s="1">
        <v>0.09284396826199999</v>
      </c>
      <c r="P310" s="1">
        <v>0</v>
      </c>
      <c r="R310" s="1">
        <v>0</v>
      </c>
      <c r="T310" s="1">
        <v>0.028887968986</v>
      </c>
      <c r="V310" s="1">
        <v>0</v>
      </c>
      <c r="X310" s="1">
        <v>0</v>
      </c>
      <c r="Z310" s="1">
        <v>0</v>
      </c>
      <c r="AB310" s="27">
        <v>0</v>
      </c>
      <c r="AD310" s="1">
        <v>0.004534100512</v>
      </c>
      <c r="AF310" s="1">
        <v>1.5476916013209998</v>
      </c>
      <c r="AH310" s="1">
        <v>0</v>
      </c>
      <c r="AJ310" s="1">
        <v>1.4630461597</v>
      </c>
      <c r="AL310" s="1">
        <v>0</v>
      </c>
      <c r="AN310" s="1">
        <v>0.064281433936</v>
      </c>
      <c r="AP310" s="1">
        <v>0</v>
      </c>
      <c r="AR310" s="1">
        <v>0</v>
      </c>
      <c r="AT310" s="1">
        <v>0</v>
      </c>
      <c r="AV310" s="1">
        <v>0</v>
      </c>
      <c r="AX310" s="1">
        <v>0.020364007684</v>
      </c>
      <c r="AZ310" s="1">
        <v>0</v>
      </c>
      <c r="BB310" s="1">
        <v>0</v>
      </c>
      <c r="BD310" s="27">
        <v>-4.752709922489999</v>
      </c>
      <c r="BF310" s="31">
        <v>0.5</v>
      </c>
      <c r="BH310" s="27">
        <v>1.431614731222</v>
      </c>
    </row>
    <row r="311" spans="1:60" ht="12.75">
      <c r="A311" t="s">
        <v>253</v>
      </c>
      <c r="B311" t="s">
        <v>655</v>
      </c>
      <c r="D311" s="1">
        <v>9.610014978346</v>
      </c>
      <c r="F311" s="1">
        <v>5.104526405015</v>
      </c>
      <c r="H311" s="1">
        <v>0</v>
      </c>
      <c r="J311" s="1">
        <v>4.8528472300129994</v>
      </c>
      <c r="L311" s="1">
        <v>0</v>
      </c>
      <c r="N311" s="1">
        <v>0.11306033042899999</v>
      </c>
      <c r="P311" s="1">
        <v>0</v>
      </c>
      <c r="R311" s="1">
        <v>0</v>
      </c>
      <c r="T311" s="1">
        <v>0.049102614164</v>
      </c>
      <c r="V311" s="1">
        <v>0</v>
      </c>
      <c r="X311" s="1">
        <v>0</v>
      </c>
      <c r="Z311" s="1">
        <v>0</v>
      </c>
      <c r="AB311" s="27">
        <v>0.076317</v>
      </c>
      <c r="AD311" s="1">
        <v>0.013199230409</v>
      </c>
      <c r="AF311" s="1">
        <v>4.505488573331999</v>
      </c>
      <c r="AH311" s="1">
        <v>0</v>
      </c>
      <c r="AJ311" s="1">
        <v>4.3925962166520005</v>
      </c>
      <c r="AL311" s="1">
        <v>0</v>
      </c>
      <c r="AN311" s="1">
        <v>0.07827843097800001</v>
      </c>
      <c r="AP311" s="1">
        <v>0</v>
      </c>
      <c r="AR311" s="1">
        <v>0</v>
      </c>
      <c r="AT311" s="1">
        <v>0</v>
      </c>
      <c r="AV311" s="1">
        <v>0</v>
      </c>
      <c r="AX311" s="1">
        <v>0.034613925701</v>
      </c>
      <c r="AZ311" s="1">
        <v>0</v>
      </c>
      <c r="BB311" s="1">
        <v>0</v>
      </c>
      <c r="BD311" s="27">
        <v>-5.190138845879</v>
      </c>
      <c r="BF311" s="31">
        <v>0.5</v>
      </c>
      <c r="BH311" s="27">
        <v>4.167576930332</v>
      </c>
    </row>
    <row r="312" spans="1:60" ht="12.75">
      <c r="A312" t="s">
        <v>254</v>
      </c>
      <c r="B312" t="s">
        <v>656</v>
      </c>
      <c r="D312" s="1">
        <v>3.025177508627</v>
      </c>
      <c r="F312" s="1">
        <v>1.6427146704470001</v>
      </c>
      <c r="H312" s="1">
        <v>0</v>
      </c>
      <c r="J312" s="1">
        <v>1.433718819948</v>
      </c>
      <c r="L312" s="1">
        <v>0</v>
      </c>
      <c r="N312" s="1">
        <v>0.07236995292</v>
      </c>
      <c r="P312" s="1">
        <v>0</v>
      </c>
      <c r="R312" s="1">
        <v>0</v>
      </c>
      <c r="T312" s="1">
        <v>0.049102614164</v>
      </c>
      <c r="V312" s="1">
        <v>0</v>
      </c>
      <c r="X312" s="1">
        <v>0</v>
      </c>
      <c r="Z312" s="1">
        <v>0.032777235294</v>
      </c>
      <c r="AB312" s="27">
        <v>0.050696</v>
      </c>
      <c r="AD312" s="1">
        <v>0.004050048121</v>
      </c>
      <c r="AF312" s="1">
        <v>1.38246283818</v>
      </c>
      <c r="AH312" s="1">
        <v>0</v>
      </c>
      <c r="AJ312" s="1">
        <v>1.297742864291</v>
      </c>
      <c r="AL312" s="1">
        <v>0</v>
      </c>
      <c r="AN312" s="1">
        <v>0.050106048187</v>
      </c>
      <c r="AP312" s="1">
        <v>0</v>
      </c>
      <c r="AR312" s="1">
        <v>0</v>
      </c>
      <c r="AT312" s="1">
        <v>0</v>
      </c>
      <c r="AV312" s="1">
        <v>0</v>
      </c>
      <c r="AX312" s="1">
        <v>0.034613925701</v>
      </c>
      <c r="AZ312" s="1">
        <v>0</v>
      </c>
      <c r="BB312" s="1">
        <v>0</v>
      </c>
      <c r="BD312" s="27">
        <v>-14.409173188493</v>
      </c>
      <c r="BF312" s="31">
        <v>0.5</v>
      </c>
      <c r="BH312" s="27">
        <v>1.278778125316</v>
      </c>
    </row>
    <row r="313" ht="12.75">
      <c r="AD313" s="1"/>
    </row>
    <row r="314" spans="2:30" ht="12.75">
      <c r="B314" t="s">
        <v>657</v>
      </c>
      <c r="AD314" s="1"/>
    </row>
    <row r="315" spans="1:60" ht="12.75">
      <c r="A315" t="s">
        <v>255</v>
      </c>
      <c r="B315" t="s">
        <v>658</v>
      </c>
      <c r="D315" s="1">
        <v>5.451469406821</v>
      </c>
      <c r="F315" s="1">
        <v>2.920874362256</v>
      </c>
      <c r="H315" s="1">
        <v>0</v>
      </c>
      <c r="J315" s="1">
        <v>2.665290233671</v>
      </c>
      <c r="L315" s="1">
        <v>0</v>
      </c>
      <c r="N315" s="1">
        <v>0.11646570536999999</v>
      </c>
      <c r="P315" s="1">
        <v>0</v>
      </c>
      <c r="R315" s="1">
        <v>0</v>
      </c>
      <c r="T315" s="1">
        <v>0.053123819447</v>
      </c>
      <c r="V315" s="1">
        <v>0</v>
      </c>
      <c r="X315" s="1">
        <v>0</v>
      </c>
      <c r="Z315" s="1">
        <v>0</v>
      </c>
      <c r="AB315" s="27">
        <v>0.078581</v>
      </c>
      <c r="AD315" s="1">
        <v>0.007413603768</v>
      </c>
      <c r="AF315" s="1">
        <v>2.530595044565</v>
      </c>
      <c r="AH315" s="1">
        <v>0</v>
      </c>
      <c r="AJ315" s="1">
        <v>2.412510273206</v>
      </c>
      <c r="AL315" s="1">
        <v>0</v>
      </c>
      <c r="AN315" s="1">
        <v>0.08063617578799999</v>
      </c>
      <c r="AP315" s="1">
        <v>0</v>
      </c>
      <c r="AR315" s="1">
        <v>0</v>
      </c>
      <c r="AT315" s="1">
        <v>0</v>
      </c>
      <c r="AV315" s="1">
        <v>0</v>
      </c>
      <c r="AX315" s="1">
        <v>0.037448595571</v>
      </c>
      <c r="AZ315" s="1">
        <v>0</v>
      </c>
      <c r="BB315" s="1">
        <v>0</v>
      </c>
      <c r="BD315" s="27">
        <v>-18.726467146435</v>
      </c>
      <c r="BF315" s="31">
        <v>0.5</v>
      </c>
      <c r="BH315" s="27">
        <v>2.340800416222</v>
      </c>
    </row>
    <row r="316" spans="1:60" ht="12.75">
      <c r="A316" t="s">
        <v>256</v>
      </c>
      <c r="B316" t="s">
        <v>659</v>
      </c>
      <c r="D316" s="1">
        <v>3.676425025949</v>
      </c>
      <c r="F316" s="1">
        <v>2.003593246091</v>
      </c>
      <c r="H316" s="1">
        <v>0</v>
      </c>
      <c r="J316" s="1">
        <v>1.764028361778</v>
      </c>
      <c r="L316" s="1">
        <v>0</v>
      </c>
      <c r="N316" s="1">
        <v>0.080401908256</v>
      </c>
      <c r="P316" s="1">
        <v>0</v>
      </c>
      <c r="R316" s="1">
        <v>0</v>
      </c>
      <c r="T316" s="1">
        <v>0.028994854471</v>
      </c>
      <c r="V316" s="1">
        <v>0</v>
      </c>
      <c r="X316" s="1">
        <v>0</v>
      </c>
      <c r="Z316" s="1">
        <v>0.070655411765</v>
      </c>
      <c r="AB316" s="27">
        <v>0.054612</v>
      </c>
      <c r="AD316" s="1">
        <v>0.00490070982</v>
      </c>
      <c r="AF316" s="1">
        <v>1.6728317798580001</v>
      </c>
      <c r="AH316" s="1">
        <v>0</v>
      </c>
      <c r="AJ316" s="1">
        <v>1.5967253739390002</v>
      </c>
      <c r="AL316" s="1">
        <v>0</v>
      </c>
      <c r="AN316" s="1">
        <v>0.055667051406</v>
      </c>
      <c r="AP316" s="1">
        <v>0</v>
      </c>
      <c r="AR316" s="1">
        <v>0</v>
      </c>
      <c r="AT316" s="1">
        <v>0</v>
      </c>
      <c r="AV316" s="1">
        <v>0</v>
      </c>
      <c r="AX316" s="1">
        <v>0.020439354513</v>
      </c>
      <c r="AZ316" s="1">
        <v>0</v>
      </c>
      <c r="BB316" s="1">
        <v>0</v>
      </c>
      <c r="BD316" s="27">
        <v>-10.032264245789001</v>
      </c>
      <c r="BF316" s="31">
        <v>0.5</v>
      </c>
      <c r="BH316" s="27">
        <v>1.547369396368</v>
      </c>
    </row>
    <row r="317" spans="1:60" ht="12.75">
      <c r="A317" t="s">
        <v>257</v>
      </c>
      <c r="B317" t="s">
        <v>660</v>
      </c>
      <c r="D317" s="1">
        <v>4.951743509114</v>
      </c>
      <c r="F317" s="1">
        <v>2.643149315474</v>
      </c>
      <c r="H317" s="1">
        <v>0</v>
      </c>
      <c r="J317" s="1">
        <v>2.4745259845520002</v>
      </c>
      <c r="L317" s="1">
        <v>0</v>
      </c>
      <c r="N317" s="1">
        <v>0.069894011803</v>
      </c>
      <c r="P317" s="1">
        <v>0</v>
      </c>
      <c r="R317" s="1">
        <v>0</v>
      </c>
      <c r="T317" s="1">
        <v>0.028887968986</v>
      </c>
      <c r="V317" s="1">
        <v>0</v>
      </c>
      <c r="X317" s="1">
        <v>0</v>
      </c>
      <c r="Z317" s="1">
        <v>0.014688117647</v>
      </c>
      <c r="AB317" s="27">
        <v>0.04839</v>
      </c>
      <c r="AD317" s="1">
        <v>0.006763232485</v>
      </c>
      <c r="AF317" s="1">
        <v>2.308594193641</v>
      </c>
      <c r="AH317" s="1">
        <v>0</v>
      </c>
      <c r="AJ317" s="1">
        <v>2.2398383799359998</v>
      </c>
      <c r="AL317" s="1">
        <v>0</v>
      </c>
      <c r="AN317" s="1">
        <v>0.048391806020000004</v>
      </c>
      <c r="AP317" s="1">
        <v>0</v>
      </c>
      <c r="AR317" s="1">
        <v>0</v>
      </c>
      <c r="AT317" s="1">
        <v>0</v>
      </c>
      <c r="AV317" s="1">
        <v>0</v>
      </c>
      <c r="AX317" s="1">
        <v>0.020364007684</v>
      </c>
      <c r="AZ317" s="1">
        <v>0</v>
      </c>
      <c r="BB317" s="1">
        <v>0</v>
      </c>
      <c r="BD317" s="27">
        <v>-2.3067060120160003</v>
      </c>
      <c r="BF317" s="31">
        <v>0.499795</v>
      </c>
      <c r="BH317" s="27">
        <v>2.1354496291180003</v>
      </c>
    </row>
    <row r="318" spans="1:60" ht="12.75">
      <c r="A318" t="s">
        <v>258</v>
      </c>
      <c r="B318" t="s">
        <v>661</v>
      </c>
      <c r="D318" s="1">
        <v>7.099033339046</v>
      </c>
      <c r="F318" s="1">
        <v>3.799778007285</v>
      </c>
      <c r="H318" s="1">
        <v>0</v>
      </c>
      <c r="J318" s="1">
        <v>3.395727946114</v>
      </c>
      <c r="L318" s="1">
        <v>0</v>
      </c>
      <c r="N318" s="1">
        <v>0.10385422957900001</v>
      </c>
      <c r="P318" s="1">
        <v>0</v>
      </c>
      <c r="R318" s="1">
        <v>0</v>
      </c>
      <c r="T318" s="1">
        <v>0.21800536899200001</v>
      </c>
      <c r="V318" s="1">
        <v>0</v>
      </c>
      <c r="X318" s="1">
        <v>0</v>
      </c>
      <c r="Z318" s="1">
        <v>0</v>
      </c>
      <c r="AB318" s="27">
        <v>0.072525</v>
      </c>
      <c r="AD318" s="1">
        <v>0.0096654626</v>
      </c>
      <c r="AF318" s="1">
        <v>3.299255331761</v>
      </c>
      <c r="AH318" s="1">
        <v>0</v>
      </c>
      <c r="AJ318" s="1">
        <v>3.073672222079</v>
      </c>
      <c r="AL318" s="1">
        <v>0</v>
      </c>
      <c r="AN318" s="1">
        <v>0.07190449657299999</v>
      </c>
      <c r="AP318" s="1">
        <v>0</v>
      </c>
      <c r="AR318" s="1">
        <v>0</v>
      </c>
      <c r="AT318" s="1">
        <v>0</v>
      </c>
      <c r="AV318" s="1">
        <v>0</v>
      </c>
      <c r="AX318" s="1">
        <v>0.15367861311</v>
      </c>
      <c r="AZ318" s="1">
        <v>0</v>
      </c>
      <c r="BB318" s="1">
        <v>0</v>
      </c>
      <c r="BD318" s="27">
        <v>-16.194388114414</v>
      </c>
      <c r="BF318" s="31">
        <v>0.5</v>
      </c>
      <c r="BH318" s="27">
        <v>3.0518111818789997</v>
      </c>
    </row>
    <row r="319" spans="1:60" ht="12.75">
      <c r="A319" t="s">
        <v>259</v>
      </c>
      <c r="B319" t="s">
        <v>662</v>
      </c>
      <c r="D319" s="1">
        <v>4.755256690005</v>
      </c>
      <c r="F319" s="1">
        <v>2.555323867003</v>
      </c>
      <c r="H319" s="1">
        <v>0</v>
      </c>
      <c r="J319" s="1">
        <v>2.30758269845</v>
      </c>
      <c r="L319" s="1">
        <v>0</v>
      </c>
      <c r="N319" s="1">
        <v>0.11881164340099999</v>
      </c>
      <c r="P319" s="1">
        <v>0</v>
      </c>
      <c r="R319" s="1">
        <v>0</v>
      </c>
      <c r="T319" s="1">
        <v>0.041059625839</v>
      </c>
      <c r="V319" s="1">
        <v>0</v>
      </c>
      <c r="X319" s="1">
        <v>0</v>
      </c>
      <c r="Z319" s="1">
        <v>0</v>
      </c>
      <c r="AB319" s="27">
        <v>0.081425</v>
      </c>
      <c r="AD319" s="1">
        <v>0.006444899314</v>
      </c>
      <c r="AF319" s="1">
        <v>2.1999328230010002</v>
      </c>
      <c r="AH319" s="1">
        <v>0</v>
      </c>
      <c r="AJ319" s="1">
        <v>2.088728235279</v>
      </c>
      <c r="AL319" s="1">
        <v>0</v>
      </c>
      <c r="AN319" s="1">
        <v>0.082260409041</v>
      </c>
      <c r="AP319" s="1">
        <v>0</v>
      </c>
      <c r="AR319" s="1">
        <v>0</v>
      </c>
      <c r="AT319" s="1">
        <v>0</v>
      </c>
      <c r="AV319" s="1">
        <v>0</v>
      </c>
      <c r="AX319" s="1">
        <v>0.028944178682000003</v>
      </c>
      <c r="AZ319" s="1">
        <v>0</v>
      </c>
      <c r="BB319" s="1">
        <v>0</v>
      </c>
      <c r="BD319" s="27">
        <v>-7.494725108424</v>
      </c>
      <c r="BF319" s="31">
        <v>0.5</v>
      </c>
      <c r="BH319" s="27">
        <v>2.034937861276</v>
      </c>
    </row>
    <row r="320" spans="1:60" ht="12.75">
      <c r="A320" t="s">
        <v>260</v>
      </c>
      <c r="B320" t="s">
        <v>663</v>
      </c>
      <c r="D320" s="1">
        <v>3.516733981377</v>
      </c>
      <c r="F320" s="1">
        <v>1.8724744336230001</v>
      </c>
      <c r="H320" s="1">
        <v>0</v>
      </c>
      <c r="J320" s="1">
        <v>1.758395941798</v>
      </c>
      <c r="L320" s="1">
        <v>0</v>
      </c>
      <c r="N320" s="1">
        <v>0.046606400272</v>
      </c>
      <c r="P320" s="1">
        <v>0</v>
      </c>
      <c r="R320" s="1">
        <v>0</v>
      </c>
      <c r="T320" s="1">
        <v>0.028887968986</v>
      </c>
      <c r="V320" s="1">
        <v>0</v>
      </c>
      <c r="X320" s="1">
        <v>0</v>
      </c>
      <c r="Z320" s="1">
        <v>0.001616117647</v>
      </c>
      <c r="AB320" s="27">
        <v>0.032151</v>
      </c>
      <c r="AD320" s="1">
        <v>0.004817004919</v>
      </c>
      <c r="AF320" s="1">
        <v>1.6442595477539999</v>
      </c>
      <c r="AH320" s="1">
        <v>0</v>
      </c>
      <c r="AJ320" s="1">
        <v>1.591627140774</v>
      </c>
      <c r="AL320" s="1">
        <v>0</v>
      </c>
      <c r="AN320" s="1">
        <v>0.032268399296</v>
      </c>
      <c r="AP320" s="1">
        <v>0</v>
      </c>
      <c r="AR320" s="1">
        <v>0</v>
      </c>
      <c r="AT320" s="1">
        <v>0</v>
      </c>
      <c r="AV320" s="1">
        <v>0</v>
      </c>
      <c r="AX320" s="1">
        <v>0.020364007684</v>
      </c>
      <c r="AZ320" s="1">
        <v>0</v>
      </c>
      <c r="BB320" s="1">
        <v>0</v>
      </c>
      <c r="BD320" s="27">
        <v>-11.900193263777</v>
      </c>
      <c r="BF320" s="31">
        <v>0.5</v>
      </c>
      <c r="BH320" s="27">
        <v>1.520940081673</v>
      </c>
    </row>
    <row r="321" ht="12.75">
      <c r="AD321" s="1"/>
    </row>
    <row r="322" spans="2:30" ht="12.75">
      <c r="B322" t="s">
        <v>664</v>
      </c>
      <c r="AD322" s="1"/>
    </row>
    <row r="323" spans="1:60" ht="12.75">
      <c r="A323" t="s">
        <v>261</v>
      </c>
      <c r="B323" t="s">
        <v>665</v>
      </c>
      <c r="D323" s="1">
        <v>5.834692867966</v>
      </c>
      <c r="F323" s="1">
        <v>3.116417420629</v>
      </c>
      <c r="H323" s="1">
        <v>0</v>
      </c>
      <c r="J323" s="1">
        <v>2.881511368248</v>
      </c>
      <c r="L323" s="1">
        <v>0</v>
      </c>
      <c r="N323" s="1">
        <v>0.099304709836</v>
      </c>
      <c r="P323" s="1">
        <v>0</v>
      </c>
      <c r="R323" s="1">
        <v>0</v>
      </c>
      <c r="T323" s="1">
        <v>0.058581912307</v>
      </c>
      <c r="V323" s="1">
        <v>0</v>
      </c>
      <c r="X323" s="1">
        <v>0</v>
      </c>
      <c r="Z323" s="1">
        <v>0</v>
      </c>
      <c r="AB323" s="27">
        <v>0.069056</v>
      </c>
      <c r="AD323" s="1">
        <v>0.007963430238</v>
      </c>
      <c r="AF323" s="1">
        <v>2.718275447337</v>
      </c>
      <c r="AH323" s="1">
        <v>0</v>
      </c>
      <c r="AJ323" s="1">
        <v>2.608224684289</v>
      </c>
      <c r="AL323" s="1">
        <v>0</v>
      </c>
      <c r="AN323" s="1">
        <v>0.068754591864</v>
      </c>
      <c r="AP323" s="1">
        <v>0</v>
      </c>
      <c r="AR323" s="1">
        <v>0</v>
      </c>
      <c r="AT323" s="1">
        <v>0</v>
      </c>
      <c r="AV323" s="1">
        <v>0</v>
      </c>
      <c r="AX323" s="1">
        <v>0.041296171183</v>
      </c>
      <c r="AZ323" s="1">
        <v>0</v>
      </c>
      <c r="BB323" s="1">
        <v>0</v>
      </c>
      <c r="BD323" s="27">
        <v>-26.435851163404</v>
      </c>
      <c r="BF323" s="31">
        <v>0.5</v>
      </c>
      <c r="BH323" s="27">
        <v>2.514404788786</v>
      </c>
    </row>
    <row r="324" spans="1:60" ht="12.75">
      <c r="A324" t="s">
        <v>262</v>
      </c>
      <c r="B324" t="s">
        <v>666</v>
      </c>
      <c r="D324" s="1">
        <v>3.594166531823</v>
      </c>
      <c r="F324" s="1">
        <v>1.905834091446</v>
      </c>
      <c r="H324" s="1">
        <v>0</v>
      </c>
      <c r="J324" s="1">
        <v>1.745569412606</v>
      </c>
      <c r="L324" s="1">
        <v>0</v>
      </c>
      <c r="N324" s="1">
        <v>0.093347509624</v>
      </c>
      <c r="P324" s="1">
        <v>0</v>
      </c>
      <c r="R324" s="1">
        <v>0</v>
      </c>
      <c r="T324" s="1">
        <v>0.061971048829</v>
      </c>
      <c r="V324" s="1">
        <v>0</v>
      </c>
      <c r="X324" s="1">
        <v>0</v>
      </c>
      <c r="Z324" s="1">
        <v>0</v>
      </c>
      <c r="AB324" s="27">
        <v>0</v>
      </c>
      <c r="AD324" s="1">
        <v>0.004946120387</v>
      </c>
      <c r="AF324" s="1">
        <v>1.688332440377</v>
      </c>
      <c r="AH324" s="1">
        <v>0</v>
      </c>
      <c r="AJ324" s="1">
        <v>1.5800170980650001</v>
      </c>
      <c r="AL324" s="1">
        <v>0</v>
      </c>
      <c r="AN324" s="1">
        <v>0.064630065748</v>
      </c>
      <c r="AP324" s="1">
        <v>0</v>
      </c>
      <c r="AR324" s="1">
        <v>0</v>
      </c>
      <c r="AT324" s="1">
        <v>0</v>
      </c>
      <c r="AV324" s="1">
        <v>0</v>
      </c>
      <c r="AX324" s="1">
        <v>0.043685276564</v>
      </c>
      <c r="AZ324" s="1">
        <v>0</v>
      </c>
      <c r="BB324" s="1">
        <v>0</v>
      </c>
      <c r="BD324" s="27">
        <v>-9.576903531089</v>
      </c>
      <c r="BF324" s="31">
        <v>0.5</v>
      </c>
      <c r="BH324" s="27">
        <v>1.561707507349</v>
      </c>
    </row>
    <row r="325" spans="1:60" ht="12.75">
      <c r="A325" t="s">
        <v>263</v>
      </c>
      <c r="B325" t="s">
        <v>667</v>
      </c>
      <c r="D325" s="1">
        <v>4.936919348402</v>
      </c>
      <c r="F325" s="1">
        <v>2.635949539597</v>
      </c>
      <c r="H325" s="1">
        <v>0</v>
      </c>
      <c r="J325" s="1">
        <v>2.452317470193</v>
      </c>
      <c r="L325" s="1">
        <v>0</v>
      </c>
      <c r="N325" s="1">
        <v>0.087916204247</v>
      </c>
      <c r="P325" s="1">
        <v>0</v>
      </c>
      <c r="R325" s="1">
        <v>0</v>
      </c>
      <c r="T325" s="1">
        <v>0.028887968986</v>
      </c>
      <c r="V325" s="1">
        <v>0</v>
      </c>
      <c r="X325" s="1">
        <v>0</v>
      </c>
      <c r="Z325" s="1">
        <v>0</v>
      </c>
      <c r="AB325" s="27">
        <v>0.060087</v>
      </c>
      <c r="AD325" s="1">
        <v>0.00674089617</v>
      </c>
      <c r="AF325" s="1">
        <v>2.300969808805</v>
      </c>
      <c r="AH325" s="1">
        <v>0</v>
      </c>
      <c r="AJ325" s="1">
        <v>2.219736153032</v>
      </c>
      <c r="AL325" s="1">
        <v>0</v>
      </c>
      <c r="AN325" s="1">
        <v>0.060869648089</v>
      </c>
      <c r="AP325" s="1">
        <v>0</v>
      </c>
      <c r="AR325" s="1">
        <v>0</v>
      </c>
      <c r="AT325" s="1">
        <v>0</v>
      </c>
      <c r="AV325" s="1">
        <v>0</v>
      </c>
      <c r="AX325" s="1">
        <v>0.020364007684</v>
      </c>
      <c r="AZ325" s="1">
        <v>0</v>
      </c>
      <c r="BB325" s="1">
        <v>0</v>
      </c>
      <c r="BD325" s="27">
        <v>-19.932801672733003</v>
      </c>
      <c r="BF325" s="31">
        <v>0.5</v>
      </c>
      <c r="BH325" s="27">
        <v>2.128397073145</v>
      </c>
    </row>
    <row r="326" spans="1:60" ht="12.75">
      <c r="A326" t="s">
        <v>264</v>
      </c>
      <c r="B326" t="s">
        <v>668</v>
      </c>
      <c r="D326" s="1">
        <v>3.709301360837</v>
      </c>
      <c r="F326" s="1">
        <v>1.991675923619</v>
      </c>
      <c r="H326" s="1">
        <v>0</v>
      </c>
      <c r="J326" s="1">
        <v>1.804380019447</v>
      </c>
      <c r="L326" s="1">
        <v>0</v>
      </c>
      <c r="N326" s="1">
        <v>0.08825032982499999</v>
      </c>
      <c r="P326" s="1">
        <v>0</v>
      </c>
      <c r="R326" s="1">
        <v>0</v>
      </c>
      <c r="T326" s="1">
        <v>0.033016637514000004</v>
      </c>
      <c r="V326" s="1">
        <v>0</v>
      </c>
      <c r="X326" s="1">
        <v>0</v>
      </c>
      <c r="Z326" s="1">
        <v>0</v>
      </c>
      <c r="AB326" s="27">
        <v>0.060997</v>
      </c>
      <c r="AD326" s="1">
        <v>0.005031936833</v>
      </c>
      <c r="AF326" s="1">
        <v>1.717625437218</v>
      </c>
      <c r="AH326" s="1">
        <v>0</v>
      </c>
      <c r="AJ326" s="1">
        <v>1.6332500223389999</v>
      </c>
      <c r="AL326" s="1">
        <v>0</v>
      </c>
      <c r="AN326" s="1">
        <v>0.061100983216</v>
      </c>
      <c r="AP326" s="1">
        <v>0</v>
      </c>
      <c r="AR326" s="1">
        <v>0</v>
      </c>
      <c r="AT326" s="1">
        <v>0</v>
      </c>
      <c r="AV326" s="1">
        <v>0</v>
      </c>
      <c r="AX326" s="1">
        <v>0.023274431663</v>
      </c>
      <c r="AZ326" s="1">
        <v>0</v>
      </c>
      <c r="BB326" s="1">
        <v>0</v>
      </c>
      <c r="BD326" s="27">
        <v>-14.864464010856</v>
      </c>
      <c r="BF326" s="31">
        <v>0.5</v>
      </c>
      <c r="BH326" s="27">
        <v>1.588803529427</v>
      </c>
    </row>
    <row r="327" spans="1:60" ht="12.75">
      <c r="A327" t="s">
        <v>265</v>
      </c>
      <c r="B327" t="s">
        <v>669</v>
      </c>
      <c r="D327" s="1">
        <v>4.7887087726779995</v>
      </c>
      <c r="F327" s="1">
        <v>2.557812597216</v>
      </c>
      <c r="H327" s="1">
        <v>0</v>
      </c>
      <c r="J327" s="1">
        <v>2.362824826432</v>
      </c>
      <c r="L327" s="1">
        <v>0</v>
      </c>
      <c r="N327" s="1">
        <v>0.082304306349</v>
      </c>
      <c r="P327" s="1">
        <v>0</v>
      </c>
      <c r="R327" s="1">
        <v>0</v>
      </c>
      <c r="T327" s="1">
        <v>0.049906855220999996</v>
      </c>
      <c r="V327" s="1">
        <v>0</v>
      </c>
      <c r="X327" s="1">
        <v>0</v>
      </c>
      <c r="Z327" s="1">
        <v>0</v>
      </c>
      <c r="AB327" s="27">
        <v>0.056241</v>
      </c>
      <c r="AD327" s="1">
        <v>0.006535609215000001</v>
      </c>
      <c r="AF327" s="1">
        <v>2.230896175461</v>
      </c>
      <c r="AH327" s="1">
        <v>0</v>
      </c>
      <c r="AJ327" s="1">
        <v>2.138731120363</v>
      </c>
      <c r="AL327" s="1">
        <v>0</v>
      </c>
      <c r="AN327" s="1">
        <v>0.056984195423</v>
      </c>
      <c r="AP327" s="1">
        <v>0</v>
      </c>
      <c r="AR327" s="1">
        <v>0</v>
      </c>
      <c r="AT327" s="1">
        <v>0</v>
      </c>
      <c r="AV327" s="1">
        <v>0</v>
      </c>
      <c r="AX327" s="1">
        <v>0.035180859675</v>
      </c>
      <c r="AZ327" s="1">
        <v>0</v>
      </c>
      <c r="BB327" s="1">
        <v>0</v>
      </c>
      <c r="BD327" s="27">
        <v>-3.426198318962</v>
      </c>
      <c r="BF327" s="31">
        <v>0.5</v>
      </c>
      <c r="BH327" s="27">
        <v>2.063578962302</v>
      </c>
    </row>
    <row r="328" spans="1:60" ht="12.75">
      <c r="A328" t="s">
        <v>266</v>
      </c>
      <c r="B328" t="s">
        <v>670</v>
      </c>
      <c r="D328" s="1">
        <v>2.695750253631</v>
      </c>
      <c r="F328" s="1">
        <v>1.464891458357</v>
      </c>
      <c r="H328" s="1">
        <v>0</v>
      </c>
      <c r="J328" s="1">
        <v>1.2147694910579998</v>
      </c>
      <c r="L328" s="1">
        <v>0</v>
      </c>
      <c r="N328" s="1">
        <v>0.084780247466</v>
      </c>
      <c r="P328" s="1">
        <v>0</v>
      </c>
      <c r="R328" s="1">
        <v>0</v>
      </c>
      <c r="T328" s="1">
        <v>0.10299080927</v>
      </c>
      <c r="V328" s="1">
        <v>0</v>
      </c>
      <c r="X328" s="1">
        <v>0</v>
      </c>
      <c r="Z328" s="1">
        <v>0</v>
      </c>
      <c r="AB328" s="27">
        <v>0.058745</v>
      </c>
      <c r="AD328" s="1">
        <v>0.003605910563</v>
      </c>
      <c r="AF328" s="1">
        <v>1.230858795274</v>
      </c>
      <c r="AH328" s="1">
        <v>0</v>
      </c>
      <c r="AJ328" s="1">
        <v>1.099559004769</v>
      </c>
      <c r="AL328" s="1">
        <v>0</v>
      </c>
      <c r="AN328" s="1">
        <v>0.05869843759</v>
      </c>
      <c r="AP328" s="1">
        <v>0</v>
      </c>
      <c r="AR328" s="1">
        <v>0</v>
      </c>
      <c r="AT328" s="1">
        <v>0</v>
      </c>
      <c r="AV328" s="1">
        <v>0</v>
      </c>
      <c r="AX328" s="1">
        <v>0.072601352916</v>
      </c>
      <c r="AZ328" s="1">
        <v>0</v>
      </c>
      <c r="BB328" s="1">
        <v>0</v>
      </c>
      <c r="BD328" s="27">
        <v>-10.368466920005</v>
      </c>
      <c r="BF328" s="31">
        <v>0.5</v>
      </c>
      <c r="BH328" s="27">
        <v>1.138544385628</v>
      </c>
    </row>
    <row r="329" spans="1:60" ht="12.75">
      <c r="A329" t="s">
        <v>267</v>
      </c>
      <c r="B329" t="s">
        <v>671</v>
      </c>
      <c r="D329" s="1">
        <v>6.408954673344001</v>
      </c>
      <c r="F329" s="1">
        <v>3.427374914204</v>
      </c>
      <c r="H329" s="1">
        <v>0</v>
      </c>
      <c r="J329" s="1">
        <v>3.155770025715</v>
      </c>
      <c r="L329" s="1">
        <v>0</v>
      </c>
      <c r="N329" s="1">
        <v>0.12169524125200001</v>
      </c>
      <c r="P329" s="1">
        <v>0</v>
      </c>
      <c r="R329" s="1">
        <v>0</v>
      </c>
      <c r="T329" s="1">
        <v>0.057949843545999996</v>
      </c>
      <c r="V329" s="1">
        <v>0</v>
      </c>
      <c r="X329" s="1">
        <v>0</v>
      </c>
      <c r="Z329" s="1">
        <v>0</v>
      </c>
      <c r="AB329" s="27">
        <v>0.083225</v>
      </c>
      <c r="AD329" s="1">
        <v>0.008734803691</v>
      </c>
      <c r="AF329" s="1">
        <v>2.98157975914</v>
      </c>
      <c r="AH329" s="1">
        <v>0</v>
      </c>
      <c r="AJ329" s="1">
        <v>2.856472256091</v>
      </c>
      <c r="AL329" s="1">
        <v>0</v>
      </c>
      <c r="AN329" s="1">
        <v>0.084256896354</v>
      </c>
      <c r="AP329" s="1">
        <v>0</v>
      </c>
      <c r="AR329" s="1">
        <v>0</v>
      </c>
      <c r="AT329" s="1">
        <v>0</v>
      </c>
      <c r="AV329" s="1">
        <v>0</v>
      </c>
      <c r="AX329" s="1">
        <v>0.040850606695</v>
      </c>
      <c r="AZ329" s="1">
        <v>0</v>
      </c>
      <c r="BB329" s="1">
        <v>0</v>
      </c>
      <c r="BD329" s="27">
        <v>-9.579601383675</v>
      </c>
      <c r="BF329" s="31">
        <v>0.5</v>
      </c>
      <c r="BH329" s="27">
        <v>2.757961277204</v>
      </c>
    </row>
    <row r="330" spans="1:60" ht="12.75">
      <c r="A330" t="s">
        <v>268</v>
      </c>
      <c r="B330" t="s">
        <v>672</v>
      </c>
      <c r="D330" s="1">
        <v>7.668692938338</v>
      </c>
      <c r="F330" s="1">
        <v>4.10860266743</v>
      </c>
      <c r="H330" s="1">
        <v>0</v>
      </c>
      <c r="J330" s="1">
        <v>3.770015498493</v>
      </c>
      <c r="L330" s="1">
        <v>0</v>
      </c>
      <c r="N330" s="1">
        <v>0.16732573601</v>
      </c>
      <c r="P330" s="1">
        <v>0</v>
      </c>
      <c r="R330" s="1">
        <v>0</v>
      </c>
      <c r="T330" s="1">
        <v>0.045080831122</v>
      </c>
      <c r="V330" s="1">
        <v>0</v>
      </c>
      <c r="X330" s="1">
        <v>0</v>
      </c>
      <c r="Z330" s="1">
        <v>0</v>
      </c>
      <c r="AB330" s="27">
        <v>0.115751</v>
      </c>
      <c r="AD330" s="1">
        <v>0.010429601806000001</v>
      </c>
      <c r="AF330" s="1">
        <v>3.560090270908</v>
      </c>
      <c r="AH330" s="1">
        <v>0</v>
      </c>
      <c r="AJ330" s="1">
        <v>3.412461804481</v>
      </c>
      <c r="AL330" s="1">
        <v>0</v>
      </c>
      <c r="AN330" s="1">
        <v>0.11584961787499999</v>
      </c>
      <c r="AP330" s="1">
        <v>0</v>
      </c>
      <c r="AR330" s="1">
        <v>0</v>
      </c>
      <c r="AT330" s="1">
        <v>0</v>
      </c>
      <c r="AV330" s="1">
        <v>0</v>
      </c>
      <c r="AX330" s="1">
        <v>0.031778848552</v>
      </c>
      <c r="AZ330" s="1">
        <v>0</v>
      </c>
      <c r="BB330" s="1">
        <v>0</v>
      </c>
      <c r="BD330" s="27">
        <v>-21.781443224961002</v>
      </c>
      <c r="BF330" s="31">
        <v>0.5</v>
      </c>
      <c r="BH330" s="27">
        <v>3.29308350059</v>
      </c>
    </row>
    <row r="331" spans="1:60" ht="12.75">
      <c r="A331" t="s">
        <v>269</v>
      </c>
      <c r="B331" t="s">
        <v>673</v>
      </c>
      <c r="D331" s="1">
        <v>4.561172950394</v>
      </c>
      <c r="F331" s="1">
        <v>2.440706483707</v>
      </c>
      <c r="H331" s="1">
        <v>0</v>
      </c>
      <c r="J331" s="1">
        <v>2.232562809671</v>
      </c>
      <c r="L331" s="1">
        <v>0</v>
      </c>
      <c r="N331" s="1">
        <v>0.085734976008</v>
      </c>
      <c r="P331" s="1">
        <v>0</v>
      </c>
      <c r="R331" s="1">
        <v>0</v>
      </c>
      <c r="T331" s="1">
        <v>0.057145602489</v>
      </c>
      <c r="V331" s="1">
        <v>0</v>
      </c>
      <c r="X331" s="1">
        <v>0</v>
      </c>
      <c r="Z331" s="1">
        <v>0</v>
      </c>
      <c r="AB331" s="27">
        <v>0.059051</v>
      </c>
      <c r="AD331" s="1">
        <v>0.006212095539</v>
      </c>
      <c r="AF331" s="1">
        <v>2.1204664666869997</v>
      </c>
      <c r="AH331" s="1">
        <v>0</v>
      </c>
      <c r="AJ331" s="1">
        <v>2.020823340687</v>
      </c>
      <c r="AL331" s="1">
        <v>0</v>
      </c>
      <c r="AN331" s="1">
        <v>0.059359453279</v>
      </c>
      <c r="AP331" s="1">
        <v>0</v>
      </c>
      <c r="AR331" s="1">
        <v>0</v>
      </c>
      <c r="AT331" s="1">
        <v>0</v>
      </c>
      <c r="AV331" s="1">
        <v>0</v>
      </c>
      <c r="AX331" s="1">
        <v>0.040283672721</v>
      </c>
      <c r="AZ331" s="1">
        <v>0</v>
      </c>
      <c r="BB331" s="1">
        <v>0</v>
      </c>
      <c r="BD331" s="27">
        <v>-14.893757314524</v>
      </c>
      <c r="BF331" s="31">
        <v>0.5</v>
      </c>
      <c r="BH331" s="27">
        <v>1.9614314816860001</v>
      </c>
    </row>
    <row r="332" spans="1:60" ht="12.75">
      <c r="A332" t="s">
        <v>270</v>
      </c>
      <c r="B332" t="s">
        <v>674</v>
      </c>
      <c r="D332" s="1">
        <v>4.5016060167020004</v>
      </c>
      <c r="F332" s="1">
        <v>2.380832375048</v>
      </c>
      <c r="H332" s="1">
        <v>0</v>
      </c>
      <c r="J332" s="1">
        <v>2.2370673987270004</v>
      </c>
      <c r="L332" s="1">
        <v>0</v>
      </c>
      <c r="N332" s="1">
        <v>0.08684088460799999</v>
      </c>
      <c r="P332" s="1">
        <v>0</v>
      </c>
      <c r="R332" s="1">
        <v>0</v>
      </c>
      <c r="T332" s="1">
        <v>0.050711096276999997</v>
      </c>
      <c r="V332" s="1">
        <v>0</v>
      </c>
      <c r="X332" s="1">
        <v>0</v>
      </c>
      <c r="Z332" s="1">
        <v>0</v>
      </c>
      <c r="AB332" s="27">
        <v>0</v>
      </c>
      <c r="AD332" s="1">
        <v>0.006212995435</v>
      </c>
      <c r="AF332" s="1">
        <v>2.120773641654</v>
      </c>
      <c r="AH332" s="1">
        <v>0</v>
      </c>
      <c r="AJ332" s="1">
        <v>2.0249007080359998</v>
      </c>
      <c r="AL332" s="1">
        <v>0</v>
      </c>
      <c r="AN332" s="1">
        <v>0.060125139968</v>
      </c>
      <c r="AP332" s="1">
        <v>0</v>
      </c>
      <c r="AR332" s="1">
        <v>0</v>
      </c>
      <c r="AT332" s="1">
        <v>0</v>
      </c>
      <c r="AV332" s="1">
        <v>0</v>
      </c>
      <c r="AX332" s="1">
        <v>0.035747793649</v>
      </c>
      <c r="AZ332" s="1">
        <v>0</v>
      </c>
      <c r="BB332" s="1">
        <v>0</v>
      </c>
      <c r="BD332" s="27">
        <v>-16.015912325254998</v>
      </c>
      <c r="BF332" s="31">
        <v>0.5</v>
      </c>
      <c r="BH332" s="27">
        <v>1.9617156185300002</v>
      </c>
    </row>
    <row r="333" spans="1:60" ht="12.75">
      <c r="A333" t="s">
        <v>271</v>
      </c>
      <c r="B333" t="s">
        <v>675</v>
      </c>
      <c r="D333" s="1">
        <v>4.31565907104</v>
      </c>
      <c r="F333" s="1">
        <v>2.329577563679</v>
      </c>
      <c r="H333" s="1">
        <v>0</v>
      </c>
      <c r="J333" s="1">
        <v>2.013139331768</v>
      </c>
      <c r="L333" s="1">
        <v>0</v>
      </c>
      <c r="N333" s="1">
        <v>0.10187594733199999</v>
      </c>
      <c r="P333" s="1">
        <v>0</v>
      </c>
      <c r="R333" s="1">
        <v>0</v>
      </c>
      <c r="T333" s="1">
        <v>0.132405117051</v>
      </c>
      <c r="V333" s="1">
        <v>0</v>
      </c>
      <c r="X333" s="1">
        <v>0</v>
      </c>
      <c r="Z333" s="1">
        <v>0.005431764706</v>
      </c>
      <c r="AB333" s="27">
        <v>0.070907</v>
      </c>
      <c r="AD333" s="1">
        <v>0.005818402821</v>
      </c>
      <c r="AF333" s="1">
        <v>1.986081507362</v>
      </c>
      <c r="AH333" s="1">
        <v>0</v>
      </c>
      <c r="AJ333" s="1">
        <v>1.822210301125</v>
      </c>
      <c r="AL333" s="1">
        <v>0</v>
      </c>
      <c r="AN333" s="1">
        <v>0.070534813416</v>
      </c>
      <c r="AP333" s="1">
        <v>0</v>
      </c>
      <c r="AR333" s="1">
        <v>0</v>
      </c>
      <c r="AT333" s="1">
        <v>0</v>
      </c>
      <c r="AV333" s="1">
        <v>0</v>
      </c>
      <c r="AX333" s="1">
        <v>0.09333639281999999</v>
      </c>
      <c r="AZ333" s="1">
        <v>0</v>
      </c>
      <c r="BB333" s="1">
        <v>0</v>
      </c>
      <c r="BD333" s="27">
        <v>-18.052924969303</v>
      </c>
      <c r="BF333" s="31">
        <v>0.5</v>
      </c>
      <c r="BH333" s="27">
        <v>1.8371253943099999</v>
      </c>
    </row>
    <row r="334" ht="12.75">
      <c r="AD334" s="1"/>
    </row>
    <row r="335" spans="2:30" ht="12.75">
      <c r="B335" t="s">
        <v>676</v>
      </c>
      <c r="AD335" s="1"/>
    </row>
    <row r="336" spans="1:60" ht="12.75">
      <c r="A336" t="s">
        <v>277</v>
      </c>
      <c r="B336" t="s">
        <v>677</v>
      </c>
      <c r="D336" s="1">
        <v>4.484148845273</v>
      </c>
      <c r="F336" s="1">
        <v>2.387563181981</v>
      </c>
      <c r="H336" s="1">
        <v>0</v>
      </c>
      <c r="J336" s="1">
        <v>2.240220210671</v>
      </c>
      <c r="L336" s="1">
        <v>0</v>
      </c>
      <c r="N336" s="1">
        <v>0.061704993916</v>
      </c>
      <c r="P336" s="1">
        <v>0</v>
      </c>
      <c r="R336" s="1">
        <v>0</v>
      </c>
      <c r="T336" s="1">
        <v>0.037037842796999995</v>
      </c>
      <c r="V336" s="1">
        <v>0</v>
      </c>
      <c r="X336" s="1">
        <v>0</v>
      </c>
      <c r="Z336" s="1">
        <v>0</v>
      </c>
      <c r="AB336" s="27">
        <v>0.042458</v>
      </c>
      <c r="AD336" s="1">
        <v>0.006142134597</v>
      </c>
      <c r="AF336" s="1">
        <v>2.0965856632930002</v>
      </c>
      <c r="AH336" s="1">
        <v>0</v>
      </c>
      <c r="AJ336" s="1">
        <v>2.027754502759</v>
      </c>
      <c r="AL336" s="1">
        <v>0</v>
      </c>
      <c r="AN336" s="1">
        <v>0.042722059001</v>
      </c>
      <c r="AP336" s="1">
        <v>0</v>
      </c>
      <c r="AR336" s="1">
        <v>0</v>
      </c>
      <c r="AT336" s="1">
        <v>0</v>
      </c>
      <c r="AV336" s="1">
        <v>0</v>
      </c>
      <c r="AX336" s="1">
        <v>0.026109101532000002</v>
      </c>
      <c r="AZ336" s="1">
        <v>0</v>
      </c>
      <c r="BB336" s="1">
        <v>0</v>
      </c>
      <c r="BD336" s="27">
        <v>-13.482242358092998</v>
      </c>
      <c r="BF336" s="31">
        <v>0.5</v>
      </c>
      <c r="BH336" s="27">
        <v>1.9393417385460001</v>
      </c>
    </row>
    <row r="337" spans="1:60" ht="12.75">
      <c r="A337" t="s">
        <v>278</v>
      </c>
      <c r="B337" t="s">
        <v>678</v>
      </c>
      <c r="D337" s="1">
        <v>5.7044335303330005</v>
      </c>
      <c r="F337" s="1">
        <v>3.017366865269</v>
      </c>
      <c r="H337" s="1">
        <v>0</v>
      </c>
      <c r="J337" s="1">
        <v>2.8338992953539996</v>
      </c>
      <c r="L337" s="1">
        <v>0</v>
      </c>
      <c r="N337" s="1">
        <v>0.146707599601</v>
      </c>
      <c r="P337" s="1">
        <v>0</v>
      </c>
      <c r="R337" s="1">
        <v>0</v>
      </c>
      <c r="T337" s="1">
        <v>0.028887968986</v>
      </c>
      <c r="V337" s="1">
        <v>0</v>
      </c>
      <c r="X337" s="1">
        <v>0</v>
      </c>
      <c r="Z337" s="1">
        <v>0</v>
      </c>
      <c r="AB337" s="27">
        <v>0</v>
      </c>
      <c r="AD337" s="1">
        <v>0.007872001328999999</v>
      </c>
      <c r="AF337" s="1">
        <v>2.687066665064</v>
      </c>
      <c r="AH337" s="1">
        <v>0</v>
      </c>
      <c r="AJ337" s="1">
        <v>2.565128208891</v>
      </c>
      <c r="AL337" s="1">
        <v>0</v>
      </c>
      <c r="AN337" s="1">
        <v>0.101574448489</v>
      </c>
      <c r="AP337" s="1">
        <v>0</v>
      </c>
      <c r="AR337" s="1">
        <v>0</v>
      </c>
      <c r="AT337" s="1">
        <v>0</v>
      </c>
      <c r="AV337" s="1">
        <v>0</v>
      </c>
      <c r="AX337" s="1">
        <v>0.020364007684</v>
      </c>
      <c r="AZ337" s="1">
        <v>0</v>
      </c>
      <c r="BB337" s="1">
        <v>0</v>
      </c>
      <c r="BD337" s="27">
        <v>-21.495407563620002</v>
      </c>
      <c r="BF337" s="31">
        <v>0.5</v>
      </c>
      <c r="BH337" s="27">
        <v>2.485536665184</v>
      </c>
    </row>
    <row r="338" spans="1:60" ht="12.75">
      <c r="A338" t="s">
        <v>279</v>
      </c>
      <c r="B338" t="s">
        <v>679</v>
      </c>
      <c r="D338" s="1">
        <v>5.238427120341</v>
      </c>
      <c r="F338" s="1">
        <v>2.815528749136</v>
      </c>
      <c r="H338" s="1">
        <v>0</v>
      </c>
      <c r="J338" s="1">
        <v>2.550226984511</v>
      </c>
      <c r="L338" s="1">
        <v>0</v>
      </c>
      <c r="N338" s="1">
        <v>0.136019698875</v>
      </c>
      <c r="P338" s="1">
        <v>0</v>
      </c>
      <c r="R338" s="1">
        <v>0</v>
      </c>
      <c r="T338" s="1">
        <v>0.028887968986</v>
      </c>
      <c r="V338" s="1">
        <v>0</v>
      </c>
      <c r="X338" s="1">
        <v>0</v>
      </c>
      <c r="Z338" s="1">
        <v>0</v>
      </c>
      <c r="AB338" s="27">
        <v>0.093296</v>
      </c>
      <c r="AD338" s="1">
        <v>0.007098096763</v>
      </c>
      <c r="AF338" s="1">
        <v>2.422898371205</v>
      </c>
      <c r="AH338" s="1">
        <v>0</v>
      </c>
      <c r="AJ338" s="1">
        <v>2.3083597881439997</v>
      </c>
      <c r="AL338" s="1">
        <v>0</v>
      </c>
      <c r="AN338" s="1">
        <v>0.09417457537599999</v>
      </c>
      <c r="AP338" s="1">
        <v>0</v>
      </c>
      <c r="AR338" s="1">
        <v>0</v>
      </c>
      <c r="AT338" s="1">
        <v>0</v>
      </c>
      <c r="AV338" s="1">
        <v>0</v>
      </c>
      <c r="AX338" s="1">
        <v>0.020364007684</v>
      </c>
      <c r="AZ338" s="1">
        <v>0</v>
      </c>
      <c r="BB338" s="1">
        <v>0</v>
      </c>
      <c r="BD338" s="27">
        <v>-15.157632603938</v>
      </c>
      <c r="BF338" s="31">
        <v>0.5</v>
      </c>
      <c r="BH338" s="27">
        <v>2.2411809933640003</v>
      </c>
    </row>
    <row r="339" spans="1:60" ht="12.75">
      <c r="A339" t="s">
        <v>280</v>
      </c>
      <c r="B339" t="s">
        <v>680</v>
      </c>
      <c r="D339" s="1">
        <v>5.208106999678</v>
      </c>
      <c r="F339" s="1">
        <v>2.783203307124</v>
      </c>
      <c r="H339" s="1">
        <v>0</v>
      </c>
      <c r="J339" s="1">
        <v>2.5729229993139997</v>
      </c>
      <c r="L339" s="1">
        <v>0</v>
      </c>
      <c r="N339" s="1">
        <v>0.09685171043999999</v>
      </c>
      <c r="P339" s="1">
        <v>0</v>
      </c>
      <c r="R339" s="1">
        <v>0</v>
      </c>
      <c r="T339" s="1">
        <v>0.041059625839</v>
      </c>
      <c r="V339" s="1">
        <v>0</v>
      </c>
      <c r="X339" s="1">
        <v>0</v>
      </c>
      <c r="Z339" s="1">
        <v>0</v>
      </c>
      <c r="AB339" s="27">
        <v>0.065265</v>
      </c>
      <c r="AD339" s="1">
        <v>0.007103971531</v>
      </c>
      <c r="AF339" s="1">
        <v>2.424903692554</v>
      </c>
      <c r="AH339" s="1">
        <v>0</v>
      </c>
      <c r="AJ339" s="1">
        <v>2.328903280249</v>
      </c>
      <c r="AL339" s="1">
        <v>0</v>
      </c>
      <c r="AN339" s="1">
        <v>0.06705623362299999</v>
      </c>
      <c r="AP339" s="1">
        <v>0</v>
      </c>
      <c r="AR339" s="1">
        <v>0</v>
      </c>
      <c r="AT339" s="1">
        <v>0</v>
      </c>
      <c r="AV339" s="1">
        <v>0</v>
      </c>
      <c r="AX339" s="1">
        <v>0.028944178682000003</v>
      </c>
      <c r="AZ339" s="1">
        <v>0</v>
      </c>
      <c r="BB339" s="1">
        <v>0</v>
      </c>
      <c r="BD339" s="27">
        <v>-14.808359187517</v>
      </c>
      <c r="BF339" s="31">
        <v>0.5</v>
      </c>
      <c r="BH339" s="27">
        <v>2.243035915613</v>
      </c>
    </row>
    <row r="340" spans="1:60" ht="12.75">
      <c r="A340" t="s">
        <v>281</v>
      </c>
      <c r="B340" t="s">
        <v>681</v>
      </c>
      <c r="D340" s="1">
        <v>5.1623579607779995</v>
      </c>
      <c r="F340" s="1">
        <v>2.734619707434</v>
      </c>
      <c r="H340" s="1">
        <v>0</v>
      </c>
      <c r="J340" s="1">
        <v>2.531425826485</v>
      </c>
      <c r="L340" s="1">
        <v>0</v>
      </c>
      <c r="N340" s="1">
        <v>0.145370509043</v>
      </c>
      <c r="P340" s="1">
        <v>0</v>
      </c>
      <c r="R340" s="1">
        <v>0</v>
      </c>
      <c r="T340" s="1">
        <v>0.050711096276999997</v>
      </c>
      <c r="V340" s="1">
        <v>0</v>
      </c>
      <c r="X340" s="1">
        <v>0</v>
      </c>
      <c r="Z340" s="1">
        <v>0</v>
      </c>
      <c r="AB340" s="27">
        <v>0</v>
      </c>
      <c r="AD340" s="1">
        <v>0.007112275629</v>
      </c>
      <c r="AF340" s="1">
        <v>2.4277382533439997</v>
      </c>
      <c r="AH340" s="1">
        <v>0</v>
      </c>
      <c r="AJ340" s="1">
        <v>2.291341758995</v>
      </c>
      <c r="AL340" s="1">
        <v>0</v>
      </c>
      <c r="AN340" s="1">
        <v>0.10064870069899999</v>
      </c>
      <c r="AP340" s="1">
        <v>0</v>
      </c>
      <c r="AR340" s="1">
        <v>0</v>
      </c>
      <c r="AT340" s="1">
        <v>0</v>
      </c>
      <c r="AV340" s="1">
        <v>0</v>
      </c>
      <c r="AX340" s="1">
        <v>0.035747793649</v>
      </c>
      <c r="AZ340" s="1">
        <v>0</v>
      </c>
      <c r="BB340" s="1">
        <v>0</v>
      </c>
      <c r="BD340" s="27">
        <v>-12.504729445078</v>
      </c>
      <c r="BF340" s="31">
        <v>0.5</v>
      </c>
      <c r="BH340" s="27">
        <v>2.245657884343</v>
      </c>
    </row>
    <row r="341" spans="1:60" ht="12.75">
      <c r="A341" t="s">
        <v>282</v>
      </c>
      <c r="B341" t="s">
        <v>682</v>
      </c>
      <c r="D341" s="1">
        <v>4.890721364046</v>
      </c>
      <c r="F341" s="1">
        <v>2.64190028057</v>
      </c>
      <c r="H341" s="1">
        <v>0</v>
      </c>
      <c r="J341" s="1">
        <v>2.33181497505</v>
      </c>
      <c r="L341" s="1">
        <v>0</v>
      </c>
      <c r="N341" s="1">
        <v>0.153648352567</v>
      </c>
      <c r="P341" s="1">
        <v>0</v>
      </c>
      <c r="R341" s="1">
        <v>0</v>
      </c>
      <c r="T341" s="1">
        <v>0.045080831122</v>
      </c>
      <c r="V341" s="1">
        <v>0</v>
      </c>
      <c r="X341" s="1">
        <v>0</v>
      </c>
      <c r="Z341" s="1">
        <v>0</v>
      </c>
      <c r="AB341" s="27">
        <v>0.104768</v>
      </c>
      <c r="AD341" s="1">
        <v>0.006588121831</v>
      </c>
      <c r="AF341" s="1">
        <v>2.248821083476</v>
      </c>
      <c r="AH341" s="1">
        <v>0</v>
      </c>
      <c r="AJ341" s="1">
        <v>2.110662287902</v>
      </c>
      <c r="AL341" s="1">
        <v>0</v>
      </c>
      <c r="AN341" s="1">
        <v>0.10637994702199999</v>
      </c>
      <c r="AP341" s="1">
        <v>0</v>
      </c>
      <c r="AR341" s="1">
        <v>0</v>
      </c>
      <c r="AT341" s="1">
        <v>0</v>
      </c>
      <c r="AV341" s="1">
        <v>0</v>
      </c>
      <c r="AX341" s="1">
        <v>0.031778848552</v>
      </c>
      <c r="AZ341" s="1">
        <v>0</v>
      </c>
      <c r="BB341" s="1">
        <v>0</v>
      </c>
      <c r="BD341" s="27">
        <v>-23.071541907372</v>
      </c>
      <c r="BF341" s="31">
        <v>0.5</v>
      </c>
      <c r="BH341" s="27">
        <v>2.080159502215</v>
      </c>
    </row>
    <row r="342" spans="1:60" ht="12.75">
      <c r="A342" t="s">
        <v>283</v>
      </c>
      <c r="B342" t="s">
        <v>683</v>
      </c>
      <c r="D342" s="1">
        <v>4.911482351769999</v>
      </c>
      <c r="F342" s="1">
        <v>2.620463349515</v>
      </c>
      <c r="H342" s="1">
        <v>0</v>
      </c>
      <c r="J342" s="1">
        <v>2.4380236138109996</v>
      </c>
      <c r="L342" s="1">
        <v>0</v>
      </c>
      <c r="N342" s="1">
        <v>0.079838365469</v>
      </c>
      <c r="P342" s="1">
        <v>0</v>
      </c>
      <c r="R342" s="1">
        <v>0</v>
      </c>
      <c r="T342" s="1">
        <v>0.041059625839</v>
      </c>
      <c r="V342" s="1">
        <v>0</v>
      </c>
      <c r="X342" s="1">
        <v>0</v>
      </c>
      <c r="Z342" s="1">
        <v>0</v>
      </c>
      <c r="AB342" s="27">
        <v>0.05483</v>
      </c>
      <c r="AD342" s="1">
        <v>0.006711744395</v>
      </c>
      <c r="AF342" s="1">
        <v>2.291019002255</v>
      </c>
      <c r="AH342" s="1">
        <v>0</v>
      </c>
      <c r="AJ342" s="1">
        <v>2.206797946554</v>
      </c>
      <c r="AL342" s="1">
        <v>0</v>
      </c>
      <c r="AN342" s="1">
        <v>0.055276877019</v>
      </c>
      <c r="AP342" s="1">
        <v>0</v>
      </c>
      <c r="AR342" s="1">
        <v>0</v>
      </c>
      <c r="AT342" s="1">
        <v>0</v>
      </c>
      <c r="AV342" s="1">
        <v>0</v>
      </c>
      <c r="AX342" s="1">
        <v>0.028944178682000003</v>
      </c>
      <c r="AZ342" s="1">
        <v>0</v>
      </c>
      <c r="BB342" s="1">
        <v>0</v>
      </c>
      <c r="BD342" s="27">
        <v>-15.933659966411</v>
      </c>
      <c r="BF342" s="31">
        <v>0.5</v>
      </c>
      <c r="BH342" s="27">
        <v>2.119192577086</v>
      </c>
    </row>
    <row r="343" spans="1:60" ht="12.75">
      <c r="A343" t="s">
        <v>284</v>
      </c>
      <c r="B343" t="s">
        <v>684</v>
      </c>
      <c r="D343" s="1">
        <v>3.833305110144</v>
      </c>
      <c r="F343" s="1">
        <v>2.056732888669</v>
      </c>
      <c r="H343" s="1">
        <v>0</v>
      </c>
      <c r="J343" s="1">
        <v>1.869486529417</v>
      </c>
      <c r="L343" s="1">
        <v>0</v>
      </c>
      <c r="N343" s="1">
        <v>0.088272095047</v>
      </c>
      <c r="P343" s="1">
        <v>0</v>
      </c>
      <c r="R343" s="1">
        <v>0</v>
      </c>
      <c r="T343" s="1">
        <v>0.033016637514000004</v>
      </c>
      <c r="V343" s="1">
        <v>0</v>
      </c>
      <c r="X343" s="1">
        <v>0</v>
      </c>
      <c r="Z343" s="1">
        <v>0</v>
      </c>
      <c r="AB343" s="27">
        <v>0.060753</v>
      </c>
      <c r="AD343" s="1">
        <v>0.005204626692</v>
      </c>
      <c r="AF343" s="1">
        <v>1.776572221475</v>
      </c>
      <c r="AH343" s="1">
        <v>0</v>
      </c>
      <c r="AJ343" s="1">
        <v>1.6921817372310002</v>
      </c>
      <c r="AL343" s="1">
        <v>0</v>
      </c>
      <c r="AN343" s="1">
        <v>0.061116052581999994</v>
      </c>
      <c r="AP343" s="1">
        <v>0</v>
      </c>
      <c r="AR343" s="1">
        <v>0</v>
      </c>
      <c r="AT343" s="1">
        <v>0</v>
      </c>
      <c r="AV343" s="1">
        <v>0</v>
      </c>
      <c r="AX343" s="1">
        <v>0.023274431663</v>
      </c>
      <c r="AZ343" s="1">
        <v>0</v>
      </c>
      <c r="BB343" s="1">
        <v>0</v>
      </c>
      <c r="BD343" s="27">
        <v>-8.483408606100001</v>
      </c>
      <c r="BF343" s="31">
        <v>0.5</v>
      </c>
      <c r="BH343" s="27">
        <v>1.643329304864</v>
      </c>
    </row>
    <row r="344" spans="1:60" ht="12.75">
      <c r="A344" t="s">
        <v>285</v>
      </c>
      <c r="B344" t="s">
        <v>685</v>
      </c>
      <c r="D344" s="1">
        <v>5.475829780154</v>
      </c>
      <c r="F344" s="1">
        <v>2.947300118605</v>
      </c>
      <c r="H344" s="1">
        <v>0</v>
      </c>
      <c r="J344" s="1">
        <v>2.575431551213</v>
      </c>
      <c r="L344" s="1">
        <v>0</v>
      </c>
      <c r="N344" s="1">
        <v>0.120407563632</v>
      </c>
      <c r="P344" s="1">
        <v>0</v>
      </c>
      <c r="R344" s="1">
        <v>0</v>
      </c>
      <c r="T344" s="1">
        <v>0.16170445071599998</v>
      </c>
      <c r="V344" s="1">
        <v>0</v>
      </c>
      <c r="X344" s="1">
        <v>0</v>
      </c>
      <c r="Z344" s="1">
        <v>0</v>
      </c>
      <c r="AB344" s="27">
        <v>0.082349</v>
      </c>
      <c r="AD344" s="1">
        <v>0.007407553044000001</v>
      </c>
      <c r="AF344" s="1">
        <v>2.5285296615479997</v>
      </c>
      <c r="AH344" s="1">
        <v>0</v>
      </c>
      <c r="AJ344" s="1">
        <v>2.331173917477</v>
      </c>
      <c r="AL344" s="1">
        <v>0</v>
      </c>
      <c r="AN344" s="1">
        <v>0.08336536009800001</v>
      </c>
      <c r="AP344" s="1">
        <v>0</v>
      </c>
      <c r="AR344" s="1">
        <v>0</v>
      </c>
      <c r="AT344" s="1">
        <v>0</v>
      </c>
      <c r="AV344" s="1">
        <v>0</v>
      </c>
      <c r="AX344" s="1">
        <v>0.11399038397399999</v>
      </c>
      <c r="AZ344" s="1">
        <v>0</v>
      </c>
      <c r="BB344" s="1">
        <v>0</v>
      </c>
      <c r="BD344" s="27">
        <v>-24.130079946178</v>
      </c>
      <c r="BF344" s="31">
        <v>0.5</v>
      </c>
      <c r="BH344" s="27">
        <v>2.338889936932</v>
      </c>
    </row>
    <row r="345" spans="1:60" ht="12.75">
      <c r="A345" t="s">
        <v>286</v>
      </c>
      <c r="B345" t="s">
        <v>686</v>
      </c>
      <c r="D345" s="1">
        <v>5.587181874332</v>
      </c>
      <c r="F345" s="1">
        <v>2.9947142575559997</v>
      </c>
      <c r="H345" s="1">
        <v>0</v>
      </c>
      <c r="J345" s="1">
        <v>2.722827484829</v>
      </c>
      <c r="L345" s="1">
        <v>0</v>
      </c>
      <c r="N345" s="1">
        <v>0.121249936566</v>
      </c>
      <c r="P345" s="1">
        <v>0</v>
      </c>
      <c r="R345" s="1">
        <v>0</v>
      </c>
      <c r="T345" s="1">
        <v>0.062315971178</v>
      </c>
      <c r="V345" s="1">
        <v>0</v>
      </c>
      <c r="X345" s="1">
        <v>0</v>
      </c>
      <c r="Z345" s="1">
        <v>0</v>
      </c>
      <c r="AB345" s="27">
        <v>0.080726</v>
      </c>
      <c r="AD345" s="1">
        <v>0.007594864984</v>
      </c>
      <c r="AF345" s="1">
        <v>2.592467616775</v>
      </c>
      <c r="AH345" s="1">
        <v>0</v>
      </c>
      <c r="AJ345" s="1">
        <v>2.4645906086809997</v>
      </c>
      <c r="AL345" s="1">
        <v>0</v>
      </c>
      <c r="AN345" s="1">
        <v>0.083948585278</v>
      </c>
      <c r="AP345" s="1">
        <v>0</v>
      </c>
      <c r="AR345" s="1">
        <v>0</v>
      </c>
      <c r="AT345" s="1">
        <v>0</v>
      </c>
      <c r="AV345" s="1">
        <v>0</v>
      </c>
      <c r="AX345" s="1">
        <v>0.043928422816</v>
      </c>
      <c r="AZ345" s="1">
        <v>0</v>
      </c>
      <c r="BB345" s="1">
        <v>0</v>
      </c>
      <c r="BD345" s="27">
        <v>-19.376547020226003</v>
      </c>
      <c r="BF345" s="31">
        <v>0.5</v>
      </c>
      <c r="BH345" s="27">
        <v>2.3980325455169997</v>
      </c>
    </row>
    <row r="346" ht="12.75">
      <c r="AD346" s="1"/>
    </row>
    <row r="347" spans="2:30" ht="12.75">
      <c r="B347" t="s">
        <v>687</v>
      </c>
      <c r="AD347" s="1"/>
    </row>
    <row r="348" spans="1:60" ht="12.75">
      <c r="A348" t="s">
        <v>287</v>
      </c>
      <c r="B348" t="s">
        <v>688</v>
      </c>
      <c r="D348" s="1">
        <v>5.439869321652</v>
      </c>
      <c r="F348" s="1">
        <v>2.877047737668</v>
      </c>
      <c r="H348" s="1">
        <v>0</v>
      </c>
      <c r="J348" s="1">
        <v>2.737099469145</v>
      </c>
      <c r="L348" s="1">
        <v>0</v>
      </c>
      <c r="N348" s="1">
        <v>0.09380752054199999</v>
      </c>
      <c r="P348" s="1">
        <v>0</v>
      </c>
      <c r="R348" s="1">
        <v>0</v>
      </c>
      <c r="T348" s="1">
        <v>0.028887968986</v>
      </c>
      <c r="V348" s="1">
        <v>0</v>
      </c>
      <c r="X348" s="1">
        <v>0</v>
      </c>
      <c r="Z348" s="1">
        <v>0.009744764706</v>
      </c>
      <c r="AB348" s="27">
        <v>0</v>
      </c>
      <c r="AD348" s="1">
        <v>0.007508014288</v>
      </c>
      <c r="AF348" s="1">
        <v>2.5628215839840003</v>
      </c>
      <c r="AH348" s="1">
        <v>0</v>
      </c>
      <c r="AJ348" s="1">
        <v>2.477509017471</v>
      </c>
      <c r="AL348" s="1">
        <v>0</v>
      </c>
      <c r="AN348" s="1">
        <v>0.064948558828</v>
      </c>
      <c r="AP348" s="1">
        <v>0</v>
      </c>
      <c r="AR348" s="1">
        <v>0</v>
      </c>
      <c r="AT348" s="1">
        <v>0</v>
      </c>
      <c r="AV348" s="1">
        <v>0</v>
      </c>
      <c r="AX348" s="1">
        <v>0.020364007684</v>
      </c>
      <c r="AZ348" s="1">
        <v>0</v>
      </c>
      <c r="BB348" s="1">
        <v>0</v>
      </c>
      <c r="BD348" s="27">
        <v>-15.204130499874</v>
      </c>
      <c r="BF348" s="31">
        <v>0.5</v>
      </c>
      <c r="BH348" s="27">
        <v>2.370609965185</v>
      </c>
    </row>
    <row r="349" spans="1:60" ht="12.75">
      <c r="A349" t="s">
        <v>288</v>
      </c>
      <c r="B349" t="s">
        <v>689</v>
      </c>
      <c r="D349" s="1">
        <v>8.872412179089</v>
      </c>
      <c r="F349" s="1">
        <v>4.6978500448</v>
      </c>
      <c r="H349" s="1">
        <v>0</v>
      </c>
      <c r="J349" s="1">
        <v>4.361270255102</v>
      </c>
      <c r="L349" s="1">
        <v>0</v>
      </c>
      <c r="N349" s="1">
        <v>0.137080312283</v>
      </c>
      <c r="P349" s="1">
        <v>0</v>
      </c>
      <c r="R349" s="1">
        <v>0</v>
      </c>
      <c r="T349" s="1">
        <v>0.187269725509</v>
      </c>
      <c r="V349" s="1">
        <v>0</v>
      </c>
      <c r="X349" s="1">
        <v>0</v>
      </c>
      <c r="Z349" s="1">
        <v>0</v>
      </c>
      <c r="AB349" s="27">
        <v>0</v>
      </c>
      <c r="AD349" s="1">
        <v>0.012229751906</v>
      </c>
      <c r="AF349" s="1">
        <v>4.174562134289</v>
      </c>
      <c r="AH349" s="1">
        <v>0</v>
      </c>
      <c r="AJ349" s="1">
        <v>3.9476411093009998</v>
      </c>
      <c r="AL349" s="1">
        <v>0</v>
      </c>
      <c r="AN349" s="1">
        <v>0.09490890149400001</v>
      </c>
      <c r="AP349" s="1">
        <v>0</v>
      </c>
      <c r="AR349" s="1">
        <v>0</v>
      </c>
      <c r="AT349" s="1">
        <v>0</v>
      </c>
      <c r="AV349" s="1">
        <v>0</v>
      </c>
      <c r="AX349" s="1">
        <v>0.132012123494</v>
      </c>
      <c r="AZ349" s="1">
        <v>0</v>
      </c>
      <c r="BB349" s="1">
        <v>0</v>
      </c>
      <c r="BD349" s="27">
        <v>-16.16270332398</v>
      </c>
      <c r="BF349" s="31">
        <v>0.5</v>
      </c>
      <c r="BH349" s="27">
        <v>3.861469974217</v>
      </c>
    </row>
    <row r="350" spans="1:60" ht="12.75">
      <c r="A350" t="s">
        <v>289</v>
      </c>
      <c r="B350" t="s">
        <v>690</v>
      </c>
      <c r="D350" s="1">
        <v>5.188969785458999</v>
      </c>
      <c r="F350" s="1">
        <v>2.770177300198</v>
      </c>
      <c r="H350" s="1">
        <v>0</v>
      </c>
      <c r="J350" s="1">
        <v>2.5611625736619996</v>
      </c>
      <c r="L350" s="1">
        <v>0</v>
      </c>
      <c r="N350" s="1">
        <v>0.08292785056</v>
      </c>
      <c r="P350" s="1">
        <v>0</v>
      </c>
      <c r="R350" s="1">
        <v>0</v>
      </c>
      <c r="T350" s="1">
        <v>0.061166807772</v>
      </c>
      <c r="V350" s="1">
        <v>0</v>
      </c>
      <c r="X350" s="1">
        <v>0</v>
      </c>
      <c r="Z350" s="1">
        <v>0</v>
      </c>
      <c r="AB350" s="27">
        <v>0.057834</v>
      </c>
      <c r="AD350" s="1">
        <v>0.007086068204</v>
      </c>
      <c r="AF350" s="1">
        <v>2.418792485262</v>
      </c>
      <c r="AH350" s="1">
        <v>0</v>
      </c>
      <c r="AJ350" s="1">
        <v>2.3182582302859998</v>
      </c>
      <c r="AL350" s="1">
        <v>0</v>
      </c>
      <c r="AN350" s="1">
        <v>0.057415912386</v>
      </c>
      <c r="AP350" s="1">
        <v>0</v>
      </c>
      <c r="AR350" s="1">
        <v>0</v>
      </c>
      <c r="AT350" s="1">
        <v>0</v>
      </c>
      <c r="AV350" s="1">
        <v>0</v>
      </c>
      <c r="AX350" s="1">
        <v>0.043118342591</v>
      </c>
      <c r="AZ350" s="1">
        <v>0</v>
      </c>
      <c r="BB350" s="1">
        <v>0</v>
      </c>
      <c r="BD350" s="27">
        <v>-29.685304440051002</v>
      </c>
      <c r="BF350" s="31">
        <v>0.5</v>
      </c>
      <c r="BH350" s="27">
        <v>2.2373830488669997</v>
      </c>
    </row>
    <row r="351" spans="1:60" ht="12.75">
      <c r="A351" t="s">
        <v>290</v>
      </c>
      <c r="B351" t="s">
        <v>691</v>
      </c>
      <c r="D351" s="1">
        <v>6.998086153513</v>
      </c>
      <c r="F351" s="1">
        <v>3.698391799112</v>
      </c>
      <c r="H351" s="1">
        <v>0</v>
      </c>
      <c r="J351" s="1">
        <v>3.498919579623</v>
      </c>
      <c r="L351" s="1">
        <v>0</v>
      </c>
      <c r="N351" s="1">
        <v>0.094053408731</v>
      </c>
      <c r="P351" s="1">
        <v>0</v>
      </c>
      <c r="R351" s="1">
        <v>0</v>
      </c>
      <c r="T351" s="1">
        <v>0.09575206200200001</v>
      </c>
      <c r="V351" s="1">
        <v>0</v>
      </c>
      <c r="X351" s="1">
        <v>0</v>
      </c>
      <c r="Z351" s="1">
        <v>0</v>
      </c>
      <c r="AB351" s="27">
        <v>0</v>
      </c>
      <c r="AD351" s="1">
        <v>0.009666748756000001</v>
      </c>
      <c r="AF351" s="1">
        <v>3.299694354401</v>
      </c>
      <c r="AH351" s="1">
        <v>0</v>
      </c>
      <c r="AJ351" s="1">
        <v>3.167077012598</v>
      </c>
      <c r="AL351" s="1">
        <v>0</v>
      </c>
      <c r="AN351" s="1">
        <v>0.06511880193200001</v>
      </c>
      <c r="AP351" s="1">
        <v>0</v>
      </c>
      <c r="AR351" s="1">
        <v>0</v>
      </c>
      <c r="AT351" s="1">
        <v>0</v>
      </c>
      <c r="AV351" s="1">
        <v>0</v>
      </c>
      <c r="AX351" s="1">
        <v>0.06749853987</v>
      </c>
      <c r="AZ351" s="1">
        <v>0</v>
      </c>
      <c r="BB351" s="1">
        <v>0</v>
      </c>
      <c r="BD351" s="27">
        <v>-10.319704392071</v>
      </c>
      <c r="BF351" s="31">
        <v>0.5</v>
      </c>
      <c r="BH351" s="27">
        <v>3.052217277821</v>
      </c>
    </row>
    <row r="352" spans="1:60" ht="12.75">
      <c r="A352" t="s">
        <v>291</v>
      </c>
      <c r="B352" t="s">
        <v>692</v>
      </c>
      <c r="D352" s="1">
        <v>5.598224987462</v>
      </c>
      <c r="F352" s="1">
        <v>2.9577573042239997</v>
      </c>
      <c r="H352" s="1">
        <v>0</v>
      </c>
      <c r="J352" s="1">
        <v>2.806749466266</v>
      </c>
      <c r="L352" s="1">
        <v>0</v>
      </c>
      <c r="N352" s="1">
        <v>0.086126750012</v>
      </c>
      <c r="P352" s="1">
        <v>0</v>
      </c>
      <c r="R352" s="1">
        <v>0</v>
      </c>
      <c r="T352" s="1">
        <v>0.057145602489</v>
      </c>
      <c r="V352" s="1">
        <v>0</v>
      </c>
      <c r="X352" s="1">
        <v>0</v>
      </c>
      <c r="Z352" s="1">
        <v>0</v>
      </c>
      <c r="AB352" s="27">
        <v>0</v>
      </c>
      <c r="AD352" s="1">
        <v>0.007735485457</v>
      </c>
      <c r="AF352" s="1">
        <v>2.640467683238</v>
      </c>
      <c r="AH352" s="1">
        <v>0</v>
      </c>
      <c r="AJ352" s="1">
        <v>2.540553308655</v>
      </c>
      <c r="AL352" s="1">
        <v>0</v>
      </c>
      <c r="AN352" s="1">
        <v>0.059630701861</v>
      </c>
      <c r="AP352" s="1">
        <v>0</v>
      </c>
      <c r="AR352" s="1">
        <v>0</v>
      </c>
      <c r="AT352" s="1">
        <v>0</v>
      </c>
      <c r="AV352" s="1">
        <v>0</v>
      </c>
      <c r="AX352" s="1">
        <v>0.040283672721</v>
      </c>
      <c r="AZ352" s="1">
        <v>0</v>
      </c>
      <c r="BB352" s="1">
        <v>0</v>
      </c>
      <c r="BD352" s="27">
        <v>-6.279152733049</v>
      </c>
      <c r="BF352" s="31">
        <v>0.5</v>
      </c>
      <c r="BH352" s="27">
        <v>2.442432606995</v>
      </c>
    </row>
    <row r="353" spans="1:60" ht="12.75">
      <c r="A353" t="s">
        <v>292</v>
      </c>
      <c r="B353" t="s">
        <v>693</v>
      </c>
      <c r="D353" s="1">
        <v>6.1784447086380005</v>
      </c>
      <c r="F353" s="1">
        <v>3.275234833935</v>
      </c>
      <c r="H353" s="1">
        <v>0</v>
      </c>
      <c r="J353" s="1">
        <v>3.010925381572</v>
      </c>
      <c r="L353" s="1">
        <v>0</v>
      </c>
      <c r="N353" s="1">
        <v>0.197222327927</v>
      </c>
      <c r="P353" s="1">
        <v>0</v>
      </c>
      <c r="R353" s="1">
        <v>0</v>
      </c>
      <c r="T353" s="1">
        <v>0.058581912307</v>
      </c>
      <c r="V353" s="1">
        <v>0</v>
      </c>
      <c r="X353" s="1">
        <v>0</v>
      </c>
      <c r="Z353" s="1">
        <v>0</v>
      </c>
      <c r="AB353" s="27">
        <v>0</v>
      </c>
      <c r="AD353" s="1">
        <v>0.008505212129</v>
      </c>
      <c r="AF353" s="1">
        <v>2.9032098747029997</v>
      </c>
      <c r="AH353" s="1">
        <v>0</v>
      </c>
      <c r="AJ353" s="1">
        <v>2.7253648863940003</v>
      </c>
      <c r="AL353" s="1">
        <v>0</v>
      </c>
      <c r="AN353" s="1">
        <v>0.136548817126</v>
      </c>
      <c r="AP353" s="1">
        <v>0</v>
      </c>
      <c r="AR353" s="1">
        <v>0</v>
      </c>
      <c r="AT353" s="1">
        <v>0</v>
      </c>
      <c r="AV353" s="1">
        <v>0</v>
      </c>
      <c r="AX353" s="1">
        <v>0.041296171183</v>
      </c>
      <c r="AZ353" s="1">
        <v>0</v>
      </c>
      <c r="BB353" s="1">
        <v>0</v>
      </c>
      <c r="BD353" s="27">
        <v>-19.125811740495</v>
      </c>
      <c r="BF353" s="31">
        <v>0.5</v>
      </c>
      <c r="BH353" s="27">
        <v>2.685469134101</v>
      </c>
    </row>
    <row r="354" spans="1:60" ht="12.75">
      <c r="A354" t="s">
        <v>293</v>
      </c>
      <c r="B354" t="s">
        <v>694</v>
      </c>
      <c r="D354" s="1">
        <v>4.368921834426</v>
      </c>
      <c r="F354" s="1">
        <v>2.316756512384</v>
      </c>
      <c r="H354" s="1">
        <v>0</v>
      </c>
      <c r="J354" s="1">
        <v>2.122338069132</v>
      </c>
      <c r="L354" s="1">
        <v>0</v>
      </c>
      <c r="N354" s="1">
        <v>0.135282622558</v>
      </c>
      <c r="P354" s="1">
        <v>0</v>
      </c>
      <c r="R354" s="1">
        <v>0</v>
      </c>
      <c r="T354" s="1">
        <v>0.053123819447</v>
      </c>
      <c r="V354" s="1">
        <v>0</v>
      </c>
      <c r="X354" s="1">
        <v>0</v>
      </c>
      <c r="Z354" s="1">
        <v>0</v>
      </c>
      <c r="AB354" s="27">
        <v>0</v>
      </c>
      <c r="AD354" s="1">
        <v>0.006012001247</v>
      </c>
      <c r="AF354" s="1">
        <v>2.052165322042</v>
      </c>
      <c r="AH354" s="1">
        <v>0</v>
      </c>
      <c r="AJ354" s="1">
        <v>1.921052473127</v>
      </c>
      <c r="AL354" s="1">
        <v>0</v>
      </c>
      <c r="AN354" s="1">
        <v>0.093664253344</v>
      </c>
      <c r="AP354" s="1">
        <v>0</v>
      </c>
      <c r="AR354" s="1">
        <v>0</v>
      </c>
      <c r="AT354" s="1">
        <v>0</v>
      </c>
      <c r="AV354" s="1">
        <v>0</v>
      </c>
      <c r="AX354" s="1">
        <v>0.037448595571</v>
      </c>
      <c r="AZ354" s="1">
        <v>0</v>
      </c>
      <c r="BB354" s="1">
        <v>0</v>
      </c>
      <c r="BD354" s="27">
        <v>-11.783290446289</v>
      </c>
      <c r="BF354" s="31">
        <v>0.5</v>
      </c>
      <c r="BH354" s="27">
        <v>1.898252922889</v>
      </c>
    </row>
    <row r="355" spans="1:60" ht="12.75">
      <c r="A355" t="s">
        <v>294</v>
      </c>
      <c r="B355" t="s">
        <v>695</v>
      </c>
      <c r="D355" s="1">
        <v>7.153219066844</v>
      </c>
      <c r="F355" s="1">
        <v>3.829003369665</v>
      </c>
      <c r="H355" s="1">
        <v>0</v>
      </c>
      <c r="J355" s="1">
        <v>3.511993257471</v>
      </c>
      <c r="L355" s="1">
        <v>0</v>
      </c>
      <c r="N355" s="1">
        <v>0.143496935163</v>
      </c>
      <c r="P355" s="1">
        <v>0</v>
      </c>
      <c r="R355" s="1">
        <v>0</v>
      </c>
      <c r="T355" s="1">
        <v>0.065188590814</v>
      </c>
      <c r="V355" s="1">
        <v>0</v>
      </c>
      <c r="X355" s="1">
        <v>0</v>
      </c>
      <c r="Z355" s="1">
        <v>0</v>
      </c>
      <c r="AB355" s="27">
        <v>0.098586</v>
      </c>
      <c r="AD355" s="1">
        <v>0.009738586216</v>
      </c>
      <c r="AF355" s="1">
        <v>3.324215697179</v>
      </c>
      <c r="AH355" s="1">
        <v>0</v>
      </c>
      <c r="AJ355" s="1">
        <v>3.1789107640289997</v>
      </c>
      <c r="AL355" s="1">
        <v>0</v>
      </c>
      <c r="AN355" s="1">
        <v>0.09935151341</v>
      </c>
      <c r="AP355" s="1">
        <v>0</v>
      </c>
      <c r="AR355" s="1">
        <v>0</v>
      </c>
      <c r="AT355" s="1">
        <v>0</v>
      </c>
      <c r="AV355" s="1">
        <v>0</v>
      </c>
      <c r="AX355" s="1">
        <v>0.045953419739999994</v>
      </c>
      <c r="AZ355" s="1">
        <v>0</v>
      </c>
      <c r="BB355" s="1">
        <v>0</v>
      </c>
      <c r="BD355" s="27">
        <v>-6.231929769996</v>
      </c>
      <c r="BF355" s="31">
        <v>0.5</v>
      </c>
      <c r="BH355" s="27">
        <v>3.074899519891</v>
      </c>
    </row>
    <row r="356" spans="1:60" ht="12.75">
      <c r="A356" t="s">
        <v>295</v>
      </c>
      <c r="B356" t="s">
        <v>696</v>
      </c>
      <c r="D356" s="1">
        <v>8.169822129588999</v>
      </c>
      <c r="F356" s="1">
        <v>4.348863544034</v>
      </c>
      <c r="H356" s="1">
        <v>0</v>
      </c>
      <c r="J356" s="1">
        <v>4.093639502075</v>
      </c>
      <c r="L356" s="1">
        <v>0</v>
      </c>
      <c r="N356" s="1">
        <v>0.112827383724</v>
      </c>
      <c r="P356" s="1">
        <v>0</v>
      </c>
      <c r="R356" s="1">
        <v>0</v>
      </c>
      <c r="T356" s="1">
        <v>0.053123819447</v>
      </c>
      <c r="V356" s="1">
        <v>0</v>
      </c>
      <c r="X356" s="1">
        <v>0</v>
      </c>
      <c r="Z356" s="1">
        <v>0</v>
      </c>
      <c r="AB356" s="27">
        <v>0.078079</v>
      </c>
      <c r="AD356" s="1">
        <v>0.011193838788</v>
      </c>
      <c r="AF356" s="1">
        <v>3.820958585555</v>
      </c>
      <c r="AH356" s="1">
        <v>0</v>
      </c>
      <c r="AJ356" s="1">
        <v>3.705392841947</v>
      </c>
      <c r="AL356" s="1">
        <v>0</v>
      </c>
      <c r="AN356" s="1">
        <v>0.07811714803700001</v>
      </c>
      <c r="AP356" s="1">
        <v>0</v>
      </c>
      <c r="AR356" s="1">
        <v>0</v>
      </c>
      <c r="AT356" s="1">
        <v>0</v>
      </c>
      <c r="AV356" s="1">
        <v>0</v>
      </c>
      <c r="AX356" s="1">
        <v>0.037448595571</v>
      </c>
      <c r="AZ356" s="1">
        <v>0</v>
      </c>
      <c r="BB356" s="1">
        <v>0</v>
      </c>
      <c r="BD356" s="27">
        <v>-11.302573821797</v>
      </c>
      <c r="BF356" s="31">
        <v>0.5</v>
      </c>
      <c r="BH356" s="27">
        <v>3.534386691638</v>
      </c>
    </row>
    <row r="357" spans="1:60" ht="12.75">
      <c r="A357" t="s">
        <v>296</v>
      </c>
      <c r="B357" t="s">
        <v>697</v>
      </c>
      <c r="D357" s="1">
        <v>9.632833534718</v>
      </c>
      <c r="F357" s="1">
        <v>5.131860000592</v>
      </c>
      <c r="H357" s="1">
        <v>0</v>
      </c>
      <c r="J357" s="1">
        <v>4.804524443929</v>
      </c>
      <c r="L357" s="1">
        <v>0</v>
      </c>
      <c r="N357" s="1">
        <v>0.14514697432499998</v>
      </c>
      <c r="P357" s="1">
        <v>0</v>
      </c>
      <c r="R357" s="1">
        <v>0</v>
      </c>
      <c r="T357" s="1">
        <v>0.073231579139</v>
      </c>
      <c r="V357" s="1">
        <v>0</v>
      </c>
      <c r="X357" s="1">
        <v>0</v>
      </c>
      <c r="Z357" s="1">
        <v>0</v>
      </c>
      <c r="AB357" s="27">
        <v>0.095771</v>
      </c>
      <c r="AD357" s="1">
        <v>0.013186003199</v>
      </c>
      <c r="AF357" s="1">
        <v>4.5009735341259995</v>
      </c>
      <c r="AH357" s="1">
        <v>0</v>
      </c>
      <c r="AJ357" s="1">
        <v>4.348856433125</v>
      </c>
      <c r="AL357" s="1">
        <v>0</v>
      </c>
      <c r="AN357" s="1">
        <v>0.10049393424099999</v>
      </c>
      <c r="AP357" s="1">
        <v>0</v>
      </c>
      <c r="AR357" s="1">
        <v>0</v>
      </c>
      <c r="AT357" s="1">
        <v>0</v>
      </c>
      <c r="AV357" s="1">
        <v>0</v>
      </c>
      <c r="AX357" s="1">
        <v>0.05162316676</v>
      </c>
      <c r="AZ357" s="1">
        <v>0</v>
      </c>
      <c r="BB357" s="1">
        <v>0</v>
      </c>
      <c r="BD357" s="27">
        <v>-8.394573840360001</v>
      </c>
      <c r="BF357" s="31">
        <v>0.5</v>
      </c>
      <c r="BH357" s="27">
        <v>4.163400519066</v>
      </c>
    </row>
    <row r="358" spans="1:60" ht="12.75">
      <c r="A358" t="s">
        <v>297</v>
      </c>
      <c r="B358" t="s">
        <v>698</v>
      </c>
      <c r="D358" s="1">
        <v>4.357117850221</v>
      </c>
      <c r="F358" s="1">
        <v>2.307173331533</v>
      </c>
      <c r="H358" s="1">
        <v>0</v>
      </c>
      <c r="J358" s="1">
        <v>2.144248258105</v>
      </c>
      <c r="L358" s="1">
        <v>0</v>
      </c>
      <c r="N358" s="1">
        <v>0.123902940708</v>
      </c>
      <c r="P358" s="1">
        <v>0</v>
      </c>
      <c r="R358" s="1">
        <v>0</v>
      </c>
      <c r="T358" s="1">
        <v>0.033016637514000004</v>
      </c>
      <c r="V358" s="1">
        <v>0</v>
      </c>
      <c r="X358" s="1">
        <v>0</v>
      </c>
      <c r="Z358" s="1">
        <v>0</v>
      </c>
      <c r="AB358" s="27">
        <v>0</v>
      </c>
      <c r="AD358" s="1">
        <v>0.006005495206</v>
      </c>
      <c r="AF358" s="1">
        <v>2.049944518688</v>
      </c>
      <c r="AH358" s="1">
        <v>0</v>
      </c>
      <c r="AJ358" s="1">
        <v>1.9408846682549998</v>
      </c>
      <c r="AL358" s="1">
        <v>0</v>
      </c>
      <c r="AN358" s="1">
        <v>0.085785418771</v>
      </c>
      <c r="AP358" s="1">
        <v>0</v>
      </c>
      <c r="AR358" s="1">
        <v>0</v>
      </c>
      <c r="AT358" s="1">
        <v>0</v>
      </c>
      <c r="AV358" s="1">
        <v>0</v>
      </c>
      <c r="AX358" s="1">
        <v>0.023274431663</v>
      </c>
      <c r="AZ358" s="1">
        <v>0</v>
      </c>
      <c r="BB358" s="1">
        <v>0</v>
      </c>
      <c r="BD358" s="27">
        <v>-19.772403790718002</v>
      </c>
      <c r="BF358" s="31">
        <v>0.5</v>
      </c>
      <c r="BH358" s="27">
        <v>1.896198679786</v>
      </c>
    </row>
    <row r="359" spans="1:60" ht="12.75">
      <c r="A359" t="s">
        <v>298</v>
      </c>
      <c r="B359" t="s">
        <v>699</v>
      </c>
      <c r="D359" s="1">
        <v>4.491499838787</v>
      </c>
      <c r="F359" s="1">
        <v>2.3766019186869998</v>
      </c>
      <c r="H359" s="1">
        <v>0</v>
      </c>
      <c r="J359" s="1">
        <v>2.2231639258289997</v>
      </c>
      <c r="L359" s="1">
        <v>0</v>
      </c>
      <c r="N359" s="1">
        <v>0.096531114596</v>
      </c>
      <c r="P359" s="1">
        <v>0</v>
      </c>
      <c r="R359" s="1">
        <v>0</v>
      </c>
      <c r="T359" s="1">
        <v>0.050711096276999997</v>
      </c>
      <c r="V359" s="1">
        <v>0</v>
      </c>
      <c r="X359" s="1">
        <v>0</v>
      </c>
      <c r="Z359" s="1">
        <v>0</v>
      </c>
      <c r="AB359" s="27">
        <v>0</v>
      </c>
      <c r="AD359" s="1">
        <v>0.006195781985</v>
      </c>
      <c r="AF359" s="1">
        <v>2.1148979201</v>
      </c>
      <c r="AH359" s="1">
        <v>0</v>
      </c>
      <c r="AJ359" s="1">
        <v>2.012315860511</v>
      </c>
      <c r="AL359" s="1">
        <v>0</v>
      </c>
      <c r="AN359" s="1">
        <v>0.06683426594</v>
      </c>
      <c r="AP359" s="1">
        <v>0</v>
      </c>
      <c r="AR359" s="1">
        <v>0</v>
      </c>
      <c r="AT359" s="1">
        <v>0</v>
      </c>
      <c r="AV359" s="1">
        <v>0</v>
      </c>
      <c r="AX359" s="1">
        <v>0.035747793649</v>
      </c>
      <c r="AZ359" s="1">
        <v>0</v>
      </c>
      <c r="BB359" s="1">
        <v>0</v>
      </c>
      <c r="BD359" s="27">
        <v>-17.468341010083</v>
      </c>
      <c r="BF359" s="31">
        <v>0.5</v>
      </c>
      <c r="BH359" s="27">
        <v>1.956280576093</v>
      </c>
    </row>
    <row r="360" ht="12.75">
      <c r="AD360" s="1"/>
    </row>
    <row r="361" spans="2:30" ht="12.75">
      <c r="B361" t="s">
        <v>700</v>
      </c>
      <c r="AD361" s="1"/>
    </row>
    <row r="362" spans="1:60" ht="12.75">
      <c r="A362" t="s">
        <v>299</v>
      </c>
      <c r="B362" t="s">
        <v>701</v>
      </c>
      <c r="D362" s="1">
        <v>8.041709445049</v>
      </c>
      <c r="F362" s="1">
        <v>4.243741585771</v>
      </c>
      <c r="H362" s="1">
        <v>0</v>
      </c>
      <c r="J362" s="1">
        <v>4.072807322781</v>
      </c>
      <c r="L362" s="1">
        <v>0</v>
      </c>
      <c r="N362" s="1">
        <v>0.097204659993</v>
      </c>
      <c r="P362" s="1">
        <v>0</v>
      </c>
      <c r="R362" s="1">
        <v>0</v>
      </c>
      <c r="T362" s="1">
        <v>0.06260311759000001</v>
      </c>
      <c r="V362" s="1">
        <v>0</v>
      </c>
      <c r="X362" s="1">
        <v>0</v>
      </c>
      <c r="Z362" s="1">
        <v>0</v>
      </c>
      <c r="AB362" s="27">
        <v>0</v>
      </c>
      <c r="AD362" s="1">
        <v>0.011126485406</v>
      </c>
      <c r="AF362" s="1">
        <v>3.797967859278</v>
      </c>
      <c r="AH362" s="1">
        <v>0</v>
      </c>
      <c r="AJ362" s="1">
        <v>3.68653641651</v>
      </c>
      <c r="AL362" s="1">
        <v>0</v>
      </c>
      <c r="AN362" s="1">
        <v>0.06730060171600001</v>
      </c>
      <c r="AP362" s="1">
        <v>0</v>
      </c>
      <c r="AR362" s="1">
        <v>0</v>
      </c>
      <c r="AT362" s="1">
        <v>0</v>
      </c>
      <c r="AV362" s="1">
        <v>0</v>
      </c>
      <c r="AX362" s="1">
        <v>0.044130841053</v>
      </c>
      <c r="AZ362" s="1">
        <v>0</v>
      </c>
      <c r="BB362" s="1">
        <v>0</v>
      </c>
      <c r="BD362" s="27">
        <v>-6.980795461891</v>
      </c>
      <c r="BF362" s="31">
        <v>0.5</v>
      </c>
      <c r="BH362" s="27">
        <v>3.513120269832</v>
      </c>
    </row>
    <row r="363" spans="1:60" ht="12.75">
      <c r="A363" t="s">
        <v>300</v>
      </c>
      <c r="B363" t="s">
        <v>702</v>
      </c>
      <c r="D363" s="1">
        <v>5.617851187569</v>
      </c>
      <c r="F363" s="1">
        <v>2.998546480639</v>
      </c>
      <c r="H363" s="1">
        <v>0</v>
      </c>
      <c r="J363" s="1">
        <v>2.789929844778</v>
      </c>
      <c r="L363" s="1">
        <v>0</v>
      </c>
      <c r="N363" s="1">
        <v>0.09392752339</v>
      </c>
      <c r="P363" s="1">
        <v>0</v>
      </c>
      <c r="R363" s="1">
        <v>0</v>
      </c>
      <c r="T363" s="1">
        <v>0.041059625839</v>
      </c>
      <c r="V363" s="1">
        <v>0</v>
      </c>
      <c r="X363" s="1">
        <v>0</v>
      </c>
      <c r="Z363" s="1">
        <v>0</v>
      </c>
      <c r="AB363" s="27">
        <v>0.065956</v>
      </c>
      <c r="AD363" s="1">
        <v>0.007673486632</v>
      </c>
      <c r="AF363" s="1">
        <v>2.61930470693</v>
      </c>
      <c r="AH363" s="1">
        <v>0</v>
      </c>
      <c r="AJ363" s="1">
        <v>2.525328884269</v>
      </c>
      <c r="AL363" s="1">
        <v>0</v>
      </c>
      <c r="AN363" s="1">
        <v>0.065031643979</v>
      </c>
      <c r="AP363" s="1">
        <v>0</v>
      </c>
      <c r="AR363" s="1">
        <v>0</v>
      </c>
      <c r="AT363" s="1">
        <v>0</v>
      </c>
      <c r="AV363" s="1">
        <v>0</v>
      </c>
      <c r="AX363" s="1">
        <v>0.028944178682000003</v>
      </c>
      <c r="AZ363" s="1">
        <v>0</v>
      </c>
      <c r="BB363" s="1">
        <v>0</v>
      </c>
      <c r="BD363" s="27">
        <v>-7.645635799530001</v>
      </c>
      <c r="BF363" s="31">
        <v>0.5</v>
      </c>
      <c r="BH363" s="27">
        <v>2.42285685391</v>
      </c>
    </row>
    <row r="364" spans="1:60" ht="12.75">
      <c r="A364" t="s">
        <v>301</v>
      </c>
      <c r="B364" t="s">
        <v>703</v>
      </c>
      <c r="D364" s="1">
        <v>3.715302413453</v>
      </c>
      <c r="F364" s="1">
        <v>1.991697108809</v>
      </c>
      <c r="H364" s="1">
        <v>0</v>
      </c>
      <c r="J364" s="1">
        <v>1.818494840759</v>
      </c>
      <c r="L364" s="1">
        <v>0</v>
      </c>
      <c r="N364" s="1">
        <v>0.082637843677</v>
      </c>
      <c r="P364" s="1">
        <v>0</v>
      </c>
      <c r="R364" s="1">
        <v>0</v>
      </c>
      <c r="T364" s="1">
        <v>0.028887968986</v>
      </c>
      <c r="V364" s="1">
        <v>0</v>
      </c>
      <c r="X364" s="1">
        <v>0</v>
      </c>
      <c r="Z364" s="1">
        <v>0</v>
      </c>
      <c r="AB364" s="27">
        <v>0.056627</v>
      </c>
      <c r="AD364" s="1">
        <v>0.005049455387</v>
      </c>
      <c r="AF364" s="1">
        <v>1.723605304644</v>
      </c>
      <c r="AH364" s="1">
        <v>0</v>
      </c>
      <c r="AJ364" s="1">
        <v>1.6460261736900001</v>
      </c>
      <c r="AL364" s="1">
        <v>0</v>
      </c>
      <c r="AN364" s="1">
        <v>0.057215123269999994</v>
      </c>
      <c r="AP364" s="1">
        <v>0</v>
      </c>
      <c r="AR364" s="1">
        <v>0</v>
      </c>
      <c r="AT364" s="1">
        <v>0</v>
      </c>
      <c r="AV364" s="1">
        <v>0</v>
      </c>
      <c r="AX364" s="1">
        <v>0.020364007684</v>
      </c>
      <c r="AZ364" s="1">
        <v>0</v>
      </c>
      <c r="BB364" s="1">
        <v>0</v>
      </c>
      <c r="BD364" s="27">
        <v>-8.025399968776</v>
      </c>
      <c r="BF364" s="31">
        <v>0.5</v>
      </c>
      <c r="BH364" s="27">
        <v>1.594334906796</v>
      </c>
    </row>
    <row r="365" spans="1:60" ht="12.75">
      <c r="A365" t="s">
        <v>302</v>
      </c>
      <c r="B365" t="s">
        <v>704</v>
      </c>
      <c r="D365" s="1">
        <v>6.8391473121</v>
      </c>
      <c r="F365" s="1">
        <v>3.632343764131</v>
      </c>
      <c r="H365" s="1">
        <v>0</v>
      </c>
      <c r="J365" s="1">
        <v>3.4537504729519997</v>
      </c>
      <c r="L365" s="1">
        <v>0</v>
      </c>
      <c r="N365" s="1">
        <v>0.079714244877</v>
      </c>
      <c r="P365" s="1">
        <v>0</v>
      </c>
      <c r="R365" s="1">
        <v>0</v>
      </c>
      <c r="T365" s="1">
        <v>0.036061429445</v>
      </c>
      <c r="V365" s="1">
        <v>0</v>
      </c>
      <c r="X365" s="1">
        <v>0</v>
      </c>
      <c r="Z365" s="1">
        <v>0</v>
      </c>
      <c r="AB365" s="27">
        <v>0.053423</v>
      </c>
      <c r="AD365" s="1">
        <v>0.009394616857999999</v>
      </c>
      <c r="AF365" s="1">
        <v>3.206803547969</v>
      </c>
      <c r="AH365" s="1">
        <v>0</v>
      </c>
      <c r="AJ365" s="1">
        <v>3.126191808991</v>
      </c>
      <c r="AL365" s="1">
        <v>0</v>
      </c>
      <c r="AN365" s="1">
        <v>0.055190940906000005</v>
      </c>
      <c r="AP365" s="1">
        <v>0</v>
      </c>
      <c r="AR365" s="1">
        <v>0</v>
      </c>
      <c r="AT365" s="1">
        <v>0</v>
      </c>
      <c r="AV365" s="1">
        <v>0</v>
      </c>
      <c r="AX365" s="1">
        <v>0.025420798072</v>
      </c>
      <c r="AZ365" s="1">
        <v>0</v>
      </c>
      <c r="BB365" s="1">
        <v>0</v>
      </c>
      <c r="BD365" s="27">
        <v>-4.927241957492001</v>
      </c>
      <c r="BF365" s="31">
        <v>0.5</v>
      </c>
      <c r="BH365" s="27">
        <v>2.9662932818709997</v>
      </c>
    </row>
    <row r="366" spans="1:60" ht="12.75">
      <c r="A366" t="s">
        <v>303</v>
      </c>
      <c r="B366" t="s">
        <v>705</v>
      </c>
      <c r="D366" s="1">
        <v>10.809452507833</v>
      </c>
      <c r="F366" s="1">
        <v>5.700281419852</v>
      </c>
      <c r="H366" s="1">
        <v>0</v>
      </c>
      <c r="J366" s="1">
        <v>5.508540318652</v>
      </c>
      <c r="L366" s="1">
        <v>0</v>
      </c>
      <c r="N366" s="1">
        <v>0.122845268547</v>
      </c>
      <c r="P366" s="1">
        <v>0</v>
      </c>
      <c r="R366" s="1">
        <v>0</v>
      </c>
      <c r="T366" s="1">
        <v>0.053928060503</v>
      </c>
      <c r="V366" s="1">
        <v>0</v>
      </c>
      <c r="X366" s="1">
        <v>0</v>
      </c>
      <c r="Z366" s="1">
        <v>0</v>
      </c>
      <c r="AB366" s="27">
        <v>0</v>
      </c>
      <c r="AD366" s="1">
        <v>0.014967772149</v>
      </c>
      <c r="AF366" s="1">
        <v>5.109171087980999</v>
      </c>
      <c r="AH366" s="1">
        <v>0</v>
      </c>
      <c r="AJ366" s="1">
        <v>4.986102429382</v>
      </c>
      <c r="AL366" s="1">
        <v>0</v>
      </c>
      <c r="AN366" s="1">
        <v>0.085053129054</v>
      </c>
      <c r="AP366" s="1">
        <v>0</v>
      </c>
      <c r="AR366" s="1">
        <v>0</v>
      </c>
      <c r="AT366" s="1">
        <v>0</v>
      </c>
      <c r="AV366" s="1">
        <v>0</v>
      </c>
      <c r="AX366" s="1">
        <v>0.038015529544999996</v>
      </c>
      <c r="AZ366" s="1">
        <v>0</v>
      </c>
      <c r="BB366" s="1">
        <v>0</v>
      </c>
      <c r="BD366" s="27">
        <v>-19.392391165906</v>
      </c>
      <c r="BF366" s="31">
        <v>0.5</v>
      </c>
      <c r="BH366" s="27">
        <v>4.7259832563829995</v>
      </c>
    </row>
    <row r="367" spans="1:60" ht="12.75">
      <c r="A367" t="s">
        <v>304</v>
      </c>
      <c r="B367" t="s">
        <v>706</v>
      </c>
      <c r="D367" s="1">
        <v>7.739236802822</v>
      </c>
      <c r="F367" s="1">
        <v>4.113250248919</v>
      </c>
      <c r="H367" s="1">
        <v>0</v>
      </c>
      <c r="J367" s="1">
        <v>3.8904984424</v>
      </c>
      <c r="L367" s="1">
        <v>0</v>
      </c>
      <c r="N367" s="1">
        <v>0.092704553188</v>
      </c>
      <c r="P367" s="1">
        <v>0</v>
      </c>
      <c r="R367" s="1">
        <v>0</v>
      </c>
      <c r="T367" s="1">
        <v>0.057145602489</v>
      </c>
      <c r="V367" s="1">
        <v>0</v>
      </c>
      <c r="X367" s="1">
        <v>0</v>
      </c>
      <c r="Z367" s="1">
        <v>0</v>
      </c>
      <c r="AB367" s="27">
        <v>0.062279</v>
      </c>
      <c r="AD367" s="1">
        <v>0.010622650841000001</v>
      </c>
      <c r="AF367" s="1">
        <v>3.625986553903</v>
      </c>
      <c r="AH367" s="1">
        <v>0</v>
      </c>
      <c r="AJ367" s="1">
        <v>3.521517972643</v>
      </c>
      <c r="AL367" s="1">
        <v>0</v>
      </c>
      <c r="AN367" s="1">
        <v>0.06418490854</v>
      </c>
      <c r="AP367" s="1">
        <v>0</v>
      </c>
      <c r="AR367" s="1">
        <v>0</v>
      </c>
      <c r="AT367" s="1">
        <v>0</v>
      </c>
      <c r="AV367" s="1">
        <v>0</v>
      </c>
      <c r="AX367" s="1">
        <v>0.040283672721</v>
      </c>
      <c r="AZ367" s="1">
        <v>0</v>
      </c>
      <c r="BB367" s="1">
        <v>0</v>
      </c>
      <c r="BD367" s="27">
        <v>-3.983868532296</v>
      </c>
      <c r="BF367" s="31">
        <v>0.5</v>
      </c>
      <c r="BH367" s="27">
        <v>3.354037562361</v>
      </c>
    </row>
    <row r="368" spans="1:60" ht="12.75">
      <c r="A368" t="s">
        <v>305</v>
      </c>
      <c r="B368" t="s">
        <v>707</v>
      </c>
      <c r="D368" s="1">
        <v>10.493142034323</v>
      </c>
      <c r="F368" s="1">
        <v>5.541764829868</v>
      </c>
      <c r="H368" s="1">
        <v>0</v>
      </c>
      <c r="J368" s="1">
        <v>5.278853279433</v>
      </c>
      <c r="L368" s="1">
        <v>0</v>
      </c>
      <c r="N368" s="1">
        <v>0.153613645861</v>
      </c>
      <c r="P368" s="1">
        <v>0</v>
      </c>
      <c r="R368" s="1">
        <v>0</v>
      </c>
      <c r="T368" s="1">
        <v>0.094792403672</v>
      </c>
      <c r="V368" s="1">
        <v>0</v>
      </c>
      <c r="X368" s="1">
        <v>0</v>
      </c>
      <c r="Z368" s="1">
        <v>0</v>
      </c>
      <c r="AB368" s="27">
        <v>0</v>
      </c>
      <c r="AD368" s="1">
        <v>0.014505500901</v>
      </c>
      <c r="AF368" s="1">
        <v>4.951377204455</v>
      </c>
      <c r="AH368" s="1">
        <v>0</v>
      </c>
      <c r="AJ368" s="1">
        <v>4.778199239427</v>
      </c>
      <c r="AL368" s="1">
        <v>0</v>
      </c>
      <c r="AN368" s="1">
        <v>0.106355917493</v>
      </c>
      <c r="AP368" s="1">
        <v>0</v>
      </c>
      <c r="AR368" s="1">
        <v>0</v>
      </c>
      <c r="AT368" s="1">
        <v>0</v>
      </c>
      <c r="AV368" s="1">
        <v>0</v>
      </c>
      <c r="AX368" s="1">
        <v>0.06682204753500001</v>
      </c>
      <c r="AZ368" s="1">
        <v>0</v>
      </c>
      <c r="BB368" s="1">
        <v>0</v>
      </c>
      <c r="BD368" s="27">
        <v>-21.338395446678</v>
      </c>
      <c r="BF368" s="31">
        <v>0.5</v>
      </c>
      <c r="BH368" s="27">
        <v>4.580023914121</v>
      </c>
    </row>
    <row r="369" spans="1:60" ht="12.75">
      <c r="A369" t="s">
        <v>306</v>
      </c>
      <c r="B369" t="s">
        <v>708</v>
      </c>
      <c r="D369" s="1">
        <v>2.603769000024</v>
      </c>
      <c r="F369" s="1">
        <v>1.397543729878</v>
      </c>
      <c r="H369" s="1">
        <v>0</v>
      </c>
      <c r="J369" s="1">
        <v>1.274720977049</v>
      </c>
      <c r="L369" s="1">
        <v>0</v>
      </c>
      <c r="N369" s="1">
        <v>0.046271686446</v>
      </c>
      <c r="P369" s="1">
        <v>0</v>
      </c>
      <c r="R369" s="1">
        <v>0</v>
      </c>
      <c r="T369" s="1">
        <v>0.028887968986</v>
      </c>
      <c r="V369" s="1">
        <v>0</v>
      </c>
      <c r="X369" s="1">
        <v>0</v>
      </c>
      <c r="Z369" s="1">
        <v>0.012657352940999999</v>
      </c>
      <c r="AB369" s="27">
        <v>0.031472</v>
      </c>
      <c r="AD369" s="1">
        <v>0.003533744455</v>
      </c>
      <c r="AF369" s="1">
        <v>1.206225270146</v>
      </c>
      <c r="AH369" s="1">
        <v>0</v>
      </c>
      <c r="AJ369" s="1">
        <v>1.1538246055719998</v>
      </c>
      <c r="AL369" s="1">
        <v>0</v>
      </c>
      <c r="AN369" s="1">
        <v>0.032036656889</v>
      </c>
      <c r="AP369" s="1">
        <v>0</v>
      </c>
      <c r="AR369" s="1">
        <v>0</v>
      </c>
      <c r="AT369" s="1">
        <v>0</v>
      </c>
      <c r="AV369" s="1">
        <v>0</v>
      </c>
      <c r="AX369" s="1">
        <v>0.020364007684</v>
      </c>
      <c r="AZ369" s="1">
        <v>0</v>
      </c>
      <c r="BB369" s="1">
        <v>0</v>
      </c>
      <c r="BD369" s="27">
        <v>-4.244345286643</v>
      </c>
      <c r="BF369" s="31">
        <v>0.5</v>
      </c>
      <c r="BH369" s="27">
        <v>1.115758374885</v>
      </c>
    </row>
    <row r="370" spans="1:60" ht="12.75">
      <c r="A370" t="s">
        <v>307</v>
      </c>
      <c r="B370" t="s">
        <v>709</v>
      </c>
      <c r="D370" s="1">
        <v>4.175922529705</v>
      </c>
      <c r="F370" s="1">
        <v>2.234804087518</v>
      </c>
      <c r="H370" s="1">
        <v>0</v>
      </c>
      <c r="J370" s="1">
        <v>2.044372755735</v>
      </c>
      <c r="L370" s="1">
        <v>0</v>
      </c>
      <c r="N370" s="1">
        <v>0.08091603810600001</v>
      </c>
      <c r="P370" s="1">
        <v>0</v>
      </c>
      <c r="R370" s="1">
        <v>0</v>
      </c>
      <c r="T370" s="1">
        <v>0.049102614164</v>
      </c>
      <c r="V370" s="1">
        <v>0</v>
      </c>
      <c r="X370" s="1">
        <v>0</v>
      </c>
      <c r="Z370" s="1">
        <v>0</v>
      </c>
      <c r="AB370" s="27">
        <v>0.054726</v>
      </c>
      <c r="AD370" s="1">
        <v>0.005686679514000001</v>
      </c>
      <c r="AF370" s="1">
        <v>1.941118442187</v>
      </c>
      <c r="AH370" s="1">
        <v>0</v>
      </c>
      <c r="AJ370" s="1">
        <v>1.850481502226</v>
      </c>
      <c r="AL370" s="1">
        <v>0</v>
      </c>
      <c r="AN370" s="1">
        <v>0.056023014260000004</v>
      </c>
      <c r="AP370" s="1">
        <v>0</v>
      </c>
      <c r="AR370" s="1">
        <v>0</v>
      </c>
      <c r="AT370" s="1">
        <v>0</v>
      </c>
      <c r="AV370" s="1">
        <v>0</v>
      </c>
      <c r="AX370" s="1">
        <v>0.034613925701</v>
      </c>
      <c r="AZ370" s="1">
        <v>0</v>
      </c>
      <c r="BB370" s="1">
        <v>0</v>
      </c>
      <c r="BD370" s="27">
        <v>-3.21698861947</v>
      </c>
      <c r="BF370" s="31">
        <v>0.5</v>
      </c>
      <c r="BH370" s="27">
        <v>1.795534559023</v>
      </c>
    </row>
    <row r="371" spans="1:60" ht="12.75">
      <c r="A371" t="s">
        <v>308</v>
      </c>
      <c r="B371" t="s">
        <v>710</v>
      </c>
      <c r="D371" s="1">
        <v>4.515111343865</v>
      </c>
      <c r="F371" s="1">
        <v>2.425360028204</v>
      </c>
      <c r="H371" s="1">
        <v>0</v>
      </c>
      <c r="J371" s="1">
        <v>2.197617863928</v>
      </c>
      <c r="L371" s="1">
        <v>0</v>
      </c>
      <c r="N371" s="1">
        <v>0.111624413996</v>
      </c>
      <c r="P371" s="1">
        <v>0</v>
      </c>
      <c r="R371" s="1">
        <v>0</v>
      </c>
      <c r="T371" s="1">
        <v>0.033016637514000004</v>
      </c>
      <c r="V371" s="1">
        <v>0</v>
      </c>
      <c r="X371" s="1">
        <v>0</v>
      </c>
      <c r="Z371" s="1">
        <v>0</v>
      </c>
      <c r="AB371" s="27">
        <v>0.076979</v>
      </c>
      <c r="AD371" s="1">
        <v>0.006122112766</v>
      </c>
      <c r="AF371" s="1">
        <v>2.089751315661</v>
      </c>
      <c r="AH371" s="1">
        <v>0</v>
      </c>
      <c r="AJ371" s="1">
        <v>1.989192623876</v>
      </c>
      <c r="AL371" s="1">
        <v>0</v>
      </c>
      <c r="AN371" s="1">
        <v>0.077284260123</v>
      </c>
      <c r="AP371" s="1">
        <v>0</v>
      </c>
      <c r="AR371" s="1">
        <v>0</v>
      </c>
      <c r="AT371" s="1">
        <v>0</v>
      </c>
      <c r="AV371" s="1">
        <v>0</v>
      </c>
      <c r="AX371" s="1">
        <v>0.023274431663</v>
      </c>
      <c r="AZ371" s="1">
        <v>0</v>
      </c>
      <c r="BB371" s="1">
        <v>0</v>
      </c>
      <c r="BD371" s="27">
        <v>-11.633657877564</v>
      </c>
      <c r="BF371" s="31">
        <v>0.5</v>
      </c>
      <c r="BH371" s="27">
        <v>1.933019966987</v>
      </c>
    </row>
    <row r="372" spans="1:60" ht="12.75">
      <c r="A372" t="s">
        <v>309</v>
      </c>
      <c r="B372" t="s">
        <v>711</v>
      </c>
      <c r="D372" s="1">
        <v>6.322584388894</v>
      </c>
      <c r="F372" s="1">
        <v>3.3704756988180002</v>
      </c>
      <c r="H372" s="1">
        <v>0</v>
      </c>
      <c r="J372" s="1">
        <v>3.161045435863</v>
      </c>
      <c r="L372" s="1">
        <v>0</v>
      </c>
      <c r="N372" s="1">
        <v>0.101821828401</v>
      </c>
      <c r="P372" s="1">
        <v>0</v>
      </c>
      <c r="R372" s="1">
        <v>0</v>
      </c>
      <c r="T372" s="1">
        <v>0.028887968986</v>
      </c>
      <c r="V372" s="1">
        <v>0</v>
      </c>
      <c r="X372" s="1">
        <v>0</v>
      </c>
      <c r="Z372" s="1">
        <v>0</v>
      </c>
      <c r="AB372" s="27">
        <v>0.070072</v>
      </c>
      <c r="AD372" s="1">
        <v>0.008648465568</v>
      </c>
      <c r="AF372" s="1">
        <v>2.952108690077</v>
      </c>
      <c r="AH372" s="1">
        <v>0</v>
      </c>
      <c r="AJ372" s="1">
        <v>2.861247338751</v>
      </c>
      <c r="AL372" s="1">
        <v>0</v>
      </c>
      <c r="AN372" s="1">
        <v>0.07049734364200001</v>
      </c>
      <c r="AP372" s="1">
        <v>0</v>
      </c>
      <c r="AR372" s="1">
        <v>0</v>
      </c>
      <c r="AT372" s="1">
        <v>0</v>
      </c>
      <c r="AV372" s="1">
        <v>0</v>
      </c>
      <c r="AX372" s="1">
        <v>0.020364007684</v>
      </c>
      <c r="AZ372" s="1">
        <v>0</v>
      </c>
      <c r="BB372" s="1">
        <v>0</v>
      </c>
      <c r="BD372" s="27">
        <v>-9.374628008964</v>
      </c>
      <c r="BF372" s="31">
        <v>0.5</v>
      </c>
      <c r="BH372" s="27">
        <v>2.730700538321</v>
      </c>
    </row>
    <row r="373" spans="1:60" ht="12.75">
      <c r="A373" t="s">
        <v>310</v>
      </c>
      <c r="B373" t="s">
        <v>712</v>
      </c>
      <c r="D373" s="1">
        <v>6.50404091975</v>
      </c>
      <c r="F373" s="1">
        <v>3.4677438448589997</v>
      </c>
      <c r="H373" s="1">
        <v>0</v>
      </c>
      <c r="J373" s="1">
        <v>3.2442104254629998</v>
      </c>
      <c r="L373" s="1">
        <v>0</v>
      </c>
      <c r="N373" s="1">
        <v>0.10393717272400001</v>
      </c>
      <c r="P373" s="1">
        <v>0</v>
      </c>
      <c r="R373" s="1">
        <v>0</v>
      </c>
      <c r="T373" s="1">
        <v>0.039451143726000004</v>
      </c>
      <c r="V373" s="1">
        <v>0</v>
      </c>
      <c r="X373" s="1">
        <v>0</v>
      </c>
      <c r="Z373" s="1">
        <v>0</v>
      </c>
      <c r="AB373" s="27">
        <v>0.07125</v>
      </c>
      <c r="AD373" s="1">
        <v>0.008895102946</v>
      </c>
      <c r="AF373" s="1">
        <v>3.036297074892</v>
      </c>
      <c r="AH373" s="1">
        <v>0</v>
      </c>
      <c r="AJ373" s="1">
        <v>2.936524841083</v>
      </c>
      <c r="AL373" s="1">
        <v>0</v>
      </c>
      <c r="AN373" s="1">
        <v>0.071961923075</v>
      </c>
      <c r="AP373" s="1">
        <v>0</v>
      </c>
      <c r="AR373" s="1">
        <v>0</v>
      </c>
      <c r="AT373" s="1">
        <v>0</v>
      </c>
      <c r="AV373" s="1">
        <v>0</v>
      </c>
      <c r="AX373" s="1">
        <v>0.027810310733999997</v>
      </c>
      <c r="AZ373" s="1">
        <v>0</v>
      </c>
      <c r="BB373" s="1">
        <v>0</v>
      </c>
      <c r="BD373" s="27">
        <v>-7.155036991588</v>
      </c>
      <c r="BF373" s="31">
        <v>0.5</v>
      </c>
      <c r="BH373" s="27">
        <v>2.808574794275</v>
      </c>
    </row>
    <row r="374" ht="12.75">
      <c r="AD374" s="1"/>
    </row>
    <row r="375" spans="2:30" ht="12.75">
      <c r="B375" t="s">
        <v>713</v>
      </c>
      <c r="AD375" s="1"/>
    </row>
    <row r="376" spans="1:60" ht="12.75">
      <c r="A376" t="s">
        <v>311</v>
      </c>
      <c r="B376" t="s">
        <v>714</v>
      </c>
      <c r="D376" s="1">
        <v>4.25309685539</v>
      </c>
      <c r="F376" s="1">
        <v>2.2668418530839998</v>
      </c>
      <c r="H376" s="1">
        <v>0</v>
      </c>
      <c r="J376" s="1">
        <v>2.1198653787039996</v>
      </c>
      <c r="L376" s="1">
        <v>0</v>
      </c>
      <c r="N376" s="1">
        <v>0.06379092577699999</v>
      </c>
      <c r="P376" s="1">
        <v>0</v>
      </c>
      <c r="R376" s="1">
        <v>0</v>
      </c>
      <c r="T376" s="1">
        <v>0.033016637514000004</v>
      </c>
      <c r="V376" s="1">
        <v>0</v>
      </c>
      <c r="X376" s="1">
        <v>0</v>
      </c>
      <c r="Z376" s="1">
        <v>0</v>
      </c>
      <c r="AB376" s="27">
        <v>0.04435</v>
      </c>
      <c r="AD376" s="1">
        <v>0.00581891109</v>
      </c>
      <c r="AF376" s="1">
        <v>1.9862550023060002</v>
      </c>
      <c r="AH376" s="1">
        <v>0</v>
      </c>
      <c r="AJ376" s="1">
        <v>1.918814296217</v>
      </c>
      <c r="AL376" s="1">
        <v>0</v>
      </c>
      <c r="AN376" s="1">
        <v>0.044166274426000005</v>
      </c>
      <c r="AP376" s="1">
        <v>0</v>
      </c>
      <c r="AR376" s="1">
        <v>0</v>
      </c>
      <c r="AT376" s="1">
        <v>0</v>
      </c>
      <c r="AV376" s="1">
        <v>0</v>
      </c>
      <c r="AX376" s="1">
        <v>0.023274431663</v>
      </c>
      <c r="AZ376" s="1">
        <v>0</v>
      </c>
      <c r="BB376" s="1">
        <v>0</v>
      </c>
      <c r="BD376" s="27">
        <v>-13.539471871316001</v>
      </c>
      <c r="BF376" s="31">
        <v>0.5</v>
      </c>
      <c r="BH376" s="27">
        <v>1.8372858771329998</v>
      </c>
    </row>
    <row r="377" spans="1:60" ht="12.75">
      <c r="A377" t="s">
        <v>312</v>
      </c>
      <c r="B377" t="s">
        <v>715</v>
      </c>
      <c r="D377" s="1">
        <v>8.165309097487</v>
      </c>
      <c r="F377" s="1">
        <v>4.342167381191</v>
      </c>
      <c r="H377" s="1">
        <v>0</v>
      </c>
      <c r="J377" s="1">
        <v>4.099601069588</v>
      </c>
      <c r="L377" s="1">
        <v>0</v>
      </c>
      <c r="N377" s="1">
        <v>0.100816510423</v>
      </c>
      <c r="P377" s="1">
        <v>0</v>
      </c>
      <c r="R377" s="1">
        <v>0</v>
      </c>
      <c r="T377" s="1">
        <v>0.060362566715</v>
      </c>
      <c r="V377" s="1">
        <v>0</v>
      </c>
      <c r="X377" s="1">
        <v>0</v>
      </c>
      <c r="Z377" s="1">
        <v>0</v>
      </c>
      <c r="AB377" s="27">
        <v>0.070187</v>
      </c>
      <c r="AD377" s="1">
        <v>0.011200234464</v>
      </c>
      <c r="AF377" s="1">
        <v>3.823141716296</v>
      </c>
      <c r="AH377" s="1">
        <v>0</v>
      </c>
      <c r="AJ377" s="1">
        <v>3.71078900582</v>
      </c>
      <c r="AL377" s="1">
        <v>0</v>
      </c>
      <c r="AN377" s="1">
        <v>0.069801301859</v>
      </c>
      <c r="AP377" s="1">
        <v>0</v>
      </c>
      <c r="AR377" s="1">
        <v>0</v>
      </c>
      <c r="AT377" s="1">
        <v>0</v>
      </c>
      <c r="AV377" s="1">
        <v>0</v>
      </c>
      <c r="AX377" s="1">
        <v>0.042551408617</v>
      </c>
      <c r="AZ377" s="1">
        <v>0</v>
      </c>
      <c r="BB377" s="1">
        <v>0</v>
      </c>
      <c r="BD377" s="27">
        <v>-13.727671033742</v>
      </c>
      <c r="BF377" s="31">
        <v>0.5</v>
      </c>
      <c r="BH377" s="27">
        <v>3.536406087574</v>
      </c>
    </row>
    <row r="378" spans="1:60" ht="12.75">
      <c r="A378" t="s">
        <v>313</v>
      </c>
      <c r="B378" t="s">
        <v>716</v>
      </c>
      <c r="D378" s="1">
        <v>3.426478279863</v>
      </c>
      <c r="F378" s="1">
        <v>1.849601136897</v>
      </c>
      <c r="H378" s="1">
        <v>0</v>
      </c>
      <c r="J378" s="1">
        <v>1.6379152957079999</v>
      </c>
      <c r="L378" s="1">
        <v>0</v>
      </c>
      <c r="N378" s="1">
        <v>0.082118419584</v>
      </c>
      <c r="P378" s="1">
        <v>0</v>
      </c>
      <c r="R378" s="1">
        <v>0</v>
      </c>
      <c r="T378" s="1">
        <v>0.053123819447</v>
      </c>
      <c r="V378" s="1">
        <v>0</v>
      </c>
      <c r="X378" s="1">
        <v>0</v>
      </c>
      <c r="Z378" s="1">
        <v>0.015751</v>
      </c>
      <c r="AB378" s="27">
        <v>0.056073</v>
      </c>
      <c r="AD378" s="1">
        <v>0.004619602158</v>
      </c>
      <c r="AF378" s="1">
        <v>1.5768771429669999</v>
      </c>
      <c r="AH378" s="1">
        <v>0</v>
      </c>
      <c r="AJ378" s="1">
        <v>1.482573052501</v>
      </c>
      <c r="AL378" s="1">
        <v>0</v>
      </c>
      <c r="AN378" s="1">
        <v>0.056855494894000005</v>
      </c>
      <c r="AP378" s="1">
        <v>0</v>
      </c>
      <c r="AR378" s="1">
        <v>0</v>
      </c>
      <c r="AT378" s="1">
        <v>0</v>
      </c>
      <c r="AV378" s="1">
        <v>0</v>
      </c>
      <c r="AX378" s="1">
        <v>0.037448595571</v>
      </c>
      <c r="AZ378" s="1">
        <v>0</v>
      </c>
      <c r="BB378" s="1">
        <v>0</v>
      </c>
      <c r="BD378" s="27">
        <v>-11.690651623442</v>
      </c>
      <c r="BF378" s="31">
        <v>0.5</v>
      </c>
      <c r="BH378" s="27">
        <v>1.458611357244</v>
      </c>
    </row>
    <row r="379" spans="1:60" ht="12.75">
      <c r="A379" t="s">
        <v>314</v>
      </c>
      <c r="B379" t="s">
        <v>717</v>
      </c>
      <c r="D379" s="1">
        <v>4.941422651575</v>
      </c>
      <c r="F379" s="1">
        <v>2.6269457787620003</v>
      </c>
      <c r="H379" s="1">
        <v>0</v>
      </c>
      <c r="J379" s="1">
        <v>2.487280761055</v>
      </c>
      <c r="L379" s="1">
        <v>0</v>
      </c>
      <c r="N379" s="1">
        <v>0.061715582403</v>
      </c>
      <c r="P379" s="1">
        <v>0</v>
      </c>
      <c r="R379" s="1">
        <v>0</v>
      </c>
      <c r="T379" s="1">
        <v>0.028887968986</v>
      </c>
      <c r="V379" s="1">
        <v>0</v>
      </c>
      <c r="X379" s="1">
        <v>0</v>
      </c>
      <c r="Z379" s="1">
        <v>0</v>
      </c>
      <c r="AB379" s="27">
        <v>0.042281</v>
      </c>
      <c r="AD379" s="1">
        <v>0.006780466317999999</v>
      </c>
      <c r="AF379" s="1">
        <v>2.314476872813</v>
      </c>
      <c r="AH379" s="1">
        <v>0</v>
      </c>
      <c r="AJ379" s="1">
        <v>2.251383475085</v>
      </c>
      <c r="AL379" s="1">
        <v>0</v>
      </c>
      <c r="AN379" s="1">
        <v>0.042729390044</v>
      </c>
      <c r="AP379" s="1">
        <v>0</v>
      </c>
      <c r="AR379" s="1">
        <v>0</v>
      </c>
      <c r="AT379" s="1">
        <v>0</v>
      </c>
      <c r="AV379" s="1">
        <v>0</v>
      </c>
      <c r="AX379" s="1">
        <v>0.020364007684</v>
      </c>
      <c r="AZ379" s="1">
        <v>0</v>
      </c>
      <c r="BB379" s="1">
        <v>0</v>
      </c>
      <c r="BD379" s="27">
        <v>-8.799122601025001</v>
      </c>
      <c r="BF379" s="31">
        <v>0.5</v>
      </c>
      <c r="BH379" s="27">
        <v>2.140891107352</v>
      </c>
    </row>
    <row r="380" spans="1:60" ht="12.75">
      <c r="A380" t="s">
        <v>315</v>
      </c>
      <c r="B380" t="s">
        <v>718</v>
      </c>
      <c r="D380" s="1">
        <v>2.568423806322</v>
      </c>
      <c r="F380" s="1">
        <v>1.386033239672</v>
      </c>
      <c r="H380" s="1">
        <v>0</v>
      </c>
      <c r="J380" s="1">
        <v>1.236430461305</v>
      </c>
      <c r="L380" s="1">
        <v>0</v>
      </c>
      <c r="N380" s="1">
        <v>0.049512939844</v>
      </c>
      <c r="P380" s="1">
        <v>0</v>
      </c>
      <c r="R380" s="1">
        <v>0</v>
      </c>
      <c r="T380" s="1">
        <v>0.041059625839</v>
      </c>
      <c r="V380" s="1">
        <v>0</v>
      </c>
      <c r="X380" s="1">
        <v>0</v>
      </c>
      <c r="Z380" s="1">
        <v>0.021311294118</v>
      </c>
      <c r="AB380" s="27">
        <v>0.034255</v>
      </c>
      <c r="AD380" s="1">
        <v>0.003463918567</v>
      </c>
      <c r="AF380" s="1">
        <v>1.1823905666499999</v>
      </c>
      <c r="AH380" s="1">
        <v>0</v>
      </c>
      <c r="AJ380" s="1">
        <v>1.1191656174320002</v>
      </c>
      <c r="AL380" s="1">
        <v>0</v>
      </c>
      <c r="AN380" s="1">
        <v>0.034280770536</v>
      </c>
      <c r="AP380" s="1">
        <v>0</v>
      </c>
      <c r="AR380" s="1">
        <v>0</v>
      </c>
      <c r="AT380" s="1">
        <v>0</v>
      </c>
      <c r="AV380" s="1">
        <v>0</v>
      </c>
      <c r="AX380" s="1">
        <v>0.028944178682000003</v>
      </c>
      <c r="AZ380" s="1">
        <v>0</v>
      </c>
      <c r="BB380" s="1">
        <v>0</v>
      </c>
      <c r="BD380" s="27">
        <v>-3.881453137881</v>
      </c>
      <c r="BF380" s="31">
        <v>0.5</v>
      </c>
      <c r="BH380" s="27">
        <v>1.093711274151</v>
      </c>
    </row>
    <row r="381" spans="1:60" ht="12.75">
      <c r="A381" t="s">
        <v>316</v>
      </c>
      <c r="B381" t="s">
        <v>719</v>
      </c>
      <c r="D381" s="1">
        <v>4.593929358775</v>
      </c>
      <c r="F381" s="1">
        <v>2.4532630809960003</v>
      </c>
      <c r="H381" s="1">
        <v>0</v>
      </c>
      <c r="J381" s="1">
        <v>2.278750568231</v>
      </c>
      <c r="L381" s="1">
        <v>0</v>
      </c>
      <c r="N381" s="1">
        <v>0.083297271092</v>
      </c>
      <c r="P381" s="1">
        <v>0</v>
      </c>
      <c r="R381" s="1">
        <v>0</v>
      </c>
      <c r="T381" s="1">
        <v>0.028887968986</v>
      </c>
      <c r="V381" s="1">
        <v>0</v>
      </c>
      <c r="X381" s="1">
        <v>0</v>
      </c>
      <c r="Z381" s="1">
        <v>0</v>
      </c>
      <c r="AB381" s="27">
        <v>0.056056</v>
      </c>
      <c r="AD381" s="1">
        <v>0.006271272686</v>
      </c>
      <c r="AF381" s="1">
        <v>2.1406662777789998</v>
      </c>
      <c r="AH381" s="1">
        <v>0</v>
      </c>
      <c r="AJ381" s="1">
        <v>2.062630585772</v>
      </c>
      <c r="AL381" s="1">
        <v>0</v>
      </c>
      <c r="AN381" s="1">
        <v>0.057671684322000004</v>
      </c>
      <c r="AP381" s="1">
        <v>0</v>
      </c>
      <c r="AR381" s="1">
        <v>0</v>
      </c>
      <c r="AT381" s="1">
        <v>0</v>
      </c>
      <c r="AV381" s="1">
        <v>0</v>
      </c>
      <c r="AX381" s="1">
        <v>0.020364007684</v>
      </c>
      <c r="AZ381" s="1">
        <v>0</v>
      </c>
      <c r="BB381" s="1">
        <v>0</v>
      </c>
      <c r="BD381" s="27">
        <v>-16.516962646334</v>
      </c>
      <c r="BF381" s="31">
        <v>0.5</v>
      </c>
      <c r="BH381" s="27">
        <v>1.9801163069460002</v>
      </c>
    </row>
    <row r="382" spans="1:60" ht="12.75">
      <c r="A382" t="s">
        <v>317</v>
      </c>
      <c r="B382" t="s">
        <v>720</v>
      </c>
      <c r="D382" s="1">
        <v>2.951636870992</v>
      </c>
      <c r="F382" s="1">
        <v>1.5780860171950002</v>
      </c>
      <c r="H382" s="1">
        <v>0</v>
      </c>
      <c r="J382" s="1">
        <v>1.4540811926889998</v>
      </c>
      <c r="L382" s="1">
        <v>0</v>
      </c>
      <c r="N382" s="1">
        <v>0.053458915850999995</v>
      </c>
      <c r="P382" s="1">
        <v>0</v>
      </c>
      <c r="R382" s="1">
        <v>0</v>
      </c>
      <c r="T382" s="1">
        <v>0.028887968986</v>
      </c>
      <c r="V382" s="1">
        <v>0</v>
      </c>
      <c r="X382" s="1">
        <v>0</v>
      </c>
      <c r="Z382" s="1">
        <v>0</v>
      </c>
      <c r="AB382" s="27">
        <v>0.037634</v>
      </c>
      <c r="AD382" s="1">
        <v>0.004023939669</v>
      </c>
      <c r="AF382" s="1">
        <v>1.373550853796</v>
      </c>
      <c r="AH382" s="1">
        <v>0</v>
      </c>
      <c r="AJ382" s="1">
        <v>1.316174040306</v>
      </c>
      <c r="AL382" s="1">
        <v>0</v>
      </c>
      <c r="AN382" s="1">
        <v>0.037012805807</v>
      </c>
      <c r="AP382" s="1">
        <v>0</v>
      </c>
      <c r="AR382" s="1">
        <v>0</v>
      </c>
      <c r="AT382" s="1">
        <v>0</v>
      </c>
      <c r="AV382" s="1">
        <v>0</v>
      </c>
      <c r="AX382" s="1">
        <v>0.020364007684</v>
      </c>
      <c r="AZ382" s="1">
        <v>0</v>
      </c>
      <c r="BB382" s="1">
        <v>0</v>
      </c>
      <c r="BD382" s="27">
        <v>-3.4460574914179998</v>
      </c>
      <c r="BF382" s="31">
        <v>0.5</v>
      </c>
      <c r="BH382" s="27">
        <v>1.270534539762</v>
      </c>
    </row>
    <row r="383" ht="12.75">
      <c r="AD383" s="1"/>
    </row>
    <row r="384" spans="2:30" ht="12.75">
      <c r="B384" t="s">
        <v>721</v>
      </c>
      <c r="AD384" s="1"/>
    </row>
    <row r="385" spans="1:60" ht="12.75">
      <c r="A385" t="s">
        <v>318</v>
      </c>
      <c r="B385" t="s">
        <v>722</v>
      </c>
      <c r="D385" s="1">
        <v>5.138925409277</v>
      </c>
      <c r="F385" s="1">
        <v>2.731647972891</v>
      </c>
      <c r="H385" s="1">
        <v>0</v>
      </c>
      <c r="J385" s="1">
        <v>2.5862524667819997</v>
      </c>
      <c r="L385" s="1">
        <v>0</v>
      </c>
      <c r="N385" s="1">
        <v>0.048410560739</v>
      </c>
      <c r="P385" s="1">
        <v>0</v>
      </c>
      <c r="R385" s="1">
        <v>0</v>
      </c>
      <c r="T385" s="1">
        <v>0.04651714094</v>
      </c>
      <c r="V385" s="1">
        <v>0</v>
      </c>
      <c r="X385" s="1">
        <v>0</v>
      </c>
      <c r="Z385" s="1">
        <v>0.009998470588</v>
      </c>
      <c r="AB385" s="27">
        <v>0.033417</v>
      </c>
      <c r="AD385" s="1">
        <v>0.007052333842</v>
      </c>
      <c r="AF385" s="1">
        <v>2.407277436386</v>
      </c>
      <c r="AH385" s="1">
        <v>0</v>
      </c>
      <c r="AJ385" s="1">
        <v>2.340968561844</v>
      </c>
      <c r="AL385" s="1">
        <v>0</v>
      </c>
      <c r="AN385" s="1">
        <v>0.033517527527999996</v>
      </c>
      <c r="AP385" s="1">
        <v>0</v>
      </c>
      <c r="AR385" s="1">
        <v>0</v>
      </c>
      <c r="AT385" s="1">
        <v>0</v>
      </c>
      <c r="AV385" s="1">
        <v>0</v>
      </c>
      <c r="AX385" s="1">
        <v>0.032791347014</v>
      </c>
      <c r="AZ385" s="1">
        <v>0</v>
      </c>
      <c r="BB385" s="1">
        <v>0</v>
      </c>
      <c r="BD385" s="27">
        <v>-5.033847409462999</v>
      </c>
      <c r="BF385" s="31">
        <v>0.5</v>
      </c>
      <c r="BH385" s="27">
        <v>2.2267316286570003</v>
      </c>
    </row>
    <row r="386" spans="1:60" ht="12.75">
      <c r="A386" t="s">
        <v>319</v>
      </c>
      <c r="B386" t="s">
        <v>723</v>
      </c>
      <c r="D386" s="1">
        <v>11.655433008613</v>
      </c>
      <c r="F386" s="1">
        <v>6.177315847371</v>
      </c>
      <c r="H386" s="1">
        <v>0</v>
      </c>
      <c r="J386" s="1">
        <v>5.947084793339</v>
      </c>
      <c r="L386" s="1">
        <v>0</v>
      </c>
      <c r="N386" s="1">
        <v>0.07911893663</v>
      </c>
      <c r="P386" s="1">
        <v>0</v>
      </c>
      <c r="R386" s="1">
        <v>0</v>
      </c>
      <c r="T386" s="1">
        <v>0.057145602489</v>
      </c>
      <c r="V386" s="1">
        <v>0</v>
      </c>
      <c r="X386" s="1">
        <v>0</v>
      </c>
      <c r="Z386" s="1">
        <v>0.077917882353</v>
      </c>
      <c r="AB386" s="27">
        <v>0</v>
      </c>
      <c r="AD386" s="1">
        <v>0.01604863256</v>
      </c>
      <c r="AF386" s="1">
        <v>5.478117161241999</v>
      </c>
      <c r="AH386" s="1">
        <v>0</v>
      </c>
      <c r="AJ386" s="1">
        <v>5.383054715130999</v>
      </c>
      <c r="AL386" s="1">
        <v>0</v>
      </c>
      <c r="AN386" s="1">
        <v>0.054778773391</v>
      </c>
      <c r="AP386" s="1">
        <v>0</v>
      </c>
      <c r="AR386" s="1">
        <v>0</v>
      </c>
      <c r="AT386" s="1">
        <v>0</v>
      </c>
      <c r="AV386" s="1">
        <v>0</v>
      </c>
      <c r="AX386" s="1">
        <v>0.040283672721</v>
      </c>
      <c r="AZ386" s="1">
        <v>0</v>
      </c>
      <c r="BB386" s="1">
        <v>0</v>
      </c>
      <c r="BD386" s="27">
        <v>-7.070570878391001</v>
      </c>
      <c r="BF386" s="31">
        <v>0.5</v>
      </c>
      <c r="BH386" s="27">
        <v>5.0672583741490005</v>
      </c>
    </row>
    <row r="387" spans="1:60" ht="12.75">
      <c r="A387" t="s">
        <v>320</v>
      </c>
      <c r="B387" t="s">
        <v>724</v>
      </c>
      <c r="D387" s="1">
        <v>7.195620874169999</v>
      </c>
      <c r="F387" s="1">
        <v>3.7986970158139997</v>
      </c>
      <c r="H387" s="1">
        <v>0</v>
      </c>
      <c r="J387" s="1">
        <v>3.632265752615</v>
      </c>
      <c r="L387" s="1">
        <v>0</v>
      </c>
      <c r="N387" s="1">
        <v>0.09226807224</v>
      </c>
      <c r="P387" s="1">
        <v>0</v>
      </c>
      <c r="R387" s="1">
        <v>0</v>
      </c>
      <c r="T387" s="1">
        <v>0.064211599703</v>
      </c>
      <c r="V387" s="1">
        <v>0</v>
      </c>
      <c r="X387" s="1">
        <v>0</v>
      </c>
      <c r="Z387" s="1">
        <v>0</v>
      </c>
      <c r="AB387" s="27">
        <v>0</v>
      </c>
      <c r="AD387" s="1">
        <v>0.009951591255</v>
      </c>
      <c r="AF387" s="1">
        <v>3.3969238583570003</v>
      </c>
      <c r="AH387" s="1">
        <v>0</v>
      </c>
      <c r="AJ387" s="1">
        <v>3.28777644269</v>
      </c>
      <c r="AL387" s="1">
        <v>0</v>
      </c>
      <c r="AN387" s="1">
        <v>0.063882706666</v>
      </c>
      <c r="AP387" s="1">
        <v>0</v>
      </c>
      <c r="AR387" s="1">
        <v>0</v>
      </c>
      <c r="AT387" s="1">
        <v>0</v>
      </c>
      <c r="AV387" s="1">
        <v>0</v>
      </c>
      <c r="AX387" s="1">
        <v>0.045264709</v>
      </c>
      <c r="AZ387" s="1">
        <v>0</v>
      </c>
      <c r="BB387" s="1">
        <v>0</v>
      </c>
      <c r="BD387" s="27">
        <v>-12.588660084934</v>
      </c>
      <c r="BF387" s="31">
        <v>0.5</v>
      </c>
      <c r="BH387" s="27">
        <v>3.14215456898</v>
      </c>
    </row>
    <row r="388" spans="1:60" ht="12.75">
      <c r="A388" t="s">
        <v>321</v>
      </c>
      <c r="B388" t="s">
        <v>725</v>
      </c>
      <c r="D388" s="1">
        <v>5.914655429464</v>
      </c>
      <c r="F388" s="1">
        <v>3.141570678575</v>
      </c>
      <c r="H388" s="1">
        <v>0</v>
      </c>
      <c r="J388" s="1">
        <v>2.971066241714</v>
      </c>
      <c r="L388" s="1">
        <v>0</v>
      </c>
      <c r="N388" s="1">
        <v>0.075134136172</v>
      </c>
      <c r="P388" s="1">
        <v>0</v>
      </c>
      <c r="R388" s="1">
        <v>0</v>
      </c>
      <c r="T388" s="1">
        <v>0.045080831122</v>
      </c>
      <c r="V388" s="1">
        <v>0</v>
      </c>
      <c r="X388" s="1">
        <v>0</v>
      </c>
      <c r="Z388" s="1">
        <v>0.042165470588</v>
      </c>
      <c r="AB388" s="27">
        <v>0</v>
      </c>
      <c r="AD388" s="1">
        <v>0.008123998979</v>
      </c>
      <c r="AF388" s="1">
        <v>2.773084750889</v>
      </c>
      <c r="AH388" s="1">
        <v>0</v>
      </c>
      <c r="AJ388" s="1">
        <v>2.689286044708</v>
      </c>
      <c r="AL388" s="1">
        <v>0</v>
      </c>
      <c r="AN388" s="1">
        <v>0.052019857629</v>
      </c>
      <c r="AP388" s="1">
        <v>0</v>
      </c>
      <c r="AR388" s="1">
        <v>0</v>
      </c>
      <c r="AT388" s="1">
        <v>0</v>
      </c>
      <c r="AV388" s="1">
        <v>0</v>
      </c>
      <c r="AX388" s="1">
        <v>0.031778848552</v>
      </c>
      <c r="AZ388" s="1">
        <v>0</v>
      </c>
      <c r="BB388" s="1">
        <v>0</v>
      </c>
      <c r="BD388" s="27">
        <v>-6.051337145889</v>
      </c>
      <c r="BF388" s="31">
        <v>0.5</v>
      </c>
      <c r="BH388" s="27">
        <v>2.5651033945729997</v>
      </c>
    </row>
    <row r="389" spans="1:60" ht="12.75">
      <c r="A389" t="s">
        <v>322</v>
      </c>
      <c r="B389" t="s">
        <v>726</v>
      </c>
      <c r="D389" s="1">
        <v>6.371627807538</v>
      </c>
      <c r="F389" s="1">
        <v>3.3919070711340003</v>
      </c>
      <c r="H389" s="1">
        <v>0</v>
      </c>
      <c r="J389" s="1">
        <v>3.204412138584</v>
      </c>
      <c r="L389" s="1">
        <v>0</v>
      </c>
      <c r="N389" s="1">
        <v>0.068520449792</v>
      </c>
      <c r="P389" s="1">
        <v>0</v>
      </c>
      <c r="R389" s="1">
        <v>0</v>
      </c>
      <c r="T389" s="1">
        <v>0.045080831122</v>
      </c>
      <c r="V389" s="1">
        <v>0</v>
      </c>
      <c r="X389" s="1">
        <v>0</v>
      </c>
      <c r="Z389" s="1">
        <v>0.018670294118000003</v>
      </c>
      <c r="AB389" s="27">
        <v>0.046494</v>
      </c>
      <c r="AD389" s="1">
        <v>0.008729357519</v>
      </c>
      <c r="AF389" s="1">
        <v>2.979720736405</v>
      </c>
      <c r="AH389" s="1">
        <v>0</v>
      </c>
      <c r="AJ389" s="1">
        <v>2.900501080991</v>
      </c>
      <c r="AL389" s="1">
        <v>0</v>
      </c>
      <c r="AN389" s="1">
        <v>0.047440806861999994</v>
      </c>
      <c r="AP389" s="1">
        <v>0</v>
      </c>
      <c r="AR389" s="1">
        <v>0</v>
      </c>
      <c r="AT389" s="1">
        <v>0</v>
      </c>
      <c r="AV389" s="1">
        <v>0</v>
      </c>
      <c r="AX389" s="1">
        <v>0.031778848552</v>
      </c>
      <c r="AZ389" s="1">
        <v>0</v>
      </c>
      <c r="BB389" s="1">
        <v>0</v>
      </c>
      <c r="BD389" s="27">
        <v>-6.569240124526</v>
      </c>
      <c r="BF389" s="31">
        <v>0.5</v>
      </c>
      <c r="BH389" s="27">
        <v>2.7562416811739996</v>
      </c>
    </row>
    <row r="390" spans="1:60" ht="12.75">
      <c r="A390" t="s">
        <v>323</v>
      </c>
      <c r="B390" t="s">
        <v>727</v>
      </c>
      <c r="D390" s="1">
        <v>6.957509210136</v>
      </c>
      <c r="F390" s="1">
        <v>3.6896610607739997</v>
      </c>
      <c r="H390" s="1">
        <v>0</v>
      </c>
      <c r="J390" s="1">
        <v>3.4918330749189996</v>
      </c>
      <c r="L390" s="1">
        <v>0</v>
      </c>
      <c r="N390" s="1">
        <v>0.092534549153</v>
      </c>
      <c r="P390" s="1">
        <v>0</v>
      </c>
      <c r="R390" s="1">
        <v>0</v>
      </c>
      <c r="T390" s="1">
        <v>0.061166807772</v>
      </c>
      <c r="V390" s="1">
        <v>0</v>
      </c>
      <c r="X390" s="1">
        <v>0</v>
      </c>
      <c r="Z390" s="1">
        <v>0.034553176471</v>
      </c>
      <c r="AB390" s="27">
        <v>0</v>
      </c>
      <c r="AD390" s="1">
        <v>0.009573452459</v>
      </c>
      <c r="AF390" s="1">
        <v>3.267848149362</v>
      </c>
      <c r="AH390" s="1">
        <v>0</v>
      </c>
      <c r="AJ390" s="1">
        <v>3.160662602196</v>
      </c>
      <c r="AL390" s="1">
        <v>0</v>
      </c>
      <c r="AN390" s="1">
        <v>0.064067204576</v>
      </c>
      <c r="AP390" s="1">
        <v>0</v>
      </c>
      <c r="AR390" s="1">
        <v>0</v>
      </c>
      <c r="AT390" s="1">
        <v>0</v>
      </c>
      <c r="AV390" s="1">
        <v>0</v>
      </c>
      <c r="AX390" s="1">
        <v>0.043118342591</v>
      </c>
      <c r="AZ390" s="1">
        <v>0</v>
      </c>
      <c r="BB390" s="1">
        <v>0</v>
      </c>
      <c r="BD390" s="27">
        <v>-12.525748931363</v>
      </c>
      <c r="BF390" s="31">
        <v>0.5</v>
      </c>
      <c r="BH390" s="27">
        <v>3.02275953816</v>
      </c>
    </row>
    <row r="391" spans="1:60" ht="12.75">
      <c r="A391" t="s">
        <v>324</v>
      </c>
      <c r="B391" t="s">
        <v>728</v>
      </c>
      <c r="D391" s="1">
        <v>5.757722622902</v>
      </c>
      <c r="F391" s="1">
        <v>3.065705376839</v>
      </c>
      <c r="H391" s="1">
        <v>0</v>
      </c>
      <c r="J391" s="1">
        <v>2.8804264890919997</v>
      </c>
      <c r="L391" s="1">
        <v>0</v>
      </c>
      <c r="N391" s="1">
        <v>0.08473259927599999</v>
      </c>
      <c r="P391" s="1">
        <v>0</v>
      </c>
      <c r="R391" s="1">
        <v>0</v>
      </c>
      <c r="T391" s="1">
        <v>0.037037842796999995</v>
      </c>
      <c r="V391" s="1">
        <v>0</v>
      </c>
      <c r="X391" s="1">
        <v>0</v>
      </c>
      <c r="Z391" s="1">
        <v>0.055621941176</v>
      </c>
      <c r="AB391" s="27">
        <v>0</v>
      </c>
      <c r="AD391" s="1">
        <v>0.007886504497</v>
      </c>
      <c r="AF391" s="1">
        <v>2.692017246063</v>
      </c>
      <c r="AH391" s="1">
        <v>0</v>
      </c>
      <c r="AJ391" s="1">
        <v>2.607242696634</v>
      </c>
      <c r="AL391" s="1">
        <v>0</v>
      </c>
      <c r="AN391" s="1">
        <v>0.058665447897</v>
      </c>
      <c r="AP391" s="1">
        <v>0</v>
      </c>
      <c r="AR391" s="1">
        <v>0</v>
      </c>
      <c r="AT391" s="1">
        <v>0</v>
      </c>
      <c r="AV391" s="1">
        <v>0</v>
      </c>
      <c r="AX391" s="1">
        <v>0.026109101532000002</v>
      </c>
      <c r="AZ391" s="1">
        <v>0</v>
      </c>
      <c r="BB391" s="1">
        <v>0</v>
      </c>
      <c r="BD391" s="27">
        <v>-3.398074724076</v>
      </c>
      <c r="BF391" s="31">
        <v>0.5</v>
      </c>
      <c r="BH391" s="27">
        <v>2.490115952609</v>
      </c>
    </row>
    <row r="392" ht="12.75">
      <c r="AD392" s="1"/>
    </row>
    <row r="393" spans="2:30" ht="12.75">
      <c r="B393" t="s">
        <v>729</v>
      </c>
      <c r="AD393" s="1"/>
    </row>
    <row r="394" spans="1:60" ht="12.75">
      <c r="A394" t="s">
        <v>325</v>
      </c>
      <c r="B394" t="s">
        <v>730</v>
      </c>
      <c r="D394" s="1">
        <v>7.515875956702001</v>
      </c>
      <c r="F394" s="1">
        <v>3.9896146407260002</v>
      </c>
      <c r="H394" s="1">
        <v>0</v>
      </c>
      <c r="J394" s="1">
        <v>3.799395433332</v>
      </c>
      <c r="L394" s="1">
        <v>0</v>
      </c>
      <c r="N394" s="1">
        <v>0.043204554827</v>
      </c>
      <c r="P394" s="1">
        <v>0</v>
      </c>
      <c r="R394" s="1">
        <v>0</v>
      </c>
      <c r="T394" s="1">
        <v>0.081274567465</v>
      </c>
      <c r="V394" s="1">
        <v>0</v>
      </c>
      <c r="X394" s="1">
        <v>0</v>
      </c>
      <c r="Z394" s="1">
        <v>0.055409588235</v>
      </c>
      <c r="AB394" s="27">
        <v>0</v>
      </c>
      <c r="AD394" s="1">
        <v>0.010330496867</v>
      </c>
      <c r="AF394" s="1">
        <v>3.526261315976</v>
      </c>
      <c r="AH394" s="1">
        <v>0</v>
      </c>
      <c r="AJ394" s="1">
        <v>3.439055304029</v>
      </c>
      <c r="AL394" s="1">
        <v>0</v>
      </c>
      <c r="AN394" s="1">
        <v>0.029913098168000002</v>
      </c>
      <c r="AP394" s="1">
        <v>0</v>
      </c>
      <c r="AR394" s="1">
        <v>0</v>
      </c>
      <c r="AT394" s="1">
        <v>0</v>
      </c>
      <c r="AV394" s="1">
        <v>0</v>
      </c>
      <c r="AX394" s="1">
        <v>0.057292913779000004</v>
      </c>
      <c r="AZ394" s="1">
        <v>0</v>
      </c>
      <c r="BB394" s="1">
        <v>0</v>
      </c>
      <c r="BD394" s="27">
        <v>-7.753727339388</v>
      </c>
      <c r="BF394" s="31">
        <v>0.5</v>
      </c>
      <c r="BH394" s="27">
        <v>3.2617917172779998</v>
      </c>
    </row>
    <row r="395" spans="1:60" ht="12.75">
      <c r="A395" t="s">
        <v>326</v>
      </c>
      <c r="B395" t="s">
        <v>731</v>
      </c>
      <c r="D395" s="1">
        <v>5.483395732043</v>
      </c>
      <c r="F395" s="1">
        <v>2.922426208447</v>
      </c>
      <c r="H395" s="1">
        <v>0</v>
      </c>
      <c r="J395" s="1">
        <v>2.720513522862</v>
      </c>
      <c r="L395" s="1">
        <v>0</v>
      </c>
      <c r="N395" s="1">
        <v>0.075856506258</v>
      </c>
      <c r="P395" s="1">
        <v>0</v>
      </c>
      <c r="R395" s="1">
        <v>0</v>
      </c>
      <c r="T395" s="1">
        <v>0.065188590814</v>
      </c>
      <c r="V395" s="1">
        <v>0</v>
      </c>
      <c r="X395" s="1">
        <v>0</v>
      </c>
      <c r="Z395" s="1">
        <v>0</v>
      </c>
      <c r="AB395" s="27">
        <v>0.053365</v>
      </c>
      <c r="AD395" s="1">
        <v>0.007502588512000001</v>
      </c>
      <c r="AF395" s="1">
        <v>2.560969523596</v>
      </c>
      <c r="AH395" s="1">
        <v>0</v>
      </c>
      <c r="AJ395" s="1">
        <v>2.462496106197</v>
      </c>
      <c r="AL395" s="1">
        <v>0</v>
      </c>
      <c r="AN395" s="1">
        <v>0.052519997658</v>
      </c>
      <c r="AP395" s="1">
        <v>0</v>
      </c>
      <c r="AR395" s="1">
        <v>0</v>
      </c>
      <c r="AT395" s="1">
        <v>0</v>
      </c>
      <c r="AV395" s="1">
        <v>0</v>
      </c>
      <c r="AX395" s="1">
        <v>0.045953419739999994</v>
      </c>
      <c r="AZ395" s="1">
        <v>0</v>
      </c>
      <c r="BB395" s="1">
        <v>0</v>
      </c>
      <c r="BD395" s="27">
        <v>-8.754165809255</v>
      </c>
      <c r="BF395" s="31">
        <v>0.5</v>
      </c>
      <c r="BH395" s="27">
        <v>2.368896809326</v>
      </c>
    </row>
    <row r="396" spans="1:60" ht="12.75">
      <c r="A396" t="s">
        <v>327</v>
      </c>
      <c r="B396" t="s">
        <v>732</v>
      </c>
      <c r="D396" s="1">
        <v>7.280904922096</v>
      </c>
      <c r="F396" s="1">
        <v>3.860386875932</v>
      </c>
      <c r="H396" s="1">
        <v>0</v>
      </c>
      <c r="J396" s="1">
        <v>3.695065045631</v>
      </c>
      <c r="L396" s="1">
        <v>0</v>
      </c>
      <c r="N396" s="1">
        <v>0.06781749193099999</v>
      </c>
      <c r="P396" s="1">
        <v>0</v>
      </c>
      <c r="R396" s="1">
        <v>0</v>
      </c>
      <c r="T396" s="1">
        <v>0.041059625839</v>
      </c>
      <c r="V396" s="1">
        <v>0</v>
      </c>
      <c r="X396" s="1">
        <v>0</v>
      </c>
      <c r="Z396" s="1">
        <v>0</v>
      </c>
      <c r="AB396" s="27">
        <v>0.046424</v>
      </c>
      <c r="AD396" s="1">
        <v>0.010020712531999999</v>
      </c>
      <c r="AF396" s="1">
        <v>3.420518046164</v>
      </c>
      <c r="AH396" s="1">
        <v>0</v>
      </c>
      <c r="AJ396" s="1">
        <v>3.344619760404</v>
      </c>
      <c r="AL396" s="1">
        <v>0</v>
      </c>
      <c r="AN396" s="1">
        <v>0.046954107078000004</v>
      </c>
      <c r="AP396" s="1">
        <v>0</v>
      </c>
      <c r="AR396" s="1">
        <v>0</v>
      </c>
      <c r="AT396" s="1">
        <v>0</v>
      </c>
      <c r="AV396" s="1">
        <v>0</v>
      </c>
      <c r="AX396" s="1">
        <v>0.028944178682000003</v>
      </c>
      <c r="AZ396" s="1">
        <v>0</v>
      </c>
      <c r="BB396" s="1">
        <v>0</v>
      </c>
      <c r="BD396" s="27">
        <v>-8.494697628925</v>
      </c>
      <c r="BF396" s="31">
        <v>0.5</v>
      </c>
      <c r="BH396" s="27">
        <v>3.163979192701</v>
      </c>
    </row>
    <row r="397" spans="1:60" ht="12.75">
      <c r="A397" t="s">
        <v>331</v>
      </c>
      <c r="B397" t="s">
        <v>733</v>
      </c>
      <c r="D397" s="1">
        <v>10.464959886502</v>
      </c>
      <c r="F397" s="1">
        <v>5.574463415585</v>
      </c>
      <c r="H397" s="1">
        <v>0</v>
      </c>
      <c r="J397" s="1">
        <v>5.275044316527</v>
      </c>
      <c r="L397" s="1">
        <v>0</v>
      </c>
      <c r="N397" s="1">
        <v>0.092613374553</v>
      </c>
      <c r="P397" s="1">
        <v>0</v>
      </c>
      <c r="R397" s="1">
        <v>0</v>
      </c>
      <c r="T397" s="1">
        <v>0.073231579139</v>
      </c>
      <c r="V397" s="1">
        <v>0</v>
      </c>
      <c r="X397" s="1">
        <v>0</v>
      </c>
      <c r="Z397" s="1">
        <v>0.054283</v>
      </c>
      <c r="AB397" s="27">
        <v>0.064964</v>
      </c>
      <c r="AD397" s="1">
        <v>0.014327145365</v>
      </c>
      <c r="AF397" s="1">
        <v>4.890496470917999</v>
      </c>
      <c r="AH397" s="1">
        <v>0</v>
      </c>
      <c r="AJ397" s="1">
        <v>4.774751524042</v>
      </c>
      <c r="AL397" s="1">
        <v>0</v>
      </c>
      <c r="AN397" s="1">
        <v>0.064121780116</v>
      </c>
      <c r="AP397" s="1">
        <v>0</v>
      </c>
      <c r="AR397" s="1">
        <v>0</v>
      </c>
      <c r="AT397" s="1">
        <v>0</v>
      </c>
      <c r="AV397" s="1">
        <v>0</v>
      </c>
      <c r="AX397" s="1">
        <v>0.05162316676</v>
      </c>
      <c r="AZ397" s="1">
        <v>0</v>
      </c>
      <c r="BB397" s="1">
        <v>0</v>
      </c>
      <c r="BD397" s="27">
        <v>-11.502359237514</v>
      </c>
      <c r="BF397" s="31">
        <v>0.5</v>
      </c>
      <c r="BH397" s="27">
        <v>4.523709235599</v>
      </c>
    </row>
    <row r="398" spans="1:60" ht="12.75">
      <c r="A398" t="s">
        <v>328</v>
      </c>
      <c r="B398" t="s">
        <v>734</v>
      </c>
      <c r="D398" s="1">
        <v>6.203768177845999</v>
      </c>
      <c r="F398" s="1">
        <v>3.331375928686</v>
      </c>
      <c r="H398" s="1">
        <v>0</v>
      </c>
      <c r="J398" s="1">
        <v>3.055054263901</v>
      </c>
      <c r="L398" s="1">
        <v>0</v>
      </c>
      <c r="N398" s="1">
        <v>0.08419846895199999</v>
      </c>
      <c r="P398" s="1">
        <v>0</v>
      </c>
      <c r="R398" s="1">
        <v>0</v>
      </c>
      <c r="T398" s="1">
        <v>0.069209796097</v>
      </c>
      <c r="V398" s="1">
        <v>0</v>
      </c>
      <c r="X398" s="1">
        <v>0</v>
      </c>
      <c r="Z398" s="1">
        <v>0.056738470587999995</v>
      </c>
      <c r="AB398" s="27">
        <v>0.05776</v>
      </c>
      <c r="AD398" s="1">
        <v>0.008414929148</v>
      </c>
      <c r="AF398" s="1">
        <v>2.8723922491600002</v>
      </c>
      <c r="AH398" s="1">
        <v>0</v>
      </c>
      <c r="AJ398" s="1">
        <v>2.765308522033</v>
      </c>
      <c r="AL398" s="1">
        <v>0</v>
      </c>
      <c r="AN398" s="1">
        <v>0.058295637518</v>
      </c>
      <c r="AP398" s="1">
        <v>0</v>
      </c>
      <c r="AR398" s="1">
        <v>0</v>
      </c>
      <c r="AT398" s="1">
        <v>0</v>
      </c>
      <c r="AV398" s="1">
        <v>0</v>
      </c>
      <c r="AX398" s="1">
        <v>0.04878808961</v>
      </c>
      <c r="AZ398" s="1">
        <v>0</v>
      </c>
      <c r="BB398" s="1">
        <v>0</v>
      </c>
      <c r="BD398" s="27">
        <v>-6.622270583489</v>
      </c>
      <c r="BF398" s="31">
        <v>0.5</v>
      </c>
      <c r="BH398" s="27">
        <v>2.656962830473</v>
      </c>
    </row>
    <row r="399" spans="1:60" ht="12.75">
      <c r="A399" t="s">
        <v>329</v>
      </c>
      <c r="B399" t="s">
        <v>735</v>
      </c>
      <c r="D399" s="1">
        <v>11.312311491204</v>
      </c>
      <c r="F399" s="1">
        <v>5.980649036142</v>
      </c>
      <c r="H399" s="1">
        <v>0</v>
      </c>
      <c r="J399" s="1">
        <v>5.635741014288</v>
      </c>
      <c r="L399" s="1">
        <v>0</v>
      </c>
      <c r="N399" s="1">
        <v>0.135412037394</v>
      </c>
      <c r="P399" s="1">
        <v>0</v>
      </c>
      <c r="R399" s="1">
        <v>0</v>
      </c>
      <c r="T399" s="1">
        <v>0.19387640401599998</v>
      </c>
      <c r="V399" s="1">
        <v>0</v>
      </c>
      <c r="X399" s="1">
        <v>0</v>
      </c>
      <c r="Z399" s="1">
        <v>0</v>
      </c>
      <c r="AB399" s="27">
        <v>0</v>
      </c>
      <c r="AD399" s="1">
        <v>0.015619580443</v>
      </c>
      <c r="AF399" s="1">
        <v>5.331662455063</v>
      </c>
      <c r="AH399" s="1">
        <v>0</v>
      </c>
      <c r="AJ399" s="1">
        <v>5.101239228032999</v>
      </c>
      <c r="AL399" s="1">
        <v>0</v>
      </c>
      <c r="AN399" s="1">
        <v>0.093753854978</v>
      </c>
      <c r="AP399" s="1">
        <v>0</v>
      </c>
      <c r="AR399" s="1">
        <v>0</v>
      </c>
      <c r="AT399" s="1">
        <v>0</v>
      </c>
      <c r="AV399" s="1">
        <v>0</v>
      </c>
      <c r="AX399" s="1">
        <v>0.136669372052</v>
      </c>
      <c r="AZ399" s="1">
        <v>0</v>
      </c>
      <c r="BB399" s="1">
        <v>0</v>
      </c>
      <c r="BD399" s="27">
        <v>-25.399875654291</v>
      </c>
      <c r="BF399" s="31">
        <v>0.5</v>
      </c>
      <c r="BH399" s="27">
        <v>4.931787770933</v>
      </c>
    </row>
    <row r="400" spans="1:60" ht="12.75">
      <c r="A400" t="s">
        <v>330</v>
      </c>
      <c r="B400" t="s">
        <v>736</v>
      </c>
      <c r="D400" s="1">
        <v>6.001223583561001</v>
      </c>
      <c r="F400" s="1">
        <v>3.221260176961</v>
      </c>
      <c r="H400" s="1">
        <v>0</v>
      </c>
      <c r="J400" s="1">
        <v>2.914551620322</v>
      </c>
      <c r="L400" s="1">
        <v>0</v>
      </c>
      <c r="N400" s="1">
        <v>0.089346826437</v>
      </c>
      <c r="P400" s="1">
        <v>0</v>
      </c>
      <c r="R400" s="1">
        <v>0</v>
      </c>
      <c r="T400" s="1">
        <v>0.11344652076499999</v>
      </c>
      <c r="V400" s="1">
        <v>0</v>
      </c>
      <c r="X400" s="1">
        <v>0</v>
      </c>
      <c r="Z400" s="1">
        <v>0.033450058824</v>
      </c>
      <c r="AB400" s="27">
        <v>0.062321</v>
      </c>
      <c r="AD400" s="1">
        <v>0.008144150614</v>
      </c>
      <c r="AF400" s="1">
        <v>2.7799634066</v>
      </c>
      <c r="AH400" s="1">
        <v>0</v>
      </c>
      <c r="AJ400" s="1">
        <v>2.6381313513199998</v>
      </c>
      <c r="AL400" s="1">
        <v>0</v>
      </c>
      <c r="AN400" s="1">
        <v>0.061860153423000004</v>
      </c>
      <c r="AP400" s="1">
        <v>0</v>
      </c>
      <c r="AR400" s="1">
        <v>0</v>
      </c>
      <c r="AT400" s="1">
        <v>0</v>
      </c>
      <c r="AV400" s="1">
        <v>0</v>
      </c>
      <c r="AX400" s="1">
        <v>0.07997190185700001</v>
      </c>
      <c r="AZ400" s="1">
        <v>0</v>
      </c>
      <c r="BB400" s="1">
        <v>0</v>
      </c>
      <c r="BD400" s="27">
        <v>-8.017084257187</v>
      </c>
      <c r="BF400" s="31">
        <v>0.5</v>
      </c>
      <c r="BH400" s="27">
        <v>2.571466151105</v>
      </c>
    </row>
    <row r="401" ht="12.75">
      <c r="AD401" s="1"/>
    </row>
    <row r="402" spans="2:30" ht="12.75">
      <c r="B402" t="s">
        <v>737</v>
      </c>
      <c r="AD402" s="1"/>
    </row>
    <row r="403" spans="1:60" ht="12.75">
      <c r="A403" t="s">
        <v>339</v>
      </c>
      <c r="B403" t="s">
        <v>738</v>
      </c>
      <c r="D403" s="1">
        <v>2.878245905045</v>
      </c>
      <c r="F403" s="1">
        <v>1.5552266906880001</v>
      </c>
      <c r="H403" s="1">
        <v>0</v>
      </c>
      <c r="J403" s="1">
        <v>1.3851486338780001</v>
      </c>
      <c r="L403" s="1">
        <v>0</v>
      </c>
      <c r="N403" s="1">
        <v>0.050011775213</v>
      </c>
      <c r="P403" s="1">
        <v>0</v>
      </c>
      <c r="R403" s="1">
        <v>0</v>
      </c>
      <c r="T403" s="1">
        <v>0.049102614164</v>
      </c>
      <c r="V403" s="1">
        <v>0</v>
      </c>
      <c r="X403" s="1">
        <v>0</v>
      </c>
      <c r="Z403" s="1">
        <v>0.032829764706</v>
      </c>
      <c r="AB403" s="27">
        <v>0.034258</v>
      </c>
      <c r="AD403" s="1">
        <v>0.0038759027259999998</v>
      </c>
      <c r="AF403" s="1">
        <v>1.323019214357</v>
      </c>
      <c r="AH403" s="1">
        <v>0</v>
      </c>
      <c r="AJ403" s="1">
        <v>1.253779144549</v>
      </c>
      <c r="AL403" s="1">
        <v>0</v>
      </c>
      <c r="AN403" s="1">
        <v>0.034626144106</v>
      </c>
      <c r="AP403" s="1">
        <v>0</v>
      </c>
      <c r="AR403" s="1">
        <v>0</v>
      </c>
      <c r="AT403" s="1">
        <v>0</v>
      </c>
      <c r="AV403" s="1">
        <v>0</v>
      </c>
      <c r="AX403" s="1">
        <v>0.034613925701</v>
      </c>
      <c r="AZ403" s="1">
        <v>0</v>
      </c>
      <c r="BB403" s="1">
        <v>0</v>
      </c>
      <c r="BD403" s="27">
        <v>-5.718144873311</v>
      </c>
      <c r="BF403" s="31">
        <v>0.5</v>
      </c>
      <c r="BH403" s="27">
        <v>1.22379277328</v>
      </c>
    </row>
    <row r="404" spans="1:60" ht="12.75">
      <c r="A404" t="s">
        <v>340</v>
      </c>
      <c r="B404" t="s">
        <v>739</v>
      </c>
      <c r="D404" s="1">
        <v>4.045407748489</v>
      </c>
      <c r="F404" s="1">
        <v>2.18616736901</v>
      </c>
      <c r="H404" s="1">
        <v>0</v>
      </c>
      <c r="J404" s="1">
        <v>1.985717039974</v>
      </c>
      <c r="L404" s="1">
        <v>0</v>
      </c>
      <c r="N404" s="1">
        <v>0.047529363355</v>
      </c>
      <c r="P404" s="1">
        <v>0</v>
      </c>
      <c r="R404" s="1">
        <v>0</v>
      </c>
      <c r="T404" s="1">
        <v>0.041059625839</v>
      </c>
      <c r="V404" s="1">
        <v>0</v>
      </c>
      <c r="X404" s="1">
        <v>0</v>
      </c>
      <c r="Z404" s="1">
        <v>0.073753529412</v>
      </c>
      <c r="AB404" s="27">
        <v>0.032661</v>
      </c>
      <c r="AD404" s="1">
        <v>0.005446810430000001</v>
      </c>
      <c r="AF404" s="1">
        <v>1.859240379479</v>
      </c>
      <c r="AH404" s="1">
        <v>0</v>
      </c>
      <c r="AJ404" s="1">
        <v>1.79738877894</v>
      </c>
      <c r="AL404" s="1">
        <v>0</v>
      </c>
      <c r="AN404" s="1">
        <v>0.032907421857</v>
      </c>
      <c r="AP404" s="1">
        <v>0</v>
      </c>
      <c r="AR404" s="1">
        <v>0</v>
      </c>
      <c r="AT404" s="1">
        <v>0</v>
      </c>
      <c r="AV404" s="1">
        <v>0</v>
      </c>
      <c r="AX404" s="1">
        <v>0.028944178682000003</v>
      </c>
      <c r="AZ404" s="1">
        <v>0</v>
      </c>
      <c r="BB404" s="1">
        <v>0</v>
      </c>
      <c r="BD404" s="27">
        <v>-8.694994704735</v>
      </c>
      <c r="BF404" s="31">
        <v>0.5</v>
      </c>
      <c r="BH404" s="27">
        <v>1.719797351018</v>
      </c>
    </row>
    <row r="405" spans="1:60" ht="12.75">
      <c r="A405" t="s">
        <v>398</v>
      </c>
      <c r="B405" t="s">
        <v>740</v>
      </c>
      <c r="D405" s="1">
        <v>7.249583990863</v>
      </c>
      <c r="F405" s="1">
        <v>3.916459947726</v>
      </c>
      <c r="H405" s="1">
        <v>0</v>
      </c>
      <c r="J405" s="1">
        <v>3.49222440463</v>
      </c>
      <c r="L405" s="1">
        <v>0</v>
      </c>
      <c r="N405" s="1">
        <v>0.200908886012</v>
      </c>
      <c r="P405" s="1">
        <v>0</v>
      </c>
      <c r="R405" s="1">
        <v>0</v>
      </c>
      <c r="T405" s="1">
        <v>0.046821620132999994</v>
      </c>
      <c r="V405" s="1">
        <v>0</v>
      </c>
      <c r="X405" s="1">
        <v>0</v>
      </c>
      <c r="Z405" s="1">
        <v>0.028199352941</v>
      </c>
      <c r="AB405" s="27">
        <v>0.138541</v>
      </c>
      <c r="AD405" s="1">
        <v>0.009764684009000001</v>
      </c>
      <c r="AF405" s="1">
        <v>3.333124043138</v>
      </c>
      <c r="AH405" s="1">
        <v>0</v>
      </c>
      <c r="AJ405" s="1">
        <v>3.161016817634</v>
      </c>
      <c r="AL405" s="1">
        <v>0</v>
      </c>
      <c r="AN405" s="1">
        <v>0.13910124184900002</v>
      </c>
      <c r="AP405" s="1">
        <v>0</v>
      </c>
      <c r="AR405" s="1">
        <v>0</v>
      </c>
      <c r="AT405" s="1">
        <v>0</v>
      </c>
      <c r="AV405" s="1">
        <v>0</v>
      </c>
      <c r="AX405" s="1">
        <v>0.033005983655</v>
      </c>
      <c r="AZ405" s="1">
        <v>0</v>
      </c>
      <c r="BB405" s="1">
        <v>0</v>
      </c>
      <c r="BD405" s="27">
        <v>-20.532199001185</v>
      </c>
      <c r="BF405" s="31">
        <v>0.5</v>
      </c>
      <c r="BH405" s="27">
        <v>3.0831397399030003</v>
      </c>
    </row>
    <row r="406" spans="1:60" ht="12.75">
      <c r="A406" t="s">
        <v>341</v>
      </c>
      <c r="B406" t="s">
        <v>741</v>
      </c>
      <c r="D406" s="1">
        <v>2.8887511689889998</v>
      </c>
      <c r="F406" s="1">
        <v>1.549060519402</v>
      </c>
      <c r="H406" s="1">
        <v>0</v>
      </c>
      <c r="J406" s="1">
        <v>1.403765762169</v>
      </c>
      <c r="L406" s="1">
        <v>0</v>
      </c>
      <c r="N406" s="1">
        <v>0.053781864692000005</v>
      </c>
      <c r="P406" s="1">
        <v>0</v>
      </c>
      <c r="R406" s="1">
        <v>0</v>
      </c>
      <c r="T406" s="1">
        <v>0.045144384653000004</v>
      </c>
      <c r="V406" s="1">
        <v>0</v>
      </c>
      <c r="X406" s="1">
        <v>0</v>
      </c>
      <c r="Z406" s="1">
        <v>0.042443764706</v>
      </c>
      <c r="AB406" s="27">
        <v>0</v>
      </c>
      <c r="AD406" s="1">
        <v>0.003924743182</v>
      </c>
      <c r="AF406" s="1">
        <v>1.339690649587</v>
      </c>
      <c r="AH406" s="1">
        <v>0</v>
      </c>
      <c r="AJ406" s="1">
        <v>1.270630597607</v>
      </c>
      <c r="AL406" s="1">
        <v>0</v>
      </c>
      <c r="AN406" s="1">
        <v>0.037236402610999995</v>
      </c>
      <c r="AP406" s="1">
        <v>0</v>
      </c>
      <c r="AR406" s="1">
        <v>0</v>
      </c>
      <c r="AT406" s="1">
        <v>0</v>
      </c>
      <c r="AV406" s="1">
        <v>0</v>
      </c>
      <c r="AX406" s="1">
        <v>0.031823649369</v>
      </c>
      <c r="AZ406" s="1">
        <v>0</v>
      </c>
      <c r="BB406" s="1">
        <v>0</v>
      </c>
      <c r="BD406" s="27">
        <v>-3.661361652265</v>
      </c>
      <c r="BF406" s="31">
        <v>0.5</v>
      </c>
      <c r="BH406" s="27">
        <v>1.239213850868</v>
      </c>
    </row>
    <row r="407" spans="1:60" ht="12.75">
      <c r="A407" t="s">
        <v>399</v>
      </c>
      <c r="B407" t="s">
        <v>742</v>
      </c>
      <c r="D407" s="1">
        <v>3.204973336255</v>
      </c>
      <c r="F407" s="1">
        <v>1.745601527047</v>
      </c>
      <c r="H407" s="1">
        <v>0</v>
      </c>
      <c r="J407" s="1">
        <v>1.531664708742</v>
      </c>
      <c r="L407" s="1">
        <v>0</v>
      </c>
      <c r="N407" s="1">
        <v>0.05540249139200001</v>
      </c>
      <c r="P407" s="1">
        <v>0</v>
      </c>
      <c r="R407" s="1">
        <v>0</v>
      </c>
      <c r="T407" s="1">
        <v>0.049102614164</v>
      </c>
      <c r="V407" s="1">
        <v>0</v>
      </c>
      <c r="X407" s="1">
        <v>0</v>
      </c>
      <c r="Z407" s="1">
        <v>0.067111352941</v>
      </c>
      <c r="AB407" s="27">
        <v>0.038045</v>
      </c>
      <c r="AD407" s="1">
        <v>0.0042753598080000005</v>
      </c>
      <c r="AF407" s="1">
        <v>1.4593718092080001</v>
      </c>
      <c r="AH407" s="1">
        <v>0</v>
      </c>
      <c r="AJ407" s="1">
        <v>1.386399424072</v>
      </c>
      <c r="AL407" s="1">
        <v>0</v>
      </c>
      <c r="AN407" s="1">
        <v>0.038358459434</v>
      </c>
      <c r="AP407" s="1">
        <v>0</v>
      </c>
      <c r="AR407" s="1">
        <v>0</v>
      </c>
      <c r="AT407" s="1">
        <v>0</v>
      </c>
      <c r="AV407" s="1">
        <v>0</v>
      </c>
      <c r="AX407" s="1">
        <v>0.034613925701</v>
      </c>
      <c r="AZ407" s="1">
        <v>0</v>
      </c>
      <c r="BB407" s="1">
        <v>0</v>
      </c>
      <c r="BD407" s="27">
        <v>-5.0348328197750005</v>
      </c>
      <c r="BF407" s="31">
        <v>0.5</v>
      </c>
      <c r="BH407" s="27">
        <v>1.349918923517</v>
      </c>
    </row>
    <row r="408" spans="1:60" ht="12.75">
      <c r="A408" t="s">
        <v>342</v>
      </c>
      <c r="B408" t="s">
        <v>743</v>
      </c>
      <c r="D408" s="1">
        <v>8.176600956344</v>
      </c>
      <c r="F408" s="1">
        <v>4.359419846623</v>
      </c>
      <c r="H408" s="1">
        <v>0</v>
      </c>
      <c r="J408" s="1">
        <v>4.088918632203</v>
      </c>
      <c r="L408" s="1">
        <v>0</v>
      </c>
      <c r="N408" s="1">
        <v>0.129102475879</v>
      </c>
      <c r="P408" s="1">
        <v>0</v>
      </c>
      <c r="R408" s="1">
        <v>0</v>
      </c>
      <c r="T408" s="1">
        <v>0.037842083852999996</v>
      </c>
      <c r="V408" s="1">
        <v>0</v>
      </c>
      <c r="X408" s="1">
        <v>0</v>
      </c>
      <c r="Z408" s="1">
        <v>0.002430882353</v>
      </c>
      <c r="AB408" s="27">
        <v>0.089943</v>
      </c>
      <c r="AD408" s="1">
        <v>0.011182772336</v>
      </c>
      <c r="AF408" s="1">
        <v>3.817181109721</v>
      </c>
      <c r="AH408" s="1">
        <v>0</v>
      </c>
      <c r="AJ408" s="1">
        <v>3.701119706165</v>
      </c>
      <c r="AL408" s="1">
        <v>0</v>
      </c>
      <c r="AN408" s="1">
        <v>0.08938536804899999</v>
      </c>
      <c r="AP408" s="1">
        <v>0</v>
      </c>
      <c r="AR408" s="1">
        <v>0</v>
      </c>
      <c r="AT408" s="1">
        <v>0</v>
      </c>
      <c r="AV408" s="1">
        <v>0</v>
      </c>
      <c r="AX408" s="1">
        <v>0.026676035506</v>
      </c>
      <c r="AZ408" s="1">
        <v>0</v>
      </c>
      <c r="BB408" s="1">
        <v>0</v>
      </c>
      <c r="BD408" s="27">
        <v>-8.922575165124</v>
      </c>
      <c r="BF408" s="31">
        <v>0.5</v>
      </c>
      <c r="BH408" s="27">
        <v>3.530892526492</v>
      </c>
    </row>
    <row r="409" spans="1:60" ht="12.75">
      <c r="A409" t="s">
        <v>400</v>
      </c>
      <c r="B409" t="s">
        <v>744</v>
      </c>
      <c r="D409" s="1">
        <v>4.710223990024001</v>
      </c>
      <c r="F409" s="1">
        <v>2.520469077493</v>
      </c>
      <c r="H409" s="1">
        <v>0</v>
      </c>
      <c r="J409" s="1">
        <v>2.314849036142</v>
      </c>
      <c r="L409" s="1">
        <v>0</v>
      </c>
      <c r="N409" s="1">
        <v>0.070044603613</v>
      </c>
      <c r="P409" s="1">
        <v>0</v>
      </c>
      <c r="R409" s="1">
        <v>0</v>
      </c>
      <c r="T409" s="1">
        <v>0.065188590814</v>
      </c>
      <c r="V409" s="1">
        <v>0</v>
      </c>
      <c r="X409" s="1">
        <v>0</v>
      </c>
      <c r="Z409" s="1">
        <v>0.015843764706</v>
      </c>
      <c r="AB409" s="27">
        <v>0.048128</v>
      </c>
      <c r="AD409" s="1">
        <v>0.006415082218</v>
      </c>
      <c r="AF409" s="1">
        <v>2.1897549125299998</v>
      </c>
      <c r="AH409" s="1">
        <v>0</v>
      </c>
      <c r="AJ409" s="1">
        <v>2.09530542305</v>
      </c>
      <c r="AL409" s="1">
        <v>0</v>
      </c>
      <c r="AN409" s="1">
        <v>0.04849606974</v>
      </c>
      <c r="AP409" s="1">
        <v>0</v>
      </c>
      <c r="AR409" s="1">
        <v>0</v>
      </c>
      <c r="AT409" s="1">
        <v>0</v>
      </c>
      <c r="AV409" s="1">
        <v>0</v>
      </c>
      <c r="AX409" s="1">
        <v>0.045953419739999994</v>
      </c>
      <c r="AZ409" s="1">
        <v>0</v>
      </c>
      <c r="BB409" s="1">
        <v>0</v>
      </c>
      <c r="BD409" s="27">
        <v>-14.421172698702</v>
      </c>
      <c r="BF409" s="31">
        <v>0.5</v>
      </c>
      <c r="BH409" s="27">
        <v>2.025523294091</v>
      </c>
    </row>
    <row r="410" ht="12.75">
      <c r="AD410" s="1"/>
    </row>
    <row r="411" spans="2:30" ht="12.75">
      <c r="B411" t="s">
        <v>745</v>
      </c>
      <c r="AD411" s="1"/>
    </row>
    <row r="412" spans="1:60" ht="12.75">
      <c r="A412" t="s">
        <v>332</v>
      </c>
      <c r="B412" t="s">
        <v>746</v>
      </c>
      <c r="D412" s="1">
        <v>4.023034078284</v>
      </c>
      <c r="F412" s="1">
        <v>2.13983029228</v>
      </c>
      <c r="H412" s="1">
        <v>0</v>
      </c>
      <c r="J412" s="1">
        <v>2.011696803789</v>
      </c>
      <c r="L412" s="1">
        <v>0</v>
      </c>
      <c r="N412" s="1">
        <v>0.048175849285999994</v>
      </c>
      <c r="P412" s="1">
        <v>0</v>
      </c>
      <c r="R412" s="1">
        <v>0</v>
      </c>
      <c r="T412" s="1">
        <v>0.041059625839</v>
      </c>
      <c r="V412" s="1">
        <v>0</v>
      </c>
      <c r="X412" s="1">
        <v>0</v>
      </c>
      <c r="Z412" s="1">
        <v>0</v>
      </c>
      <c r="AB412" s="27">
        <v>0.033381</v>
      </c>
      <c r="AD412" s="1">
        <v>0.005517013366</v>
      </c>
      <c r="AF412" s="1">
        <v>1.883203786004</v>
      </c>
      <c r="AH412" s="1">
        <v>0</v>
      </c>
      <c r="AJ412" s="1">
        <v>1.820904584576</v>
      </c>
      <c r="AL412" s="1">
        <v>0</v>
      </c>
      <c r="AN412" s="1">
        <v>0.033355022746</v>
      </c>
      <c r="AP412" s="1">
        <v>0</v>
      </c>
      <c r="AR412" s="1">
        <v>0</v>
      </c>
      <c r="AT412" s="1">
        <v>0</v>
      </c>
      <c r="AV412" s="1">
        <v>0</v>
      </c>
      <c r="AX412" s="1">
        <v>0.028944178682000003</v>
      </c>
      <c r="AZ412" s="1">
        <v>0</v>
      </c>
      <c r="BB412" s="1">
        <v>0</v>
      </c>
      <c r="BD412" s="27">
        <v>-10.292193025016001</v>
      </c>
      <c r="BF412" s="31">
        <v>0.5</v>
      </c>
      <c r="BH412" s="27">
        <v>1.741963502054</v>
      </c>
    </row>
    <row r="413" spans="1:60" ht="12.75">
      <c r="A413" t="s">
        <v>333</v>
      </c>
      <c r="B413" t="s">
        <v>747</v>
      </c>
      <c r="D413" s="1">
        <v>4.017988333073</v>
      </c>
      <c r="F413" s="1">
        <v>2.1318172467</v>
      </c>
      <c r="H413" s="1">
        <v>0</v>
      </c>
      <c r="J413" s="1">
        <v>2.014553407015</v>
      </c>
      <c r="L413" s="1">
        <v>0</v>
      </c>
      <c r="N413" s="1">
        <v>0.058553742654</v>
      </c>
      <c r="P413" s="1">
        <v>0</v>
      </c>
      <c r="R413" s="1">
        <v>0</v>
      </c>
      <c r="T413" s="1">
        <v>0.031408155401</v>
      </c>
      <c r="V413" s="1">
        <v>0</v>
      </c>
      <c r="X413" s="1">
        <v>0</v>
      </c>
      <c r="Z413" s="1">
        <v>0.021776235294</v>
      </c>
      <c r="AB413" s="27">
        <v>0</v>
      </c>
      <c r="AD413" s="1">
        <v>0.005525706337</v>
      </c>
      <c r="AF413" s="1">
        <v>1.886171086374</v>
      </c>
      <c r="AH413" s="1">
        <v>0</v>
      </c>
      <c r="AJ413" s="1">
        <v>1.823490263441</v>
      </c>
      <c r="AL413" s="1">
        <v>0</v>
      </c>
      <c r="AN413" s="1">
        <v>0.040540259218</v>
      </c>
      <c r="AP413" s="1">
        <v>0</v>
      </c>
      <c r="AR413" s="1">
        <v>0</v>
      </c>
      <c r="AT413" s="1">
        <v>0</v>
      </c>
      <c r="AV413" s="1">
        <v>0</v>
      </c>
      <c r="AX413" s="1">
        <v>0.022140563715</v>
      </c>
      <c r="AZ413" s="1">
        <v>0</v>
      </c>
      <c r="BB413" s="1">
        <v>0</v>
      </c>
      <c r="BD413" s="27">
        <v>-12.477254019286999</v>
      </c>
      <c r="BF413" s="31">
        <v>0.5</v>
      </c>
      <c r="BH413" s="27">
        <v>1.744708254896</v>
      </c>
    </row>
    <row r="414" spans="1:60" ht="12.75">
      <c r="A414" t="s">
        <v>334</v>
      </c>
      <c r="B414" t="s">
        <v>748</v>
      </c>
      <c r="D414" s="1">
        <v>4.585037817852</v>
      </c>
      <c r="F414" s="1">
        <v>2.438758726276</v>
      </c>
      <c r="H414" s="1">
        <v>0</v>
      </c>
      <c r="J414" s="1">
        <v>2.3076768871769997</v>
      </c>
      <c r="L414" s="1">
        <v>0</v>
      </c>
      <c r="N414" s="1">
        <v>0.053587154189</v>
      </c>
      <c r="P414" s="1">
        <v>0</v>
      </c>
      <c r="R414" s="1">
        <v>0</v>
      </c>
      <c r="T414" s="1">
        <v>0.028887968986</v>
      </c>
      <c r="V414" s="1">
        <v>0</v>
      </c>
      <c r="X414" s="1">
        <v>0</v>
      </c>
      <c r="Z414" s="1">
        <v>0.003952</v>
      </c>
      <c r="AB414" s="27">
        <v>0.038367</v>
      </c>
      <c r="AD414" s="1">
        <v>0.006287715925</v>
      </c>
      <c r="AF414" s="1">
        <v>2.1462790915760004</v>
      </c>
      <c r="AH414" s="1">
        <v>0</v>
      </c>
      <c r="AJ414" s="1">
        <v>2.088813491011</v>
      </c>
      <c r="AL414" s="1">
        <v>0</v>
      </c>
      <c r="AN414" s="1">
        <v>0.03710159288</v>
      </c>
      <c r="AP414" s="1">
        <v>0</v>
      </c>
      <c r="AR414" s="1">
        <v>0</v>
      </c>
      <c r="AT414" s="1">
        <v>0</v>
      </c>
      <c r="AV414" s="1">
        <v>0</v>
      </c>
      <c r="AX414" s="1">
        <v>0.020364007684</v>
      </c>
      <c r="AZ414" s="1">
        <v>0</v>
      </c>
      <c r="BB414" s="1">
        <v>0</v>
      </c>
      <c r="BD414" s="27">
        <v>-5.737910914524</v>
      </c>
      <c r="BF414" s="31">
        <v>0.5</v>
      </c>
      <c r="BH414" s="27">
        <v>1.985308159708</v>
      </c>
    </row>
    <row r="415" spans="1:60" ht="12.75">
      <c r="A415" t="s">
        <v>335</v>
      </c>
      <c r="B415" t="s">
        <v>749</v>
      </c>
      <c r="D415" s="1">
        <v>4.838122538812001</v>
      </c>
      <c r="F415" s="1">
        <v>2.5899413283</v>
      </c>
      <c r="H415" s="1">
        <v>0</v>
      </c>
      <c r="J415" s="1">
        <v>2.361109672111</v>
      </c>
      <c r="L415" s="1">
        <v>0</v>
      </c>
      <c r="N415" s="1">
        <v>0.093952818108</v>
      </c>
      <c r="P415" s="1">
        <v>0</v>
      </c>
      <c r="R415" s="1">
        <v>0</v>
      </c>
      <c r="T415" s="1">
        <v>0.065188590814</v>
      </c>
      <c r="V415" s="1">
        <v>0</v>
      </c>
      <c r="X415" s="1">
        <v>0</v>
      </c>
      <c r="Z415" s="1">
        <v>0</v>
      </c>
      <c r="AB415" s="27">
        <v>0.063104</v>
      </c>
      <c r="AD415" s="1">
        <v>0.006586247266000001</v>
      </c>
      <c r="AF415" s="1">
        <v>2.248181210512</v>
      </c>
      <c r="AH415" s="1">
        <v>0</v>
      </c>
      <c r="AJ415" s="1">
        <v>2.137178633746</v>
      </c>
      <c r="AL415" s="1">
        <v>0</v>
      </c>
      <c r="AN415" s="1">
        <v>0.065049157026</v>
      </c>
      <c r="AP415" s="1">
        <v>0</v>
      </c>
      <c r="AR415" s="1">
        <v>0</v>
      </c>
      <c r="AT415" s="1">
        <v>0</v>
      </c>
      <c r="AV415" s="1">
        <v>0</v>
      </c>
      <c r="AX415" s="1">
        <v>0.045953419739999994</v>
      </c>
      <c r="AZ415" s="1">
        <v>0</v>
      </c>
      <c r="BB415" s="1">
        <v>0</v>
      </c>
      <c r="BD415" s="27">
        <v>-8.820008754174</v>
      </c>
      <c r="BF415" s="31">
        <v>0.5</v>
      </c>
      <c r="BH415" s="27">
        <v>2.079567619724</v>
      </c>
    </row>
    <row r="416" spans="1:60" ht="12.75">
      <c r="A416" t="s">
        <v>336</v>
      </c>
      <c r="B416" t="s">
        <v>750</v>
      </c>
      <c r="D416" s="1">
        <v>13.042015002492999</v>
      </c>
      <c r="F416" s="1">
        <v>6.95769515048</v>
      </c>
      <c r="H416" s="1">
        <v>0</v>
      </c>
      <c r="J416" s="1">
        <v>6.481970871169</v>
      </c>
      <c r="L416" s="1">
        <v>0</v>
      </c>
      <c r="N416" s="1">
        <v>0.20626018949</v>
      </c>
      <c r="P416" s="1">
        <v>0</v>
      </c>
      <c r="R416" s="1">
        <v>0</v>
      </c>
      <c r="T416" s="1">
        <v>0.10540353243999999</v>
      </c>
      <c r="V416" s="1">
        <v>0</v>
      </c>
      <c r="X416" s="1">
        <v>0</v>
      </c>
      <c r="Z416" s="1">
        <v>0</v>
      </c>
      <c r="AB416" s="27">
        <v>0.146236</v>
      </c>
      <c r="AD416" s="1">
        <v>0.017824557381</v>
      </c>
      <c r="AF416" s="1">
        <v>6.084319852013</v>
      </c>
      <c r="AH416" s="1">
        <v>0</v>
      </c>
      <c r="AJ416" s="1">
        <v>5.867211427768001</v>
      </c>
      <c r="AL416" s="1">
        <v>0</v>
      </c>
      <c r="AN416" s="1">
        <v>0.142806269407</v>
      </c>
      <c r="AP416" s="1">
        <v>0</v>
      </c>
      <c r="AR416" s="1">
        <v>0</v>
      </c>
      <c r="AT416" s="1">
        <v>0</v>
      </c>
      <c r="AV416" s="1">
        <v>0</v>
      </c>
      <c r="AX416" s="1">
        <v>0.074302154838</v>
      </c>
      <c r="AZ416" s="1">
        <v>0</v>
      </c>
      <c r="BB416" s="1">
        <v>0</v>
      </c>
      <c r="BD416" s="27">
        <v>-32.113367175151005</v>
      </c>
      <c r="BF416" s="31">
        <v>0.5</v>
      </c>
      <c r="BH416" s="27">
        <v>5.627995863112</v>
      </c>
    </row>
    <row r="417" spans="1:60" ht="12.75">
      <c r="A417" t="s">
        <v>337</v>
      </c>
      <c r="B417" t="s">
        <v>751</v>
      </c>
      <c r="D417" s="1">
        <v>3.6484084878429996</v>
      </c>
      <c r="F417" s="1">
        <v>1.968900007917</v>
      </c>
      <c r="H417" s="1">
        <v>0</v>
      </c>
      <c r="J417" s="1">
        <v>1.7617207181349999</v>
      </c>
      <c r="L417" s="1">
        <v>0</v>
      </c>
      <c r="N417" s="1">
        <v>0.084054347884</v>
      </c>
      <c r="P417" s="1">
        <v>0</v>
      </c>
      <c r="R417" s="1">
        <v>0</v>
      </c>
      <c r="T417" s="1">
        <v>0.037842083852999996</v>
      </c>
      <c r="V417" s="1">
        <v>0</v>
      </c>
      <c r="X417" s="1">
        <v>0</v>
      </c>
      <c r="Z417" s="1">
        <v>0.022121588235</v>
      </c>
      <c r="AB417" s="27">
        <v>0.058241</v>
      </c>
      <c r="AD417" s="1">
        <v>0.004920269808</v>
      </c>
      <c r="AF417" s="1">
        <v>1.679508479926</v>
      </c>
      <c r="AH417" s="1">
        <v>0</v>
      </c>
      <c r="AJ417" s="1">
        <v>1.59463659054</v>
      </c>
      <c r="AL417" s="1">
        <v>0</v>
      </c>
      <c r="AN417" s="1">
        <v>0.05819585388</v>
      </c>
      <c r="AP417" s="1">
        <v>0</v>
      </c>
      <c r="AR417" s="1">
        <v>0</v>
      </c>
      <c r="AT417" s="1">
        <v>0</v>
      </c>
      <c r="AV417" s="1">
        <v>0</v>
      </c>
      <c r="AX417" s="1">
        <v>0.026676035506</v>
      </c>
      <c r="AZ417" s="1">
        <v>0</v>
      </c>
      <c r="BB417" s="1">
        <v>0</v>
      </c>
      <c r="BD417" s="27">
        <v>-6.224498836666</v>
      </c>
      <c r="BF417" s="31">
        <v>0.5</v>
      </c>
      <c r="BH417" s="27">
        <v>1.553545343932</v>
      </c>
    </row>
    <row r="418" spans="1:60" ht="12.75">
      <c r="A418" t="s">
        <v>338</v>
      </c>
      <c r="B418" t="s">
        <v>752</v>
      </c>
      <c r="D418" s="1">
        <v>4.593768246654</v>
      </c>
      <c r="F418" s="1">
        <v>2.438100924141</v>
      </c>
      <c r="H418" s="1">
        <v>0</v>
      </c>
      <c r="J418" s="1">
        <v>2.319910717455</v>
      </c>
      <c r="L418" s="1">
        <v>0</v>
      </c>
      <c r="N418" s="1">
        <v>0.046949349588</v>
      </c>
      <c r="P418" s="1">
        <v>0</v>
      </c>
      <c r="R418" s="1">
        <v>0</v>
      </c>
      <c r="T418" s="1">
        <v>0.033016637514000004</v>
      </c>
      <c r="V418" s="1">
        <v>0</v>
      </c>
      <c r="X418" s="1">
        <v>0</v>
      </c>
      <c r="Z418" s="1">
        <v>0</v>
      </c>
      <c r="AB418" s="27">
        <v>0.031909</v>
      </c>
      <c r="AD418" s="1">
        <v>0.006315219584000001</v>
      </c>
      <c r="AF418" s="1">
        <v>2.155667322513</v>
      </c>
      <c r="AH418" s="1">
        <v>0</v>
      </c>
      <c r="AJ418" s="1">
        <v>2.099887047224</v>
      </c>
      <c r="AL418" s="1">
        <v>0</v>
      </c>
      <c r="AN418" s="1">
        <v>0.032505843626</v>
      </c>
      <c r="AP418" s="1">
        <v>0</v>
      </c>
      <c r="AR418" s="1">
        <v>0</v>
      </c>
      <c r="AT418" s="1">
        <v>0</v>
      </c>
      <c r="AV418" s="1">
        <v>0</v>
      </c>
      <c r="AX418" s="1">
        <v>0.023274431663</v>
      </c>
      <c r="AZ418" s="1">
        <v>0</v>
      </c>
      <c r="BB418" s="1">
        <v>0</v>
      </c>
      <c r="BD418" s="27">
        <v>-8.479934687081</v>
      </c>
      <c r="BF418" s="31">
        <v>0.5</v>
      </c>
      <c r="BH418" s="27">
        <v>1.9939922733239999</v>
      </c>
    </row>
    <row r="419" ht="12.75">
      <c r="AD419" s="1"/>
    </row>
    <row r="420" spans="2:30" ht="12.75">
      <c r="B420" t="s">
        <v>753</v>
      </c>
      <c r="AD420" s="1"/>
    </row>
    <row r="421" spans="1:60" ht="12.75">
      <c r="A421" t="s">
        <v>343</v>
      </c>
      <c r="B421" t="s">
        <v>754</v>
      </c>
      <c r="D421" s="1">
        <v>7.3810772987240005</v>
      </c>
      <c r="F421" s="1">
        <v>3.9208973728</v>
      </c>
      <c r="H421" s="1">
        <v>0</v>
      </c>
      <c r="J421" s="1">
        <v>3.7337396702800003</v>
      </c>
      <c r="L421" s="1">
        <v>0</v>
      </c>
      <c r="N421" s="1">
        <v>0.086933827991</v>
      </c>
      <c r="P421" s="1">
        <v>0</v>
      </c>
      <c r="R421" s="1">
        <v>0</v>
      </c>
      <c r="T421" s="1">
        <v>0.028887968986</v>
      </c>
      <c r="V421" s="1">
        <v>0</v>
      </c>
      <c r="X421" s="1">
        <v>0</v>
      </c>
      <c r="Z421" s="1">
        <v>0</v>
      </c>
      <c r="AB421" s="27">
        <v>0.061199</v>
      </c>
      <c r="AD421" s="1">
        <v>0.010136905544</v>
      </c>
      <c r="AF421" s="1">
        <v>3.460179925924</v>
      </c>
      <c r="AH421" s="1">
        <v>0</v>
      </c>
      <c r="AJ421" s="1">
        <v>3.379626428007</v>
      </c>
      <c r="AL421" s="1">
        <v>0</v>
      </c>
      <c r="AN421" s="1">
        <v>0.060189490231999994</v>
      </c>
      <c r="AP421" s="1">
        <v>0</v>
      </c>
      <c r="AR421" s="1">
        <v>0</v>
      </c>
      <c r="AT421" s="1">
        <v>0</v>
      </c>
      <c r="AV421" s="1">
        <v>0</v>
      </c>
      <c r="AX421" s="1">
        <v>0.020364007684</v>
      </c>
      <c r="AZ421" s="1">
        <v>0</v>
      </c>
      <c r="BB421" s="1">
        <v>0</v>
      </c>
      <c r="BD421" s="27">
        <v>-9.099026028517</v>
      </c>
      <c r="BF421" s="31">
        <v>0.5</v>
      </c>
      <c r="BH421" s="27">
        <v>3.2006664314799997</v>
      </c>
    </row>
    <row r="422" spans="1:60" ht="12.75">
      <c r="A422" t="s">
        <v>344</v>
      </c>
      <c r="B422" t="s">
        <v>755</v>
      </c>
      <c r="D422" s="1">
        <v>7.706882554662999</v>
      </c>
      <c r="F422" s="1">
        <v>4.094395039389</v>
      </c>
      <c r="H422" s="1">
        <v>0</v>
      </c>
      <c r="J422" s="1">
        <v>3.887367948621</v>
      </c>
      <c r="L422" s="1">
        <v>0</v>
      </c>
      <c r="N422" s="1">
        <v>0.081394873</v>
      </c>
      <c r="P422" s="1">
        <v>0</v>
      </c>
      <c r="R422" s="1">
        <v>0</v>
      </c>
      <c r="T422" s="1">
        <v>0.053123819447</v>
      </c>
      <c r="V422" s="1">
        <v>0</v>
      </c>
      <c r="X422" s="1">
        <v>0</v>
      </c>
      <c r="Z422" s="1">
        <v>0.006301294118</v>
      </c>
      <c r="AB422" s="27">
        <v>0.055624</v>
      </c>
      <c r="AD422" s="1">
        <v>0.010583104203999999</v>
      </c>
      <c r="AF422" s="1">
        <v>3.612487515273</v>
      </c>
      <c r="AH422" s="1">
        <v>0</v>
      </c>
      <c r="AJ422" s="1">
        <v>3.5186843793970004</v>
      </c>
      <c r="AL422" s="1">
        <v>0</v>
      </c>
      <c r="AN422" s="1">
        <v>0.056354540305</v>
      </c>
      <c r="AP422" s="1">
        <v>0</v>
      </c>
      <c r="AR422" s="1">
        <v>0</v>
      </c>
      <c r="AT422" s="1">
        <v>0</v>
      </c>
      <c r="AV422" s="1">
        <v>0</v>
      </c>
      <c r="AX422" s="1">
        <v>0.037448595571</v>
      </c>
      <c r="AZ422" s="1">
        <v>0</v>
      </c>
      <c r="BB422" s="1">
        <v>0</v>
      </c>
      <c r="BD422" s="27">
        <v>-14.996861428084</v>
      </c>
      <c r="BF422" s="31">
        <v>0.5</v>
      </c>
      <c r="BH422" s="27">
        <v>3.341550951628</v>
      </c>
    </row>
    <row r="423" spans="1:60" ht="12.75">
      <c r="A423" t="s">
        <v>345</v>
      </c>
      <c r="B423" t="s">
        <v>756</v>
      </c>
      <c r="D423" s="1">
        <v>5.529517985057</v>
      </c>
      <c r="F423" s="1">
        <v>2.949019861939</v>
      </c>
      <c r="H423" s="1">
        <v>0</v>
      </c>
      <c r="J423" s="1">
        <v>2.7461266473409998</v>
      </c>
      <c r="L423" s="1">
        <v>0</v>
      </c>
      <c r="N423" s="1">
        <v>0.085317319036</v>
      </c>
      <c r="P423" s="1">
        <v>0</v>
      </c>
      <c r="R423" s="1">
        <v>0</v>
      </c>
      <c r="T423" s="1">
        <v>0.050711096276999997</v>
      </c>
      <c r="V423" s="1">
        <v>0</v>
      </c>
      <c r="X423" s="1">
        <v>0</v>
      </c>
      <c r="Z423" s="1">
        <v>0</v>
      </c>
      <c r="AB423" s="27">
        <v>0.059305</v>
      </c>
      <c r="AD423" s="1">
        <v>0.007559799285</v>
      </c>
      <c r="AF423" s="1">
        <v>2.580498123118</v>
      </c>
      <c r="AH423" s="1">
        <v>0</v>
      </c>
      <c r="AJ423" s="1">
        <v>2.485680045099</v>
      </c>
      <c r="AL423" s="1">
        <v>0</v>
      </c>
      <c r="AN423" s="1">
        <v>0.059070284370000004</v>
      </c>
      <c r="AP423" s="1">
        <v>0</v>
      </c>
      <c r="AR423" s="1">
        <v>0</v>
      </c>
      <c r="AT423" s="1">
        <v>0</v>
      </c>
      <c r="AV423" s="1">
        <v>0</v>
      </c>
      <c r="AX423" s="1">
        <v>0.035747793649</v>
      </c>
      <c r="AZ423" s="1">
        <v>0</v>
      </c>
      <c r="BB423" s="1">
        <v>0</v>
      </c>
      <c r="BD423" s="27">
        <v>-7.020510620944</v>
      </c>
      <c r="BF423" s="31">
        <v>0.5</v>
      </c>
      <c r="BH423" s="27">
        <v>2.386960763884</v>
      </c>
    </row>
    <row r="424" spans="1:60" ht="12.75">
      <c r="A424" t="s">
        <v>346</v>
      </c>
      <c r="B424" t="s">
        <v>757</v>
      </c>
      <c r="D424" s="1">
        <v>5.804064831157</v>
      </c>
      <c r="F424" s="1">
        <v>3.0641776089409998</v>
      </c>
      <c r="H424" s="1">
        <v>0</v>
      </c>
      <c r="J424" s="1">
        <v>2.929361624107</v>
      </c>
      <c r="L424" s="1">
        <v>0</v>
      </c>
      <c r="N424" s="1">
        <v>0.081708409853</v>
      </c>
      <c r="P424" s="1">
        <v>0</v>
      </c>
      <c r="R424" s="1">
        <v>0</v>
      </c>
      <c r="T424" s="1">
        <v>0.045080831122</v>
      </c>
      <c r="V424" s="1">
        <v>0</v>
      </c>
      <c r="X424" s="1">
        <v>0</v>
      </c>
      <c r="Z424" s="1">
        <v>0</v>
      </c>
      <c r="AB424" s="27">
        <v>0</v>
      </c>
      <c r="AD424" s="1">
        <v>0.008026743859</v>
      </c>
      <c r="AF424" s="1">
        <v>2.739887222216</v>
      </c>
      <c r="AH424" s="1">
        <v>0</v>
      </c>
      <c r="AJ424" s="1">
        <v>2.651536753038</v>
      </c>
      <c r="AL424" s="1">
        <v>0</v>
      </c>
      <c r="AN424" s="1">
        <v>0.056571620627</v>
      </c>
      <c r="AP424" s="1">
        <v>0</v>
      </c>
      <c r="AR424" s="1">
        <v>0</v>
      </c>
      <c r="AT424" s="1">
        <v>0</v>
      </c>
      <c r="AV424" s="1">
        <v>0</v>
      </c>
      <c r="AX424" s="1">
        <v>0.031778848552</v>
      </c>
      <c r="AZ424" s="1">
        <v>0</v>
      </c>
      <c r="BB424" s="1">
        <v>0</v>
      </c>
      <c r="BD424" s="27">
        <v>-5.379390295655</v>
      </c>
      <c r="BF424" s="31">
        <v>0.5</v>
      </c>
      <c r="BH424" s="27">
        <v>2.5343956805500003</v>
      </c>
    </row>
    <row r="425" spans="1:60" ht="12.75">
      <c r="A425" t="s">
        <v>347</v>
      </c>
      <c r="B425" t="s">
        <v>758</v>
      </c>
      <c r="D425" s="1">
        <v>7.101392290953</v>
      </c>
      <c r="F425" s="1">
        <v>3.7776449844789997</v>
      </c>
      <c r="H425" s="1">
        <v>0</v>
      </c>
      <c r="J425" s="1">
        <v>3.546141182727</v>
      </c>
      <c r="L425" s="1">
        <v>0</v>
      </c>
      <c r="N425" s="1">
        <v>0.085893803307</v>
      </c>
      <c r="P425" s="1">
        <v>0</v>
      </c>
      <c r="R425" s="1">
        <v>0</v>
      </c>
      <c r="T425" s="1">
        <v>0.077252784422</v>
      </c>
      <c r="V425" s="1">
        <v>0</v>
      </c>
      <c r="X425" s="1">
        <v>0</v>
      </c>
      <c r="Z425" s="1">
        <v>0</v>
      </c>
      <c r="AB425" s="27">
        <v>0.05862</v>
      </c>
      <c r="AD425" s="1">
        <v>0.009737214023</v>
      </c>
      <c r="AF425" s="1">
        <v>3.323747306473</v>
      </c>
      <c r="AH425" s="1">
        <v>0</v>
      </c>
      <c r="AJ425" s="1">
        <v>3.209820050923</v>
      </c>
      <c r="AL425" s="1">
        <v>0</v>
      </c>
      <c r="AN425" s="1">
        <v>0.059469418920999995</v>
      </c>
      <c r="AP425" s="1">
        <v>0</v>
      </c>
      <c r="AR425" s="1">
        <v>0</v>
      </c>
      <c r="AT425" s="1">
        <v>0</v>
      </c>
      <c r="AV425" s="1">
        <v>0</v>
      </c>
      <c r="AX425" s="1">
        <v>0.054457836629</v>
      </c>
      <c r="AZ425" s="1">
        <v>0</v>
      </c>
      <c r="BB425" s="1">
        <v>0</v>
      </c>
      <c r="BD425" s="27">
        <v>-7.275219956255</v>
      </c>
      <c r="BF425" s="31">
        <v>0.5</v>
      </c>
      <c r="BH425" s="27">
        <v>3.074466258488</v>
      </c>
    </row>
    <row r="426" spans="1:60" ht="12.75">
      <c r="A426" t="s">
        <v>348</v>
      </c>
      <c r="B426" t="s">
        <v>759</v>
      </c>
      <c r="D426" s="1">
        <v>7.003921706604</v>
      </c>
      <c r="F426" s="1">
        <v>3.728522664821</v>
      </c>
      <c r="H426" s="1">
        <v>0</v>
      </c>
      <c r="J426" s="1">
        <v>3.510617234597</v>
      </c>
      <c r="L426" s="1">
        <v>0</v>
      </c>
      <c r="N426" s="1">
        <v>0.09526108445300001</v>
      </c>
      <c r="P426" s="1">
        <v>0</v>
      </c>
      <c r="R426" s="1">
        <v>0</v>
      </c>
      <c r="T426" s="1">
        <v>0.045080831122</v>
      </c>
      <c r="V426" s="1">
        <v>0</v>
      </c>
      <c r="X426" s="1">
        <v>0</v>
      </c>
      <c r="Z426" s="1">
        <v>0.004454941176000001</v>
      </c>
      <c r="AB426" s="27">
        <v>0.063513</v>
      </c>
      <c r="AD426" s="1">
        <v>0.009595573472</v>
      </c>
      <c r="AF426" s="1">
        <v>3.275399041784</v>
      </c>
      <c r="AH426" s="1">
        <v>0</v>
      </c>
      <c r="AJ426" s="1">
        <v>3.177665245144</v>
      </c>
      <c r="AL426" s="1">
        <v>0</v>
      </c>
      <c r="AN426" s="1">
        <v>0.06595494808800001</v>
      </c>
      <c r="AP426" s="1">
        <v>0</v>
      </c>
      <c r="AR426" s="1">
        <v>0</v>
      </c>
      <c r="AT426" s="1">
        <v>0</v>
      </c>
      <c r="AV426" s="1">
        <v>0</v>
      </c>
      <c r="AX426" s="1">
        <v>0.031778848552</v>
      </c>
      <c r="AZ426" s="1">
        <v>0</v>
      </c>
      <c r="BB426" s="1">
        <v>0</v>
      </c>
      <c r="BD426" s="27">
        <v>-10.252469580755</v>
      </c>
      <c r="BF426" s="31">
        <v>0.5</v>
      </c>
      <c r="BH426" s="27">
        <v>3.02974411365</v>
      </c>
    </row>
    <row r="427" spans="1:60" ht="12.75">
      <c r="A427" t="s">
        <v>349</v>
      </c>
      <c r="B427" t="s">
        <v>760</v>
      </c>
      <c r="D427" s="1">
        <v>4.500823259053</v>
      </c>
      <c r="F427" s="1">
        <v>2.3773403664040003</v>
      </c>
      <c r="H427" s="1">
        <v>0</v>
      </c>
      <c r="J427" s="1">
        <v>2.2624754544159997</v>
      </c>
      <c r="L427" s="1">
        <v>0</v>
      </c>
      <c r="N427" s="1">
        <v>0.079756010574</v>
      </c>
      <c r="P427" s="1">
        <v>0</v>
      </c>
      <c r="R427" s="1">
        <v>0</v>
      </c>
      <c r="T427" s="1">
        <v>0.028887968986</v>
      </c>
      <c r="V427" s="1">
        <v>0</v>
      </c>
      <c r="X427" s="1">
        <v>0</v>
      </c>
      <c r="Z427" s="1">
        <v>0</v>
      </c>
      <c r="AB427" s="27">
        <v>0</v>
      </c>
      <c r="AD427" s="1">
        <v>0.006220932428</v>
      </c>
      <c r="AF427" s="1">
        <v>2.123482892649</v>
      </c>
      <c r="AH427" s="1">
        <v>0</v>
      </c>
      <c r="AJ427" s="1">
        <v>2.047899027168</v>
      </c>
      <c r="AL427" s="1">
        <v>0</v>
      </c>
      <c r="AN427" s="1">
        <v>0.055219857797</v>
      </c>
      <c r="AP427" s="1">
        <v>0</v>
      </c>
      <c r="AR427" s="1">
        <v>0</v>
      </c>
      <c r="AT427" s="1">
        <v>0</v>
      </c>
      <c r="AV427" s="1">
        <v>0</v>
      </c>
      <c r="AX427" s="1">
        <v>0.020364007684</v>
      </c>
      <c r="AZ427" s="1">
        <v>0</v>
      </c>
      <c r="BB427" s="1">
        <v>0</v>
      </c>
      <c r="BD427" s="27">
        <v>-8.688948108379002</v>
      </c>
      <c r="BF427" s="31">
        <v>0.5</v>
      </c>
      <c r="BH427" s="27">
        <v>1.9642216757</v>
      </c>
    </row>
    <row r="428" ht="12.75">
      <c r="AD428" s="1"/>
    </row>
    <row r="429" spans="2:30" ht="12.75">
      <c r="B429" t="s">
        <v>761</v>
      </c>
      <c r="AD429" s="1"/>
    </row>
    <row r="430" spans="1:60" ht="12.75">
      <c r="A430" t="s">
        <v>350</v>
      </c>
      <c r="B430" t="s">
        <v>762</v>
      </c>
      <c r="D430" s="1">
        <v>7.265939504116</v>
      </c>
      <c r="F430" s="1">
        <v>3.864872904559</v>
      </c>
      <c r="H430" s="1">
        <v>0</v>
      </c>
      <c r="J430" s="1">
        <v>3.6418735064070002</v>
      </c>
      <c r="L430" s="1">
        <v>0</v>
      </c>
      <c r="N430" s="1">
        <v>0.09142275806</v>
      </c>
      <c r="P430" s="1">
        <v>0</v>
      </c>
      <c r="R430" s="1">
        <v>0</v>
      </c>
      <c r="T430" s="1">
        <v>0.058581912307</v>
      </c>
      <c r="V430" s="1">
        <v>0</v>
      </c>
      <c r="X430" s="1">
        <v>0</v>
      </c>
      <c r="Z430" s="1">
        <v>0</v>
      </c>
      <c r="AB430" s="27">
        <v>0.063031</v>
      </c>
      <c r="AD430" s="1">
        <v>0.009963727785</v>
      </c>
      <c r="AF430" s="1">
        <v>3.401066599557</v>
      </c>
      <c r="AH430" s="1">
        <v>0</v>
      </c>
      <c r="AJ430" s="1">
        <v>3.296472983289</v>
      </c>
      <c r="AL430" s="1">
        <v>0</v>
      </c>
      <c r="AN430" s="1">
        <v>0.063297445085</v>
      </c>
      <c r="AP430" s="1">
        <v>0</v>
      </c>
      <c r="AR430" s="1">
        <v>0</v>
      </c>
      <c r="AT430" s="1">
        <v>0</v>
      </c>
      <c r="AV430" s="1">
        <v>0</v>
      </c>
      <c r="AX430" s="1">
        <v>0.041296171183</v>
      </c>
      <c r="AZ430" s="1">
        <v>0</v>
      </c>
      <c r="BB430" s="1">
        <v>0</v>
      </c>
      <c r="BD430" s="27">
        <v>-23.300337148219</v>
      </c>
      <c r="BF430" s="31">
        <v>0.5</v>
      </c>
      <c r="BH430" s="27">
        <v>3.145986604591</v>
      </c>
    </row>
    <row r="431" spans="1:60" ht="12.75">
      <c r="A431" t="s">
        <v>351</v>
      </c>
      <c r="B431" t="s">
        <v>763</v>
      </c>
      <c r="D431" s="1">
        <v>11.915530498845</v>
      </c>
      <c r="F431" s="1">
        <v>6.340517981653</v>
      </c>
      <c r="H431" s="1">
        <v>0</v>
      </c>
      <c r="J431" s="1">
        <v>5.5895529246610005</v>
      </c>
      <c r="L431" s="1">
        <v>0</v>
      </c>
      <c r="N431" s="1">
        <v>0.181693724078</v>
      </c>
      <c r="P431" s="1">
        <v>0</v>
      </c>
      <c r="R431" s="1">
        <v>0</v>
      </c>
      <c r="T431" s="1">
        <v>0.552938836771</v>
      </c>
      <c r="V431" s="1">
        <v>0</v>
      </c>
      <c r="X431" s="1">
        <v>0</v>
      </c>
      <c r="Z431" s="1">
        <v>0</v>
      </c>
      <c r="AB431" s="27">
        <v>0</v>
      </c>
      <c r="AD431" s="1">
        <v>0.016332496143</v>
      </c>
      <c r="AF431" s="1">
        <v>5.5750125171919995</v>
      </c>
      <c r="AH431" s="1">
        <v>0</v>
      </c>
      <c r="AJ431" s="1">
        <v>5.059431683280001</v>
      </c>
      <c r="AL431" s="1">
        <v>0</v>
      </c>
      <c r="AN431" s="1">
        <v>0.125797435629</v>
      </c>
      <c r="AP431" s="1">
        <v>0</v>
      </c>
      <c r="AR431" s="1">
        <v>0</v>
      </c>
      <c r="AT431" s="1">
        <v>0</v>
      </c>
      <c r="AV431" s="1">
        <v>0</v>
      </c>
      <c r="AX431" s="1">
        <v>0.389783398283</v>
      </c>
      <c r="AZ431" s="1">
        <v>0</v>
      </c>
      <c r="BB431" s="1">
        <v>0</v>
      </c>
      <c r="BD431" s="27">
        <v>-26.965007645251</v>
      </c>
      <c r="BF431" s="31">
        <v>0.5</v>
      </c>
      <c r="BH431" s="27">
        <v>5.156886578402999</v>
      </c>
    </row>
    <row r="432" spans="1:60" ht="12.75">
      <c r="A432" t="s">
        <v>352</v>
      </c>
      <c r="B432" t="s">
        <v>764</v>
      </c>
      <c r="D432" s="1">
        <v>4.992278619925</v>
      </c>
      <c r="F432" s="1">
        <v>2.6723569726200003</v>
      </c>
      <c r="H432" s="1">
        <v>0</v>
      </c>
      <c r="J432" s="1">
        <v>2.4634519014659997</v>
      </c>
      <c r="L432" s="1">
        <v>0</v>
      </c>
      <c r="N432" s="1">
        <v>0.100732390779</v>
      </c>
      <c r="P432" s="1">
        <v>0</v>
      </c>
      <c r="R432" s="1">
        <v>0</v>
      </c>
      <c r="T432" s="1">
        <v>0.028887968986</v>
      </c>
      <c r="V432" s="1">
        <v>0</v>
      </c>
      <c r="X432" s="1">
        <v>0</v>
      </c>
      <c r="Z432" s="1">
        <v>0.004952294118</v>
      </c>
      <c r="AB432" s="27">
        <v>0.067536</v>
      </c>
      <c r="AD432" s="1">
        <v>0.006796417271</v>
      </c>
      <c r="AF432" s="1">
        <v>2.319921647305</v>
      </c>
      <c r="AH432" s="1">
        <v>0</v>
      </c>
      <c r="AJ432" s="1">
        <v>2.2298145788230004</v>
      </c>
      <c r="AL432" s="1">
        <v>0</v>
      </c>
      <c r="AN432" s="1">
        <v>0.069743060797</v>
      </c>
      <c r="AP432" s="1">
        <v>0</v>
      </c>
      <c r="AR432" s="1">
        <v>0</v>
      </c>
      <c r="AT432" s="1">
        <v>0</v>
      </c>
      <c r="AV432" s="1">
        <v>0</v>
      </c>
      <c r="AX432" s="1">
        <v>0.020364007684</v>
      </c>
      <c r="AZ432" s="1">
        <v>0</v>
      </c>
      <c r="BB432" s="1">
        <v>0</v>
      </c>
      <c r="BD432" s="27">
        <v>-14.599111289005</v>
      </c>
      <c r="BF432" s="31">
        <v>0.5</v>
      </c>
      <c r="BH432" s="27">
        <v>2.145927523757</v>
      </c>
    </row>
    <row r="433" spans="1:60" ht="12.75">
      <c r="A433" t="s">
        <v>353</v>
      </c>
      <c r="B433" t="s">
        <v>765</v>
      </c>
      <c r="D433" s="1">
        <v>4.538505190769</v>
      </c>
      <c r="F433" s="1">
        <v>2.427736968633</v>
      </c>
      <c r="H433" s="1">
        <v>0</v>
      </c>
      <c r="J433" s="1">
        <v>2.230125757272</v>
      </c>
      <c r="L433" s="1">
        <v>0</v>
      </c>
      <c r="N433" s="1">
        <v>0.08310256058900001</v>
      </c>
      <c r="P433" s="1">
        <v>0</v>
      </c>
      <c r="R433" s="1">
        <v>0</v>
      </c>
      <c r="T433" s="1">
        <v>0.049102614164</v>
      </c>
      <c r="V433" s="1">
        <v>0</v>
      </c>
      <c r="X433" s="1">
        <v>0</v>
      </c>
      <c r="Z433" s="1">
        <v>0.001067352941</v>
      </c>
      <c r="AB433" s="27">
        <v>0.058155</v>
      </c>
      <c r="AD433" s="1">
        <v>0.006183683667</v>
      </c>
      <c r="AF433" s="1">
        <v>2.110768222136</v>
      </c>
      <c r="AH433" s="1">
        <v>0</v>
      </c>
      <c r="AJ433" s="1">
        <v>2.018617421844</v>
      </c>
      <c r="AL433" s="1">
        <v>0</v>
      </c>
      <c r="AN433" s="1">
        <v>0.057536874591</v>
      </c>
      <c r="AP433" s="1">
        <v>0</v>
      </c>
      <c r="AR433" s="1">
        <v>0</v>
      </c>
      <c r="AT433" s="1">
        <v>0</v>
      </c>
      <c r="AV433" s="1">
        <v>0</v>
      </c>
      <c r="AX433" s="1">
        <v>0.034613925701</v>
      </c>
      <c r="AZ433" s="1">
        <v>0</v>
      </c>
      <c r="BB433" s="1">
        <v>0</v>
      </c>
      <c r="BD433" s="27">
        <v>-20.488607255364002</v>
      </c>
      <c r="BF433" s="31">
        <v>0.5</v>
      </c>
      <c r="BH433" s="27">
        <v>1.952460605476</v>
      </c>
    </row>
    <row r="434" spans="1:60" ht="12.75">
      <c r="A434" t="s">
        <v>354</v>
      </c>
      <c r="B434" t="s">
        <v>766</v>
      </c>
      <c r="D434" s="1">
        <v>4.107660490649</v>
      </c>
      <c r="F434" s="1">
        <v>2.1963671849170003</v>
      </c>
      <c r="H434" s="1">
        <v>0</v>
      </c>
      <c r="J434" s="1">
        <v>2.012625305248</v>
      </c>
      <c r="L434" s="1">
        <v>0</v>
      </c>
      <c r="N434" s="1">
        <v>0.050682379365</v>
      </c>
      <c r="P434" s="1">
        <v>0</v>
      </c>
      <c r="R434" s="1">
        <v>0</v>
      </c>
      <c r="T434" s="1">
        <v>0.077252784422</v>
      </c>
      <c r="V434" s="1">
        <v>0</v>
      </c>
      <c r="X434" s="1">
        <v>0</v>
      </c>
      <c r="Z434" s="1">
        <v>0.014890411765</v>
      </c>
      <c r="AB434" s="27">
        <v>0.035317</v>
      </c>
      <c r="AD434" s="1">
        <v>0.005599304118</v>
      </c>
      <c r="AF434" s="1">
        <v>1.911293305731</v>
      </c>
      <c r="AH434" s="1">
        <v>0</v>
      </c>
      <c r="AJ434" s="1">
        <v>1.82174502562</v>
      </c>
      <c r="AL434" s="1">
        <v>0</v>
      </c>
      <c r="AN434" s="1">
        <v>0.035090443481</v>
      </c>
      <c r="AP434" s="1">
        <v>0</v>
      </c>
      <c r="AR434" s="1">
        <v>0</v>
      </c>
      <c r="AT434" s="1">
        <v>0</v>
      </c>
      <c r="AV434" s="1">
        <v>0</v>
      </c>
      <c r="AX434" s="1">
        <v>0.054457836629</v>
      </c>
      <c r="AZ434" s="1">
        <v>0</v>
      </c>
      <c r="BB434" s="1">
        <v>0</v>
      </c>
      <c r="BD434" s="27">
        <v>-10.106921265442999</v>
      </c>
      <c r="BF434" s="31">
        <v>0.5</v>
      </c>
      <c r="BH434" s="27">
        <v>1.767946307801</v>
      </c>
    </row>
    <row r="435" ht="12.75">
      <c r="AD435" s="1"/>
    </row>
    <row r="436" spans="2:30" ht="12.75">
      <c r="B436" t="s">
        <v>767</v>
      </c>
      <c r="AD436" s="1"/>
    </row>
    <row r="437" spans="1:60" ht="12.75">
      <c r="A437" t="s">
        <v>355</v>
      </c>
      <c r="B437" t="s">
        <v>768</v>
      </c>
      <c r="D437" s="1">
        <v>5.590878635509</v>
      </c>
      <c r="F437" s="1">
        <v>3.00241104936</v>
      </c>
      <c r="H437" s="1">
        <v>0</v>
      </c>
      <c r="J437" s="1">
        <v>2.7006157855710002</v>
      </c>
      <c r="L437" s="1">
        <v>0</v>
      </c>
      <c r="N437" s="1">
        <v>0.088357979438</v>
      </c>
      <c r="P437" s="1">
        <v>0</v>
      </c>
      <c r="R437" s="1">
        <v>0</v>
      </c>
      <c r="T437" s="1">
        <v>0.117467726048</v>
      </c>
      <c r="V437" s="1">
        <v>0</v>
      </c>
      <c r="X437" s="1">
        <v>0</v>
      </c>
      <c r="Z437" s="1">
        <v>0.028532411765</v>
      </c>
      <c r="AB437" s="27">
        <v>0.059854</v>
      </c>
      <c r="AD437" s="1">
        <v>0.007583146537</v>
      </c>
      <c r="AF437" s="1">
        <v>2.5884675861499997</v>
      </c>
      <c r="AH437" s="1">
        <v>0</v>
      </c>
      <c r="AJ437" s="1">
        <v>2.444485498939</v>
      </c>
      <c r="AL437" s="1">
        <v>0</v>
      </c>
      <c r="AN437" s="1">
        <v>0.061175515484000006</v>
      </c>
      <c r="AP437" s="1">
        <v>0</v>
      </c>
      <c r="AR437" s="1">
        <v>0</v>
      </c>
      <c r="AT437" s="1">
        <v>0</v>
      </c>
      <c r="AV437" s="1">
        <v>0</v>
      </c>
      <c r="AX437" s="1">
        <v>0.082806571727</v>
      </c>
      <c r="AZ437" s="1">
        <v>0</v>
      </c>
      <c r="BB437" s="1">
        <v>0</v>
      </c>
      <c r="BD437" s="27">
        <v>-9.772859061018</v>
      </c>
      <c r="BF437" s="31">
        <v>0.5</v>
      </c>
      <c r="BH437" s="27">
        <v>2.394332517188</v>
      </c>
    </row>
    <row r="438" spans="1:60" ht="12.75">
      <c r="A438" t="s">
        <v>356</v>
      </c>
      <c r="B438" t="s">
        <v>769</v>
      </c>
      <c r="D438" s="1">
        <v>6.702622921211</v>
      </c>
      <c r="F438" s="1">
        <v>3.538435510812</v>
      </c>
      <c r="H438" s="1">
        <v>0</v>
      </c>
      <c r="J438" s="1">
        <v>3.382843527212</v>
      </c>
      <c r="L438" s="1">
        <v>0</v>
      </c>
      <c r="N438" s="1">
        <v>0.07711241841899999</v>
      </c>
      <c r="P438" s="1">
        <v>0</v>
      </c>
      <c r="R438" s="1">
        <v>0</v>
      </c>
      <c r="T438" s="1">
        <v>0.069209796097</v>
      </c>
      <c r="V438" s="1">
        <v>0</v>
      </c>
      <c r="X438" s="1">
        <v>0</v>
      </c>
      <c r="Z438" s="1">
        <v>0</v>
      </c>
      <c r="AB438" s="27">
        <v>0</v>
      </c>
      <c r="AD438" s="1">
        <v>0.009269769084</v>
      </c>
      <c r="AF438" s="1">
        <v>3.164187410399</v>
      </c>
      <c r="AH438" s="1">
        <v>0</v>
      </c>
      <c r="AJ438" s="1">
        <v>3.062009780003</v>
      </c>
      <c r="AL438" s="1">
        <v>0</v>
      </c>
      <c r="AN438" s="1">
        <v>0.053389540786</v>
      </c>
      <c r="AP438" s="1">
        <v>0</v>
      </c>
      <c r="AR438" s="1">
        <v>0</v>
      </c>
      <c r="AT438" s="1">
        <v>0</v>
      </c>
      <c r="AV438" s="1">
        <v>0</v>
      </c>
      <c r="AX438" s="1">
        <v>0.04878808961</v>
      </c>
      <c r="AZ438" s="1">
        <v>0</v>
      </c>
      <c r="BB438" s="1">
        <v>0</v>
      </c>
      <c r="BD438" s="27">
        <v>-10.357223413937001</v>
      </c>
      <c r="BF438" s="31">
        <v>0.5</v>
      </c>
      <c r="BH438" s="27">
        <v>2.926873354619</v>
      </c>
    </row>
    <row r="439" spans="1:60" ht="12.75">
      <c r="A439" t="s">
        <v>359</v>
      </c>
      <c r="B439" t="s">
        <v>770</v>
      </c>
      <c r="D439" s="1">
        <v>7.033210646026999</v>
      </c>
      <c r="F439" s="1">
        <v>3.7671721340919997</v>
      </c>
      <c r="H439" s="1">
        <v>0</v>
      </c>
      <c r="J439" s="1">
        <v>3.480762743429</v>
      </c>
      <c r="L439" s="1">
        <v>0</v>
      </c>
      <c r="N439" s="1">
        <v>0.134049652118</v>
      </c>
      <c r="P439" s="1">
        <v>0</v>
      </c>
      <c r="R439" s="1">
        <v>0</v>
      </c>
      <c r="T439" s="1">
        <v>0.032039646403</v>
      </c>
      <c r="V439" s="1">
        <v>0</v>
      </c>
      <c r="X439" s="1">
        <v>0</v>
      </c>
      <c r="Z439" s="1">
        <v>0.019502941176</v>
      </c>
      <c r="AB439" s="27">
        <v>0.091249</v>
      </c>
      <c r="AD439" s="1">
        <v>0.009568150965000001</v>
      </c>
      <c r="AF439" s="1">
        <v>3.2660385119360003</v>
      </c>
      <c r="AH439" s="1">
        <v>0</v>
      </c>
      <c r="AJ439" s="1">
        <v>3.150642196871</v>
      </c>
      <c r="AL439" s="1">
        <v>0</v>
      </c>
      <c r="AN439" s="1">
        <v>0.092810594142</v>
      </c>
      <c r="AP439" s="1">
        <v>0</v>
      </c>
      <c r="AR439" s="1">
        <v>0</v>
      </c>
      <c r="AT439" s="1">
        <v>0</v>
      </c>
      <c r="AV439" s="1">
        <v>0</v>
      </c>
      <c r="AX439" s="1">
        <v>0.022585720923</v>
      </c>
      <c r="AZ439" s="1">
        <v>0</v>
      </c>
      <c r="BB439" s="1">
        <v>0</v>
      </c>
      <c r="BD439" s="27">
        <v>-13.687592061681</v>
      </c>
      <c r="BF439" s="31">
        <v>0.5</v>
      </c>
      <c r="BH439" s="27">
        <v>3.021085623541</v>
      </c>
    </row>
    <row r="440" spans="1:60" ht="12.75">
      <c r="A440" t="s">
        <v>357</v>
      </c>
      <c r="B440" t="s">
        <v>771</v>
      </c>
      <c r="D440" s="1">
        <v>5.178177698036</v>
      </c>
      <c r="F440" s="1">
        <v>2.766312720339</v>
      </c>
      <c r="H440" s="1">
        <v>0</v>
      </c>
      <c r="J440" s="1">
        <v>2.5476085069749996</v>
      </c>
      <c r="L440" s="1">
        <v>0</v>
      </c>
      <c r="N440" s="1">
        <v>0.080990745761</v>
      </c>
      <c r="P440" s="1">
        <v>0</v>
      </c>
      <c r="R440" s="1">
        <v>0</v>
      </c>
      <c r="T440" s="1">
        <v>0.070646105915</v>
      </c>
      <c r="V440" s="1">
        <v>0</v>
      </c>
      <c r="X440" s="1">
        <v>0</v>
      </c>
      <c r="Z440" s="1">
        <v>0.003254588235</v>
      </c>
      <c r="AB440" s="27">
        <v>0.056747</v>
      </c>
      <c r="AD440" s="1">
        <v>0.0070657734529999995</v>
      </c>
      <c r="AF440" s="1">
        <v>2.411864977696</v>
      </c>
      <c r="AH440" s="1">
        <v>0</v>
      </c>
      <c r="AJ440" s="1">
        <v>2.305989650784</v>
      </c>
      <c r="AL440" s="1">
        <v>0</v>
      </c>
      <c r="AN440" s="1">
        <v>0.05607473884</v>
      </c>
      <c r="AP440" s="1">
        <v>0</v>
      </c>
      <c r="AR440" s="1">
        <v>0</v>
      </c>
      <c r="AT440" s="1">
        <v>0</v>
      </c>
      <c r="AV440" s="1">
        <v>0</v>
      </c>
      <c r="AX440" s="1">
        <v>0.049800588071999996</v>
      </c>
      <c r="AZ440" s="1">
        <v>0</v>
      </c>
      <c r="BB440" s="1">
        <v>0</v>
      </c>
      <c r="BD440" s="27">
        <v>-13.471593249559</v>
      </c>
      <c r="BF440" s="31">
        <v>0.5</v>
      </c>
      <c r="BH440" s="27">
        <v>2.230975104369</v>
      </c>
    </row>
    <row r="441" spans="1:60" ht="12.75">
      <c r="A441" t="s">
        <v>358</v>
      </c>
      <c r="B441" t="s">
        <v>772</v>
      </c>
      <c r="D441" s="1">
        <v>2.295868671954</v>
      </c>
      <c r="F441" s="1">
        <v>1.224738413558</v>
      </c>
      <c r="H441" s="1">
        <v>0</v>
      </c>
      <c r="J441" s="1">
        <v>1.138810671054</v>
      </c>
      <c r="L441" s="1">
        <v>0</v>
      </c>
      <c r="N441" s="1">
        <v>0.028831860765</v>
      </c>
      <c r="P441" s="1">
        <v>0</v>
      </c>
      <c r="R441" s="1">
        <v>0</v>
      </c>
      <c r="T441" s="1">
        <v>0.028887968986</v>
      </c>
      <c r="V441" s="1">
        <v>0</v>
      </c>
      <c r="X441" s="1">
        <v>0</v>
      </c>
      <c r="Z441" s="1">
        <v>0.025069941176</v>
      </c>
      <c r="AB441" s="27">
        <v>0</v>
      </c>
      <c r="AD441" s="1">
        <v>0.003137971576</v>
      </c>
      <c r="AF441" s="1">
        <v>1.071130258397</v>
      </c>
      <c r="AH441" s="1">
        <v>0</v>
      </c>
      <c r="AJ441" s="1">
        <v>1.03080422854</v>
      </c>
      <c r="AL441" s="1">
        <v>0</v>
      </c>
      <c r="AN441" s="1">
        <v>0.019962022173000003</v>
      </c>
      <c r="AP441" s="1">
        <v>0</v>
      </c>
      <c r="AR441" s="1">
        <v>0</v>
      </c>
      <c r="AT441" s="1">
        <v>0</v>
      </c>
      <c r="AV441" s="1">
        <v>0</v>
      </c>
      <c r="AX441" s="1">
        <v>0.020364007684</v>
      </c>
      <c r="AZ441" s="1">
        <v>0</v>
      </c>
      <c r="BB441" s="1">
        <v>0</v>
      </c>
      <c r="BD441" s="27">
        <v>-2.9794343194</v>
      </c>
      <c r="BF441" s="31">
        <v>0.5</v>
      </c>
      <c r="BH441" s="27">
        <v>0.990795489017</v>
      </c>
    </row>
    <row r="442" ht="12.75">
      <c r="AD442" s="1"/>
    </row>
    <row r="443" spans="2:30" ht="12.75">
      <c r="B443" t="s">
        <v>773</v>
      </c>
      <c r="AD443" s="1"/>
    </row>
    <row r="444" spans="1:60" ht="12.75">
      <c r="A444" t="s">
        <v>360</v>
      </c>
      <c r="B444" t="s">
        <v>774</v>
      </c>
      <c r="D444" s="1">
        <v>5.747084656449</v>
      </c>
      <c r="F444" s="1">
        <v>3.034696147022</v>
      </c>
      <c r="H444" s="1">
        <v>0</v>
      </c>
      <c r="J444" s="1">
        <v>2.895938586681</v>
      </c>
      <c r="L444" s="1">
        <v>0</v>
      </c>
      <c r="N444" s="1">
        <v>0.08814326846000001</v>
      </c>
      <c r="P444" s="1">
        <v>0</v>
      </c>
      <c r="R444" s="1">
        <v>0</v>
      </c>
      <c r="T444" s="1">
        <v>0.042668107951999996</v>
      </c>
      <c r="V444" s="1">
        <v>0</v>
      </c>
      <c r="X444" s="1">
        <v>0</v>
      </c>
      <c r="Z444" s="1">
        <v>0</v>
      </c>
      <c r="AB444" s="27">
        <v>0</v>
      </c>
      <c r="AD444" s="1">
        <v>0.007946183929</v>
      </c>
      <c r="AF444" s="1">
        <v>2.712388509427</v>
      </c>
      <c r="AH444" s="1">
        <v>0</v>
      </c>
      <c r="AJ444" s="1">
        <v>2.6212836045690002</v>
      </c>
      <c r="AL444" s="1">
        <v>0</v>
      </c>
      <c r="AN444" s="1">
        <v>0.061026858228</v>
      </c>
      <c r="AP444" s="1">
        <v>0</v>
      </c>
      <c r="AR444" s="1">
        <v>0</v>
      </c>
      <c r="AT444" s="1">
        <v>0</v>
      </c>
      <c r="AV444" s="1">
        <v>0</v>
      </c>
      <c r="AX444" s="1">
        <v>0.03007804663</v>
      </c>
      <c r="AZ444" s="1">
        <v>0</v>
      </c>
      <c r="BB444" s="1">
        <v>0</v>
      </c>
      <c r="BD444" s="27">
        <v>-10.334633691838</v>
      </c>
      <c r="BF444" s="31">
        <v>0.5</v>
      </c>
      <c r="BH444" s="27">
        <v>2.50895937122</v>
      </c>
    </row>
    <row r="445" spans="1:60" ht="12.75">
      <c r="A445" t="s">
        <v>361</v>
      </c>
      <c r="B445" t="s">
        <v>775</v>
      </c>
      <c r="D445" s="1">
        <v>6.104857430209</v>
      </c>
      <c r="F445" s="1">
        <v>3.2555512077640003</v>
      </c>
      <c r="H445" s="1">
        <v>0</v>
      </c>
      <c r="J445" s="1">
        <v>3.046860859563</v>
      </c>
      <c r="L445" s="1">
        <v>0</v>
      </c>
      <c r="N445" s="1">
        <v>0.102620082641</v>
      </c>
      <c r="P445" s="1">
        <v>0</v>
      </c>
      <c r="R445" s="1">
        <v>0</v>
      </c>
      <c r="T445" s="1">
        <v>0.028887968986</v>
      </c>
      <c r="V445" s="1">
        <v>0</v>
      </c>
      <c r="X445" s="1">
        <v>0</v>
      </c>
      <c r="Z445" s="1">
        <v>0</v>
      </c>
      <c r="AB445" s="27">
        <v>0.068835</v>
      </c>
      <c r="AD445" s="1">
        <v>0.008347296574</v>
      </c>
      <c r="AF445" s="1">
        <v>2.849306222445</v>
      </c>
      <c r="AH445" s="1">
        <v>0</v>
      </c>
      <c r="AJ445" s="1">
        <v>2.75789219195</v>
      </c>
      <c r="AL445" s="1">
        <v>0</v>
      </c>
      <c r="AN445" s="1">
        <v>0.07105002280999999</v>
      </c>
      <c r="AP445" s="1">
        <v>0</v>
      </c>
      <c r="AR445" s="1">
        <v>0</v>
      </c>
      <c r="AT445" s="1">
        <v>0</v>
      </c>
      <c r="AV445" s="1">
        <v>0</v>
      </c>
      <c r="AX445" s="1">
        <v>0.020364007684</v>
      </c>
      <c r="AZ445" s="1">
        <v>0</v>
      </c>
      <c r="BB445" s="1">
        <v>0</v>
      </c>
      <c r="BD445" s="27">
        <v>-18.3292048198</v>
      </c>
      <c r="BF445" s="31">
        <v>0.5</v>
      </c>
      <c r="BH445" s="27">
        <v>2.635608255762</v>
      </c>
    </row>
    <row r="446" spans="1:60" ht="12.75">
      <c r="A446" t="s">
        <v>362</v>
      </c>
      <c r="B446" t="s">
        <v>776</v>
      </c>
      <c r="D446" s="1">
        <v>4.001133627</v>
      </c>
      <c r="F446" s="1">
        <v>2.1159498092280002</v>
      </c>
      <c r="H446" s="1">
        <v>0</v>
      </c>
      <c r="J446" s="1">
        <v>1.99010960589</v>
      </c>
      <c r="L446" s="1">
        <v>0</v>
      </c>
      <c r="N446" s="1">
        <v>0.079257763454</v>
      </c>
      <c r="P446" s="1">
        <v>0</v>
      </c>
      <c r="R446" s="1">
        <v>0</v>
      </c>
      <c r="T446" s="1">
        <v>0.041059625839</v>
      </c>
      <c r="V446" s="1">
        <v>0</v>
      </c>
      <c r="X446" s="1">
        <v>0</v>
      </c>
      <c r="Z446" s="1">
        <v>0</v>
      </c>
      <c r="AB446" s="27">
        <v>0</v>
      </c>
      <c r="AD446" s="1">
        <v>0.005522814045</v>
      </c>
      <c r="AF446" s="1">
        <v>1.8851838177720002</v>
      </c>
      <c r="AH446" s="1">
        <v>0</v>
      </c>
      <c r="AJ446" s="1">
        <v>1.801364747583</v>
      </c>
      <c r="AL446" s="1">
        <v>0</v>
      </c>
      <c r="AN446" s="1">
        <v>0.054874891507</v>
      </c>
      <c r="AP446" s="1">
        <v>0</v>
      </c>
      <c r="AR446" s="1">
        <v>0</v>
      </c>
      <c r="AT446" s="1">
        <v>0</v>
      </c>
      <c r="AV446" s="1">
        <v>0</v>
      </c>
      <c r="AX446" s="1">
        <v>0.028944178682000003</v>
      </c>
      <c r="AZ446" s="1">
        <v>0</v>
      </c>
      <c r="BB446" s="1">
        <v>0</v>
      </c>
      <c r="BD446" s="27">
        <v>-10.966714711045</v>
      </c>
      <c r="BF446" s="31">
        <v>0.5</v>
      </c>
      <c r="BH446" s="27">
        <v>1.743795031439</v>
      </c>
    </row>
    <row r="447" spans="1:60" ht="12.75">
      <c r="A447" t="s">
        <v>363</v>
      </c>
      <c r="B447" t="s">
        <v>777</v>
      </c>
      <c r="D447" s="1">
        <v>7.122688202738</v>
      </c>
      <c r="F447" s="1">
        <v>3.7953832279090003</v>
      </c>
      <c r="H447" s="1">
        <v>0</v>
      </c>
      <c r="J447" s="1">
        <v>3.541162070603</v>
      </c>
      <c r="L447" s="1">
        <v>0</v>
      </c>
      <c r="N447" s="1">
        <v>0.10163594163600001</v>
      </c>
      <c r="P447" s="1">
        <v>0</v>
      </c>
      <c r="R447" s="1">
        <v>0</v>
      </c>
      <c r="T447" s="1">
        <v>0.073231579139</v>
      </c>
      <c r="V447" s="1">
        <v>0</v>
      </c>
      <c r="X447" s="1">
        <v>0</v>
      </c>
      <c r="Z447" s="1">
        <v>0</v>
      </c>
      <c r="AB447" s="27">
        <v>0.069606</v>
      </c>
      <c r="AD447" s="1">
        <v>0.00974763653</v>
      </c>
      <c r="AF447" s="1">
        <v>3.32730497483</v>
      </c>
      <c r="AH447" s="1">
        <v>0</v>
      </c>
      <c r="AJ447" s="1">
        <v>3.205313164957</v>
      </c>
      <c r="AL447" s="1">
        <v>0</v>
      </c>
      <c r="AN447" s="1">
        <v>0.07036864311299999</v>
      </c>
      <c r="AP447" s="1">
        <v>0</v>
      </c>
      <c r="AR447" s="1">
        <v>0</v>
      </c>
      <c r="AT447" s="1">
        <v>0</v>
      </c>
      <c r="AV447" s="1">
        <v>0</v>
      </c>
      <c r="AX447" s="1">
        <v>0.05162316676</v>
      </c>
      <c r="AZ447" s="1">
        <v>0</v>
      </c>
      <c r="BB447" s="1">
        <v>0</v>
      </c>
      <c r="BD447" s="27">
        <v>-9.329494377923</v>
      </c>
      <c r="BF447" s="31">
        <v>0.5</v>
      </c>
      <c r="BH447" s="27">
        <v>3.0777571017180003</v>
      </c>
    </row>
    <row r="448" spans="1:60" ht="12.75">
      <c r="A448" t="s">
        <v>364</v>
      </c>
      <c r="B448" t="s">
        <v>778</v>
      </c>
      <c r="D448" s="1">
        <v>4.464493560234</v>
      </c>
      <c r="F448" s="1">
        <v>2.373502387279</v>
      </c>
      <c r="H448" s="1">
        <v>0</v>
      </c>
      <c r="J448" s="1">
        <v>2.245016175929</v>
      </c>
      <c r="L448" s="1">
        <v>0</v>
      </c>
      <c r="N448" s="1">
        <v>0.055652497324999994</v>
      </c>
      <c r="P448" s="1">
        <v>0</v>
      </c>
      <c r="R448" s="1">
        <v>0</v>
      </c>
      <c r="T448" s="1">
        <v>0.028887968986</v>
      </c>
      <c r="V448" s="1">
        <v>0</v>
      </c>
      <c r="X448" s="1">
        <v>0</v>
      </c>
      <c r="Z448" s="1">
        <v>0</v>
      </c>
      <c r="AB448" s="27">
        <v>0.03782</v>
      </c>
      <c r="AD448" s="1">
        <v>0.006125745038</v>
      </c>
      <c r="AF448" s="1">
        <v>2.090991172956</v>
      </c>
      <c r="AH448" s="1">
        <v>0</v>
      </c>
      <c r="AJ448" s="1">
        <v>2.032095611772</v>
      </c>
      <c r="AL448" s="1">
        <v>0</v>
      </c>
      <c r="AN448" s="1">
        <v>0.0385315535</v>
      </c>
      <c r="AP448" s="1">
        <v>0</v>
      </c>
      <c r="AR448" s="1">
        <v>0</v>
      </c>
      <c r="AT448" s="1">
        <v>0</v>
      </c>
      <c r="AV448" s="1">
        <v>0</v>
      </c>
      <c r="AX448" s="1">
        <v>0.020364007684</v>
      </c>
      <c r="AZ448" s="1">
        <v>0</v>
      </c>
      <c r="BB448" s="1">
        <v>0</v>
      </c>
      <c r="BD448" s="27">
        <v>-5.713253262977999</v>
      </c>
      <c r="BF448" s="31">
        <v>0.5</v>
      </c>
      <c r="BH448" s="27">
        <v>1.934166834984</v>
      </c>
    </row>
    <row r="449" spans="1:60" ht="12.75">
      <c r="A449" t="s">
        <v>365</v>
      </c>
      <c r="B449" t="s">
        <v>779</v>
      </c>
      <c r="D449" s="1">
        <v>5.404443075142</v>
      </c>
      <c r="F449" s="1">
        <v>2.889006524466</v>
      </c>
      <c r="H449" s="1">
        <v>0</v>
      </c>
      <c r="J449" s="1">
        <v>2.678938776128</v>
      </c>
      <c r="L449" s="1">
        <v>0</v>
      </c>
      <c r="N449" s="1">
        <v>0.101295345317</v>
      </c>
      <c r="P449" s="1">
        <v>0</v>
      </c>
      <c r="R449" s="1">
        <v>0</v>
      </c>
      <c r="T449" s="1">
        <v>0.028994854471</v>
      </c>
      <c r="V449" s="1">
        <v>0</v>
      </c>
      <c r="X449" s="1">
        <v>0</v>
      </c>
      <c r="Z449" s="1">
        <v>0.002948352941</v>
      </c>
      <c r="AB449" s="27">
        <v>0.06946</v>
      </c>
      <c r="AD449" s="1">
        <v>0.007369195609</v>
      </c>
      <c r="AF449" s="1">
        <v>2.5154365506759997</v>
      </c>
      <c r="AH449" s="1">
        <v>0</v>
      </c>
      <c r="AJ449" s="1">
        <v>2.424864368259</v>
      </c>
      <c r="AL449" s="1">
        <v>0</v>
      </c>
      <c r="AN449" s="1">
        <v>0.07013282790400001</v>
      </c>
      <c r="AP449" s="1">
        <v>0</v>
      </c>
      <c r="AR449" s="1">
        <v>0</v>
      </c>
      <c r="AT449" s="1">
        <v>0</v>
      </c>
      <c r="AV449" s="1">
        <v>0</v>
      </c>
      <c r="AX449" s="1">
        <v>0.020439354513</v>
      </c>
      <c r="AZ449" s="1">
        <v>0</v>
      </c>
      <c r="BB449" s="1">
        <v>0</v>
      </c>
      <c r="BD449" s="27">
        <v>-14.104383665435</v>
      </c>
      <c r="BF449" s="31">
        <v>0.5</v>
      </c>
      <c r="BH449" s="27">
        <v>2.3267788093750004</v>
      </c>
    </row>
    <row r="450" spans="1:60" ht="12.75">
      <c r="A450" t="s">
        <v>366</v>
      </c>
      <c r="B450" t="s">
        <v>780</v>
      </c>
      <c r="D450" s="1">
        <v>5.007643951086</v>
      </c>
      <c r="F450" s="1">
        <v>2.6721060443230003</v>
      </c>
      <c r="H450" s="1">
        <v>0</v>
      </c>
      <c r="J450" s="1">
        <v>2.4959907177360003</v>
      </c>
      <c r="L450" s="1">
        <v>0</v>
      </c>
      <c r="N450" s="1">
        <v>0.07654416963800001</v>
      </c>
      <c r="P450" s="1">
        <v>0</v>
      </c>
      <c r="R450" s="1">
        <v>0</v>
      </c>
      <c r="T450" s="1">
        <v>0.033016637514000004</v>
      </c>
      <c r="V450" s="1">
        <v>0</v>
      </c>
      <c r="X450" s="1">
        <v>0</v>
      </c>
      <c r="Z450" s="1">
        <v>0.007090352941</v>
      </c>
      <c r="AB450" s="27">
        <v>0.052622</v>
      </c>
      <c r="AD450" s="1">
        <v>0.006842166495</v>
      </c>
      <c r="AF450" s="1">
        <v>2.3355379067629998</v>
      </c>
      <c r="AH450" s="1">
        <v>0</v>
      </c>
      <c r="AJ450" s="1">
        <v>2.2592673669420003</v>
      </c>
      <c r="AL450" s="1">
        <v>0</v>
      </c>
      <c r="AN450" s="1">
        <v>0.052996108158</v>
      </c>
      <c r="AP450" s="1">
        <v>0</v>
      </c>
      <c r="AR450" s="1">
        <v>0</v>
      </c>
      <c r="AT450" s="1">
        <v>0</v>
      </c>
      <c r="AV450" s="1">
        <v>0</v>
      </c>
      <c r="AX450" s="1">
        <v>0.023274431663</v>
      </c>
      <c r="AZ450" s="1">
        <v>0</v>
      </c>
      <c r="BB450" s="1">
        <v>0</v>
      </c>
      <c r="BD450" s="27">
        <v>-4.627519122099</v>
      </c>
      <c r="BF450" s="31">
        <v>0.5</v>
      </c>
      <c r="BH450" s="27">
        <v>2.160372563755</v>
      </c>
    </row>
    <row r="451" spans="1:60" ht="12.75">
      <c r="A451" t="s">
        <v>367</v>
      </c>
      <c r="B451" t="s">
        <v>781</v>
      </c>
      <c r="D451" s="1">
        <v>4.422476635756</v>
      </c>
      <c r="F451" s="1">
        <v>2.33979845812</v>
      </c>
      <c r="H451" s="1">
        <v>0</v>
      </c>
      <c r="J451" s="1">
        <v>2.188645428061</v>
      </c>
      <c r="L451" s="1">
        <v>0</v>
      </c>
      <c r="N451" s="1">
        <v>0.051252981143</v>
      </c>
      <c r="P451" s="1">
        <v>0</v>
      </c>
      <c r="R451" s="1">
        <v>0</v>
      </c>
      <c r="T451" s="1">
        <v>0.093798657539</v>
      </c>
      <c r="V451" s="1">
        <v>0</v>
      </c>
      <c r="X451" s="1">
        <v>0</v>
      </c>
      <c r="Z451" s="1">
        <v>0</v>
      </c>
      <c r="AB451" s="27">
        <v>0</v>
      </c>
      <c r="AD451" s="1">
        <v>0.0061013913780000005</v>
      </c>
      <c r="AF451" s="1">
        <v>2.082678177636</v>
      </c>
      <c r="AH451" s="1">
        <v>0</v>
      </c>
      <c r="AJ451" s="1">
        <v>1.981071146735</v>
      </c>
      <c r="AL451" s="1">
        <v>0</v>
      </c>
      <c r="AN451" s="1">
        <v>0.035485505230000006</v>
      </c>
      <c r="AP451" s="1">
        <v>0</v>
      </c>
      <c r="AR451" s="1">
        <v>0</v>
      </c>
      <c r="AT451" s="1">
        <v>0</v>
      </c>
      <c r="AV451" s="1">
        <v>0</v>
      </c>
      <c r="AX451" s="1">
        <v>0.06612152567099999</v>
      </c>
      <c r="AZ451" s="1">
        <v>0</v>
      </c>
      <c r="BB451" s="1">
        <v>0</v>
      </c>
      <c r="BD451" s="27">
        <v>-10.35416833444</v>
      </c>
      <c r="BF451" s="31">
        <v>0.5</v>
      </c>
      <c r="BH451" s="27">
        <v>1.9264773143140002</v>
      </c>
    </row>
    <row r="452" ht="12.75">
      <c r="AD452" s="1"/>
    </row>
    <row r="453" spans="2:30" ht="12.75">
      <c r="B453" t="s">
        <v>782</v>
      </c>
      <c r="AD453" s="1"/>
    </row>
    <row r="454" spans="1:60" ht="12.75">
      <c r="A454" t="s">
        <v>368</v>
      </c>
      <c r="B454" t="s">
        <v>783</v>
      </c>
      <c r="D454" s="1">
        <v>4.113034684366</v>
      </c>
      <c r="F454" s="1">
        <v>2.208307028321</v>
      </c>
      <c r="H454" s="1">
        <v>0</v>
      </c>
      <c r="J454" s="1">
        <v>2.029619311796</v>
      </c>
      <c r="L454" s="1">
        <v>0</v>
      </c>
      <c r="N454" s="1">
        <v>0.068225148665</v>
      </c>
      <c r="P454" s="1">
        <v>0</v>
      </c>
      <c r="R454" s="1">
        <v>0</v>
      </c>
      <c r="T454" s="1">
        <v>0.028887968986</v>
      </c>
      <c r="V454" s="1">
        <v>0</v>
      </c>
      <c r="X454" s="1">
        <v>0</v>
      </c>
      <c r="Z454" s="1">
        <v>0.026595529412</v>
      </c>
      <c r="AB454" s="27">
        <v>0.049399</v>
      </c>
      <c r="AD454" s="1">
        <v>0.005580069462000001</v>
      </c>
      <c r="AF454" s="1">
        <v>1.9047276560450002</v>
      </c>
      <c r="AH454" s="1">
        <v>0</v>
      </c>
      <c r="AJ454" s="1">
        <v>1.837127296137</v>
      </c>
      <c r="AL454" s="1">
        <v>0</v>
      </c>
      <c r="AN454" s="1">
        <v>0.047236352224</v>
      </c>
      <c r="AP454" s="1">
        <v>0</v>
      </c>
      <c r="AR454" s="1">
        <v>0</v>
      </c>
      <c r="AT454" s="1">
        <v>0</v>
      </c>
      <c r="AV454" s="1">
        <v>0</v>
      </c>
      <c r="AX454" s="1">
        <v>0.020364007684</v>
      </c>
      <c r="AZ454" s="1">
        <v>0</v>
      </c>
      <c r="BB454" s="1">
        <v>0</v>
      </c>
      <c r="BD454" s="27">
        <v>-7.07158216395</v>
      </c>
      <c r="BF454" s="31">
        <v>0.5</v>
      </c>
      <c r="BH454" s="27">
        <v>1.7618730818419999</v>
      </c>
    </row>
    <row r="455" spans="1:60" ht="12.75">
      <c r="A455" t="s">
        <v>369</v>
      </c>
      <c r="B455" t="s">
        <v>784</v>
      </c>
      <c r="D455" s="1">
        <v>3.804256748365</v>
      </c>
      <c r="F455" s="1">
        <v>2.01940059358</v>
      </c>
      <c r="H455" s="1">
        <v>0</v>
      </c>
      <c r="J455" s="1">
        <v>1.921826874645</v>
      </c>
      <c r="L455" s="1">
        <v>0</v>
      </c>
      <c r="N455" s="1">
        <v>0.036013207676999996</v>
      </c>
      <c r="P455" s="1">
        <v>0</v>
      </c>
      <c r="R455" s="1">
        <v>0</v>
      </c>
      <c r="T455" s="1">
        <v>0.028887968986</v>
      </c>
      <c r="V455" s="1">
        <v>0</v>
      </c>
      <c r="X455" s="1">
        <v>0</v>
      </c>
      <c r="Z455" s="1">
        <v>0.002561647059</v>
      </c>
      <c r="AB455" s="27">
        <v>0.024882</v>
      </c>
      <c r="AD455" s="1">
        <v>0.0052288952129999995</v>
      </c>
      <c r="AF455" s="1">
        <v>1.784856154785</v>
      </c>
      <c r="AH455" s="1">
        <v>0</v>
      </c>
      <c r="AJ455" s="1">
        <v>1.7395580488120002</v>
      </c>
      <c r="AL455" s="1">
        <v>0</v>
      </c>
      <c r="AN455" s="1">
        <v>0.024934098289000003</v>
      </c>
      <c r="AP455" s="1">
        <v>0</v>
      </c>
      <c r="AR455" s="1">
        <v>0</v>
      </c>
      <c r="AT455" s="1">
        <v>0</v>
      </c>
      <c r="AV455" s="1">
        <v>0</v>
      </c>
      <c r="AX455" s="1">
        <v>0.020364007684</v>
      </c>
      <c r="AZ455" s="1">
        <v>0</v>
      </c>
      <c r="BB455" s="1">
        <v>0</v>
      </c>
      <c r="BD455" s="27">
        <v>-6.834829943637001</v>
      </c>
      <c r="BF455" s="31">
        <v>0.5</v>
      </c>
      <c r="BH455" s="27">
        <v>1.6509919431759998</v>
      </c>
    </row>
    <row r="456" spans="1:60" ht="12.75">
      <c r="A456" t="s">
        <v>370</v>
      </c>
      <c r="B456" t="s">
        <v>785</v>
      </c>
      <c r="D456" s="1">
        <v>8.240043267218</v>
      </c>
      <c r="F456" s="1">
        <v>4.359484119367</v>
      </c>
      <c r="H456" s="1">
        <v>0</v>
      </c>
      <c r="J456" s="1">
        <v>4.084507224939</v>
      </c>
      <c r="L456" s="1">
        <v>0</v>
      </c>
      <c r="N456" s="1">
        <v>0.19037687134</v>
      </c>
      <c r="P456" s="1">
        <v>0</v>
      </c>
      <c r="R456" s="1">
        <v>0</v>
      </c>
      <c r="T456" s="1">
        <v>0.073231579139</v>
      </c>
      <c r="V456" s="1">
        <v>0</v>
      </c>
      <c r="X456" s="1">
        <v>0</v>
      </c>
      <c r="Z456" s="1">
        <v>0</v>
      </c>
      <c r="AB456" s="27">
        <v>0</v>
      </c>
      <c r="AD456" s="1">
        <v>0.011368443948</v>
      </c>
      <c r="AF456" s="1">
        <v>3.880559147851</v>
      </c>
      <c r="AH456" s="1">
        <v>0</v>
      </c>
      <c r="AJ456" s="1">
        <v>3.697126683114</v>
      </c>
      <c r="AL456" s="1">
        <v>0</v>
      </c>
      <c r="AN456" s="1">
        <v>0.13180929797799998</v>
      </c>
      <c r="AP456" s="1">
        <v>0</v>
      </c>
      <c r="AR456" s="1">
        <v>0</v>
      </c>
      <c r="AT456" s="1">
        <v>0</v>
      </c>
      <c r="AV456" s="1">
        <v>0</v>
      </c>
      <c r="AX456" s="1">
        <v>0.05162316676</v>
      </c>
      <c r="AZ456" s="1">
        <v>0</v>
      </c>
      <c r="BB456" s="1">
        <v>0</v>
      </c>
      <c r="BD456" s="27">
        <v>-17.591072862258</v>
      </c>
      <c r="BF456" s="31">
        <v>0.5</v>
      </c>
      <c r="BH456" s="27">
        <v>3.5895172117630003</v>
      </c>
    </row>
    <row r="457" spans="1:60" ht="12.75">
      <c r="A457" t="s">
        <v>371</v>
      </c>
      <c r="B457" t="s">
        <v>786</v>
      </c>
      <c r="D457" s="1">
        <v>4.401371387433</v>
      </c>
      <c r="F457" s="1">
        <v>2.375966625472</v>
      </c>
      <c r="H457" s="1">
        <v>0</v>
      </c>
      <c r="J457" s="1">
        <v>2.1510440249430003</v>
      </c>
      <c r="L457" s="1">
        <v>0</v>
      </c>
      <c r="N457" s="1">
        <v>0.079574829803</v>
      </c>
      <c r="P457" s="1">
        <v>0</v>
      </c>
      <c r="R457" s="1">
        <v>0</v>
      </c>
      <c r="T457" s="1">
        <v>0.033016637514000004</v>
      </c>
      <c r="V457" s="1">
        <v>0</v>
      </c>
      <c r="X457" s="1">
        <v>0</v>
      </c>
      <c r="Z457" s="1">
        <v>0.050782529412</v>
      </c>
      <c r="AB457" s="27">
        <v>0.055615</v>
      </c>
      <c r="AD457" s="1">
        <v>0.005933603801</v>
      </c>
      <c r="AF457" s="1">
        <v>2.025404761961</v>
      </c>
      <c r="AH457" s="1">
        <v>0</v>
      </c>
      <c r="AJ457" s="1">
        <v>1.947035914789</v>
      </c>
      <c r="AL457" s="1">
        <v>0</v>
      </c>
      <c r="AN457" s="1">
        <v>0.05509441551</v>
      </c>
      <c r="AP457" s="1">
        <v>0</v>
      </c>
      <c r="AR457" s="1">
        <v>0</v>
      </c>
      <c r="AT457" s="1">
        <v>0</v>
      </c>
      <c r="AV457" s="1">
        <v>0</v>
      </c>
      <c r="AX457" s="1">
        <v>0.023274431663</v>
      </c>
      <c r="AZ457" s="1">
        <v>0</v>
      </c>
      <c r="BB457" s="1">
        <v>0</v>
      </c>
      <c r="BD457" s="27">
        <v>-6.437527238709</v>
      </c>
      <c r="BF457" s="31">
        <v>0.5</v>
      </c>
      <c r="BH457" s="27">
        <v>1.873499404814</v>
      </c>
    </row>
    <row r="458" spans="1:60" ht="12.75">
      <c r="A458" t="s">
        <v>372</v>
      </c>
      <c r="B458" t="s">
        <v>787</v>
      </c>
      <c r="D458" s="1">
        <v>4.844123569759</v>
      </c>
      <c r="F458" s="1">
        <v>2.600125781958</v>
      </c>
      <c r="H458" s="1">
        <v>0</v>
      </c>
      <c r="J458" s="1">
        <v>2.3813492504619997</v>
      </c>
      <c r="L458" s="1">
        <v>0</v>
      </c>
      <c r="N458" s="1">
        <v>0.098409982718</v>
      </c>
      <c r="P458" s="1">
        <v>0</v>
      </c>
      <c r="R458" s="1">
        <v>0</v>
      </c>
      <c r="T458" s="1">
        <v>0.028887968986</v>
      </c>
      <c r="V458" s="1">
        <v>0</v>
      </c>
      <c r="X458" s="1">
        <v>0</v>
      </c>
      <c r="Z458" s="1">
        <v>0.017713588235</v>
      </c>
      <c r="AB458" s="27">
        <v>0.067191</v>
      </c>
      <c r="AD458" s="1">
        <v>0.006573991556</v>
      </c>
      <c r="AF458" s="1">
        <v>2.243997787801</v>
      </c>
      <c r="AH458" s="1">
        <v>0</v>
      </c>
      <c r="AJ458" s="1">
        <v>2.155498661366</v>
      </c>
      <c r="AL458" s="1">
        <v>0</v>
      </c>
      <c r="AN458" s="1">
        <v>0.068135118751</v>
      </c>
      <c r="AP458" s="1">
        <v>0</v>
      </c>
      <c r="AR458" s="1">
        <v>0</v>
      </c>
      <c r="AT458" s="1">
        <v>0</v>
      </c>
      <c r="AV458" s="1">
        <v>0</v>
      </c>
      <c r="AX458" s="1">
        <v>0.020364007684</v>
      </c>
      <c r="AZ458" s="1">
        <v>0</v>
      </c>
      <c r="BB458" s="1">
        <v>0</v>
      </c>
      <c r="BD458" s="27">
        <v>-15.617674706496</v>
      </c>
      <c r="BF458" s="31">
        <v>0.5</v>
      </c>
      <c r="BH458" s="27">
        <v>2.075697953716</v>
      </c>
    </row>
    <row r="459" spans="1:60" ht="12.75">
      <c r="A459" t="s">
        <v>373</v>
      </c>
      <c r="B459" t="s">
        <v>788</v>
      </c>
      <c r="D459" s="1">
        <v>5.545651464396</v>
      </c>
      <c r="F459" s="1">
        <v>2.979913070563</v>
      </c>
      <c r="H459" s="1">
        <v>0</v>
      </c>
      <c r="J459" s="1">
        <v>2.718951760585</v>
      </c>
      <c r="L459" s="1">
        <v>0</v>
      </c>
      <c r="N459" s="1">
        <v>0.10935318362</v>
      </c>
      <c r="P459" s="1">
        <v>0</v>
      </c>
      <c r="R459" s="1">
        <v>0</v>
      </c>
      <c r="T459" s="1">
        <v>0.041059625839</v>
      </c>
      <c r="V459" s="1">
        <v>0</v>
      </c>
      <c r="X459" s="1">
        <v>0</v>
      </c>
      <c r="Z459" s="1">
        <v>0.029097941176</v>
      </c>
      <c r="AB459" s="27">
        <v>0.073934</v>
      </c>
      <c r="AD459" s="1">
        <v>0.007516559341999999</v>
      </c>
      <c r="AF459" s="1">
        <v>2.565738393833</v>
      </c>
      <c r="AH459" s="1">
        <v>0</v>
      </c>
      <c r="AJ459" s="1">
        <v>2.461082463701</v>
      </c>
      <c r="AL459" s="1">
        <v>0</v>
      </c>
      <c r="AN459" s="1">
        <v>0.07571175144999999</v>
      </c>
      <c r="AP459" s="1">
        <v>0</v>
      </c>
      <c r="AR459" s="1">
        <v>0</v>
      </c>
      <c r="AT459" s="1">
        <v>0</v>
      </c>
      <c r="AV459" s="1">
        <v>0</v>
      </c>
      <c r="AX459" s="1">
        <v>0.028944178682000003</v>
      </c>
      <c r="AZ459" s="1">
        <v>0</v>
      </c>
      <c r="BB459" s="1">
        <v>0</v>
      </c>
      <c r="BD459" s="27">
        <v>-16.656596217379</v>
      </c>
      <c r="BF459" s="31">
        <v>0.5</v>
      </c>
      <c r="BH459" s="27">
        <v>2.373308014295</v>
      </c>
    </row>
    <row r="460" spans="1:60" ht="12.75">
      <c r="A460" t="s">
        <v>374</v>
      </c>
      <c r="B460" t="s">
        <v>789</v>
      </c>
      <c r="D460" s="1">
        <v>7.682960057836</v>
      </c>
      <c r="F460" s="1">
        <v>4.081303733813</v>
      </c>
      <c r="H460" s="1">
        <v>0</v>
      </c>
      <c r="J460" s="1">
        <v>3.8679159852629996</v>
      </c>
      <c r="L460" s="1">
        <v>0</v>
      </c>
      <c r="N460" s="1">
        <v>0.087086772797</v>
      </c>
      <c r="P460" s="1">
        <v>0</v>
      </c>
      <c r="R460" s="1">
        <v>0</v>
      </c>
      <c r="T460" s="1">
        <v>0.057145602489</v>
      </c>
      <c r="V460" s="1">
        <v>0</v>
      </c>
      <c r="X460" s="1">
        <v>0</v>
      </c>
      <c r="Z460" s="1">
        <v>0</v>
      </c>
      <c r="AB460" s="27">
        <v>0.058604</v>
      </c>
      <c r="AD460" s="1">
        <v>0.010551373264</v>
      </c>
      <c r="AF460" s="1">
        <v>3.6016563240240003</v>
      </c>
      <c r="AH460" s="1">
        <v>0</v>
      </c>
      <c r="AJ460" s="1">
        <v>3.50107726823</v>
      </c>
      <c r="AL460" s="1">
        <v>0</v>
      </c>
      <c r="AN460" s="1">
        <v>0.060295383072</v>
      </c>
      <c r="AP460" s="1">
        <v>0</v>
      </c>
      <c r="AR460" s="1">
        <v>0</v>
      </c>
      <c r="AT460" s="1">
        <v>0</v>
      </c>
      <c r="AV460" s="1">
        <v>0</v>
      </c>
      <c r="AX460" s="1">
        <v>0.040283672721</v>
      </c>
      <c r="AZ460" s="1">
        <v>0</v>
      </c>
      <c r="BB460" s="1">
        <v>0</v>
      </c>
      <c r="BD460" s="27">
        <v>-6.890570640472</v>
      </c>
      <c r="BF460" s="31">
        <v>0.5</v>
      </c>
      <c r="BH460" s="27">
        <v>3.3315320997219997</v>
      </c>
    </row>
    <row r="461" ht="12.75">
      <c r="AD461" s="1"/>
    </row>
    <row r="462" spans="2:30" ht="12.75">
      <c r="B462" t="s">
        <v>790</v>
      </c>
      <c r="AD462" s="1"/>
    </row>
    <row r="463" spans="1:60" ht="12.75">
      <c r="A463" t="s">
        <v>375</v>
      </c>
      <c r="B463" t="s">
        <v>791</v>
      </c>
      <c r="D463" s="1">
        <v>4.425599051553</v>
      </c>
      <c r="F463" s="1">
        <v>2.3519786008790002</v>
      </c>
      <c r="H463" s="1">
        <v>0</v>
      </c>
      <c r="J463" s="1">
        <v>2.108767911079</v>
      </c>
      <c r="L463" s="1">
        <v>0</v>
      </c>
      <c r="N463" s="1">
        <v>0.184012014394</v>
      </c>
      <c r="P463" s="1">
        <v>0</v>
      </c>
      <c r="R463" s="1">
        <v>0</v>
      </c>
      <c r="T463" s="1">
        <v>0.053123819447</v>
      </c>
      <c r="V463" s="1">
        <v>0</v>
      </c>
      <c r="X463" s="1">
        <v>0</v>
      </c>
      <c r="Z463" s="1">
        <v>0</v>
      </c>
      <c r="AB463" s="27">
        <v>0</v>
      </c>
      <c r="AD463" s="1">
        <v>0.006074855959000001</v>
      </c>
      <c r="AF463" s="1">
        <v>2.073620450674</v>
      </c>
      <c r="AH463" s="1">
        <v>0</v>
      </c>
      <c r="AJ463" s="1">
        <v>1.9087693283879998</v>
      </c>
      <c r="AL463" s="1">
        <v>0</v>
      </c>
      <c r="AN463" s="1">
        <v>0.127402526715</v>
      </c>
      <c r="AP463" s="1">
        <v>0</v>
      </c>
      <c r="AR463" s="1">
        <v>0</v>
      </c>
      <c r="AT463" s="1">
        <v>0</v>
      </c>
      <c r="AV463" s="1">
        <v>0</v>
      </c>
      <c r="AX463" s="1">
        <v>0.037448595571</v>
      </c>
      <c r="AZ463" s="1">
        <v>0</v>
      </c>
      <c r="BB463" s="1">
        <v>0</v>
      </c>
      <c r="BD463" s="27">
        <v>-18.412720250108</v>
      </c>
      <c r="BF463" s="31">
        <v>0.5</v>
      </c>
      <c r="BH463" s="27">
        <v>1.9180989168740001</v>
      </c>
    </row>
    <row r="464" spans="1:60" ht="12.75">
      <c r="A464" t="s">
        <v>376</v>
      </c>
      <c r="B464" t="s">
        <v>792</v>
      </c>
      <c r="D464" s="1">
        <v>2.700031710078</v>
      </c>
      <c r="F464" s="1">
        <v>1.435626088232</v>
      </c>
      <c r="H464" s="1">
        <v>0</v>
      </c>
      <c r="J464" s="1">
        <v>1.278340832666</v>
      </c>
      <c r="L464" s="1">
        <v>0</v>
      </c>
      <c r="N464" s="1">
        <v>0.076328282161</v>
      </c>
      <c r="P464" s="1">
        <v>0</v>
      </c>
      <c r="R464" s="1">
        <v>0</v>
      </c>
      <c r="T464" s="1">
        <v>0.077252784422</v>
      </c>
      <c r="V464" s="1">
        <v>0</v>
      </c>
      <c r="X464" s="1">
        <v>0</v>
      </c>
      <c r="Z464" s="1">
        <v>0</v>
      </c>
      <c r="AB464" s="27">
        <v>0</v>
      </c>
      <c r="AD464" s="1">
        <v>0.003704188982</v>
      </c>
      <c r="AF464" s="1">
        <v>1.264405621846</v>
      </c>
      <c r="AH464" s="1">
        <v>0</v>
      </c>
      <c r="AJ464" s="1">
        <v>1.157101148875</v>
      </c>
      <c r="AL464" s="1">
        <v>0</v>
      </c>
      <c r="AN464" s="1">
        <v>0.052846636340999995</v>
      </c>
      <c r="AP464" s="1">
        <v>0</v>
      </c>
      <c r="AR464" s="1">
        <v>0</v>
      </c>
      <c r="AT464" s="1">
        <v>0</v>
      </c>
      <c r="AV464" s="1">
        <v>0</v>
      </c>
      <c r="AX464" s="1">
        <v>0.054457836629</v>
      </c>
      <c r="AZ464" s="1">
        <v>0</v>
      </c>
      <c r="BB464" s="1">
        <v>0</v>
      </c>
      <c r="BD464" s="27">
        <v>-8.03652766075</v>
      </c>
      <c r="BF464" s="31">
        <v>0.5</v>
      </c>
      <c r="BH464" s="27">
        <v>1.169575200207</v>
      </c>
    </row>
    <row r="465" spans="1:60" ht="12.75">
      <c r="A465" t="s">
        <v>377</v>
      </c>
      <c r="B465" t="s">
        <v>793</v>
      </c>
      <c r="D465" s="1">
        <v>5.570683462476</v>
      </c>
      <c r="F465" s="1">
        <v>2.962529960521</v>
      </c>
      <c r="H465" s="1">
        <v>0</v>
      </c>
      <c r="J465" s="1">
        <v>2.630422918687</v>
      </c>
      <c r="L465" s="1">
        <v>0</v>
      </c>
      <c r="N465" s="1">
        <v>0.121110521492</v>
      </c>
      <c r="P465" s="1">
        <v>0</v>
      </c>
      <c r="R465" s="1">
        <v>0</v>
      </c>
      <c r="T465" s="1">
        <v>0.20335570215999998</v>
      </c>
      <c r="V465" s="1">
        <v>0</v>
      </c>
      <c r="X465" s="1">
        <v>0</v>
      </c>
      <c r="Z465" s="1">
        <v>0</v>
      </c>
      <c r="AB465" s="27">
        <v>0</v>
      </c>
      <c r="AD465" s="1">
        <v>0.007640818183</v>
      </c>
      <c r="AF465" s="1">
        <v>2.608153501954</v>
      </c>
      <c r="AH465" s="1">
        <v>0</v>
      </c>
      <c r="AJ465" s="1">
        <v>2.38094982454</v>
      </c>
      <c r="AL465" s="1">
        <v>0</v>
      </c>
      <c r="AN465" s="1">
        <v>0.08385205988099999</v>
      </c>
      <c r="AP465" s="1">
        <v>0</v>
      </c>
      <c r="AR465" s="1">
        <v>0</v>
      </c>
      <c r="AT465" s="1">
        <v>0</v>
      </c>
      <c r="AV465" s="1">
        <v>0</v>
      </c>
      <c r="AX465" s="1">
        <v>0.14335161753300002</v>
      </c>
      <c r="AZ465" s="1">
        <v>0</v>
      </c>
      <c r="BB465" s="1">
        <v>0</v>
      </c>
      <c r="BD465" s="27">
        <v>-27.533633747122</v>
      </c>
      <c r="BF465" s="31">
        <v>0.5</v>
      </c>
      <c r="BH465" s="27">
        <v>2.412541989308</v>
      </c>
    </row>
    <row r="466" spans="1:60" ht="12.75">
      <c r="A466" t="s">
        <v>378</v>
      </c>
      <c r="B466" t="s">
        <v>794</v>
      </c>
      <c r="D466" s="1">
        <v>2.4420806071429997</v>
      </c>
      <c r="F466" s="1">
        <v>1.296579363168</v>
      </c>
      <c r="H466" s="1">
        <v>0</v>
      </c>
      <c r="J466" s="1">
        <v>1.173701042117</v>
      </c>
      <c r="L466" s="1">
        <v>0</v>
      </c>
      <c r="N466" s="1">
        <v>0.09063450405800001</v>
      </c>
      <c r="P466" s="1">
        <v>0</v>
      </c>
      <c r="R466" s="1">
        <v>0</v>
      </c>
      <c r="T466" s="1">
        <v>0.028887968986</v>
      </c>
      <c r="V466" s="1">
        <v>0</v>
      </c>
      <c r="X466" s="1">
        <v>0</v>
      </c>
      <c r="Z466" s="1">
        <v>0</v>
      </c>
      <c r="AB466" s="27">
        <v>0</v>
      </c>
      <c r="AD466" s="1">
        <v>0.003355848008</v>
      </c>
      <c r="AF466" s="1">
        <v>1.145501243975</v>
      </c>
      <c r="AH466" s="1">
        <v>0</v>
      </c>
      <c r="AJ466" s="1">
        <v>1.062385546612</v>
      </c>
      <c r="AL466" s="1">
        <v>0</v>
      </c>
      <c r="AN466" s="1">
        <v>0.06275168967900001</v>
      </c>
      <c r="AP466" s="1">
        <v>0</v>
      </c>
      <c r="AR466" s="1">
        <v>0</v>
      </c>
      <c r="AT466" s="1">
        <v>0</v>
      </c>
      <c r="AV466" s="1">
        <v>0</v>
      </c>
      <c r="AX466" s="1">
        <v>0.020364007684</v>
      </c>
      <c r="AZ466" s="1">
        <v>0</v>
      </c>
      <c r="BB466" s="1">
        <v>0</v>
      </c>
      <c r="BD466" s="27">
        <v>-13.070643131207001</v>
      </c>
      <c r="BF466" s="31">
        <v>0.5</v>
      </c>
      <c r="BH466" s="27">
        <v>1.059588650677</v>
      </c>
    </row>
    <row r="467" spans="1:60" ht="12.75">
      <c r="A467" t="s">
        <v>379</v>
      </c>
      <c r="B467" t="s">
        <v>795</v>
      </c>
      <c r="D467" s="1">
        <v>4.524841771917</v>
      </c>
      <c r="F467" s="1">
        <v>2.400257600505</v>
      </c>
      <c r="H467" s="1">
        <v>0</v>
      </c>
      <c r="J467" s="1">
        <v>2.192853989569</v>
      </c>
      <c r="L467" s="1">
        <v>0</v>
      </c>
      <c r="N467" s="1">
        <v>0.1681628147</v>
      </c>
      <c r="P467" s="1">
        <v>0</v>
      </c>
      <c r="R467" s="1">
        <v>0</v>
      </c>
      <c r="T467" s="1">
        <v>0.033016637514000004</v>
      </c>
      <c r="V467" s="1">
        <v>0</v>
      </c>
      <c r="X467" s="1">
        <v>0</v>
      </c>
      <c r="Z467" s="1">
        <v>0</v>
      </c>
      <c r="AB467" s="27">
        <v>0</v>
      </c>
      <c r="AD467" s="1">
        <v>0.006224158722</v>
      </c>
      <c r="AF467" s="1">
        <v>2.124584171412</v>
      </c>
      <c r="AH467" s="1">
        <v>0</v>
      </c>
      <c r="AJ467" s="1">
        <v>1.9848805622149999</v>
      </c>
      <c r="AL467" s="1">
        <v>0</v>
      </c>
      <c r="AN467" s="1">
        <v>0.116429177534</v>
      </c>
      <c r="AP467" s="1">
        <v>0</v>
      </c>
      <c r="AR467" s="1">
        <v>0</v>
      </c>
      <c r="AT467" s="1">
        <v>0</v>
      </c>
      <c r="AV467" s="1">
        <v>0</v>
      </c>
      <c r="AX467" s="1">
        <v>0.023274431663</v>
      </c>
      <c r="AZ467" s="1">
        <v>0</v>
      </c>
      <c r="BB467" s="1">
        <v>0</v>
      </c>
      <c r="BD467" s="27">
        <v>-16.992998559685</v>
      </c>
      <c r="BF467" s="31">
        <v>0.5</v>
      </c>
      <c r="BH467" s="27">
        <v>1.965240358556</v>
      </c>
    </row>
    <row r="468" spans="1:60" ht="12.75">
      <c r="A468" t="s">
        <v>380</v>
      </c>
      <c r="B468" t="s">
        <v>796</v>
      </c>
      <c r="D468" s="1">
        <v>3.506051193322</v>
      </c>
      <c r="F468" s="1">
        <v>1.855319033974</v>
      </c>
      <c r="H468" s="1">
        <v>0</v>
      </c>
      <c r="J468" s="1">
        <v>1.733632374279</v>
      </c>
      <c r="L468" s="1">
        <v>0</v>
      </c>
      <c r="N468" s="1">
        <v>0.067748078519</v>
      </c>
      <c r="P468" s="1">
        <v>0</v>
      </c>
      <c r="R468" s="1">
        <v>0</v>
      </c>
      <c r="T468" s="1">
        <v>0.049102614164</v>
      </c>
      <c r="V468" s="1">
        <v>0</v>
      </c>
      <c r="X468" s="1">
        <v>0</v>
      </c>
      <c r="Z468" s="1">
        <v>0</v>
      </c>
      <c r="AB468" s="27">
        <v>0</v>
      </c>
      <c r="AD468" s="1">
        <v>0.004835967012</v>
      </c>
      <c r="AF468" s="1">
        <v>1.650732159348</v>
      </c>
      <c r="AH468" s="1">
        <v>0</v>
      </c>
      <c r="AJ468" s="1">
        <v>1.569212185627</v>
      </c>
      <c r="AL468" s="1">
        <v>0</v>
      </c>
      <c r="AN468" s="1">
        <v>0.04690604802</v>
      </c>
      <c r="AP468" s="1">
        <v>0</v>
      </c>
      <c r="AR468" s="1">
        <v>0</v>
      </c>
      <c r="AT468" s="1">
        <v>0</v>
      </c>
      <c r="AV468" s="1">
        <v>0</v>
      </c>
      <c r="AX468" s="1">
        <v>0.034613925701</v>
      </c>
      <c r="AZ468" s="1">
        <v>0</v>
      </c>
      <c r="BB468" s="1">
        <v>0</v>
      </c>
      <c r="BD468" s="27">
        <v>-15.519039542378001</v>
      </c>
      <c r="BF468" s="31">
        <v>0.5</v>
      </c>
      <c r="BH468" s="27">
        <v>1.526927247397</v>
      </c>
    </row>
    <row r="469" spans="1:60" ht="12.75">
      <c r="A469" t="s">
        <v>381</v>
      </c>
      <c r="B469" t="s">
        <v>797</v>
      </c>
      <c r="D469" s="1">
        <v>3.650547024394</v>
      </c>
      <c r="F469" s="1">
        <v>1.93269210217</v>
      </c>
      <c r="H469" s="1">
        <v>0</v>
      </c>
      <c r="J469" s="1">
        <v>1.799154453864</v>
      </c>
      <c r="L469" s="1">
        <v>0</v>
      </c>
      <c r="N469" s="1">
        <v>0.09961707019100001</v>
      </c>
      <c r="P469" s="1">
        <v>0</v>
      </c>
      <c r="R469" s="1">
        <v>0</v>
      </c>
      <c r="T469" s="1">
        <v>0.028887968986</v>
      </c>
      <c r="V469" s="1">
        <v>0</v>
      </c>
      <c r="X469" s="1">
        <v>0</v>
      </c>
      <c r="Z469" s="1">
        <v>0</v>
      </c>
      <c r="AB469" s="27">
        <v>0</v>
      </c>
      <c r="AD469" s="1">
        <v>0.005032609129</v>
      </c>
      <c r="AF469" s="1">
        <v>1.717854922224</v>
      </c>
      <c r="AH469" s="1">
        <v>0</v>
      </c>
      <c r="AJ469" s="1">
        <v>1.6285200569140001</v>
      </c>
      <c r="AL469" s="1">
        <v>0</v>
      </c>
      <c r="AN469" s="1">
        <v>0.068970857626</v>
      </c>
      <c r="AP469" s="1">
        <v>0</v>
      </c>
      <c r="AR469" s="1">
        <v>0</v>
      </c>
      <c r="AT469" s="1">
        <v>0</v>
      </c>
      <c r="AV469" s="1">
        <v>0</v>
      </c>
      <c r="AX469" s="1">
        <v>0.020364007684</v>
      </c>
      <c r="AZ469" s="1">
        <v>0</v>
      </c>
      <c r="BB469" s="1">
        <v>0</v>
      </c>
      <c r="BD469" s="27">
        <v>-13.832817805116</v>
      </c>
      <c r="BF469" s="31">
        <v>0.5</v>
      </c>
      <c r="BH469" s="27">
        <v>1.589015803057</v>
      </c>
    </row>
    <row r="470" spans="1:60" ht="12.75">
      <c r="A470" t="s">
        <v>382</v>
      </c>
      <c r="B470" t="s">
        <v>798</v>
      </c>
      <c r="D470" s="1">
        <v>2.974761174112</v>
      </c>
      <c r="F470" s="1">
        <v>1.5779552046690002</v>
      </c>
      <c r="H470" s="1">
        <v>0</v>
      </c>
      <c r="J470" s="1">
        <v>1.441565066688</v>
      </c>
      <c r="L470" s="1">
        <v>0</v>
      </c>
      <c r="N470" s="1">
        <v>0.103410101391</v>
      </c>
      <c r="P470" s="1">
        <v>0</v>
      </c>
      <c r="R470" s="1">
        <v>0</v>
      </c>
      <c r="T470" s="1">
        <v>0.028887968986</v>
      </c>
      <c r="V470" s="1">
        <v>0</v>
      </c>
      <c r="X470" s="1">
        <v>0</v>
      </c>
      <c r="Z470" s="1">
        <v>0</v>
      </c>
      <c r="AB470" s="27">
        <v>0</v>
      </c>
      <c r="AD470" s="1">
        <v>0.004092067603</v>
      </c>
      <c r="AF470" s="1">
        <v>1.396805969444</v>
      </c>
      <c r="AH470" s="1">
        <v>0</v>
      </c>
      <c r="AJ470" s="1">
        <v>1.304844961702</v>
      </c>
      <c r="AL470" s="1">
        <v>0</v>
      </c>
      <c r="AN470" s="1">
        <v>0.071597000057</v>
      </c>
      <c r="AP470" s="1">
        <v>0</v>
      </c>
      <c r="AR470" s="1">
        <v>0</v>
      </c>
      <c r="AT470" s="1">
        <v>0</v>
      </c>
      <c r="AV470" s="1">
        <v>0</v>
      </c>
      <c r="AX470" s="1">
        <v>0.020364007684</v>
      </c>
      <c r="AZ470" s="1">
        <v>0</v>
      </c>
      <c r="BB470" s="1">
        <v>0</v>
      </c>
      <c r="BD470" s="27">
        <v>-11.958870535596</v>
      </c>
      <c r="BF470" s="31">
        <v>0.5</v>
      </c>
      <c r="BH470" s="27">
        <v>1.292045521735</v>
      </c>
    </row>
    <row r="471" spans="1:60" ht="12.75">
      <c r="A471" t="s">
        <v>383</v>
      </c>
      <c r="B471" t="s">
        <v>799</v>
      </c>
      <c r="D471" s="1">
        <v>2.845004650134</v>
      </c>
      <c r="F471" s="1">
        <v>1.5454733913110001</v>
      </c>
      <c r="H471" s="1">
        <v>0</v>
      </c>
      <c r="J471" s="1">
        <v>1.3308210089380001</v>
      </c>
      <c r="L471" s="1">
        <v>0</v>
      </c>
      <c r="N471" s="1">
        <v>0.107694320719</v>
      </c>
      <c r="P471" s="1">
        <v>0</v>
      </c>
      <c r="R471" s="1">
        <v>0</v>
      </c>
      <c r="T471" s="1">
        <v>0.028887968986</v>
      </c>
      <c r="V471" s="1">
        <v>0</v>
      </c>
      <c r="X471" s="1">
        <v>0</v>
      </c>
      <c r="Z471" s="1">
        <v>0</v>
      </c>
      <c r="AB471" s="27">
        <v>0.074263</v>
      </c>
      <c r="AD471" s="1">
        <v>0.0038070926669999997</v>
      </c>
      <c r="AF471" s="1">
        <v>1.299531258823</v>
      </c>
      <c r="AH471" s="1">
        <v>0</v>
      </c>
      <c r="AJ471" s="1">
        <v>1.204604029723</v>
      </c>
      <c r="AL471" s="1">
        <v>0</v>
      </c>
      <c r="AN471" s="1">
        <v>0.074563221416</v>
      </c>
      <c r="AP471" s="1">
        <v>0</v>
      </c>
      <c r="AR471" s="1">
        <v>0</v>
      </c>
      <c r="AT471" s="1">
        <v>0</v>
      </c>
      <c r="AV471" s="1">
        <v>0</v>
      </c>
      <c r="AX471" s="1">
        <v>0.020364007684</v>
      </c>
      <c r="AZ471" s="1">
        <v>0</v>
      </c>
      <c r="BB471" s="1">
        <v>0</v>
      </c>
      <c r="BD471" s="27">
        <v>-6.910465395716001</v>
      </c>
      <c r="BF471" s="31">
        <v>0.5</v>
      </c>
      <c r="BH471" s="27">
        <v>1.202066414411</v>
      </c>
    </row>
    <row r="472" spans="1:60" ht="12.75">
      <c r="A472" t="s">
        <v>384</v>
      </c>
      <c r="B472" t="s">
        <v>800</v>
      </c>
      <c r="D472" s="1">
        <v>3.8851804699929997</v>
      </c>
      <c r="F472" s="1">
        <v>2.101621704411</v>
      </c>
      <c r="H472" s="1">
        <v>0</v>
      </c>
      <c r="J472" s="1">
        <v>1.848401728953</v>
      </c>
      <c r="L472" s="1">
        <v>0</v>
      </c>
      <c r="N472" s="1">
        <v>0.130131912076</v>
      </c>
      <c r="P472" s="1">
        <v>0</v>
      </c>
      <c r="R472" s="1">
        <v>0</v>
      </c>
      <c r="T472" s="1">
        <v>0.028887968986</v>
      </c>
      <c r="V472" s="1">
        <v>0</v>
      </c>
      <c r="X472" s="1">
        <v>0</v>
      </c>
      <c r="Z472" s="1">
        <v>0</v>
      </c>
      <c r="AB472" s="27">
        <v>0.088975</v>
      </c>
      <c r="AD472" s="1">
        <v>0.005225094396000001</v>
      </c>
      <c r="AF472" s="1">
        <v>1.783558765582</v>
      </c>
      <c r="AH472" s="1">
        <v>0</v>
      </c>
      <c r="AJ472" s="1">
        <v>1.673096649579</v>
      </c>
      <c r="AL472" s="1">
        <v>0</v>
      </c>
      <c r="AN472" s="1">
        <v>0.090098108318</v>
      </c>
      <c r="AP472" s="1">
        <v>0</v>
      </c>
      <c r="AR472" s="1">
        <v>0</v>
      </c>
      <c r="AT472" s="1">
        <v>0</v>
      </c>
      <c r="AV472" s="1">
        <v>0</v>
      </c>
      <c r="AX472" s="1">
        <v>0.020364007684</v>
      </c>
      <c r="AZ472" s="1">
        <v>0</v>
      </c>
      <c r="BB472" s="1">
        <v>0</v>
      </c>
      <c r="BD472" s="27">
        <v>-12.353977478669</v>
      </c>
      <c r="BF472" s="31">
        <v>0.5</v>
      </c>
      <c r="BH472" s="27">
        <v>1.649791858163</v>
      </c>
    </row>
    <row r="473" spans="1:60" ht="12.75">
      <c r="A473" t="s">
        <v>385</v>
      </c>
      <c r="B473" t="s">
        <v>801</v>
      </c>
      <c r="D473" s="1">
        <v>4.044902091428</v>
      </c>
      <c r="F473" s="1">
        <v>2.143800642229</v>
      </c>
      <c r="H473" s="1">
        <v>0</v>
      </c>
      <c r="J473" s="1">
        <v>1.974447481024</v>
      </c>
      <c r="L473" s="1">
        <v>0</v>
      </c>
      <c r="N473" s="1">
        <v>0.1227240892</v>
      </c>
      <c r="P473" s="1">
        <v>0</v>
      </c>
      <c r="R473" s="1">
        <v>0</v>
      </c>
      <c r="T473" s="1">
        <v>0.041059625839</v>
      </c>
      <c r="V473" s="1">
        <v>0</v>
      </c>
      <c r="X473" s="1">
        <v>0</v>
      </c>
      <c r="Z473" s="1">
        <v>0</v>
      </c>
      <c r="AB473" s="27">
        <v>0</v>
      </c>
      <c r="AD473" s="1">
        <v>0.005569446165</v>
      </c>
      <c r="AF473" s="1">
        <v>1.901101449199</v>
      </c>
      <c r="AH473" s="1">
        <v>0</v>
      </c>
      <c r="AJ473" s="1">
        <v>1.787188041174</v>
      </c>
      <c r="AL473" s="1">
        <v>0</v>
      </c>
      <c r="AN473" s="1">
        <v>0.084969229343</v>
      </c>
      <c r="AP473" s="1">
        <v>0</v>
      </c>
      <c r="AR473" s="1">
        <v>0</v>
      </c>
      <c r="AT473" s="1">
        <v>0</v>
      </c>
      <c r="AV473" s="1">
        <v>0</v>
      </c>
      <c r="AX473" s="1">
        <v>0.028944178682000003</v>
      </c>
      <c r="AZ473" s="1">
        <v>0</v>
      </c>
      <c r="BB473" s="1">
        <v>0</v>
      </c>
      <c r="BD473" s="27">
        <v>-15.28105072131</v>
      </c>
      <c r="BF473" s="31">
        <v>0.5</v>
      </c>
      <c r="BH473" s="27">
        <v>1.758518840509</v>
      </c>
    </row>
    <row r="474" ht="12.75">
      <c r="AD474" s="1"/>
    </row>
    <row r="475" spans="2:30" ht="12.75">
      <c r="B475" t="s">
        <v>802</v>
      </c>
      <c r="AD475" s="1"/>
    </row>
    <row r="476" spans="1:60" ht="12.75">
      <c r="A476" t="s">
        <v>386</v>
      </c>
      <c r="B476" t="s">
        <v>803</v>
      </c>
      <c r="D476" s="1">
        <v>3.674608478131</v>
      </c>
      <c r="F476" s="1">
        <v>1.963178163556</v>
      </c>
      <c r="H476" s="1">
        <v>0</v>
      </c>
      <c r="J476" s="1">
        <v>1.814758237057</v>
      </c>
      <c r="L476" s="1">
        <v>0</v>
      </c>
      <c r="N476" s="1">
        <v>0.065734501317</v>
      </c>
      <c r="P476" s="1">
        <v>0</v>
      </c>
      <c r="R476" s="1">
        <v>0</v>
      </c>
      <c r="T476" s="1">
        <v>0.033016637514000004</v>
      </c>
      <c r="V476" s="1">
        <v>0</v>
      </c>
      <c r="X476" s="1">
        <v>0</v>
      </c>
      <c r="Z476" s="1">
        <v>0</v>
      </c>
      <c r="AB476" s="27">
        <v>0.044655</v>
      </c>
      <c r="AD476" s="1">
        <v>0.005013787669</v>
      </c>
      <c r="AF476" s="1">
        <v>1.711430314575</v>
      </c>
      <c r="AH476" s="1">
        <v>0</v>
      </c>
      <c r="AJ476" s="1">
        <v>1.642643954859</v>
      </c>
      <c r="AL476" s="1">
        <v>0</v>
      </c>
      <c r="AN476" s="1">
        <v>0.045511928054000006</v>
      </c>
      <c r="AP476" s="1">
        <v>0</v>
      </c>
      <c r="AR476" s="1">
        <v>0</v>
      </c>
      <c r="AT476" s="1">
        <v>0</v>
      </c>
      <c r="AV476" s="1">
        <v>0</v>
      </c>
      <c r="AX476" s="1">
        <v>0.023274431663</v>
      </c>
      <c r="AZ476" s="1">
        <v>0</v>
      </c>
      <c r="BB476" s="1">
        <v>0</v>
      </c>
      <c r="BD476" s="27">
        <v>-14.255824755862</v>
      </c>
      <c r="BF476" s="31">
        <v>0.5</v>
      </c>
      <c r="BH476" s="27">
        <v>1.583073040982</v>
      </c>
    </row>
    <row r="477" spans="1:60" ht="12.75">
      <c r="A477" t="s">
        <v>387</v>
      </c>
      <c r="B477" t="s">
        <v>804</v>
      </c>
      <c r="D477" s="1">
        <v>7.0476283643399995</v>
      </c>
      <c r="F477" s="1">
        <v>3.759772773861</v>
      </c>
      <c r="H477" s="1">
        <v>0</v>
      </c>
      <c r="J477" s="1">
        <v>3.506933780355</v>
      </c>
      <c r="L477" s="1">
        <v>0</v>
      </c>
      <c r="N477" s="1">
        <v>0.11806809634200001</v>
      </c>
      <c r="P477" s="1">
        <v>0</v>
      </c>
      <c r="R477" s="1">
        <v>0</v>
      </c>
      <c r="T477" s="1">
        <v>0.045080831122</v>
      </c>
      <c r="V477" s="1">
        <v>0</v>
      </c>
      <c r="X477" s="1">
        <v>0</v>
      </c>
      <c r="Z477" s="1">
        <v>0</v>
      </c>
      <c r="AB477" s="27">
        <v>0.080058</v>
      </c>
      <c r="AD477" s="1">
        <v>0.009632066042</v>
      </c>
      <c r="AF477" s="1">
        <v>3.28785559048</v>
      </c>
      <c r="AH477" s="1">
        <v>0</v>
      </c>
      <c r="AJ477" s="1">
        <v>3.174331135002</v>
      </c>
      <c r="AL477" s="1">
        <v>0</v>
      </c>
      <c r="AN477" s="1">
        <v>0.081745606926</v>
      </c>
      <c r="AP477" s="1">
        <v>0</v>
      </c>
      <c r="AR477" s="1">
        <v>0</v>
      </c>
      <c r="AT477" s="1">
        <v>0</v>
      </c>
      <c r="AV477" s="1">
        <v>0</v>
      </c>
      <c r="AX477" s="1">
        <v>0.031778848552</v>
      </c>
      <c r="AZ477" s="1">
        <v>0</v>
      </c>
      <c r="BB477" s="1">
        <v>0</v>
      </c>
      <c r="BD477" s="27">
        <v>-9.632236505675</v>
      </c>
      <c r="BF477" s="31">
        <v>0.5</v>
      </c>
      <c r="BH477" s="27">
        <v>3.0412664211940004</v>
      </c>
    </row>
    <row r="478" spans="1:60" ht="12.75">
      <c r="A478" t="s">
        <v>388</v>
      </c>
      <c r="B478" t="s">
        <v>805</v>
      </c>
      <c r="D478" s="1">
        <v>4.623373914434</v>
      </c>
      <c r="F478" s="1">
        <v>2.4731409183919997</v>
      </c>
      <c r="H478" s="1">
        <v>0</v>
      </c>
      <c r="J478" s="1">
        <v>2.275707652808</v>
      </c>
      <c r="L478" s="1">
        <v>0</v>
      </c>
      <c r="N478" s="1">
        <v>0.088700340505</v>
      </c>
      <c r="P478" s="1">
        <v>0</v>
      </c>
      <c r="R478" s="1">
        <v>0</v>
      </c>
      <c r="T478" s="1">
        <v>0.041059625839</v>
      </c>
      <c r="V478" s="1">
        <v>0</v>
      </c>
      <c r="X478" s="1">
        <v>0</v>
      </c>
      <c r="Z478" s="1">
        <v>0</v>
      </c>
      <c r="AB478" s="27">
        <v>0.061374</v>
      </c>
      <c r="AD478" s="1">
        <v>0.00629929924</v>
      </c>
      <c r="AF478" s="1">
        <v>2.150232996042</v>
      </c>
      <c r="AH478" s="1">
        <v>0</v>
      </c>
      <c r="AJ478" s="1">
        <v>2.059876264826</v>
      </c>
      <c r="AL478" s="1">
        <v>0</v>
      </c>
      <c r="AN478" s="1">
        <v>0.061412552534</v>
      </c>
      <c r="AP478" s="1">
        <v>0</v>
      </c>
      <c r="AR478" s="1">
        <v>0</v>
      </c>
      <c r="AT478" s="1">
        <v>0</v>
      </c>
      <c r="AV478" s="1">
        <v>0</v>
      </c>
      <c r="AX478" s="1">
        <v>0.028944178682000003</v>
      </c>
      <c r="AZ478" s="1">
        <v>0</v>
      </c>
      <c r="BB478" s="1">
        <v>0</v>
      </c>
      <c r="BD478" s="27">
        <v>-13.399942022567</v>
      </c>
      <c r="BF478" s="31">
        <v>0.5</v>
      </c>
      <c r="BH478" s="27">
        <v>1.988965521339</v>
      </c>
    </row>
    <row r="479" spans="1:60" ht="12.75">
      <c r="A479" t="s">
        <v>389</v>
      </c>
      <c r="B479" t="s">
        <v>806</v>
      </c>
      <c r="D479" s="1">
        <v>4.775564762308</v>
      </c>
      <c r="F479" s="1">
        <v>2.5754119253699996</v>
      </c>
      <c r="H479" s="1">
        <v>0</v>
      </c>
      <c r="J479" s="1">
        <v>2.310560138587</v>
      </c>
      <c r="L479" s="1">
        <v>0</v>
      </c>
      <c r="N479" s="1">
        <v>0.09885881690000001</v>
      </c>
      <c r="P479" s="1">
        <v>0</v>
      </c>
      <c r="R479" s="1">
        <v>0</v>
      </c>
      <c r="T479" s="1">
        <v>0.057145602489</v>
      </c>
      <c r="V479" s="1">
        <v>0</v>
      </c>
      <c r="X479" s="1">
        <v>0</v>
      </c>
      <c r="Z479" s="1">
        <v>0.035081823529</v>
      </c>
      <c r="AB479" s="27">
        <v>0.06732</v>
      </c>
      <c r="AD479" s="1">
        <v>0.006445543864000001</v>
      </c>
      <c r="AF479" s="1">
        <v>2.200152836938</v>
      </c>
      <c r="AH479" s="1">
        <v>0</v>
      </c>
      <c r="AJ479" s="1">
        <v>2.09142329071</v>
      </c>
      <c r="AL479" s="1">
        <v>0</v>
      </c>
      <c r="AN479" s="1">
        <v>0.06844587350800001</v>
      </c>
      <c r="AP479" s="1">
        <v>0</v>
      </c>
      <c r="AR479" s="1">
        <v>0</v>
      </c>
      <c r="AT479" s="1">
        <v>0</v>
      </c>
      <c r="AV479" s="1">
        <v>0</v>
      </c>
      <c r="AX479" s="1">
        <v>0.040283672721</v>
      </c>
      <c r="AZ479" s="1">
        <v>0</v>
      </c>
      <c r="BB479" s="1">
        <v>0</v>
      </c>
      <c r="BD479" s="27">
        <v>-18.244540766647</v>
      </c>
      <c r="BF479" s="31">
        <v>0.5</v>
      </c>
      <c r="BH479" s="27">
        <v>2.035141374168</v>
      </c>
    </row>
    <row r="480" spans="1:60" ht="12.75">
      <c r="A480" t="s">
        <v>390</v>
      </c>
      <c r="B480" t="s">
        <v>807</v>
      </c>
      <c r="D480" s="1">
        <v>6.584636949926</v>
      </c>
      <c r="F480" s="1">
        <v>3.514848436931</v>
      </c>
      <c r="H480" s="1">
        <v>0</v>
      </c>
      <c r="J480" s="1">
        <v>3.2734866880310003</v>
      </c>
      <c r="L480" s="1">
        <v>0</v>
      </c>
      <c r="N480" s="1">
        <v>0.115030377186</v>
      </c>
      <c r="P480" s="1">
        <v>0</v>
      </c>
      <c r="R480" s="1">
        <v>0</v>
      </c>
      <c r="T480" s="1">
        <v>0.038474152615</v>
      </c>
      <c r="V480" s="1">
        <v>0</v>
      </c>
      <c r="X480" s="1">
        <v>0</v>
      </c>
      <c r="Z480" s="1">
        <v>0</v>
      </c>
      <c r="AB480" s="27">
        <v>0.078864</v>
      </c>
      <c r="AD480" s="1">
        <v>0.008993219099</v>
      </c>
      <c r="AF480" s="1">
        <v>3.069788512995</v>
      </c>
      <c r="AH480" s="1">
        <v>0</v>
      </c>
      <c r="AJ480" s="1">
        <v>2.963024500788</v>
      </c>
      <c r="AL480" s="1">
        <v>0</v>
      </c>
      <c r="AN480" s="1">
        <v>0.079642412213</v>
      </c>
      <c r="AP480" s="1">
        <v>0</v>
      </c>
      <c r="AR480" s="1">
        <v>0</v>
      </c>
      <c r="AT480" s="1">
        <v>0</v>
      </c>
      <c r="AV480" s="1">
        <v>0</v>
      </c>
      <c r="AX480" s="1">
        <v>0.027121599994</v>
      </c>
      <c r="AZ480" s="1">
        <v>0</v>
      </c>
      <c r="BB480" s="1">
        <v>0</v>
      </c>
      <c r="BD480" s="27">
        <v>-22.456934308087</v>
      </c>
      <c r="BF480" s="31">
        <v>0.5</v>
      </c>
      <c r="BH480" s="27">
        <v>2.83955437452</v>
      </c>
    </row>
    <row r="481" ht="12.75">
      <c r="AD481" s="1"/>
    </row>
    <row r="482" spans="2:30" ht="12.75">
      <c r="B482" t="s">
        <v>808</v>
      </c>
      <c r="AD482" s="1"/>
    </row>
    <row r="483" spans="1:60" ht="12.75">
      <c r="A483" t="s">
        <v>391</v>
      </c>
      <c r="B483" t="s">
        <v>809</v>
      </c>
      <c r="D483" s="1">
        <v>3.4090667142639997</v>
      </c>
      <c r="F483" s="1">
        <v>1.835236439334</v>
      </c>
      <c r="H483" s="1">
        <v>0</v>
      </c>
      <c r="J483" s="1">
        <v>1.643593265593</v>
      </c>
      <c r="L483" s="1">
        <v>0</v>
      </c>
      <c r="N483" s="1">
        <v>0.09076686014</v>
      </c>
      <c r="P483" s="1">
        <v>0</v>
      </c>
      <c r="R483" s="1">
        <v>0</v>
      </c>
      <c r="T483" s="1">
        <v>0.033016637514000004</v>
      </c>
      <c r="V483" s="1">
        <v>0</v>
      </c>
      <c r="X483" s="1">
        <v>0</v>
      </c>
      <c r="Z483" s="1">
        <v>0</v>
      </c>
      <c r="AB483" s="27">
        <v>0.063249</v>
      </c>
      <c r="AD483" s="1">
        <v>0.004610676086000001</v>
      </c>
      <c r="AF483" s="1">
        <v>1.5738302749300002</v>
      </c>
      <c r="AH483" s="1">
        <v>0</v>
      </c>
      <c r="AJ483" s="1">
        <v>1.4877125155539999</v>
      </c>
      <c r="AL483" s="1">
        <v>0</v>
      </c>
      <c r="AN483" s="1">
        <v>0.062843327714</v>
      </c>
      <c r="AP483" s="1">
        <v>0</v>
      </c>
      <c r="AR483" s="1">
        <v>0</v>
      </c>
      <c r="AT483" s="1">
        <v>0</v>
      </c>
      <c r="AV483" s="1">
        <v>0</v>
      </c>
      <c r="AX483" s="1">
        <v>0.023274431663</v>
      </c>
      <c r="AZ483" s="1">
        <v>0</v>
      </c>
      <c r="BB483" s="1">
        <v>0</v>
      </c>
      <c r="BD483" s="27">
        <v>-5.063263055529999</v>
      </c>
      <c r="BF483" s="31">
        <v>0.5</v>
      </c>
      <c r="BH483" s="27">
        <v>1.45579300431</v>
      </c>
    </row>
    <row r="484" spans="1:60" ht="12.75">
      <c r="A484" t="s">
        <v>392</v>
      </c>
      <c r="B484" t="s">
        <v>810</v>
      </c>
      <c r="D484" s="1">
        <v>7.03522242773</v>
      </c>
      <c r="F484" s="1">
        <v>3.767878511524</v>
      </c>
      <c r="H484" s="1">
        <v>0</v>
      </c>
      <c r="J484" s="1">
        <v>3.454435085497</v>
      </c>
      <c r="L484" s="1">
        <v>0</v>
      </c>
      <c r="N484" s="1">
        <v>0.144792848274</v>
      </c>
      <c r="P484" s="1">
        <v>0</v>
      </c>
      <c r="R484" s="1">
        <v>0</v>
      </c>
      <c r="T484" s="1">
        <v>0.057145602489</v>
      </c>
      <c r="V484" s="1">
        <v>0</v>
      </c>
      <c r="X484" s="1">
        <v>0</v>
      </c>
      <c r="Z484" s="1">
        <v>0</v>
      </c>
      <c r="AB484" s="27">
        <v>0.101933</v>
      </c>
      <c r="AD484" s="1">
        <v>0.009571975263</v>
      </c>
      <c r="AF484" s="1">
        <v>3.267343916207</v>
      </c>
      <c r="AH484" s="1">
        <v>0</v>
      </c>
      <c r="AJ484" s="1">
        <v>3.126811491897</v>
      </c>
      <c r="AL484" s="1">
        <v>0</v>
      </c>
      <c r="AN484" s="1">
        <v>0.10024875158799999</v>
      </c>
      <c r="AP484" s="1">
        <v>0</v>
      </c>
      <c r="AR484" s="1">
        <v>0</v>
      </c>
      <c r="AT484" s="1">
        <v>0</v>
      </c>
      <c r="AV484" s="1">
        <v>0</v>
      </c>
      <c r="AX484" s="1">
        <v>0.040283672721</v>
      </c>
      <c r="AZ484" s="1">
        <v>0</v>
      </c>
      <c r="BB484" s="1">
        <v>0</v>
      </c>
      <c r="BD484" s="27">
        <v>-8.58436800406</v>
      </c>
      <c r="BF484" s="31">
        <v>0.5</v>
      </c>
      <c r="BH484" s="27">
        <v>3.0222931224910004</v>
      </c>
    </row>
    <row r="485" spans="1:60" ht="12.75">
      <c r="A485" t="s">
        <v>393</v>
      </c>
      <c r="B485" t="s">
        <v>811</v>
      </c>
      <c r="D485" s="1">
        <v>4.288122940614</v>
      </c>
      <c r="F485" s="1">
        <v>2.282572942702</v>
      </c>
      <c r="H485" s="1">
        <v>0</v>
      </c>
      <c r="J485" s="1">
        <v>2.0854912145</v>
      </c>
      <c r="L485" s="1">
        <v>0</v>
      </c>
      <c r="N485" s="1">
        <v>0.10384246459400001</v>
      </c>
      <c r="P485" s="1">
        <v>0</v>
      </c>
      <c r="R485" s="1">
        <v>0</v>
      </c>
      <c r="T485" s="1">
        <v>0.065188590814</v>
      </c>
      <c r="V485" s="1">
        <v>0</v>
      </c>
      <c r="X485" s="1">
        <v>0</v>
      </c>
      <c r="Z485" s="1">
        <v>0.022175235294</v>
      </c>
      <c r="AB485" s="27">
        <v>0</v>
      </c>
      <c r="AD485" s="1">
        <v>0.0058754375</v>
      </c>
      <c r="AF485" s="1">
        <v>2.005549997912</v>
      </c>
      <c r="AH485" s="1">
        <v>0</v>
      </c>
      <c r="AJ485" s="1">
        <v>1.887700227202</v>
      </c>
      <c r="AL485" s="1">
        <v>0</v>
      </c>
      <c r="AN485" s="1">
        <v>0.07189635097</v>
      </c>
      <c r="AP485" s="1">
        <v>0</v>
      </c>
      <c r="AR485" s="1">
        <v>0</v>
      </c>
      <c r="AT485" s="1">
        <v>0</v>
      </c>
      <c r="AV485" s="1">
        <v>0</v>
      </c>
      <c r="AX485" s="1">
        <v>0.045953419739999994</v>
      </c>
      <c r="AZ485" s="1">
        <v>0</v>
      </c>
      <c r="BB485" s="1">
        <v>0</v>
      </c>
      <c r="BD485" s="27">
        <v>-15.014312548474</v>
      </c>
      <c r="BF485" s="31">
        <v>0.5</v>
      </c>
      <c r="BH485" s="27">
        <v>1.855133748069</v>
      </c>
    </row>
    <row r="486" spans="1:60" ht="12.75">
      <c r="A486" t="s">
        <v>394</v>
      </c>
      <c r="B486" t="s">
        <v>812</v>
      </c>
      <c r="D486" s="1">
        <v>6.950004469501</v>
      </c>
      <c r="F486" s="1">
        <v>3.705607040507</v>
      </c>
      <c r="H486" s="1">
        <v>0</v>
      </c>
      <c r="J486" s="1">
        <v>3.443295205094</v>
      </c>
      <c r="L486" s="1">
        <v>0</v>
      </c>
      <c r="N486" s="1">
        <v>0.100828275408</v>
      </c>
      <c r="P486" s="1">
        <v>0</v>
      </c>
      <c r="R486" s="1">
        <v>0</v>
      </c>
      <c r="T486" s="1">
        <v>0.082078808521</v>
      </c>
      <c r="V486" s="1">
        <v>0</v>
      </c>
      <c r="X486" s="1">
        <v>0</v>
      </c>
      <c r="Z486" s="1">
        <v>0</v>
      </c>
      <c r="AB486" s="27">
        <v>0.0699</v>
      </c>
      <c r="AD486" s="1">
        <v>0.009504751484</v>
      </c>
      <c r="AF486" s="1">
        <v>3.244397428994</v>
      </c>
      <c r="AH486" s="1">
        <v>0</v>
      </c>
      <c r="AJ486" s="1">
        <v>3.116728133779</v>
      </c>
      <c r="AL486" s="1">
        <v>0</v>
      </c>
      <c r="AN486" s="1">
        <v>0.06980944746199999</v>
      </c>
      <c r="AP486" s="1">
        <v>0</v>
      </c>
      <c r="AR486" s="1">
        <v>0</v>
      </c>
      <c r="AT486" s="1">
        <v>0</v>
      </c>
      <c r="AV486" s="1">
        <v>0</v>
      </c>
      <c r="AX486" s="1">
        <v>0.057859847753</v>
      </c>
      <c r="AZ486" s="1">
        <v>0</v>
      </c>
      <c r="BB486" s="1">
        <v>0</v>
      </c>
      <c r="BD486" s="27">
        <v>-40.887584416441996</v>
      </c>
      <c r="BF486" s="31">
        <v>0.5</v>
      </c>
      <c r="BH486" s="27">
        <v>3.00106762182</v>
      </c>
    </row>
    <row r="487" spans="1:60" ht="12.75">
      <c r="A487" t="s">
        <v>395</v>
      </c>
      <c r="B487" t="s">
        <v>813</v>
      </c>
      <c r="D487" s="1">
        <v>3.976761329522</v>
      </c>
      <c r="F487" s="1">
        <v>2.149125357633</v>
      </c>
      <c r="H487" s="1">
        <v>0</v>
      </c>
      <c r="J487" s="1">
        <v>1.88007731425</v>
      </c>
      <c r="L487" s="1">
        <v>0</v>
      </c>
      <c r="N487" s="1">
        <v>0.119518130757</v>
      </c>
      <c r="P487" s="1">
        <v>0</v>
      </c>
      <c r="R487" s="1">
        <v>0</v>
      </c>
      <c r="T487" s="1">
        <v>0.061166807772</v>
      </c>
      <c r="V487" s="1">
        <v>0</v>
      </c>
      <c r="X487" s="1">
        <v>0</v>
      </c>
      <c r="Z487" s="1">
        <v>0.001195882353</v>
      </c>
      <c r="AB487" s="27">
        <v>0.081813</v>
      </c>
      <c r="AD487" s="1">
        <v>0.005354222501</v>
      </c>
      <c r="AF487" s="1">
        <v>1.8276359718889998</v>
      </c>
      <c r="AH487" s="1">
        <v>0</v>
      </c>
      <c r="AJ487" s="1">
        <v>1.7017680767930001</v>
      </c>
      <c r="AL487" s="1">
        <v>0</v>
      </c>
      <c r="AN487" s="1">
        <v>0.082749552505</v>
      </c>
      <c r="AP487" s="1">
        <v>0</v>
      </c>
      <c r="AR487" s="1">
        <v>0</v>
      </c>
      <c r="AT487" s="1">
        <v>0</v>
      </c>
      <c r="AV487" s="1">
        <v>0</v>
      </c>
      <c r="AX487" s="1">
        <v>0.043118342591</v>
      </c>
      <c r="AZ487" s="1">
        <v>0</v>
      </c>
      <c r="BB487" s="1">
        <v>0</v>
      </c>
      <c r="BD487" s="27">
        <v>-13.694421322594</v>
      </c>
      <c r="BF487" s="31">
        <v>0.5</v>
      </c>
      <c r="BH487" s="27">
        <v>1.690563273997</v>
      </c>
    </row>
    <row r="488" spans="1:60" ht="12.75">
      <c r="A488" t="s">
        <v>396</v>
      </c>
      <c r="B488" t="s">
        <v>814</v>
      </c>
      <c r="D488" s="1">
        <v>4.149953658058</v>
      </c>
      <c r="F488" s="1">
        <v>2.242041399393</v>
      </c>
      <c r="H488" s="1">
        <v>0</v>
      </c>
      <c r="J488" s="1">
        <v>1.9730362729100002</v>
      </c>
      <c r="L488" s="1">
        <v>0</v>
      </c>
      <c r="N488" s="1">
        <v>0.12621711328000002</v>
      </c>
      <c r="P488" s="1">
        <v>0</v>
      </c>
      <c r="R488" s="1">
        <v>0</v>
      </c>
      <c r="T488" s="1">
        <v>0.049102614164</v>
      </c>
      <c r="V488" s="1">
        <v>0</v>
      </c>
      <c r="X488" s="1">
        <v>0</v>
      </c>
      <c r="Z488" s="1">
        <v>0</v>
      </c>
      <c r="AB488" s="27">
        <v>0.088096</v>
      </c>
      <c r="AD488" s="1">
        <v>0.0055893990389999995</v>
      </c>
      <c r="AF488" s="1">
        <v>1.9079122586650001</v>
      </c>
      <c r="AH488" s="1">
        <v>0</v>
      </c>
      <c r="AJ488" s="1">
        <v>1.785910674068</v>
      </c>
      <c r="AL488" s="1">
        <v>0</v>
      </c>
      <c r="AN488" s="1">
        <v>0.087387658895</v>
      </c>
      <c r="AP488" s="1">
        <v>0</v>
      </c>
      <c r="AR488" s="1">
        <v>0</v>
      </c>
      <c r="AT488" s="1">
        <v>0</v>
      </c>
      <c r="AV488" s="1">
        <v>0</v>
      </c>
      <c r="AX488" s="1">
        <v>0.034613925701</v>
      </c>
      <c r="AZ488" s="1">
        <v>0</v>
      </c>
      <c r="BB488" s="1">
        <v>0</v>
      </c>
      <c r="BD488" s="27">
        <v>-14.588285860193999</v>
      </c>
      <c r="BF488" s="31">
        <v>0.5</v>
      </c>
      <c r="BH488" s="27">
        <v>1.7648188392650002</v>
      </c>
    </row>
    <row r="489" spans="1:60" ht="12.75">
      <c r="A489" t="s">
        <v>397</v>
      </c>
      <c r="B489" t="s">
        <v>815</v>
      </c>
      <c r="D489" s="1">
        <v>5.1891017727060005</v>
      </c>
      <c r="F489" s="1">
        <v>2.791109131907</v>
      </c>
      <c r="H489" s="1">
        <v>0</v>
      </c>
      <c r="J489" s="1">
        <v>2.487812291545</v>
      </c>
      <c r="L489" s="1">
        <v>0</v>
      </c>
      <c r="N489" s="1">
        <v>0.123394693352</v>
      </c>
      <c r="P489" s="1">
        <v>0</v>
      </c>
      <c r="R489" s="1">
        <v>0</v>
      </c>
      <c r="T489" s="1">
        <v>0.08610001380400001</v>
      </c>
      <c r="V489" s="1">
        <v>0</v>
      </c>
      <c r="X489" s="1">
        <v>0</v>
      </c>
      <c r="Z489" s="1">
        <v>0</v>
      </c>
      <c r="AB489" s="27">
        <v>0.086777</v>
      </c>
      <c r="AD489" s="1">
        <v>0.007025133206</v>
      </c>
      <c r="AF489" s="1">
        <v>2.397992640799</v>
      </c>
      <c r="AH489" s="1">
        <v>0</v>
      </c>
      <c r="AJ489" s="1">
        <v>2.251864594459</v>
      </c>
      <c r="AL489" s="1">
        <v>0</v>
      </c>
      <c r="AN489" s="1">
        <v>0.085433528718</v>
      </c>
      <c r="AP489" s="1">
        <v>0</v>
      </c>
      <c r="AR489" s="1">
        <v>0</v>
      </c>
      <c r="AT489" s="1">
        <v>0</v>
      </c>
      <c r="AV489" s="1">
        <v>0</v>
      </c>
      <c r="AX489" s="1">
        <v>0.060694517623</v>
      </c>
      <c r="AZ489" s="1">
        <v>0</v>
      </c>
      <c r="BB489" s="1">
        <v>0</v>
      </c>
      <c r="BD489" s="27">
        <v>-9.808582294603</v>
      </c>
      <c r="BF489" s="31">
        <v>0.5</v>
      </c>
      <c r="BH489" s="27">
        <v>2.21814319274</v>
      </c>
    </row>
    <row r="490" ht="12.75">
      <c r="AD490" s="1"/>
    </row>
    <row r="491" spans="2:30" ht="12.75">
      <c r="B491" t="s">
        <v>816</v>
      </c>
      <c r="AD491" s="1"/>
    </row>
    <row r="492" spans="1:60" ht="12.75">
      <c r="A492" t="s">
        <v>272</v>
      </c>
      <c r="B492" t="s">
        <v>817</v>
      </c>
      <c r="D492" s="1">
        <v>3.316583330937</v>
      </c>
      <c r="F492" s="1">
        <v>1.761437315766</v>
      </c>
      <c r="H492" s="1">
        <v>0</v>
      </c>
      <c r="J492" s="1">
        <v>1.588037972989</v>
      </c>
      <c r="L492" s="1">
        <v>0</v>
      </c>
      <c r="N492" s="1">
        <v>0.103654813081</v>
      </c>
      <c r="P492" s="1">
        <v>0</v>
      </c>
      <c r="R492" s="1">
        <v>0</v>
      </c>
      <c r="T492" s="1">
        <v>0.065188590814</v>
      </c>
      <c r="V492" s="1">
        <v>0</v>
      </c>
      <c r="X492" s="1">
        <v>0</v>
      </c>
      <c r="Z492" s="1">
        <v>0</v>
      </c>
      <c r="AB492" s="27">
        <v>0</v>
      </c>
      <c r="AD492" s="1">
        <v>0.004555938882000001</v>
      </c>
      <c r="AF492" s="1">
        <v>1.555146015171</v>
      </c>
      <c r="AH492" s="1">
        <v>0</v>
      </c>
      <c r="AJ492" s="1">
        <v>1.43742616683</v>
      </c>
      <c r="AL492" s="1">
        <v>0</v>
      </c>
      <c r="AN492" s="1">
        <v>0.071766428601</v>
      </c>
      <c r="AP492" s="1">
        <v>0</v>
      </c>
      <c r="AR492" s="1">
        <v>0</v>
      </c>
      <c r="AT492" s="1">
        <v>0</v>
      </c>
      <c r="AV492" s="1">
        <v>0</v>
      </c>
      <c r="AX492" s="1">
        <v>0.045953419739999994</v>
      </c>
      <c r="AZ492" s="1">
        <v>0</v>
      </c>
      <c r="BB492" s="1">
        <v>0</v>
      </c>
      <c r="BD492" s="27">
        <v>-9.011720295264</v>
      </c>
      <c r="BF492" s="31">
        <v>0.5</v>
      </c>
      <c r="BH492" s="27">
        <v>1.438510064034</v>
      </c>
    </row>
    <row r="493" spans="1:60" ht="12.75">
      <c r="A493" t="s">
        <v>402</v>
      </c>
      <c r="B493" t="s">
        <v>818</v>
      </c>
      <c r="D493" s="1">
        <v>3.4857426886450003</v>
      </c>
      <c r="F493" s="1">
        <v>1.857387125488</v>
      </c>
      <c r="H493" s="1">
        <v>0</v>
      </c>
      <c r="J493" s="1">
        <v>1.707770100349</v>
      </c>
      <c r="L493" s="1">
        <v>0</v>
      </c>
      <c r="N493" s="1">
        <v>0.059413174815999996</v>
      </c>
      <c r="P493" s="1">
        <v>0</v>
      </c>
      <c r="R493" s="1">
        <v>0</v>
      </c>
      <c r="T493" s="1">
        <v>0.058754084602000003</v>
      </c>
      <c r="V493" s="1">
        <v>0</v>
      </c>
      <c r="X493" s="1">
        <v>0</v>
      </c>
      <c r="Z493" s="1">
        <v>0.026679352941</v>
      </c>
      <c r="AB493" s="27">
        <v>0</v>
      </c>
      <c r="AD493" s="1">
        <v>0.004770412779</v>
      </c>
      <c r="AF493" s="1">
        <v>1.6283555631570001</v>
      </c>
      <c r="AH493" s="1">
        <v>0</v>
      </c>
      <c r="AJ493" s="1">
        <v>1.545802726966</v>
      </c>
      <c r="AL493" s="1">
        <v>0</v>
      </c>
      <c r="AN493" s="1">
        <v>0.041135295522</v>
      </c>
      <c r="AP493" s="1">
        <v>0</v>
      </c>
      <c r="AR493" s="1">
        <v>0</v>
      </c>
      <c r="AT493" s="1">
        <v>0</v>
      </c>
      <c r="AV493" s="1">
        <v>0</v>
      </c>
      <c r="AX493" s="1">
        <v>0.041417540669000004</v>
      </c>
      <c r="AZ493" s="1">
        <v>0</v>
      </c>
      <c r="BB493" s="1">
        <v>0</v>
      </c>
      <c r="BD493" s="27">
        <v>-4.718172312636</v>
      </c>
      <c r="BF493" s="31">
        <v>0.5</v>
      </c>
      <c r="BH493" s="27">
        <v>1.506228895921</v>
      </c>
    </row>
    <row r="494" spans="1:60" ht="12.75">
      <c r="A494" t="s">
        <v>273</v>
      </c>
      <c r="B494" t="s">
        <v>819</v>
      </c>
      <c r="D494" s="1">
        <v>4.232434328273</v>
      </c>
      <c r="F494" s="1">
        <v>2.267426313173</v>
      </c>
      <c r="H494" s="1">
        <v>0</v>
      </c>
      <c r="J494" s="1">
        <v>2.061523384608</v>
      </c>
      <c r="L494" s="1">
        <v>0</v>
      </c>
      <c r="N494" s="1">
        <v>0.084809659929</v>
      </c>
      <c r="P494" s="1">
        <v>0</v>
      </c>
      <c r="R494" s="1">
        <v>0</v>
      </c>
      <c r="T494" s="1">
        <v>0.057145602489</v>
      </c>
      <c r="V494" s="1">
        <v>0</v>
      </c>
      <c r="X494" s="1">
        <v>0</v>
      </c>
      <c r="Z494" s="1">
        <v>0</v>
      </c>
      <c r="AB494" s="27">
        <v>0.058191</v>
      </c>
      <c r="AD494" s="1">
        <v>0.0057566661469999995</v>
      </c>
      <c r="AF494" s="1">
        <v>1.9650080151</v>
      </c>
      <c r="AH494" s="1">
        <v>0</v>
      </c>
      <c r="AJ494" s="1">
        <v>1.866005540782</v>
      </c>
      <c r="AL494" s="1">
        <v>0</v>
      </c>
      <c r="AN494" s="1">
        <v>0.058718801597</v>
      </c>
      <c r="AP494" s="1">
        <v>0</v>
      </c>
      <c r="AR494" s="1">
        <v>0</v>
      </c>
      <c r="AT494" s="1">
        <v>0</v>
      </c>
      <c r="AV494" s="1">
        <v>0</v>
      </c>
      <c r="AX494" s="1">
        <v>0.040283672721</v>
      </c>
      <c r="AZ494" s="1">
        <v>0</v>
      </c>
      <c r="BB494" s="1">
        <v>0</v>
      </c>
      <c r="BD494" s="27">
        <v>-12.164650194199</v>
      </c>
      <c r="BF494" s="31">
        <v>0.5</v>
      </c>
      <c r="BH494" s="27">
        <v>1.8176324139670001</v>
      </c>
    </row>
    <row r="495" spans="1:60" ht="12.75">
      <c r="A495" t="s">
        <v>274</v>
      </c>
      <c r="B495" t="s">
        <v>820</v>
      </c>
      <c r="D495" s="1">
        <v>5.0019636449539995</v>
      </c>
      <c r="F495" s="1">
        <v>2.672885334029</v>
      </c>
      <c r="H495" s="1">
        <v>0</v>
      </c>
      <c r="J495" s="1">
        <v>2.440267757945</v>
      </c>
      <c r="L495" s="1">
        <v>0</v>
      </c>
      <c r="N495" s="1">
        <v>0.078646572478</v>
      </c>
      <c r="P495" s="1">
        <v>0</v>
      </c>
      <c r="R495" s="1">
        <v>0</v>
      </c>
      <c r="T495" s="1">
        <v>0.093338761073</v>
      </c>
      <c r="V495" s="1">
        <v>0</v>
      </c>
      <c r="X495" s="1">
        <v>0</v>
      </c>
      <c r="Z495" s="1">
        <v>0</v>
      </c>
      <c r="AB495" s="27">
        <v>0.053809</v>
      </c>
      <c r="AD495" s="1">
        <v>0.006823242532999999</v>
      </c>
      <c r="AF495" s="1">
        <v>2.329078310926</v>
      </c>
      <c r="AH495" s="1">
        <v>0</v>
      </c>
      <c r="AJ495" s="1">
        <v>2.20882925283</v>
      </c>
      <c r="AL495" s="1">
        <v>0</v>
      </c>
      <c r="AN495" s="1">
        <v>0.054451727426999996</v>
      </c>
      <c r="AP495" s="1">
        <v>0</v>
      </c>
      <c r="AR495" s="1">
        <v>0</v>
      </c>
      <c r="AT495" s="1">
        <v>0</v>
      </c>
      <c r="AV495" s="1">
        <v>0</v>
      </c>
      <c r="AX495" s="1">
        <v>0.06579733066799999</v>
      </c>
      <c r="AZ495" s="1">
        <v>0</v>
      </c>
      <c r="BB495" s="1">
        <v>0</v>
      </c>
      <c r="BD495" s="27">
        <v>-13.41936302815</v>
      </c>
      <c r="BF495" s="31">
        <v>0.5</v>
      </c>
      <c r="BH495" s="27">
        <v>2.1543974376059998</v>
      </c>
    </row>
    <row r="496" spans="1:60" ht="12.75">
      <c r="A496" t="s">
        <v>275</v>
      </c>
      <c r="B496" t="s">
        <v>821</v>
      </c>
      <c r="D496" s="1">
        <v>5.067456811952</v>
      </c>
      <c r="F496" s="1">
        <v>2.7053541640849996</v>
      </c>
      <c r="H496" s="1">
        <v>0</v>
      </c>
      <c r="J496" s="1">
        <v>2.511219309136</v>
      </c>
      <c r="L496" s="1">
        <v>0</v>
      </c>
      <c r="N496" s="1">
        <v>0.076987709577</v>
      </c>
      <c r="P496" s="1">
        <v>0</v>
      </c>
      <c r="R496" s="1">
        <v>0</v>
      </c>
      <c r="T496" s="1">
        <v>0.050711096276999997</v>
      </c>
      <c r="V496" s="1">
        <v>0</v>
      </c>
      <c r="X496" s="1">
        <v>0</v>
      </c>
      <c r="Z496" s="1">
        <v>0.006470058824</v>
      </c>
      <c r="AB496" s="27">
        <v>0.053046</v>
      </c>
      <c r="AD496" s="1">
        <v>0.006919990272</v>
      </c>
      <c r="AF496" s="1">
        <v>2.362102647867</v>
      </c>
      <c r="AH496" s="1">
        <v>0</v>
      </c>
      <c r="AJ496" s="1">
        <v>2.2730516568240002</v>
      </c>
      <c r="AL496" s="1">
        <v>0</v>
      </c>
      <c r="AN496" s="1">
        <v>0.053303197394</v>
      </c>
      <c r="AP496" s="1">
        <v>0</v>
      </c>
      <c r="AR496" s="1">
        <v>0</v>
      </c>
      <c r="AT496" s="1">
        <v>0</v>
      </c>
      <c r="AV496" s="1">
        <v>0</v>
      </c>
      <c r="AX496" s="1">
        <v>0.035747793649</v>
      </c>
      <c r="AZ496" s="1">
        <v>0</v>
      </c>
      <c r="BB496" s="1">
        <v>0</v>
      </c>
      <c r="BD496" s="27">
        <v>-13.183102355666</v>
      </c>
      <c r="BF496" s="31">
        <v>0.5</v>
      </c>
      <c r="BH496" s="27">
        <v>2.184944949277</v>
      </c>
    </row>
    <row r="497" spans="1:60" ht="12.75">
      <c r="A497" t="s">
        <v>276</v>
      </c>
      <c r="B497" t="s">
        <v>822</v>
      </c>
      <c r="D497" s="1">
        <v>5.444374720887</v>
      </c>
      <c r="F497" s="1">
        <v>2.912205166197</v>
      </c>
      <c r="H497" s="1">
        <v>0</v>
      </c>
      <c r="J497" s="1">
        <v>2.670560061981</v>
      </c>
      <c r="L497" s="1">
        <v>0</v>
      </c>
      <c r="N497" s="1">
        <v>0.102023597895</v>
      </c>
      <c r="P497" s="1">
        <v>0</v>
      </c>
      <c r="R497" s="1">
        <v>0</v>
      </c>
      <c r="T497" s="1">
        <v>0.062775289885</v>
      </c>
      <c r="V497" s="1">
        <v>0</v>
      </c>
      <c r="X497" s="1">
        <v>0</v>
      </c>
      <c r="Z497" s="1">
        <v>0</v>
      </c>
      <c r="AB497" s="27">
        <v>0.069428</v>
      </c>
      <c r="AD497" s="1">
        <v>0.007418216436</v>
      </c>
      <c r="AF497" s="1">
        <v>2.5321695546900003</v>
      </c>
      <c r="AH497" s="1">
        <v>0</v>
      </c>
      <c r="AJ497" s="1">
        <v>2.417280303417</v>
      </c>
      <c r="AL497" s="1">
        <v>0</v>
      </c>
      <c r="AN497" s="1">
        <v>0.070637040735</v>
      </c>
      <c r="AP497" s="1">
        <v>0</v>
      </c>
      <c r="AR497" s="1">
        <v>0</v>
      </c>
      <c r="AT497" s="1">
        <v>0</v>
      </c>
      <c r="AV497" s="1">
        <v>0</v>
      </c>
      <c r="AX497" s="1">
        <v>0.044252210538</v>
      </c>
      <c r="AZ497" s="1">
        <v>0</v>
      </c>
      <c r="BB497" s="1">
        <v>0</v>
      </c>
      <c r="BD497" s="27">
        <v>-8.748878448960001</v>
      </c>
      <c r="BF497" s="31">
        <v>0.5</v>
      </c>
      <c r="BH497" s="27">
        <v>2.3422568380880002</v>
      </c>
    </row>
    <row r="498" ht="12.75">
      <c r="AD498" s="1"/>
    </row>
    <row r="499" spans="2:30" ht="12.75">
      <c r="B499" s="7" t="s">
        <v>823</v>
      </c>
      <c r="AD499" s="1"/>
    </row>
    <row r="500" ht="12.75">
      <c r="AD500" s="1"/>
    </row>
    <row r="501" spans="1:60" ht="12.75">
      <c r="A501" t="s">
        <v>179</v>
      </c>
      <c r="B501" t="s">
        <v>824</v>
      </c>
      <c r="D501" s="1">
        <v>22.056261810937</v>
      </c>
      <c r="F501" s="1">
        <v>12.3421583227</v>
      </c>
      <c r="H501" s="1">
        <v>0</v>
      </c>
      <c r="J501" s="1">
        <v>0</v>
      </c>
      <c r="L501" s="1">
        <v>11.986956353311001</v>
      </c>
      <c r="N501" s="1">
        <v>0.326743637276</v>
      </c>
      <c r="P501" s="1">
        <v>0</v>
      </c>
      <c r="R501" s="1">
        <v>0</v>
      </c>
      <c r="T501" s="1">
        <v>0</v>
      </c>
      <c r="V501" s="1">
        <v>0</v>
      </c>
      <c r="X501" s="1">
        <v>0</v>
      </c>
      <c r="Z501" s="1">
        <v>0</v>
      </c>
      <c r="AB501" s="27">
        <v>0</v>
      </c>
      <c r="AD501" s="1">
        <v>0.028458332113</v>
      </c>
      <c r="AF501" s="1">
        <v>9.714103488236</v>
      </c>
      <c r="AH501" s="1">
        <v>0</v>
      </c>
      <c r="AJ501" s="1">
        <v>0</v>
      </c>
      <c r="AL501" s="1">
        <v>9.487879319591</v>
      </c>
      <c r="AN501" s="1">
        <v>0.226224168645</v>
      </c>
      <c r="AP501" s="1">
        <v>0</v>
      </c>
      <c r="AR501" s="1">
        <v>0</v>
      </c>
      <c r="AT501" s="1">
        <v>0</v>
      </c>
      <c r="AV501" s="1">
        <v>0</v>
      </c>
      <c r="AX501" s="1">
        <v>0</v>
      </c>
      <c r="AZ501" s="1">
        <v>0</v>
      </c>
      <c r="BB501" s="1">
        <v>0</v>
      </c>
      <c r="BD501" s="27">
        <v>5.1593897337309995</v>
      </c>
      <c r="BF501" s="31">
        <v>0</v>
      </c>
      <c r="BH501" s="27">
        <v>8.985545726619</v>
      </c>
    </row>
    <row r="502" spans="1:60" ht="12.75">
      <c r="A502" t="s">
        <v>183</v>
      </c>
      <c r="B502" t="s">
        <v>825</v>
      </c>
      <c r="D502" s="1">
        <v>12.024744245576</v>
      </c>
      <c r="F502" s="1">
        <v>6.732818356208</v>
      </c>
      <c r="H502" s="1">
        <v>0</v>
      </c>
      <c r="J502" s="1">
        <v>0</v>
      </c>
      <c r="L502" s="1">
        <v>6.465764511399</v>
      </c>
      <c r="N502" s="1">
        <v>0.251550676178</v>
      </c>
      <c r="P502" s="1">
        <v>0</v>
      </c>
      <c r="R502" s="1">
        <v>0</v>
      </c>
      <c r="T502" s="1">
        <v>0</v>
      </c>
      <c r="V502" s="1">
        <v>0</v>
      </c>
      <c r="X502" s="1">
        <v>0</v>
      </c>
      <c r="Z502" s="1">
        <v>0</v>
      </c>
      <c r="AB502" s="27">
        <v>0</v>
      </c>
      <c r="AD502" s="1">
        <v>0.015503168631</v>
      </c>
      <c r="AF502" s="1">
        <v>5.291925889368001</v>
      </c>
      <c r="AH502" s="1">
        <v>0</v>
      </c>
      <c r="AJ502" s="1">
        <v>0</v>
      </c>
      <c r="AL502" s="1">
        <v>5.117762306368</v>
      </c>
      <c r="AN502" s="1">
        <v>0.174163583</v>
      </c>
      <c r="AP502" s="1">
        <v>0</v>
      </c>
      <c r="AR502" s="1">
        <v>0</v>
      </c>
      <c r="AT502" s="1">
        <v>0</v>
      </c>
      <c r="AV502" s="1">
        <v>0</v>
      </c>
      <c r="AX502" s="1">
        <v>0</v>
      </c>
      <c r="AZ502" s="1">
        <v>0</v>
      </c>
      <c r="BB502" s="1">
        <v>0</v>
      </c>
      <c r="BD502" s="27">
        <v>3.223089350771</v>
      </c>
      <c r="BF502" s="31">
        <v>0</v>
      </c>
      <c r="BH502" s="27">
        <v>4.8950314476650005</v>
      </c>
    </row>
    <row r="503" spans="1:60" ht="12.75">
      <c r="A503" t="s">
        <v>193</v>
      </c>
      <c r="B503" t="s">
        <v>826</v>
      </c>
      <c r="D503" s="1">
        <v>14.419737839495</v>
      </c>
      <c r="F503" s="1">
        <v>8.072253231296001</v>
      </c>
      <c r="H503" s="1">
        <v>0</v>
      </c>
      <c r="J503" s="1">
        <v>0</v>
      </c>
      <c r="L503" s="1">
        <v>7.780131217433</v>
      </c>
      <c r="N503" s="1">
        <v>0.273526491869</v>
      </c>
      <c r="P503" s="1">
        <v>0</v>
      </c>
      <c r="R503" s="1">
        <v>0</v>
      </c>
      <c r="T503" s="1">
        <v>0</v>
      </c>
      <c r="V503" s="1">
        <v>0</v>
      </c>
      <c r="X503" s="1">
        <v>0</v>
      </c>
      <c r="Z503" s="1">
        <v>0</v>
      </c>
      <c r="AB503" s="27">
        <v>0</v>
      </c>
      <c r="AD503" s="1">
        <v>0.018595521993999997</v>
      </c>
      <c r="AF503" s="1">
        <v>6.347484608199</v>
      </c>
      <c r="AH503" s="1">
        <v>0</v>
      </c>
      <c r="AJ503" s="1">
        <v>0</v>
      </c>
      <c r="AL503" s="1">
        <v>6.158105853218</v>
      </c>
      <c r="AN503" s="1">
        <v>0.189378754981</v>
      </c>
      <c r="AP503" s="1">
        <v>0</v>
      </c>
      <c r="AR503" s="1">
        <v>0</v>
      </c>
      <c r="AT503" s="1">
        <v>0</v>
      </c>
      <c r="AV503" s="1">
        <v>0</v>
      </c>
      <c r="AX503" s="1">
        <v>0</v>
      </c>
      <c r="AZ503" s="1">
        <v>0</v>
      </c>
      <c r="BB503" s="1">
        <v>0</v>
      </c>
      <c r="BD503" s="27">
        <v>1.8322548640260001</v>
      </c>
      <c r="BF503" s="31">
        <v>0</v>
      </c>
      <c r="BH503" s="27">
        <v>5.871423262584</v>
      </c>
    </row>
    <row r="504" spans="1:60" ht="12.75">
      <c r="A504" t="s">
        <v>184</v>
      </c>
      <c r="B504" t="s">
        <v>827</v>
      </c>
      <c r="D504" s="1">
        <v>10.595477316881999</v>
      </c>
      <c r="F504" s="1">
        <v>6.012797169305999</v>
      </c>
      <c r="H504" s="1">
        <v>0</v>
      </c>
      <c r="J504" s="1">
        <v>0</v>
      </c>
      <c r="L504" s="1">
        <v>5.564012145108</v>
      </c>
      <c r="N504" s="1">
        <v>0.258059654191</v>
      </c>
      <c r="P504" s="1">
        <v>0</v>
      </c>
      <c r="R504" s="1">
        <v>0</v>
      </c>
      <c r="T504" s="1">
        <v>0</v>
      </c>
      <c r="V504" s="1">
        <v>0</v>
      </c>
      <c r="X504" s="1">
        <v>0</v>
      </c>
      <c r="Z504" s="1">
        <v>0</v>
      </c>
      <c r="AB504" s="27">
        <v>0.1773</v>
      </c>
      <c r="AD504" s="1">
        <v>0.013425370006</v>
      </c>
      <c r="AF504" s="1">
        <v>4.582680147575999</v>
      </c>
      <c r="AH504" s="1">
        <v>0</v>
      </c>
      <c r="AJ504" s="1">
        <v>0</v>
      </c>
      <c r="AL504" s="1">
        <v>4.404010009676</v>
      </c>
      <c r="AN504" s="1">
        <v>0.178670137901</v>
      </c>
      <c r="AP504" s="1">
        <v>0</v>
      </c>
      <c r="AR504" s="1">
        <v>0</v>
      </c>
      <c r="AT504" s="1">
        <v>0</v>
      </c>
      <c r="AV504" s="1">
        <v>0</v>
      </c>
      <c r="AX504" s="1">
        <v>0</v>
      </c>
      <c r="AZ504" s="1">
        <v>0</v>
      </c>
      <c r="BB504" s="1">
        <v>0</v>
      </c>
      <c r="BD504" s="27">
        <v>1.5248930262140001</v>
      </c>
      <c r="BF504" s="31">
        <v>0</v>
      </c>
      <c r="BH504" s="27">
        <v>4.238979136508</v>
      </c>
    </row>
    <row r="505" spans="1:60" ht="12.75">
      <c r="A505" t="s">
        <v>194</v>
      </c>
      <c r="B505" t="s">
        <v>828</v>
      </c>
      <c r="D505" s="1">
        <v>12.373038166159</v>
      </c>
      <c r="F505" s="1">
        <v>6.926537352173</v>
      </c>
      <c r="H505" s="1">
        <v>0</v>
      </c>
      <c r="J505" s="1">
        <v>0</v>
      </c>
      <c r="L505" s="1">
        <v>6.675181637905</v>
      </c>
      <c r="N505" s="1">
        <v>0.23539970461600002</v>
      </c>
      <c r="P505" s="1">
        <v>0</v>
      </c>
      <c r="R505" s="1">
        <v>0</v>
      </c>
      <c r="T505" s="1">
        <v>0</v>
      </c>
      <c r="V505" s="1">
        <v>0</v>
      </c>
      <c r="X505" s="1">
        <v>0</v>
      </c>
      <c r="Z505" s="1">
        <v>0</v>
      </c>
      <c r="AB505" s="27">
        <v>0</v>
      </c>
      <c r="AD505" s="1">
        <v>0.015956009652</v>
      </c>
      <c r="AF505" s="1">
        <v>5.446500813986</v>
      </c>
      <c r="AH505" s="1">
        <v>0</v>
      </c>
      <c r="AJ505" s="1">
        <v>0</v>
      </c>
      <c r="AL505" s="1">
        <v>5.283519514885</v>
      </c>
      <c r="AN505" s="1">
        <v>0.1629812991</v>
      </c>
      <c r="AP505" s="1">
        <v>0</v>
      </c>
      <c r="AR505" s="1">
        <v>0</v>
      </c>
      <c r="AT505" s="1">
        <v>0</v>
      </c>
      <c r="AV505" s="1">
        <v>0</v>
      </c>
      <c r="AX505" s="1">
        <v>0</v>
      </c>
      <c r="AZ505" s="1">
        <v>0</v>
      </c>
      <c r="BB505" s="1">
        <v>0</v>
      </c>
      <c r="BD505" s="27">
        <v>2.009114638466</v>
      </c>
      <c r="BF505" s="31">
        <v>0</v>
      </c>
      <c r="BH505" s="27">
        <v>5.0380132529370005</v>
      </c>
    </row>
    <row r="506" ht="12.75">
      <c r="AD506" s="1"/>
    </row>
    <row r="507" spans="1:60" ht="12.75">
      <c r="A507" t="s">
        <v>195</v>
      </c>
      <c r="B507" t="s">
        <v>829</v>
      </c>
      <c r="D507" s="1">
        <v>19.158531094441997</v>
      </c>
      <c r="F507" s="1">
        <v>10.725315970972</v>
      </c>
      <c r="H507" s="1">
        <v>0</v>
      </c>
      <c r="J507" s="1">
        <v>0</v>
      </c>
      <c r="L507" s="1">
        <v>10.332514320308</v>
      </c>
      <c r="N507" s="1">
        <v>0.36809579519700003</v>
      </c>
      <c r="P507" s="1">
        <v>0</v>
      </c>
      <c r="R507" s="1">
        <v>0</v>
      </c>
      <c r="T507" s="1">
        <v>0</v>
      </c>
      <c r="V507" s="1">
        <v>0</v>
      </c>
      <c r="X507" s="1">
        <v>0</v>
      </c>
      <c r="Z507" s="1">
        <v>0</v>
      </c>
      <c r="AB507" s="27">
        <v>0</v>
      </c>
      <c r="AD507" s="1">
        <v>0.024705855467</v>
      </c>
      <c r="AF507" s="1">
        <v>8.433215123471</v>
      </c>
      <c r="AH507" s="1">
        <v>0</v>
      </c>
      <c r="AJ507" s="1">
        <v>0</v>
      </c>
      <c r="AL507" s="1">
        <v>8.178360381862</v>
      </c>
      <c r="AN507" s="1">
        <v>0.25485474160800003</v>
      </c>
      <c r="AP507" s="1">
        <v>0</v>
      </c>
      <c r="AR507" s="1">
        <v>0</v>
      </c>
      <c r="AT507" s="1">
        <v>0</v>
      </c>
      <c r="AV507" s="1">
        <v>0</v>
      </c>
      <c r="AX507" s="1">
        <v>0</v>
      </c>
      <c r="AZ507" s="1">
        <v>0</v>
      </c>
      <c r="BB507" s="1">
        <v>0</v>
      </c>
      <c r="BD507" s="27">
        <v>4.060619677316001</v>
      </c>
      <c r="BF507" s="31">
        <v>0</v>
      </c>
      <c r="BH507" s="27">
        <v>7.800723989210001</v>
      </c>
    </row>
    <row r="508" spans="1:60" ht="12.75">
      <c r="A508" t="s">
        <v>180</v>
      </c>
      <c r="B508" t="s">
        <v>830</v>
      </c>
      <c r="D508" s="1">
        <v>18.922516831598</v>
      </c>
      <c r="F508" s="1">
        <v>10.581953003706001</v>
      </c>
      <c r="H508" s="1">
        <v>0</v>
      </c>
      <c r="J508" s="1">
        <v>0</v>
      </c>
      <c r="L508" s="1">
        <v>10.397255363022</v>
      </c>
      <c r="N508" s="1">
        <v>0.160263215447</v>
      </c>
      <c r="P508" s="1">
        <v>0</v>
      </c>
      <c r="R508" s="1">
        <v>0</v>
      </c>
      <c r="T508" s="1">
        <v>0</v>
      </c>
      <c r="V508" s="1">
        <v>0</v>
      </c>
      <c r="X508" s="1">
        <v>0</v>
      </c>
      <c r="Z508" s="1">
        <v>0</v>
      </c>
      <c r="AB508" s="27">
        <v>0</v>
      </c>
      <c r="AD508" s="1">
        <v>0.024434425237</v>
      </c>
      <c r="AF508" s="1">
        <v>8.340563827892</v>
      </c>
      <c r="AH508" s="1">
        <v>0</v>
      </c>
      <c r="AJ508" s="1">
        <v>0</v>
      </c>
      <c r="AL508" s="1">
        <v>8.229604015542</v>
      </c>
      <c r="AN508" s="1">
        <v>0.11095981234999999</v>
      </c>
      <c r="AP508" s="1">
        <v>0</v>
      </c>
      <c r="AR508" s="1">
        <v>0</v>
      </c>
      <c r="AT508" s="1">
        <v>0</v>
      </c>
      <c r="AV508" s="1">
        <v>0</v>
      </c>
      <c r="AX508" s="1">
        <v>0</v>
      </c>
      <c r="AZ508" s="1">
        <v>0</v>
      </c>
      <c r="BB508" s="1">
        <v>0</v>
      </c>
      <c r="BD508" s="27">
        <v>6.3118850660920005</v>
      </c>
      <c r="BF508" s="31">
        <v>0</v>
      </c>
      <c r="BH508" s="27">
        <v>7.7150215408</v>
      </c>
    </row>
    <row r="509" spans="1:60" ht="12.75">
      <c r="A509" t="s">
        <v>185</v>
      </c>
      <c r="B509" t="s">
        <v>831</v>
      </c>
      <c r="D509" s="1">
        <v>18.396294530471</v>
      </c>
      <c r="F509" s="1">
        <v>10.395869181237</v>
      </c>
      <c r="H509" s="1">
        <v>0</v>
      </c>
      <c r="J509" s="1">
        <v>0</v>
      </c>
      <c r="L509" s="1">
        <v>9.821902937714999</v>
      </c>
      <c r="N509" s="1">
        <v>0.326741284279</v>
      </c>
      <c r="P509" s="1">
        <v>0</v>
      </c>
      <c r="R509" s="1">
        <v>0</v>
      </c>
      <c r="T509" s="1">
        <v>0</v>
      </c>
      <c r="V509" s="1">
        <v>0</v>
      </c>
      <c r="X509" s="1">
        <v>0</v>
      </c>
      <c r="Z509" s="1">
        <v>0</v>
      </c>
      <c r="AB509" s="27">
        <v>0.223787</v>
      </c>
      <c r="AD509" s="1">
        <v>0.023437959243</v>
      </c>
      <c r="AF509" s="1">
        <v>8.000425349234</v>
      </c>
      <c r="AH509" s="1">
        <v>0</v>
      </c>
      <c r="AJ509" s="1">
        <v>0</v>
      </c>
      <c r="AL509" s="1">
        <v>7.774202809709999</v>
      </c>
      <c r="AN509" s="1">
        <v>0.22622253952399998</v>
      </c>
      <c r="AP509" s="1">
        <v>0</v>
      </c>
      <c r="AR509" s="1">
        <v>0</v>
      </c>
      <c r="AT509" s="1">
        <v>0</v>
      </c>
      <c r="AV509" s="1">
        <v>0</v>
      </c>
      <c r="AX509" s="1">
        <v>0</v>
      </c>
      <c r="AZ509" s="1">
        <v>0</v>
      </c>
      <c r="BB509" s="1">
        <v>0</v>
      </c>
      <c r="BD509" s="27">
        <v>5.393609656843</v>
      </c>
      <c r="BF509" s="31">
        <v>0</v>
      </c>
      <c r="BH509" s="27">
        <v>7.400393448041999</v>
      </c>
    </row>
    <row r="510" spans="1:60" ht="12.75">
      <c r="A510" t="s">
        <v>178</v>
      </c>
      <c r="B510" t="s">
        <v>832</v>
      </c>
      <c r="D510" s="1">
        <v>32.283532680928</v>
      </c>
      <c r="F510" s="1">
        <v>18.096308953457</v>
      </c>
      <c r="H510" s="1">
        <v>0</v>
      </c>
      <c r="J510" s="1">
        <v>0</v>
      </c>
      <c r="L510" s="1">
        <v>17.358814702656</v>
      </c>
      <c r="N510" s="1">
        <v>0.646235337729</v>
      </c>
      <c r="P510" s="1">
        <v>0</v>
      </c>
      <c r="R510" s="1">
        <v>0</v>
      </c>
      <c r="T510" s="1">
        <v>0</v>
      </c>
      <c r="V510" s="1">
        <v>0</v>
      </c>
      <c r="X510" s="1">
        <v>0</v>
      </c>
      <c r="Z510" s="1">
        <v>0.049696176471</v>
      </c>
      <c r="AB510" s="27">
        <v>0</v>
      </c>
      <c r="AD510" s="1">
        <v>0.041562736601999994</v>
      </c>
      <c r="AF510" s="1">
        <v>14.187223727471</v>
      </c>
      <c r="AH510" s="1">
        <v>0</v>
      </c>
      <c r="AJ510" s="1">
        <v>0</v>
      </c>
      <c r="AL510" s="1">
        <v>13.739796339916</v>
      </c>
      <c r="AN510" s="1">
        <v>0.447427387555</v>
      </c>
      <c r="AP510" s="1">
        <v>0</v>
      </c>
      <c r="AR510" s="1">
        <v>0</v>
      </c>
      <c r="AT510" s="1">
        <v>0</v>
      </c>
      <c r="AV510" s="1">
        <v>0</v>
      </c>
      <c r="AX510" s="1">
        <v>0</v>
      </c>
      <c r="AZ510" s="1">
        <v>0</v>
      </c>
      <c r="BB510" s="1">
        <v>0</v>
      </c>
      <c r="BD510" s="27">
        <v>9.005129648312</v>
      </c>
      <c r="BF510" s="31">
        <v>0</v>
      </c>
      <c r="BH510" s="27">
        <v>13.123181947911</v>
      </c>
    </row>
    <row r="511" spans="1:60" ht="12.75">
      <c r="A511" t="s">
        <v>186</v>
      </c>
      <c r="B511" t="s">
        <v>833</v>
      </c>
      <c r="D511" s="1">
        <v>11.581938601499001</v>
      </c>
      <c r="F511" s="1">
        <v>6.48600758067</v>
      </c>
      <c r="H511" s="1">
        <v>0</v>
      </c>
      <c r="J511" s="1">
        <v>0</v>
      </c>
      <c r="L511" s="1">
        <v>6.208490599517</v>
      </c>
      <c r="N511" s="1">
        <v>0.26258799696100005</v>
      </c>
      <c r="P511" s="1">
        <v>0</v>
      </c>
      <c r="R511" s="1">
        <v>0</v>
      </c>
      <c r="T511" s="1">
        <v>0</v>
      </c>
      <c r="V511" s="1">
        <v>0</v>
      </c>
      <c r="X511" s="1">
        <v>0</v>
      </c>
      <c r="Z511" s="1">
        <v>0</v>
      </c>
      <c r="AB511" s="27">
        <v>0</v>
      </c>
      <c r="AD511" s="1">
        <v>0.014928984192</v>
      </c>
      <c r="AF511" s="1">
        <v>5.095931020828999</v>
      </c>
      <c r="AH511" s="1">
        <v>0</v>
      </c>
      <c r="AJ511" s="1">
        <v>0</v>
      </c>
      <c r="AL511" s="1">
        <v>4.914125640306</v>
      </c>
      <c r="AN511" s="1">
        <v>0.181805380524</v>
      </c>
      <c r="AP511" s="1">
        <v>0</v>
      </c>
      <c r="AR511" s="1">
        <v>0</v>
      </c>
      <c r="AT511" s="1">
        <v>0</v>
      </c>
      <c r="AV511" s="1">
        <v>0</v>
      </c>
      <c r="AX511" s="1">
        <v>0</v>
      </c>
      <c r="AZ511" s="1">
        <v>0</v>
      </c>
      <c r="BB511" s="1">
        <v>0</v>
      </c>
      <c r="BD511" s="27">
        <v>2.665221414628</v>
      </c>
      <c r="BF511" s="31">
        <v>0</v>
      </c>
      <c r="BH511" s="27">
        <v>4.713736194267</v>
      </c>
    </row>
    <row r="512" ht="12.75">
      <c r="AD512" s="1"/>
    </row>
    <row r="513" spans="1:60" ht="12.75">
      <c r="A513" t="s">
        <v>187</v>
      </c>
      <c r="B513" t="s">
        <v>834</v>
      </c>
      <c r="D513" s="1">
        <v>14.581964241928</v>
      </c>
      <c r="F513" s="1">
        <v>8.238235962723</v>
      </c>
      <c r="H513" s="1">
        <v>0</v>
      </c>
      <c r="J513" s="1">
        <v>0</v>
      </c>
      <c r="L513" s="1">
        <v>7.800162919766</v>
      </c>
      <c r="N513" s="1">
        <v>0.245200525464</v>
      </c>
      <c r="P513" s="1">
        <v>0</v>
      </c>
      <c r="R513" s="1">
        <v>0</v>
      </c>
      <c r="T513" s="1">
        <v>0</v>
      </c>
      <c r="V513" s="1">
        <v>0</v>
      </c>
      <c r="X513" s="1">
        <v>0</v>
      </c>
      <c r="Z513" s="1">
        <v>0</v>
      </c>
      <c r="AB513" s="27">
        <v>0.174288</v>
      </c>
      <c r="AD513" s="1">
        <v>0.018584517493</v>
      </c>
      <c r="AF513" s="1">
        <v>6.343728279205</v>
      </c>
      <c r="AH513" s="1">
        <v>0</v>
      </c>
      <c r="AJ513" s="1">
        <v>0</v>
      </c>
      <c r="AL513" s="1">
        <v>6.173961285464</v>
      </c>
      <c r="AN513" s="1">
        <v>0.16976699374100002</v>
      </c>
      <c r="AP513" s="1">
        <v>0</v>
      </c>
      <c r="AR513" s="1">
        <v>0</v>
      </c>
      <c r="AT513" s="1">
        <v>0</v>
      </c>
      <c r="AV513" s="1">
        <v>0</v>
      </c>
      <c r="AX513" s="1">
        <v>0</v>
      </c>
      <c r="AZ513" s="1">
        <v>0</v>
      </c>
      <c r="BB513" s="1">
        <v>0</v>
      </c>
      <c r="BD513" s="27">
        <v>4.9046676339560005</v>
      </c>
      <c r="BF513" s="31">
        <v>0</v>
      </c>
      <c r="BH513" s="27">
        <v>5.867948658265</v>
      </c>
    </row>
    <row r="514" spans="1:60" ht="12.75">
      <c r="A514" t="s">
        <v>188</v>
      </c>
      <c r="B514" t="s">
        <v>835</v>
      </c>
      <c r="D514" s="1">
        <v>15.96537634115</v>
      </c>
      <c r="F514" s="1">
        <v>9.05110816629</v>
      </c>
      <c r="H514" s="1">
        <v>0</v>
      </c>
      <c r="J514" s="1">
        <v>0</v>
      </c>
      <c r="L514" s="1">
        <v>8.418056530246998</v>
      </c>
      <c r="N514" s="1">
        <v>0.362865671066</v>
      </c>
      <c r="P514" s="1">
        <v>0</v>
      </c>
      <c r="R514" s="1">
        <v>0</v>
      </c>
      <c r="T514" s="1">
        <v>0</v>
      </c>
      <c r="V514" s="1">
        <v>0</v>
      </c>
      <c r="X514" s="1">
        <v>0</v>
      </c>
      <c r="Z514" s="1">
        <v>0</v>
      </c>
      <c r="AB514" s="27">
        <v>0.24993</v>
      </c>
      <c r="AD514" s="1">
        <v>0.020255964977</v>
      </c>
      <c r="AF514" s="1">
        <v>6.91426817486</v>
      </c>
      <c r="AH514" s="1">
        <v>0</v>
      </c>
      <c r="AJ514" s="1">
        <v>0</v>
      </c>
      <c r="AL514" s="1">
        <v>6.663034561098</v>
      </c>
      <c r="AN514" s="1">
        <v>0.251233613762</v>
      </c>
      <c r="AP514" s="1">
        <v>0</v>
      </c>
      <c r="AR514" s="1">
        <v>0</v>
      </c>
      <c r="AT514" s="1">
        <v>0</v>
      </c>
      <c r="AV514" s="1">
        <v>0</v>
      </c>
      <c r="AX514" s="1">
        <v>0</v>
      </c>
      <c r="AZ514" s="1">
        <v>0</v>
      </c>
      <c r="BB514" s="1">
        <v>0</v>
      </c>
      <c r="BD514" s="27">
        <v>4.640159024112</v>
      </c>
      <c r="BF514" s="31">
        <v>0</v>
      </c>
      <c r="BH514" s="27">
        <v>6.395698061746001</v>
      </c>
    </row>
    <row r="515" spans="1:60" ht="12.75">
      <c r="A515" t="s">
        <v>196</v>
      </c>
      <c r="B515" t="s">
        <v>836</v>
      </c>
      <c r="D515" s="1">
        <v>33.853883977709</v>
      </c>
      <c r="F515" s="1">
        <v>19.141849056299</v>
      </c>
      <c r="H515" s="1">
        <v>0</v>
      </c>
      <c r="J515" s="1">
        <v>0</v>
      </c>
      <c r="L515" s="1">
        <v>18.035377396986</v>
      </c>
      <c r="N515" s="1">
        <v>0.630781441535</v>
      </c>
      <c r="P515" s="1">
        <v>0</v>
      </c>
      <c r="R515" s="1">
        <v>0</v>
      </c>
      <c r="T515" s="1">
        <v>0</v>
      </c>
      <c r="V515" s="1">
        <v>0</v>
      </c>
      <c r="X515" s="1">
        <v>0</v>
      </c>
      <c r="Z515" s="1">
        <v>0</v>
      </c>
      <c r="AB515" s="27">
        <v>0.43259</v>
      </c>
      <c r="AD515" s="1">
        <v>0.043100217778</v>
      </c>
      <c r="AF515" s="1">
        <v>14.71203492141</v>
      </c>
      <c r="AH515" s="1">
        <v>0</v>
      </c>
      <c r="AJ515" s="1">
        <v>0</v>
      </c>
      <c r="AL515" s="1">
        <v>14.275307190772</v>
      </c>
      <c r="AN515" s="1">
        <v>0.436727730638</v>
      </c>
      <c r="AP515" s="1">
        <v>0</v>
      </c>
      <c r="AR515" s="1">
        <v>0</v>
      </c>
      <c r="AT515" s="1">
        <v>0</v>
      </c>
      <c r="AV515" s="1">
        <v>0</v>
      </c>
      <c r="AX515" s="1">
        <v>0</v>
      </c>
      <c r="AZ515" s="1">
        <v>0</v>
      </c>
      <c r="BB515" s="1">
        <v>0</v>
      </c>
      <c r="BD515" s="27">
        <v>8.527312150046</v>
      </c>
      <c r="BF515" s="31">
        <v>0</v>
      </c>
      <c r="BH515" s="27">
        <v>13.608632302303999</v>
      </c>
    </row>
    <row r="516" spans="1:60" ht="12.75">
      <c r="A516" t="s">
        <v>189</v>
      </c>
      <c r="B516" t="s">
        <v>837</v>
      </c>
      <c r="D516" s="1">
        <v>29.868913540293</v>
      </c>
      <c r="F516" s="1">
        <v>16.895414808692998</v>
      </c>
      <c r="H516" s="1">
        <v>0</v>
      </c>
      <c r="J516" s="1">
        <v>0</v>
      </c>
      <c r="L516" s="1">
        <v>15.890258268602</v>
      </c>
      <c r="N516" s="1">
        <v>0.57208651906</v>
      </c>
      <c r="P516" s="1">
        <v>0</v>
      </c>
      <c r="R516" s="1">
        <v>0</v>
      </c>
      <c r="T516" s="1">
        <v>0</v>
      </c>
      <c r="V516" s="1">
        <v>0</v>
      </c>
      <c r="X516" s="1">
        <v>0</v>
      </c>
      <c r="Z516" s="1">
        <v>0</v>
      </c>
      <c r="AB516" s="27">
        <v>0.395063</v>
      </c>
      <c r="AD516" s="1">
        <v>0.038007021030999996</v>
      </c>
      <c r="AF516" s="1">
        <v>12.9734987316</v>
      </c>
      <c r="AH516" s="1">
        <v>0</v>
      </c>
      <c r="AJ516" s="1">
        <v>0</v>
      </c>
      <c r="AL516" s="1">
        <v>12.577409007417002</v>
      </c>
      <c r="AN516" s="1">
        <v>0.396089724183</v>
      </c>
      <c r="AP516" s="1">
        <v>0</v>
      </c>
      <c r="AR516" s="1">
        <v>0</v>
      </c>
      <c r="AT516" s="1">
        <v>0</v>
      </c>
      <c r="AV516" s="1">
        <v>0</v>
      </c>
      <c r="AX516" s="1">
        <v>0</v>
      </c>
      <c r="AZ516" s="1">
        <v>0</v>
      </c>
      <c r="BB516" s="1">
        <v>0</v>
      </c>
      <c r="BD516" s="27">
        <v>6.4675490492679995</v>
      </c>
      <c r="BF516" s="31">
        <v>0</v>
      </c>
      <c r="BH516" s="27">
        <v>12.00048632673</v>
      </c>
    </row>
    <row r="517" spans="1:60" ht="12.75">
      <c r="A517" t="s">
        <v>197</v>
      </c>
      <c r="B517" t="s">
        <v>838</v>
      </c>
      <c r="D517" s="1">
        <v>11.740699768387</v>
      </c>
      <c r="F517" s="1">
        <v>6.675225963131999</v>
      </c>
      <c r="H517" s="1">
        <v>0</v>
      </c>
      <c r="J517" s="1">
        <v>0</v>
      </c>
      <c r="L517" s="1">
        <v>6.1326969613680005</v>
      </c>
      <c r="N517" s="1">
        <v>0.30524606823</v>
      </c>
      <c r="P517" s="1">
        <v>0</v>
      </c>
      <c r="R517" s="1">
        <v>0</v>
      </c>
      <c r="T517" s="1">
        <v>0</v>
      </c>
      <c r="V517" s="1">
        <v>0</v>
      </c>
      <c r="X517" s="1">
        <v>0</v>
      </c>
      <c r="Z517" s="1">
        <v>0.012798176471</v>
      </c>
      <c r="AB517" s="27">
        <v>0.209645</v>
      </c>
      <c r="AD517" s="1">
        <v>0.014839757064</v>
      </c>
      <c r="AF517" s="1">
        <v>5.0654738052549995</v>
      </c>
      <c r="AH517" s="1">
        <v>0</v>
      </c>
      <c r="AJ517" s="1">
        <v>0</v>
      </c>
      <c r="AL517" s="1">
        <v>4.854133689826</v>
      </c>
      <c r="AN517" s="1">
        <v>0.211340115428</v>
      </c>
      <c r="AP517" s="1">
        <v>0</v>
      </c>
      <c r="AR517" s="1">
        <v>0</v>
      </c>
      <c r="AT517" s="1">
        <v>0</v>
      </c>
      <c r="AV517" s="1">
        <v>0</v>
      </c>
      <c r="AX517" s="1">
        <v>0</v>
      </c>
      <c r="AZ517" s="1">
        <v>0</v>
      </c>
      <c r="BB517" s="1">
        <v>0</v>
      </c>
      <c r="BD517" s="27">
        <v>2.768221003551</v>
      </c>
      <c r="BF517" s="31">
        <v>0</v>
      </c>
      <c r="BH517" s="27">
        <v>4.6855632698609995</v>
      </c>
    </row>
    <row r="518" ht="12.75">
      <c r="AD518" s="1"/>
    </row>
    <row r="519" spans="1:60" ht="12.75">
      <c r="A519" t="s">
        <v>181</v>
      </c>
      <c r="B519" t="s">
        <v>839</v>
      </c>
      <c r="D519" s="1">
        <v>26.069429216818</v>
      </c>
      <c r="F519" s="1">
        <v>14.684116777734</v>
      </c>
      <c r="H519" s="1">
        <v>0</v>
      </c>
      <c r="J519" s="1">
        <v>0</v>
      </c>
      <c r="L519" s="1">
        <v>14.095280886946</v>
      </c>
      <c r="N519" s="1">
        <v>0.33025960307700003</v>
      </c>
      <c r="P519" s="1">
        <v>0</v>
      </c>
      <c r="R519" s="1">
        <v>0</v>
      </c>
      <c r="T519" s="1">
        <v>0</v>
      </c>
      <c r="V519" s="1">
        <v>0</v>
      </c>
      <c r="X519" s="1">
        <v>0</v>
      </c>
      <c r="Z519" s="1">
        <v>0</v>
      </c>
      <c r="AB519" s="27">
        <v>0.225222</v>
      </c>
      <c r="AD519" s="1">
        <v>0.033354287712</v>
      </c>
      <c r="AF519" s="1">
        <v>11.385312439084</v>
      </c>
      <c r="AH519" s="1">
        <v>0</v>
      </c>
      <c r="AJ519" s="1">
        <v>0</v>
      </c>
      <c r="AL519" s="1">
        <v>11.156653956961</v>
      </c>
      <c r="AN519" s="1">
        <v>0.228658482123</v>
      </c>
      <c r="AP519" s="1">
        <v>0</v>
      </c>
      <c r="AR519" s="1">
        <v>0</v>
      </c>
      <c r="AT519" s="1">
        <v>0</v>
      </c>
      <c r="AV519" s="1">
        <v>0</v>
      </c>
      <c r="AX519" s="1">
        <v>0</v>
      </c>
      <c r="AZ519" s="1">
        <v>0</v>
      </c>
      <c r="BB519" s="1">
        <v>0</v>
      </c>
      <c r="BD519" s="27">
        <v>8.224150565076</v>
      </c>
      <c r="BF519" s="31">
        <v>0</v>
      </c>
      <c r="BH519" s="27">
        <v>10.531414006153</v>
      </c>
    </row>
    <row r="520" spans="1:60" ht="12.75">
      <c r="A520" t="s">
        <v>198</v>
      </c>
      <c r="B520" t="s">
        <v>840</v>
      </c>
      <c r="D520" s="1">
        <v>30.594394347698</v>
      </c>
      <c r="F520" s="1">
        <v>17.321637901962</v>
      </c>
      <c r="H520" s="1">
        <v>0</v>
      </c>
      <c r="J520" s="1">
        <v>0</v>
      </c>
      <c r="L520" s="1">
        <v>16.213211987473</v>
      </c>
      <c r="N520" s="1">
        <v>0.635109191308</v>
      </c>
      <c r="P520" s="1">
        <v>0</v>
      </c>
      <c r="R520" s="1">
        <v>0</v>
      </c>
      <c r="T520" s="1">
        <v>0</v>
      </c>
      <c r="V520" s="1">
        <v>0</v>
      </c>
      <c r="X520" s="1">
        <v>0</v>
      </c>
      <c r="Z520" s="1">
        <v>0</v>
      </c>
      <c r="AB520" s="27">
        <v>0.434433</v>
      </c>
      <c r="AD520" s="1">
        <v>0.038883723182</v>
      </c>
      <c r="AF520" s="1">
        <v>13.272756445735</v>
      </c>
      <c r="AH520" s="1">
        <v>0</v>
      </c>
      <c r="AJ520" s="1">
        <v>0</v>
      </c>
      <c r="AL520" s="1">
        <v>12.833032355007001</v>
      </c>
      <c r="AN520" s="1">
        <v>0.439724090728</v>
      </c>
      <c r="AP520" s="1">
        <v>0</v>
      </c>
      <c r="AR520" s="1">
        <v>0</v>
      </c>
      <c r="AT520" s="1">
        <v>0</v>
      </c>
      <c r="AV520" s="1">
        <v>0</v>
      </c>
      <c r="AX520" s="1">
        <v>0</v>
      </c>
      <c r="AZ520" s="1">
        <v>0</v>
      </c>
      <c r="BB520" s="1">
        <v>0</v>
      </c>
      <c r="BD520" s="27">
        <v>7.215216777378</v>
      </c>
      <c r="BF520" s="31">
        <v>0</v>
      </c>
      <c r="BH520" s="27">
        <v>12.277299712305</v>
      </c>
    </row>
    <row r="521" spans="1:60" ht="12.75">
      <c r="A521" t="s">
        <v>199</v>
      </c>
      <c r="B521" t="s">
        <v>841</v>
      </c>
      <c r="D521" s="1">
        <v>32.006133377744</v>
      </c>
      <c r="F521" s="1">
        <v>18.040144936216002</v>
      </c>
      <c r="H521" s="1">
        <v>0</v>
      </c>
      <c r="J521" s="1">
        <v>0</v>
      </c>
      <c r="L521" s="1">
        <v>17.260778973097</v>
      </c>
      <c r="N521" s="1">
        <v>0.438773355009</v>
      </c>
      <c r="P521" s="1">
        <v>0</v>
      </c>
      <c r="R521" s="1">
        <v>0</v>
      </c>
      <c r="T521" s="1">
        <v>0</v>
      </c>
      <c r="V521" s="1">
        <v>0</v>
      </c>
      <c r="X521" s="1">
        <v>0</v>
      </c>
      <c r="Z521" s="1">
        <v>0</v>
      </c>
      <c r="AB521" s="27">
        <v>0.299678</v>
      </c>
      <c r="AD521" s="1">
        <v>0.04091460811</v>
      </c>
      <c r="AF521" s="1">
        <v>13.965988441528</v>
      </c>
      <c r="AH521" s="1">
        <v>0</v>
      </c>
      <c r="AJ521" s="1">
        <v>0</v>
      </c>
      <c r="AL521" s="1">
        <v>13.662199396734</v>
      </c>
      <c r="AN521" s="1">
        <v>0.303789044794</v>
      </c>
      <c r="AP521" s="1">
        <v>0</v>
      </c>
      <c r="AR521" s="1">
        <v>0</v>
      </c>
      <c r="AT521" s="1">
        <v>0</v>
      </c>
      <c r="AV521" s="1">
        <v>0</v>
      </c>
      <c r="AX521" s="1">
        <v>0</v>
      </c>
      <c r="AZ521" s="1">
        <v>0</v>
      </c>
      <c r="BB521" s="1">
        <v>0</v>
      </c>
      <c r="BD521" s="27">
        <v>9.414335445781</v>
      </c>
      <c r="BF521" s="31">
        <v>0</v>
      </c>
      <c r="BH521" s="27">
        <v>12.918539308413001</v>
      </c>
    </row>
    <row r="522" spans="1:60" ht="12.75">
      <c r="A522" t="s">
        <v>190</v>
      </c>
      <c r="B522" t="s">
        <v>842</v>
      </c>
      <c r="D522" s="1">
        <v>18.212214641182</v>
      </c>
      <c r="F522" s="1">
        <v>10.190015996598</v>
      </c>
      <c r="H522" s="1">
        <v>0</v>
      </c>
      <c r="J522" s="1">
        <v>0</v>
      </c>
      <c r="L522" s="1">
        <v>9.916710086407</v>
      </c>
      <c r="N522" s="1">
        <v>0.249804164138</v>
      </c>
      <c r="P522" s="1">
        <v>0</v>
      </c>
      <c r="R522" s="1">
        <v>0</v>
      </c>
      <c r="T522" s="1">
        <v>0</v>
      </c>
      <c r="V522" s="1">
        <v>0</v>
      </c>
      <c r="X522" s="1">
        <v>0</v>
      </c>
      <c r="Z522" s="1">
        <v>0</v>
      </c>
      <c r="AB522" s="27">
        <v>0</v>
      </c>
      <c r="AD522" s="1">
        <v>0.023501746052</v>
      </c>
      <c r="AF522" s="1">
        <v>8.022198644584</v>
      </c>
      <c r="AH522" s="1">
        <v>0</v>
      </c>
      <c r="AJ522" s="1">
        <v>0</v>
      </c>
      <c r="AL522" s="1">
        <v>7.8492442763609995</v>
      </c>
      <c r="AN522" s="1">
        <v>0.172954368224</v>
      </c>
      <c r="AP522" s="1">
        <v>0</v>
      </c>
      <c r="AR522" s="1">
        <v>0</v>
      </c>
      <c r="AT522" s="1">
        <v>0</v>
      </c>
      <c r="AV522" s="1">
        <v>0</v>
      </c>
      <c r="AX522" s="1">
        <v>0</v>
      </c>
      <c r="AZ522" s="1">
        <v>0</v>
      </c>
      <c r="BB522" s="1">
        <v>0</v>
      </c>
      <c r="BD522" s="27">
        <v>4.811932351664</v>
      </c>
      <c r="BF522" s="31">
        <v>0</v>
      </c>
      <c r="BH522" s="27">
        <v>7.42053374624</v>
      </c>
    </row>
    <row r="523" spans="1:60" ht="12.75">
      <c r="A523" t="s">
        <v>182</v>
      </c>
      <c r="B523" t="s">
        <v>843</v>
      </c>
      <c r="D523" s="1">
        <v>12.705379058093</v>
      </c>
      <c r="F523" s="1">
        <v>7.223978110219</v>
      </c>
      <c r="H523" s="1">
        <v>0</v>
      </c>
      <c r="J523" s="1">
        <v>0</v>
      </c>
      <c r="L523" s="1">
        <v>6.685828186577</v>
      </c>
      <c r="N523" s="1">
        <v>0.273635906231</v>
      </c>
      <c r="P523" s="1">
        <v>0</v>
      </c>
      <c r="R523" s="1">
        <v>0</v>
      </c>
      <c r="T523" s="1">
        <v>0</v>
      </c>
      <c r="V523" s="1">
        <v>0</v>
      </c>
      <c r="X523" s="1">
        <v>0</v>
      </c>
      <c r="Z523" s="1">
        <v>0.060360764706</v>
      </c>
      <c r="AB523" s="27">
        <v>0.188095</v>
      </c>
      <c r="AD523" s="1">
        <v>0.016058252706</v>
      </c>
      <c r="AF523" s="1">
        <v>5.4814009478740005</v>
      </c>
      <c r="AH523" s="1">
        <v>0</v>
      </c>
      <c r="AJ523" s="1">
        <v>0</v>
      </c>
      <c r="AL523" s="1">
        <v>5.2919464387840005</v>
      </c>
      <c r="AN523" s="1">
        <v>0.18945450909</v>
      </c>
      <c r="AP523" s="1">
        <v>0</v>
      </c>
      <c r="AR523" s="1">
        <v>0</v>
      </c>
      <c r="AT523" s="1">
        <v>0</v>
      </c>
      <c r="AV523" s="1">
        <v>0</v>
      </c>
      <c r="AX523" s="1">
        <v>0</v>
      </c>
      <c r="AZ523" s="1">
        <v>0</v>
      </c>
      <c r="BB523" s="1">
        <v>0</v>
      </c>
      <c r="BD523" s="27">
        <v>2.4853596689670003</v>
      </c>
      <c r="BF523" s="31">
        <v>0</v>
      </c>
      <c r="BH523" s="27">
        <v>5.070295876783001</v>
      </c>
    </row>
    <row r="524" ht="12.75">
      <c r="AD524" s="1"/>
    </row>
    <row r="525" spans="1:60" ht="12.75">
      <c r="A525" t="s">
        <v>200</v>
      </c>
      <c r="B525" t="s">
        <v>844</v>
      </c>
      <c r="D525" s="1">
        <v>22.170886326134</v>
      </c>
      <c r="F525" s="1">
        <v>12.511047688499</v>
      </c>
      <c r="H525" s="1">
        <v>0</v>
      </c>
      <c r="J525" s="1">
        <v>0</v>
      </c>
      <c r="L525" s="1">
        <v>11.905862176212</v>
      </c>
      <c r="N525" s="1">
        <v>0.34107515389000004</v>
      </c>
      <c r="P525" s="1">
        <v>0</v>
      </c>
      <c r="R525" s="1">
        <v>0</v>
      </c>
      <c r="T525" s="1">
        <v>0</v>
      </c>
      <c r="V525" s="1">
        <v>0</v>
      </c>
      <c r="X525" s="1">
        <v>0</v>
      </c>
      <c r="Z525" s="1">
        <v>0</v>
      </c>
      <c r="AB525" s="27">
        <v>0.235811</v>
      </c>
      <c r="AD525" s="1">
        <v>0.028299358396</v>
      </c>
      <c r="AF525" s="1">
        <v>9.659838637635</v>
      </c>
      <c r="AH525" s="1">
        <v>0</v>
      </c>
      <c r="AJ525" s="1">
        <v>0</v>
      </c>
      <c r="AL525" s="1">
        <v>9.423691902605999</v>
      </c>
      <c r="AN525" s="1">
        <v>0.236146735029</v>
      </c>
      <c r="AP525" s="1">
        <v>0</v>
      </c>
      <c r="AR525" s="1">
        <v>0</v>
      </c>
      <c r="AT525" s="1">
        <v>0</v>
      </c>
      <c r="AV525" s="1">
        <v>0</v>
      </c>
      <c r="AX525" s="1">
        <v>0</v>
      </c>
      <c r="AZ525" s="1">
        <v>0</v>
      </c>
      <c r="BB525" s="1">
        <v>0</v>
      </c>
      <c r="BD525" s="27">
        <v>6.355632348264001</v>
      </c>
      <c r="BF525" s="31">
        <v>0</v>
      </c>
      <c r="BH525" s="27">
        <v>8.935350739813</v>
      </c>
    </row>
    <row r="526" spans="1:60" ht="12.75">
      <c r="A526" t="s">
        <v>201</v>
      </c>
      <c r="B526" t="s">
        <v>845</v>
      </c>
      <c r="D526" s="1">
        <v>7.977322093292</v>
      </c>
      <c r="F526" s="1">
        <v>4.484860999745</v>
      </c>
      <c r="H526" s="1">
        <v>0</v>
      </c>
      <c r="J526" s="1">
        <v>0</v>
      </c>
      <c r="L526" s="1">
        <v>4.239514363111</v>
      </c>
      <c r="N526" s="1">
        <v>0.197604689943</v>
      </c>
      <c r="P526" s="1">
        <v>0</v>
      </c>
      <c r="R526" s="1">
        <v>0</v>
      </c>
      <c r="T526" s="1">
        <v>0</v>
      </c>
      <c r="V526" s="1">
        <v>0</v>
      </c>
      <c r="X526" s="1">
        <v>0</v>
      </c>
      <c r="Z526" s="1">
        <v>0.03751047058799999</v>
      </c>
      <c r="AB526" s="27">
        <v>0</v>
      </c>
      <c r="AD526" s="1">
        <v>0.010231476102</v>
      </c>
      <c r="AF526" s="1">
        <v>3.492461093547</v>
      </c>
      <c r="AH526" s="1">
        <v>0</v>
      </c>
      <c r="AJ526" s="1">
        <v>0</v>
      </c>
      <c r="AL526" s="1">
        <v>3.355647544321</v>
      </c>
      <c r="AN526" s="1">
        <v>0.136813549226</v>
      </c>
      <c r="AP526" s="1">
        <v>0</v>
      </c>
      <c r="AR526" s="1">
        <v>0</v>
      </c>
      <c r="AT526" s="1">
        <v>0</v>
      </c>
      <c r="AV526" s="1">
        <v>0</v>
      </c>
      <c r="AX526" s="1">
        <v>0</v>
      </c>
      <c r="AZ526" s="1">
        <v>0</v>
      </c>
      <c r="BB526" s="1">
        <v>0</v>
      </c>
      <c r="BD526" s="27">
        <v>2.103286119486</v>
      </c>
      <c r="BF526" s="31">
        <v>0</v>
      </c>
      <c r="BH526" s="27">
        <v>3.230526511531</v>
      </c>
    </row>
    <row r="527" spans="1:60" ht="12.75">
      <c r="A527" t="s">
        <v>191</v>
      </c>
      <c r="B527" t="s">
        <v>846</v>
      </c>
      <c r="D527" s="1">
        <v>19.703960616644</v>
      </c>
      <c r="F527" s="1">
        <v>11.13745818043</v>
      </c>
      <c r="H527" s="1">
        <v>0</v>
      </c>
      <c r="J527" s="1">
        <v>0</v>
      </c>
      <c r="L527" s="1">
        <v>10.510363544525</v>
      </c>
      <c r="N527" s="1">
        <v>0.35728730337500003</v>
      </c>
      <c r="P527" s="1">
        <v>0</v>
      </c>
      <c r="R527" s="1">
        <v>0</v>
      </c>
      <c r="T527" s="1">
        <v>0</v>
      </c>
      <c r="V527" s="1">
        <v>0</v>
      </c>
      <c r="X527" s="1">
        <v>0</v>
      </c>
      <c r="Z527" s="1">
        <v>0</v>
      </c>
      <c r="AB527" s="27">
        <v>0.244711</v>
      </c>
      <c r="AD527" s="1">
        <v>0.025096332531</v>
      </c>
      <c r="AF527" s="1">
        <v>8.566502436214</v>
      </c>
      <c r="AH527" s="1">
        <v>0</v>
      </c>
      <c r="AJ527" s="1">
        <v>0</v>
      </c>
      <c r="AL527" s="1">
        <v>8.319131060149</v>
      </c>
      <c r="AN527" s="1">
        <v>0.24737137606499998</v>
      </c>
      <c r="AP527" s="1">
        <v>0</v>
      </c>
      <c r="AR527" s="1">
        <v>0</v>
      </c>
      <c r="AT527" s="1">
        <v>0</v>
      </c>
      <c r="AV527" s="1">
        <v>0</v>
      </c>
      <c r="AX527" s="1">
        <v>0</v>
      </c>
      <c r="AZ527" s="1">
        <v>0</v>
      </c>
      <c r="BB527" s="1">
        <v>0</v>
      </c>
      <c r="BD527" s="27">
        <v>5.161832500809</v>
      </c>
      <c r="BF527" s="31">
        <v>0</v>
      </c>
      <c r="BH527" s="27">
        <v>7.924014753498</v>
      </c>
    </row>
    <row r="528" spans="1:60" ht="12.75">
      <c r="A528" t="s">
        <v>192</v>
      </c>
      <c r="B528" t="s">
        <v>847</v>
      </c>
      <c r="D528" s="1">
        <v>9.744664878931001</v>
      </c>
      <c r="F528" s="1">
        <v>5.530363055382001</v>
      </c>
      <c r="H528" s="1">
        <v>0</v>
      </c>
      <c r="J528" s="1">
        <v>0</v>
      </c>
      <c r="L528" s="1">
        <v>5.122808885072001</v>
      </c>
      <c r="N528" s="1">
        <v>0.230388409208</v>
      </c>
      <c r="P528" s="1">
        <v>0</v>
      </c>
      <c r="R528" s="1">
        <v>0</v>
      </c>
      <c r="T528" s="1">
        <v>0</v>
      </c>
      <c r="V528" s="1">
        <v>0</v>
      </c>
      <c r="X528" s="1">
        <v>0</v>
      </c>
      <c r="Z528" s="1">
        <v>0.005762588235</v>
      </c>
      <c r="AB528" s="27">
        <v>0.159057</v>
      </c>
      <c r="AD528" s="1">
        <v>0.012346172867999999</v>
      </c>
      <c r="AF528" s="1">
        <v>4.2143018235489995</v>
      </c>
      <c r="AH528" s="1">
        <v>0</v>
      </c>
      <c r="AJ528" s="1">
        <v>0</v>
      </c>
      <c r="AL528" s="1">
        <v>4.054790144077</v>
      </c>
      <c r="AN528" s="1">
        <v>0.159511679471</v>
      </c>
      <c r="AP528" s="1">
        <v>0</v>
      </c>
      <c r="AR528" s="1">
        <v>0</v>
      </c>
      <c r="AT528" s="1">
        <v>0</v>
      </c>
      <c r="AV528" s="1">
        <v>0</v>
      </c>
      <c r="AX528" s="1">
        <v>0</v>
      </c>
      <c r="AZ528" s="1">
        <v>0</v>
      </c>
      <c r="BB528" s="1">
        <v>0</v>
      </c>
      <c r="BD528" s="27">
        <v>1.770195882686</v>
      </c>
      <c r="BF528" s="31">
        <v>0</v>
      </c>
      <c r="BH528" s="27">
        <v>3.8982291867820003</v>
      </c>
    </row>
    <row r="531" spans="2:30" ht="12.75">
      <c r="B531" s="37" t="s">
        <v>900</v>
      </c>
      <c r="D531"/>
      <c r="E531"/>
      <c r="F531"/>
      <c r="G531"/>
      <c r="H531"/>
      <c r="I531"/>
      <c r="S531" s="1"/>
      <c r="AB531" s="1"/>
      <c r="AC531" s="1"/>
      <c r="AD531" s="1"/>
    </row>
    <row r="532" spans="2:32" ht="12.75">
      <c r="B532" s="47" t="s">
        <v>901</v>
      </c>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row>
    <row r="533" spans="2:32" ht="12.75">
      <c r="B533" s="38" t="s">
        <v>902</v>
      </c>
      <c r="C533" s="38"/>
      <c r="D533" s="38"/>
      <c r="E533" s="38"/>
      <c r="F533" s="38"/>
      <c r="G533" s="38"/>
      <c r="H533" s="38"/>
      <c r="I533" s="38"/>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row>
  </sheetData>
  <mergeCells count="7">
    <mergeCell ref="BD3:BD4"/>
    <mergeCell ref="BF3:BF4"/>
    <mergeCell ref="BH3:BH4"/>
    <mergeCell ref="B532:AF532"/>
    <mergeCell ref="D3:D4"/>
    <mergeCell ref="F3:F4"/>
    <mergeCell ref="AF3:AF4"/>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8" scale="80" r:id="rId1"/>
  <rowBreaks count="11" manualBreakCount="11">
    <brk id="35" max="255" man="1"/>
    <brk id="83" max="255" man="1"/>
    <brk id="137" max="255" man="1"/>
    <brk id="199" max="255" man="1"/>
    <brk id="208" max="255" man="1"/>
    <brk id="243" max="255" man="1"/>
    <brk id="299" max="255" man="1"/>
    <brk id="360" max="255" man="1"/>
    <brk id="419" max="255" man="1"/>
    <brk id="481" max="255" man="1"/>
    <brk id="498" max="255" man="1"/>
  </rowBreaks>
  <colBreaks count="1" manualBreakCount="1">
    <brk id="31" max="532" man="1"/>
  </colBreaks>
</worksheet>
</file>

<file path=xl/worksheets/sheet3.xml><?xml version="1.0" encoding="utf-8"?>
<worksheet xmlns="http://schemas.openxmlformats.org/spreadsheetml/2006/main" xmlns:r="http://schemas.openxmlformats.org/officeDocument/2006/relationships">
  <dimension ref="A1:BF533"/>
  <sheetViews>
    <sheetView showZeros="0" zoomScale="75" zoomScaleNormal="75" workbookViewId="0" topLeftCell="A1">
      <pane xSplit="3" ySplit="5" topLeftCell="D6" activePane="bottomRight" state="frozen"/>
      <selection pane="topLeft" activeCell="A1" sqref="A1"/>
      <selection pane="topRight" activeCell="D1" sqref="D1"/>
      <selection pane="bottomLeft" activeCell="A5" sqref="A5"/>
      <selection pane="bottomRight" activeCell="AB4" sqref="AB4"/>
    </sheetView>
  </sheetViews>
  <sheetFormatPr defaultColWidth="9.140625" defaultRowHeight="12.75"/>
  <cols>
    <col min="2" max="2" width="34.00390625" style="0" customWidth="1"/>
    <col min="3" max="3" width="0.85546875" style="0" customWidth="1"/>
    <col min="4" max="4" width="11.42187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0.7109375" style="1" customWidth="1"/>
    <col min="11" max="11" width="0.85546875" style="1" customWidth="1"/>
    <col min="12" max="12" width="10.7109375" style="1" customWidth="1"/>
    <col min="13" max="13" width="0.85546875" style="1" customWidth="1"/>
    <col min="14" max="14" width="13.8515625" style="1" customWidth="1"/>
    <col min="15" max="15" width="0.85546875" style="1" customWidth="1"/>
    <col min="16" max="16" width="10.7109375" style="1" customWidth="1"/>
    <col min="17" max="17" width="0.85546875" style="1" customWidth="1"/>
    <col min="18" max="18" width="10.7109375" style="1" customWidth="1"/>
    <col min="19" max="19" width="0.85546875" style="0" customWidth="1"/>
    <col min="20" max="20" width="13.0039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3.00390625" style="27" customWidth="1"/>
    <col min="29" max="29" width="0.85546875" style="1" customWidth="1"/>
    <col min="30" max="30" width="10.7109375" style="1" customWidth="1"/>
    <col min="31" max="31" width="0.85546875" style="1" customWidth="1"/>
    <col min="32" max="32" width="10.7109375" style="1" customWidth="1"/>
    <col min="33" max="33" width="0.85546875" style="1" customWidth="1"/>
    <col min="34" max="34" width="10.7109375" style="1" customWidth="1"/>
    <col min="35" max="35" width="0.85546875" style="10" customWidth="1"/>
    <col min="36" max="36" width="10.7109375" style="1" customWidth="1"/>
    <col min="37" max="37" width="0.85546875" style="1" customWidth="1"/>
    <col min="38" max="38" width="12.7109375" style="1" customWidth="1"/>
    <col min="39" max="39" width="0.85546875" style="1" customWidth="1"/>
    <col min="40" max="40" width="12.8515625" style="1" customWidth="1"/>
    <col min="41" max="41" width="0.85546875" style="1" customWidth="1"/>
    <col min="42" max="42" width="10.7109375" style="1" customWidth="1"/>
    <col min="43" max="43" width="0.85546875" style="1" customWidth="1"/>
    <col min="44" max="44" width="10.7109375" style="1" customWidth="1"/>
    <col min="45" max="45" width="0.85546875" style="1" customWidth="1"/>
    <col min="46" max="46" width="11.421875" style="1" customWidth="1"/>
    <col min="47" max="47" width="0.85546875" style="1" customWidth="1"/>
    <col min="48" max="48" width="13.00390625" style="1" customWidth="1"/>
    <col min="49" max="49" width="0.85546875" style="1" customWidth="1"/>
    <col min="50" max="50" width="11.00390625" style="1" customWidth="1"/>
    <col min="51" max="51" width="0.85546875" style="0" customWidth="1"/>
    <col min="52" max="52" width="12.57421875" style="1" customWidth="1"/>
    <col min="53" max="53" width="0.85546875" style="1" customWidth="1"/>
    <col min="54" max="54" width="10.7109375" style="27" customWidth="1"/>
    <col min="55" max="55" width="0.85546875" style="27" customWidth="1"/>
    <col min="56" max="56" width="10.7109375" style="45" customWidth="1"/>
    <col min="57" max="57" width="0.85546875" style="27" customWidth="1"/>
    <col min="58" max="58" width="10.7109375" style="42" customWidth="1"/>
  </cols>
  <sheetData>
    <row r="1" spans="2:58" ht="18">
      <c r="B1" s="40" t="s">
        <v>864</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4"/>
      <c r="BE1" s="40"/>
      <c r="BF1" s="41"/>
    </row>
    <row r="2" ht="13.5" thickBot="1"/>
    <row r="3" spans="1:58" s="3" customFormat="1" ht="12.75" customHeight="1">
      <c r="A3" s="2"/>
      <c r="B3" s="2" t="s">
        <v>404</v>
      </c>
      <c r="C3" s="2"/>
      <c r="D3" s="58" t="s">
        <v>405</v>
      </c>
      <c r="E3" s="8"/>
      <c r="F3" s="58" t="s">
        <v>406</v>
      </c>
      <c r="G3" s="8"/>
      <c r="H3" s="8" t="s">
        <v>407</v>
      </c>
      <c r="I3" s="8"/>
      <c r="J3" s="8"/>
      <c r="K3" s="8"/>
      <c r="L3" s="8"/>
      <c r="M3" s="8"/>
      <c r="N3" s="8"/>
      <c r="O3" s="8"/>
      <c r="P3" s="8"/>
      <c r="Q3" s="8"/>
      <c r="R3" s="8"/>
      <c r="S3" s="2"/>
      <c r="T3" s="8"/>
      <c r="U3" s="8"/>
      <c r="V3" s="8"/>
      <c r="W3" s="8"/>
      <c r="X3" s="8"/>
      <c r="Y3" s="8"/>
      <c r="Z3" s="8"/>
      <c r="AA3" s="8"/>
      <c r="AB3" s="28"/>
      <c r="AC3" s="8"/>
      <c r="AD3" s="58" t="s">
        <v>857</v>
      </c>
      <c r="AE3" s="8"/>
      <c r="AF3" s="8" t="s">
        <v>407</v>
      </c>
      <c r="AG3" s="11"/>
      <c r="AH3" s="8"/>
      <c r="AI3" s="8"/>
      <c r="AJ3" s="8"/>
      <c r="AK3" s="8"/>
      <c r="AL3" s="8"/>
      <c r="AM3" s="8"/>
      <c r="AN3" s="8"/>
      <c r="AO3" s="8"/>
      <c r="AP3" s="8"/>
      <c r="AQ3" s="8"/>
      <c r="AR3" s="8"/>
      <c r="AS3" s="8"/>
      <c r="AT3" s="8"/>
      <c r="AU3" s="8"/>
      <c r="AV3" s="8"/>
      <c r="AW3" s="2"/>
      <c r="AX3" s="8"/>
      <c r="AY3" s="8"/>
      <c r="AZ3" s="8"/>
      <c r="BA3" s="8"/>
      <c r="BB3" s="54" t="s">
        <v>860</v>
      </c>
      <c r="BC3" s="28"/>
      <c r="BD3" s="60" t="s">
        <v>862</v>
      </c>
      <c r="BE3" s="28"/>
      <c r="BF3" s="62" t="s">
        <v>861</v>
      </c>
    </row>
    <row r="4" spans="1:58" s="3" customFormat="1" ht="63.75" customHeight="1">
      <c r="A4" s="4"/>
      <c r="B4" s="4"/>
      <c r="C4" s="4"/>
      <c r="D4" s="59"/>
      <c r="E4" s="6"/>
      <c r="F4" s="59"/>
      <c r="G4" s="6"/>
      <c r="H4" s="6" t="s">
        <v>848</v>
      </c>
      <c r="I4" s="6"/>
      <c r="J4" s="6" t="s">
        <v>849</v>
      </c>
      <c r="K4" s="6"/>
      <c r="L4" s="6" t="s">
        <v>850</v>
      </c>
      <c r="M4" s="6"/>
      <c r="N4" s="6" t="s">
        <v>851</v>
      </c>
      <c r="O4" s="6"/>
      <c r="P4" s="6" t="s">
        <v>905</v>
      </c>
      <c r="Q4" s="6"/>
      <c r="R4" s="6" t="s">
        <v>852</v>
      </c>
      <c r="S4" s="4"/>
      <c r="T4" s="6" t="s">
        <v>906</v>
      </c>
      <c r="U4" s="6"/>
      <c r="V4" s="6" t="s">
        <v>853</v>
      </c>
      <c r="W4" s="6"/>
      <c r="X4" s="6" t="s">
        <v>854</v>
      </c>
      <c r="Y4" s="6"/>
      <c r="Z4" s="6" t="s">
        <v>903</v>
      </c>
      <c r="AA4" s="6"/>
      <c r="AB4" s="29" t="s">
        <v>855</v>
      </c>
      <c r="AC4" s="6"/>
      <c r="AD4" s="59"/>
      <c r="AE4" s="6"/>
      <c r="AF4" s="6" t="s">
        <v>848</v>
      </c>
      <c r="AG4" s="12"/>
      <c r="AH4" s="6" t="s">
        <v>849</v>
      </c>
      <c r="AI4" s="6"/>
      <c r="AJ4" s="6" t="s">
        <v>850</v>
      </c>
      <c r="AK4" s="6"/>
      <c r="AL4" s="6" t="s">
        <v>851</v>
      </c>
      <c r="AM4" s="6"/>
      <c r="AN4" s="6" t="s">
        <v>905</v>
      </c>
      <c r="AO4" s="6"/>
      <c r="AP4" s="6" t="s">
        <v>852</v>
      </c>
      <c r="AQ4" s="6"/>
      <c r="AR4" s="6" t="s">
        <v>858</v>
      </c>
      <c r="AS4" s="6"/>
      <c r="AT4" s="6" t="s">
        <v>859</v>
      </c>
      <c r="AU4" s="6"/>
      <c r="AV4" s="6" t="s">
        <v>906</v>
      </c>
      <c r="AW4" s="6"/>
      <c r="AX4" s="6" t="s">
        <v>853</v>
      </c>
      <c r="AY4" s="6"/>
      <c r="AZ4" s="6" t="s">
        <v>854</v>
      </c>
      <c r="BA4" s="6"/>
      <c r="BB4" s="55"/>
      <c r="BC4" s="29"/>
      <c r="BD4" s="61"/>
      <c r="BE4" s="29"/>
      <c r="BF4" s="63"/>
    </row>
    <row r="5" spans="2:58" ht="12.75">
      <c r="B5" s="5"/>
      <c r="D5" s="9"/>
      <c r="F5" s="9"/>
      <c r="H5" s="9"/>
      <c r="J5" s="9"/>
      <c r="K5" s="9"/>
      <c r="L5" s="9"/>
      <c r="N5" s="9"/>
      <c r="P5" s="9"/>
      <c r="R5" s="9"/>
      <c r="T5" s="9"/>
      <c r="V5" s="9"/>
      <c r="X5" s="9"/>
      <c r="Z5" s="9"/>
      <c r="AA5" s="9"/>
      <c r="AB5" s="30"/>
      <c r="AD5" s="9"/>
      <c r="AF5" s="9"/>
      <c r="AH5" s="9"/>
      <c r="AJ5" s="9"/>
      <c r="AL5" s="9"/>
      <c r="AN5" s="9"/>
      <c r="AP5" s="9"/>
      <c r="AQ5" s="9"/>
      <c r="AR5" s="9"/>
      <c r="AT5" s="9"/>
      <c r="AV5" s="9"/>
      <c r="AX5" s="9"/>
      <c r="AZ5" s="9"/>
      <c r="BB5" s="30"/>
      <c r="BD5" s="46"/>
      <c r="BF5" s="43"/>
    </row>
    <row r="7" spans="1:54" ht="12.75">
      <c r="A7" t="s">
        <v>0</v>
      </c>
      <c r="B7" t="s">
        <v>408</v>
      </c>
      <c r="D7" s="1">
        <v>20650.814125607798</v>
      </c>
      <c r="F7" s="1">
        <v>9233.28089866114</v>
      </c>
      <c r="H7" s="1">
        <v>5273.760508</v>
      </c>
      <c r="J7" s="1">
        <v>1266.369883</v>
      </c>
      <c r="L7" s="1">
        <v>526.149703</v>
      </c>
      <c r="N7" s="1">
        <v>342.170317</v>
      </c>
      <c r="P7" s="1">
        <v>726.591897</v>
      </c>
      <c r="R7" s="1">
        <v>21.580834</v>
      </c>
      <c r="T7" s="1">
        <v>45.29479</v>
      </c>
      <c r="V7" s="1">
        <v>11.889881</v>
      </c>
      <c r="X7" s="1">
        <v>834.431462</v>
      </c>
      <c r="Z7" s="1">
        <v>9.500006705881999</v>
      </c>
      <c r="AB7" s="27">
        <v>173.96337</v>
      </c>
      <c r="AD7" s="1">
        <v>11417.5332269466</v>
      </c>
      <c r="AF7" s="1">
        <v>6666.84725953197</v>
      </c>
      <c r="AH7" s="1">
        <v>1773.36649003723</v>
      </c>
      <c r="AJ7" s="1">
        <v>519.006040488821</v>
      </c>
      <c r="AL7" s="1">
        <v>248.329969882896</v>
      </c>
      <c r="AN7" s="1">
        <v>715.218891915007</v>
      </c>
      <c r="AP7" s="1">
        <v>19.131033169596</v>
      </c>
      <c r="AR7" s="1">
        <v>794.566666666667</v>
      </c>
      <c r="AT7" s="1">
        <v>46.435714285714</v>
      </c>
      <c r="AV7" s="1">
        <v>33.481717893197995</v>
      </c>
      <c r="AX7" s="1">
        <v>8.788950068069</v>
      </c>
      <c r="AZ7" s="1">
        <v>591.249137804768</v>
      </c>
      <c r="BB7" s="27">
        <v>11.039809523812</v>
      </c>
    </row>
    <row r="10" spans="1:54" ht="12.75">
      <c r="A10" t="s">
        <v>4</v>
      </c>
      <c r="B10" t="s">
        <v>409</v>
      </c>
      <c r="D10" s="1">
        <v>4880.1663971159805</v>
      </c>
      <c r="F10" s="1">
        <v>1868.3464031524</v>
      </c>
      <c r="H10" s="1">
        <v>993.2448318358211</v>
      </c>
      <c r="J10" s="1">
        <v>350.77800258642503</v>
      </c>
      <c r="L10" s="1">
        <v>120.152009046597</v>
      </c>
      <c r="N10" s="1">
        <v>56.997078208842005</v>
      </c>
      <c r="P10" s="1">
        <v>136.703904931526</v>
      </c>
      <c r="R10" s="1">
        <v>21.580834</v>
      </c>
      <c r="T10" s="1">
        <v>20.280687539238</v>
      </c>
      <c r="V10" s="1">
        <v>2.5428492165330003</v>
      </c>
      <c r="X10" s="1">
        <v>132.008794787427</v>
      </c>
      <c r="Z10" s="1">
        <v>0</v>
      </c>
      <c r="AB10" s="27">
        <v>34.057411</v>
      </c>
      <c r="AD10" s="1">
        <v>3011.81999396357</v>
      </c>
      <c r="AF10" s="1">
        <v>1255.61476959828</v>
      </c>
      <c r="AH10" s="1">
        <v>491.213478447007</v>
      </c>
      <c r="AJ10" s="1">
        <v>118.520675991052</v>
      </c>
      <c r="AL10" s="1">
        <v>41.365606576021996</v>
      </c>
      <c r="AN10" s="1">
        <v>134.56414227749102</v>
      </c>
      <c r="AP10" s="1">
        <v>19.131033169596</v>
      </c>
      <c r="AR10" s="1">
        <v>794.566666666667</v>
      </c>
      <c r="AT10" s="1">
        <v>46.435714285714</v>
      </c>
      <c r="AV10" s="1">
        <v>14.991398765042</v>
      </c>
      <c r="AX10" s="1">
        <v>1.879663454558</v>
      </c>
      <c r="AZ10" s="1">
        <v>93.53684473214699</v>
      </c>
      <c r="BB10" s="27">
        <v>-344.76646369174597</v>
      </c>
    </row>
    <row r="11" spans="1:54" ht="12.75">
      <c r="A11" t="s">
        <v>3</v>
      </c>
      <c r="B11" t="s">
        <v>410</v>
      </c>
      <c r="D11" s="1">
        <v>5470.19613069457</v>
      </c>
      <c r="F11" s="1">
        <v>2513.80566541995</v>
      </c>
      <c r="H11" s="1">
        <v>1628.37447421147</v>
      </c>
      <c r="J11" s="1">
        <v>289.48268694454197</v>
      </c>
      <c r="L11" s="1">
        <v>129.59320743004199</v>
      </c>
      <c r="N11" s="1">
        <v>62.574369120643</v>
      </c>
      <c r="P11" s="1">
        <v>183.20937140235702</v>
      </c>
      <c r="R11" s="1">
        <v>0</v>
      </c>
      <c r="T11" s="1">
        <v>4.648480970734</v>
      </c>
      <c r="V11" s="1">
        <v>2.55456924209</v>
      </c>
      <c r="X11" s="1">
        <v>188.52508109807</v>
      </c>
      <c r="Z11" s="1">
        <v>0</v>
      </c>
      <c r="AB11" s="27">
        <v>24.843425</v>
      </c>
      <c r="AD11" s="1">
        <v>2956.39046527461</v>
      </c>
      <c r="AF11" s="1">
        <v>2058.51666650779</v>
      </c>
      <c r="AH11" s="1">
        <v>405.378320635084</v>
      </c>
      <c r="AJ11" s="1">
        <v>127.83368892733701</v>
      </c>
      <c r="AL11" s="1">
        <v>45.413323211114</v>
      </c>
      <c r="AN11" s="1">
        <v>180.341680307561</v>
      </c>
      <c r="AP11" s="1">
        <v>0</v>
      </c>
      <c r="AR11" s="1">
        <v>0</v>
      </c>
      <c r="AT11" s="1">
        <v>0</v>
      </c>
      <c r="AV11" s="1">
        <v>3.4361375446049998</v>
      </c>
      <c r="AX11" s="1">
        <v>1.888326848196</v>
      </c>
      <c r="AZ11" s="1">
        <v>133.582321292923</v>
      </c>
      <c r="BB11" s="27">
        <v>910.0116014389951</v>
      </c>
    </row>
    <row r="12" spans="1:54" ht="12.75">
      <c r="A12" t="s">
        <v>2</v>
      </c>
      <c r="B12" t="s">
        <v>411</v>
      </c>
      <c r="D12" s="1">
        <v>10297.146597797198</v>
      </c>
      <c r="F12" s="1">
        <v>4849.21894344725</v>
      </c>
      <c r="H12" s="1">
        <v>2652.1412019527</v>
      </c>
      <c r="J12" s="1">
        <v>626.109193469033</v>
      </c>
      <c r="L12" s="1">
        <v>276.404486523361</v>
      </c>
      <c r="N12" s="1">
        <v>222.581230921453</v>
      </c>
      <c r="P12" s="1">
        <v>406.477278539463</v>
      </c>
      <c r="R12" s="1">
        <v>0</v>
      </c>
      <c r="T12" s="1">
        <v>20.337312249109</v>
      </c>
      <c r="V12" s="1">
        <v>6.729389553595</v>
      </c>
      <c r="X12" s="1">
        <v>513.89022353266</v>
      </c>
      <c r="Z12" s="1">
        <v>9.500006705881999</v>
      </c>
      <c r="AB12" s="27">
        <v>115.04862</v>
      </c>
      <c r="AD12" s="1">
        <v>5447.92765434999</v>
      </c>
      <c r="AF12" s="1">
        <v>3352.71582342589</v>
      </c>
      <c r="AH12" s="1">
        <v>876.774690955139</v>
      </c>
      <c r="AJ12" s="1">
        <v>272.651675570432</v>
      </c>
      <c r="AL12" s="1">
        <v>161.538238780725</v>
      </c>
      <c r="AN12" s="1">
        <v>400.11487871798005</v>
      </c>
      <c r="AP12" s="1">
        <v>0</v>
      </c>
      <c r="AR12" s="1">
        <v>0</v>
      </c>
      <c r="AT12" s="1">
        <v>0</v>
      </c>
      <c r="AV12" s="1">
        <v>15.03325551196</v>
      </c>
      <c r="AX12" s="1">
        <v>4.974336477811001</v>
      </c>
      <c r="AZ12" s="1">
        <v>364.12475491005</v>
      </c>
      <c r="BB12" s="27">
        <v>-554.7075766487729</v>
      </c>
    </row>
    <row r="13" spans="1:54" ht="12.75">
      <c r="A13" t="s">
        <v>1</v>
      </c>
      <c r="B13" t="s">
        <v>412</v>
      </c>
      <c r="D13" s="1">
        <v>3.305</v>
      </c>
      <c r="F13" s="1">
        <v>1.9098866415270002</v>
      </c>
      <c r="H13" s="1">
        <v>0</v>
      </c>
      <c r="J13" s="1">
        <v>0</v>
      </c>
      <c r="L13" s="1">
        <v>0</v>
      </c>
      <c r="N13" s="1">
        <v>0.017638749063</v>
      </c>
      <c r="P13" s="1">
        <v>0.201342126655</v>
      </c>
      <c r="R13" s="1">
        <v>0</v>
      </c>
      <c r="T13" s="1">
        <v>0.028309240919</v>
      </c>
      <c r="V13" s="1">
        <v>0.063072987781</v>
      </c>
      <c r="X13" s="1">
        <v>0.007362581844</v>
      </c>
      <c r="Z13" s="1">
        <v>0</v>
      </c>
      <c r="AB13" s="27">
        <v>0.013914</v>
      </c>
      <c r="AD13" s="1">
        <v>1.3951133584729998</v>
      </c>
      <c r="AF13" s="1">
        <v>0</v>
      </c>
      <c r="AH13" s="1">
        <v>0</v>
      </c>
      <c r="AJ13" s="1">
        <v>0</v>
      </c>
      <c r="AL13" s="1">
        <v>0.012801315035</v>
      </c>
      <c r="AN13" s="1">
        <v>0.19819061197500001</v>
      </c>
      <c r="AP13" s="1">
        <v>0</v>
      </c>
      <c r="AR13" s="1">
        <v>0</v>
      </c>
      <c r="AT13" s="1">
        <v>0</v>
      </c>
      <c r="AV13" s="1">
        <v>0.020926071591</v>
      </c>
      <c r="AX13" s="1">
        <v>0.046623287504</v>
      </c>
      <c r="AZ13" s="1">
        <v>0.005216869648</v>
      </c>
      <c r="BB13" s="27">
        <v>0.502248425337</v>
      </c>
    </row>
    <row r="15" spans="1:54" ht="12.75">
      <c r="A15" t="s">
        <v>14</v>
      </c>
      <c r="B15" t="s">
        <v>413</v>
      </c>
      <c r="D15" s="1">
        <v>1835.45065665276</v>
      </c>
      <c r="F15" s="1">
        <v>827.93615827778</v>
      </c>
      <c r="H15" s="1">
        <v>495.004449584226</v>
      </c>
      <c r="J15" s="1">
        <v>195.302293574851</v>
      </c>
      <c r="L15" s="1">
        <v>0</v>
      </c>
      <c r="N15" s="1">
        <v>13.575702689436</v>
      </c>
      <c r="P15" s="1">
        <v>57.719304513342</v>
      </c>
      <c r="R15" s="1">
        <v>0</v>
      </c>
      <c r="T15" s="1">
        <v>13.517137119347</v>
      </c>
      <c r="V15" s="1">
        <v>1.065673048486</v>
      </c>
      <c r="X15" s="1">
        <v>43.485205748093</v>
      </c>
      <c r="Z15" s="1">
        <v>0</v>
      </c>
      <c r="AB15" s="27">
        <v>8.266392</v>
      </c>
      <c r="AD15" s="1">
        <v>1007.51449837498</v>
      </c>
      <c r="AF15" s="1">
        <v>625.7620256287009</v>
      </c>
      <c r="AH15" s="1">
        <v>273.492403366841</v>
      </c>
      <c r="AJ15" s="1">
        <v>0</v>
      </c>
      <c r="AL15" s="1">
        <v>9.852560764371</v>
      </c>
      <c r="AN15" s="1">
        <v>56.815851080345</v>
      </c>
      <c r="AP15" s="1">
        <v>0</v>
      </c>
      <c r="AR15" s="1">
        <v>0</v>
      </c>
      <c r="AT15" s="1">
        <v>0</v>
      </c>
      <c r="AV15" s="1">
        <v>9.991810796643</v>
      </c>
      <c r="AX15" s="1">
        <v>0.7877410389580001</v>
      </c>
      <c r="AZ15" s="1">
        <v>30.812105699129</v>
      </c>
      <c r="BB15" s="27">
        <v>-403.17562048333</v>
      </c>
    </row>
    <row r="16" spans="1:54" ht="12.75">
      <c r="A16" t="s">
        <v>15</v>
      </c>
      <c r="B16" t="s">
        <v>414</v>
      </c>
      <c r="D16" s="1">
        <v>1891.60914739085</v>
      </c>
      <c r="F16" s="1">
        <v>875.739519823983</v>
      </c>
      <c r="H16" s="1">
        <v>498.240382251595</v>
      </c>
      <c r="J16" s="1">
        <v>155.475709011574</v>
      </c>
      <c r="L16" s="1">
        <v>0</v>
      </c>
      <c r="N16" s="1">
        <v>29.943203515359</v>
      </c>
      <c r="P16" s="1">
        <v>78.984600418184</v>
      </c>
      <c r="R16" s="1">
        <v>0</v>
      </c>
      <c r="T16" s="1">
        <v>6.763550419891</v>
      </c>
      <c r="V16" s="1">
        <v>1.477176168048</v>
      </c>
      <c r="X16" s="1">
        <v>88.523589039333</v>
      </c>
      <c r="Z16" s="1">
        <v>0</v>
      </c>
      <c r="AB16" s="27">
        <v>16.331309</v>
      </c>
      <c r="AD16" s="1">
        <v>1015.86962756686</v>
      </c>
      <c r="AF16" s="1">
        <v>629.852743969581</v>
      </c>
      <c r="AH16" s="1">
        <v>217.721075080166</v>
      </c>
      <c r="AJ16" s="1">
        <v>0</v>
      </c>
      <c r="AL16" s="1">
        <v>21.731267902956002</v>
      </c>
      <c r="AN16" s="1">
        <v>77.748291197147</v>
      </c>
      <c r="AP16" s="1">
        <v>0</v>
      </c>
      <c r="AR16" s="1">
        <v>0</v>
      </c>
      <c r="AT16" s="1">
        <v>0</v>
      </c>
      <c r="AV16" s="1">
        <v>4.999587968399999</v>
      </c>
      <c r="AX16" s="1">
        <v>1.0919224156</v>
      </c>
      <c r="AZ16" s="1">
        <v>62.724739033018004</v>
      </c>
      <c r="BB16" s="27">
        <v>417.023796553997</v>
      </c>
    </row>
    <row r="17" spans="1:54" ht="12.75">
      <c r="A17" t="s">
        <v>13</v>
      </c>
      <c r="B17" t="s">
        <v>415</v>
      </c>
      <c r="D17" s="1">
        <v>3727.0598040436103</v>
      </c>
      <c r="F17" s="1">
        <v>1703.67567810176</v>
      </c>
      <c r="H17" s="1">
        <v>993.2448318358211</v>
      </c>
      <c r="J17" s="1">
        <v>350.77800258642503</v>
      </c>
      <c r="L17" s="1">
        <v>0</v>
      </c>
      <c r="N17" s="1">
        <v>43.518906204794</v>
      </c>
      <c r="P17" s="1">
        <v>136.703904931526</v>
      </c>
      <c r="R17" s="1">
        <v>0</v>
      </c>
      <c r="T17" s="1">
        <v>20.280687539238</v>
      </c>
      <c r="V17" s="1">
        <v>2.5428492165330003</v>
      </c>
      <c r="X17" s="1">
        <v>132.008794787427</v>
      </c>
      <c r="Z17" s="1">
        <v>0</v>
      </c>
      <c r="AB17" s="27">
        <v>24.597701</v>
      </c>
      <c r="AD17" s="1">
        <v>2023.38412594185</v>
      </c>
      <c r="AF17" s="1">
        <v>1255.61476959828</v>
      </c>
      <c r="AH17" s="1">
        <v>491.213478447007</v>
      </c>
      <c r="AJ17" s="1">
        <v>0</v>
      </c>
      <c r="AL17" s="1">
        <v>31.583828667328</v>
      </c>
      <c r="AN17" s="1">
        <v>134.56414227749102</v>
      </c>
      <c r="AP17" s="1">
        <v>0</v>
      </c>
      <c r="AR17" s="1">
        <v>0</v>
      </c>
      <c r="AT17" s="1">
        <v>0</v>
      </c>
      <c r="AV17" s="1">
        <v>14.991398765042</v>
      </c>
      <c r="AX17" s="1">
        <v>1.879663454558</v>
      </c>
      <c r="AZ17" s="1">
        <v>93.53684473214699</v>
      </c>
      <c r="BB17" s="27">
        <v>13.848176070667</v>
      </c>
    </row>
    <row r="18" spans="1:54" ht="12.75">
      <c r="A18" t="s">
        <v>16</v>
      </c>
      <c r="B18" t="s">
        <v>416</v>
      </c>
      <c r="D18" s="1">
        <v>1153.10659307236</v>
      </c>
      <c r="F18" s="1">
        <v>164.670725050645</v>
      </c>
      <c r="H18" s="1">
        <v>0</v>
      </c>
      <c r="J18" s="1">
        <v>0</v>
      </c>
      <c r="L18" s="1">
        <v>120.152009046597</v>
      </c>
      <c r="N18" s="1">
        <v>13.478172004047002</v>
      </c>
      <c r="P18" s="1">
        <v>0</v>
      </c>
      <c r="R18" s="1">
        <v>21.580834</v>
      </c>
      <c r="T18" s="1">
        <v>0</v>
      </c>
      <c r="V18" s="1">
        <v>0</v>
      </c>
      <c r="X18" s="1">
        <v>0</v>
      </c>
      <c r="Z18" s="1">
        <v>0</v>
      </c>
      <c r="AB18" s="27">
        <v>9.45971</v>
      </c>
      <c r="AD18" s="1">
        <v>988.435868021724</v>
      </c>
      <c r="AF18" s="1">
        <v>0</v>
      </c>
      <c r="AH18" s="1">
        <v>0</v>
      </c>
      <c r="AJ18" s="1">
        <v>118.520675991052</v>
      </c>
      <c r="AL18" s="1">
        <v>9.781777908695</v>
      </c>
      <c r="AN18" s="1">
        <v>0</v>
      </c>
      <c r="AP18" s="1">
        <v>19.131033169596</v>
      </c>
      <c r="AR18" s="1">
        <v>794.566666666667</v>
      </c>
      <c r="AT18" s="1">
        <v>46.435714285714</v>
      </c>
      <c r="AV18" s="1">
        <v>0</v>
      </c>
      <c r="AX18" s="1">
        <v>0</v>
      </c>
      <c r="AZ18" s="1">
        <v>0</v>
      </c>
      <c r="BB18" s="27">
        <v>-358.61463976241305</v>
      </c>
    </row>
    <row r="20" spans="1:54" ht="12.75">
      <c r="A20" t="s">
        <v>11</v>
      </c>
      <c r="B20" t="s">
        <v>417</v>
      </c>
      <c r="D20" s="1">
        <v>5207.78651336264</v>
      </c>
      <c r="F20" s="1">
        <v>2381.22404353461</v>
      </c>
      <c r="H20" s="1">
        <v>1628.37447421147</v>
      </c>
      <c r="J20" s="1">
        <v>289.48268694454197</v>
      </c>
      <c r="L20" s="1">
        <v>0</v>
      </c>
      <c r="N20" s="1">
        <v>59.826442665341</v>
      </c>
      <c r="P20" s="1">
        <v>183.20937140235702</v>
      </c>
      <c r="R20" s="1">
        <v>0</v>
      </c>
      <c r="T20" s="1">
        <v>4.648480970734</v>
      </c>
      <c r="V20" s="1">
        <v>2.55456924209</v>
      </c>
      <c r="X20" s="1">
        <v>188.52508109807</v>
      </c>
      <c r="Z20" s="1">
        <v>0</v>
      </c>
      <c r="AB20" s="27">
        <v>24.602937</v>
      </c>
      <c r="AD20" s="1">
        <v>2826.5624698280303</v>
      </c>
      <c r="AF20" s="1">
        <v>2058.51666650779</v>
      </c>
      <c r="AH20" s="1">
        <v>405.378320635084</v>
      </c>
      <c r="AJ20" s="1">
        <v>0</v>
      </c>
      <c r="AL20" s="1">
        <v>43.419016691868</v>
      </c>
      <c r="AN20" s="1">
        <v>180.341680307561</v>
      </c>
      <c r="AP20" s="1">
        <v>0</v>
      </c>
      <c r="AR20" s="1">
        <v>0</v>
      </c>
      <c r="AT20" s="1">
        <v>0</v>
      </c>
      <c r="AV20" s="1">
        <v>3.4361375446049998</v>
      </c>
      <c r="AX20" s="1">
        <v>1.888326848196</v>
      </c>
      <c r="AZ20" s="1">
        <v>133.582321292923</v>
      </c>
      <c r="BB20" s="27">
        <v>821.111184187358</v>
      </c>
    </row>
    <row r="21" spans="1:54" ht="12.75">
      <c r="A21" t="s">
        <v>12</v>
      </c>
      <c r="B21" t="s">
        <v>418</v>
      </c>
      <c r="D21" s="1">
        <v>262.409617331926</v>
      </c>
      <c r="F21" s="1">
        <v>132.581621885344</v>
      </c>
      <c r="H21" s="1">
        <v>0</v>
      </c>
      <c r="J21" s="1">
        <v>0</v>
      </c>
      <c r="L21" s="1">
        <v>129.59320743004199</v>
      </c>
      <c r="N21" s="1">
        <v>2.747926455302</v>
      </c>
      <c r="P21" s="1">
        <v>0</v>
      </c>
      <c r="R21" s="1">
        <v>0</v>
      </c>
      <c r="T21" s="1">
        <v>0</v>
      </c>
      <c r="V21" s="1">
        <v>0</v>
      </c>
      <c r="X21" s="1">
        <v>0</v>
      </c>
      <c r="Z21" s="1">
        <v>0</v>
      </c>
      <c r="AB21" s="27">
        <v>0.240488</v>
      </c>
      <c r="AD21" s="1">
        <v>129.827995446582</v>
      </c>
      <c r="AF21" s="1">
        <v>0</v>
      </c>
      <c r="AH21" s="1">
        <v>0</v>
      </c>
      <c r="AJ21" s="1">
        <v>127.83368892733701</v>
      </c>
      <c r="AL21" s="1">
        <v>1.994306519246</v>
      </c>
      <c r="AN21" s="1">
        <v>0</v>
      </c>
      <c r="AP21" s="1">
        <v>0</v>
      </c>
      <c r="AR21" s="1">
        <v>0</v>
      </c>
      <c r="AT21" s="1">
        <v>0</v>
      </c>
      <c r="AV21" s="1">
        <v>0</v>
      </c>
      <c r="AX21" s="1">
        <v>0</v>
      </c>
      <c r="AZ21" s="1">
        <v>0</v>
      </c>
      <c r="BB21" s="27">
        <v>88.900417251637</v>
      </c>
    </row>
    <row r="23" spans="1:54" ht="12.75">
      <c r="A23" t="s">
        <v>7</v>
      </c>
      <c r="B23" t="s">
        <v>419</v>
      </c>
      <c r="D23" s="1">
        <v>365.961775886849</v>
      </c>
      <c r="F23" s="1">
        <v>170.276936048954</v>
      </c>
      <c r="H23" s="1">
        <v>106.144586169704</v>
      </c>
      <c r="J23" s="1">
        <v>18.94839599434</v>
      </c>
      <c r="L23" s="1">
        <v>11.998634124963</v>
      </c>
      <c r="N23" s="1">
        <v>6.667460409192</v>
      </c>
      <c r="P23" s="1">
        <v>12.258967679858</v>
      </c>
      <c r="R23" s="1">
        <v>0</v>
      </c>
      <c r="T23" s="1">
        <v>0.692427047336</v>
      </c>
      <c r="V23" s="1">
        <v>0.229927651148</v>
      </c>
      <c r="X23" s="1">
        <v>7.823860443002</v>
      </c>
      <c r="Z23" s="1">
        <v>0.736929529412</v>
      </c>
      <c r="AB23" s="27">
        <v>4.775747</v>
      </c>
      <c r="AD23" s="1">
        <v>195.684839837894</v>
      </c>
      <c r="AF23" s="1">
        <v>134.1831397816</v>
      </c>
      <c r="AH23" s="1">
        <v>26.534467494375</v>
      </c>
      <c r="AJ23" s="1">
        <v>11.835725750606</v>
      </c>
      <c r="AL23" s="1">
        <v>4.83890670917</v>
      </c>
      <c r="AN23" s="1">
        <v>12.067083759413</v>
      </c>
      <c r="AP23" s="1">
        <v>0</v>
      </c>
      <c r="AR23" s="1">
        <v>0</v>
      </c>
      <c r="AT23" s="1">
        <v>0</v>
      </c>
      <c r="AV23" s="1">
        <v>0.511839155464</v>
      </c>
      <c r="AX23" s="1">
        <v>0.169961553459</v>
      </c>
      <c r="AZ23" s="1">
        <v>5.5437156338069995</v>
      </c>
      <c r="BB23" s="27">
        <v>57.640616660564</v>
      </c>
    </row>
    <row r="24" spans="1:54" ht="12.75">
      <c r="A24" t="s">
        <v>8</v>
      </c>
      <c r="B24" t="s">
        <v>420</v>
      </c>
      <c r="D24" s="1">
        <v>3870.10351592529</v>
      </c>
      <c r="F24" s="1">
        <v>1787.9885554545701</v>
      </c>
      <c r="H24" s="1">
        <v>1106.60662882433</v>
      </c>
      <c r="J24" s="1">
        <v>248.497276107636</v>
      </c>
      <c r="L24" s="1">
        <v>0</v>
      </c>
      <c r="N24" s="1">
        <v>64.361709497141</v>
      </c>
      <c r="P24" s="1">
        <v>158.50272359970302</v>
      </c>
      <c r="R24" s="1">
        <v>0</v>
      </c>
      <c r="T24" s="1">
        <v>7.862857127999</v>
      </c>
      <c r="V24" s="1">
        <v>3.739650666905</v>
      </c>
      <c r="X24" s="1">
        <v>174.86095139555601</v>
      </c>
      <c r="Z24" s="1">
        <v>2.1052972352939996</v>
      </c>
      <c r="AB24" s="27">
        <v>21.451461</v>
      </c>
      <c r="AD24" s="1">
        <v>2082.1149604707202</v>
      </c>
      <c r="AF24" s="1">
        <v>1398.92157779369</v>
      </c>
      <c r="AH24" s="1">
        <v>347.98422501240896</v>
      </c>
      <c r="AJ24" s="1">
        <v>0</v>
      </c>
      <c r="AL24" s="1">
        <v>46.710484770182</v>
      </c>
      <c r="AN24" s="1">
        <v>156.021754173911</v>
      </c>
      <c r="AP24" s="1">
        <v>0</v>
      </c>
      <c r="AR24" s="1">
        <v>0</v>
      </c>
      <c r="AT24" s="1">
        <v>0</v>
      </c>
      <c r="AV24" s="1">
        <v>5.812190854492999</v>
      </c>
      <c r="AX24" s="1">
        <v>2.764334057124</v>
      </c>
      <c r="AZ24" s="1">
        <v>123.900393808909</v>
      </c>
      <c r="BB24" s="27">
        <v>-43.225114329974005</v>
      </c>
    </row>
    <row r="25" spans="1:54" ht="12.75">
      <c r="A25" t="s">
        <v>5</v>
      </c>
      <c r="B25" t="s">
        <v>421</v>
      </c>
      <c r="D25" s="1">
        <v>1924.88533491956</v>
      </c>
      <c r="F25" s="1">
        <v>936.19815690505</v>
      </c>
      <c r="H25" s="1">
        <v>544.702810825807</v>
      </c>
      <c r="J25" s="1">
        <v>0</v>
      </c>
      <c r="L25" s="1">
        <v>62.539084260376</v>
      </c>
      <c r="N25" s="1">
        <v>50.816122490587006</v>
      </c>
      <c r="P25" s="1">
        <v>91.722976263512</v>
      </c>
      <c r="R25" s="1">
        <v>0</v>
      </c>
      <c r="T25" s="1">
        <v>0</v>
      </c>
      <c r="V25" s="1">
        <v>1.1232540436140002</v>
      </c>
      <c r="X25" s="1">
        <v>155.823917197625</v>
      </c>
      <c r="Z25" s="1">
        <v>2.216091823529</v>
      </c>
      <c r="AB25" s="27">
        <v>27.2539</v>
      </c>
      <c r="AD25" s="1">
        <v>988.687178014511</v>
      </c>
      <c r="AF25" s="1">
        <v>688.58842492083</v>
      </c>
      <c r="AH25" s="1">
        <v>0</v>
      </c>
      <c r="AJ25" s="1">
        <v>61.689975899833</v>
      </c>
      <c r="AL25" s="1">
        <v>36.879780450544</v>
      </c>
      <c r="AN25" s="1">
        <v>90.287279168949</v>
      </c>
      <c r="AP25" s="1">
        <v>0</v>
      </c>
      <c r="AR25" s="1">
        <v>0</v>
      </c>
      <c r="AT25" s="1">
        <v>0</v>
      </c>
      <c r="AV25" s="1">
        <v>0</v>
      </c>
      <c r="AX25" s="1">
        <v>0.830304668573</v>
      </c>
      <c r="AZ25" s="1">
        <v>110.411412905782</v>
      </c>
      <c r="BB25" s="27">
        <v>673.5563284691809</v>
      </c>
    </row>
    <row r="26" spans="1:54" ht="12.75">
      <c r="A26" t="s">
        <v>6</v>
      </c>
      <c r="B26" t="s">
        <v>422</v>
      </c>
      <c r="D26" s="1">
        <v>2792.98059837625</v>
      </c>
      <c r="F26" s="1">
        <v>1341.2007743129</v>
      </c>
      <c r="H26" s="1">
        <v>894.687176132853</v>
      </c>
      <c r="J26" s="1">
        <v>0</v>
      </c>
      <c r="L26" s="1">
        <v>0</v>
      </c>
      <c r="N26" s="1">
        <v>73.771191789377</v>
      </c>
      <c r="P26" s="1">
        <v>143.99261099639003</v>
      </c>
      <c r="R26" s="1">
        <v>0</v>
      </c>
      <c r="T26" s="1">
        <v>0</v>
      </c>
      <c r="V26" s="1">
        <v>1.636557191929</v>
      </c>
      <c r="X26" s="1">
        <v>175.38149449647702</v>
      </c>
      <c r="Z26" s="1">
        <v>2.3061697058819997</v>
      </c>
      <c r="AB26" s="27">
        <v>49.425574</v>
      </c>
      <c r="AD26" s="1">
        <v>1451.77982406334</v>
      </c>
      <c r="AF26" s="1">
        <v>1131.02268092977</v>
      </c>
      <c r="AH26" s="1">
        <v>0</v>
      </c>
      <c r="AJ26" s="1">
        <v>0</v>
      </c>
      <c r="AL26" s="1">
        <v>53.539412757657</v>
      </c>
      <c r="AN26" s="1">
        <v>141.738761615707</v>
      </c>
      <c r="AP26" s="1">
        <v>0</v>
      </c>
      <c r="AR26" s="1">
        <v>0</v>
      </c>
      <c r="AT26" s="1">
        <v>0</v>
      </c>
      <c r="AV26" s="1">
        <v>0</v>
      </c>
      <c r="AX26" s="1">
        <v>1.209736198655</v>
      </c>
      <c r="AZ26" s="1">
        <v>124.269232561552</v>
      </c>
      <c r="BB26" s="27">
        <v>1070.1397906709599</v>
      </c>
    </row>
    <row r="27" spans="1:54" ht="12.75">
      <c r="A27" t="s">
        <v>9</v>
      </c>
      <c r="B27" t="s">
        <v>423</v>
      </c>
      <c r="D27" s="1">
        <v>924.3999915537421</v>
      </c>
      <c r="F27" s="1">
        <v>399.75559884304204</v>
      </c>
      <c r="H27" s="1">
        <v>0</v>
      </c>
      <c r="J27" s="1">
        <v>358.663521367057</v>
      </c>
      <c r="L27" s="1">
        <v>0</v>
      </c>
      <c r="N27" s="1">
        <v>18.848331166917</v>
      </c>
      <c r="P27" s="1">
        <v>0</v>
      </c>
      <c r="R27" s="1">
        <v>0</v>
      </c>
      <c r="T27" s="1">
        <v>11.782028073774</v>
      </c>
      <c r="V27" s="1">
        <v>0</v>
      </c>
      <c r="X27" s="1">
        <v>0</v>
      </c>
      <c r="Z27" s="1">
        <v>1.969390235294</v>
      </c>
      <c r="AB27" s="27">
        <v>8.492328</v>
      </c>
      <c r="AD27" s="1">
        <v>524.644392710701</v>
      </c>
      <c r="AF27" s="1">
        <v>0</v>
      </c>
      <c r="AH27" s="1">
        <v>502.255998448355</v>
      </c>
      <c r="AJ27" s="1">
        <v>0</v>
      </c>
      <c r="AL27" s="1">
        <v>13.679168760344</v>
      </c>
      <c r="AN27" s="1">
        <v>0</v>
      </c>
      <c r="AP27" s="1">
        <v>0</v>
      </c>
      <c r="AR27" s="1">
        <v>0</v>
      </c>
      <c r="AT27" s="1">
        <v>0</v>
      </c>
      <c r="AV27" s="1">
        <v>8.709225502002</v>
      </c>
      <c r="AX27" s="1">
        <v>0</v>
      </c>
      <c r="AZ27" s="1">
        <v>0</v>
      </c>
      <c r="BB27" s="27">
        <v>-2432.05692185021</v>
      </c>
    </row>
    <row r="28" spans="1:54" ht="12.75">
      <c r="A28" t="s">
        <v>10</v>
      </c>
      <c r="B28" t="s">
        <v>424</v>
      </c>
      <c r="D28" s="1">
        <v>418.815381135552</v>
      </c>
      <c r="F28" s="1">
        <v>213.79892188273098</v>
      </c>
      <c r="H28" s="1">
        <v>0</v>
      </c>
      <c r="J28" s="1">
        <v>0</v>
      </c>
      <c r="L28" s="1">
        <v>201.866768138022</v>
      </c>
      <c r="N28" s="1">
        <v>8.116415568238</v>
      </c>
      <c r="P28" s="1">
        <v>0</v>
      </c>
      <c r="R28" s="1">
        <v>0</v>
      </c>
      <c r="T28" s="1">
        <v>0</v>
      </c>
      <c r="V28" s="1">
        <v>0</v>
      </c>
      <c r="X28" s="1">
        <v>0</v>
      </c>
      <c r="Z28" s="1">
        <v>0.166128176471</v>
      </c>
      <c r="AB28" s="27">
        <v>3.64961</v>
      </c>
      <c r="AD28" s="1">
        <v>205.016459252821</v>
      </c>
      <c r="AF28" s="1">
        <v>0</v>
      </c>
      <c r="AH28" s="1">
        <v>0</v>
      </c>
      <c r="AJ28" s="1">
        <v>199.125973919992</v>
      </c>
      <c r="AL28" s="1">
        <v>5.890485332828</v>
      </c>
      <c r="AN28" s="1">
        <v>0</v>
      </c>
      <c r="AP28" s="1">
        <v>0</v>
      </c>
      <c r="AR28" s="1">
        <v>0</v>
      </c>
      <c r="AT28" s="1">
        <v>0</v>
      </c>
      <c r="AV28" s="1">
        <v>0</v>
      </c>
      <c r="AX28" s="1">
        <v>0</v>
      </c>
      <c r="AZ28" s="1">
        <v>0</v>
      </c>
      <c r="BB28" s="27">
        <v>119.237723730705</v>
      </c>
    </row>
    <row r="30" ht="12.75">
      <c r="B30" t="s">
        <v>425</v>
      </c>
    </row>
    <row r="32" spans="1:54" ht="12.75">
      <c r="A32" t="s">
        <v>17</v>
      </c>
      <c r="B32" t="s">
        <v>848</v>
      </c>
      <c r="D32" s="1">
        <v>15412.944917615</v>
      </c>
      <c r="F32" s="1">
        <v>7244.09868312848</v>
      </c>
      <c r="H32" s="1">
        <v>5273.760508</v>
      </c>
      <c r="J32" s="1">
        <v>0</v>
      </c>
      <c r="L32" s="1">
        <v>0</v>
      </c>
      <c r="N32" s="1">
        <v>257.653640521618</v>
      </c>
      <c r="P32" s="1">
        <v>726.390554873345</v>
      </c>
      <c r="R32" s="1">
        <v>0</v>
      </c>
      <c r="T32" s="1">
        <v>0</v>
      </c>
      <c r="V32" s="1">
        <v>11.826808012219</v>
      </c>
      <c r="X32" s="1">
        <v>834.424099418157</v>
      </c>
      <c r="Z32" s="1">
        <v>6.5587441477279995</v>
      </c>
      <c r="AB32" s="27">
        <v>133.48432815542</v>
      </c>
      <c r="AD32" s="1">
        <v>8168.84623448656</v>
      </c>
      <c r="AF32" s="1">
        <v>6666.84725953197</v>
      </c>
      <c r="AH32" s="1">
        <v>0</v>
      </c>
      <c r="AJ32" s="1">
        <v>0</v>
      </c>
      <c r="AL32" s="1">
        <v>186.99202593587802</v>
      </c>
      <c r="AN32" s="1">
        <v>715.0207013030321</v>
      </c>
      <c r="AP32" s="1">
        <v>0</v>
      </c>
      <c r="AR32" s="1">
        <v>0</v>
      </c>
      <c r="AT32" s="1">
        <v>0</v>
      </c>
      <c r="AV32" s="1">
        <v>0</v>
      </c>
      <c r="AX32" s="1">
        <v>8.742326780566</v>
      </c>
      <c r="AZ32" s="1">
        <v>591.24392093512</v>
      </c>
      <c r="BB32" s="27">
        <v>2593.07098172875</v>
      </c>
    </row>
    <row r="33" spans="1:54" ht="12.75">
      <c r="A33" t="s">
        <v>18</v>
      </c>
      <c r="B33" t="s">
        <v>850</v>
      </c>
      <c r="D33" s="1">
        <v>1079.51303521422</v>
      </c>
      <c r="F33" s="1">
        <v>548.837935412747</v>
      </c>
      <c r="H33" s="1">
        <v>0</v>
      </c>
      <c r="J33" s="1">
        <v>0</v>
      </c>
      <c r="L33" s="1">
        <v>526.149703</v>
      </c>
      <c r="N33" s="1">
        <v>16.078630082335998</v>
      </c>
      <c r="P33" s="1">
        <v>0</v>
      </c>
      <c r="R33" s="1">
        <v>0</v>
      </c>
      <c r="T33" s="1">
        <v>0</v>
      </c>
      <c r="V33" s="1">
        <v>0</v>
      </c>
      <c r="X33" s="1">
        <v>0</v>
      </c>
      <c r="Z33" s="1">
        <v>0.37655083500000003</v>
      </c>
      <c r="AB33" s="27">
        <v>6.233051495411</v>
      </c>
      <c r="AD33" s="1">
        <v>530.675099801481</v>
      </c>
      <c r="AF33" s="1">
        <v>0</v>
      </c>
      <c r="AH33" s="1">
        <v>0</v>
      </c>
      <c r="AJ33" s="1">
        <v>519.006040488821</v>
      </c>
      <c r="AL33" s="1">
        <v>11.66905931266</v>
      </c>
      <c r="AN33" s="1">
        <v>0</v>
      </c>
      <c r="AP33" s="1">
        <v>0</v>
      </c>
      <c r="AR33" s="1">
        <v>0</v>
      </c>
      <c r="AT33" s="1">
        <v>0</v>
      </c>
      <c r="AV33" s="1">
        <v>0</v>
      </c>
      <c r="AX33" s="1">
        <v>0</v>
      </c>
      <c r="AZ33" s="1">
        <v>0</v>
      </c>
      <c r="BB33" s="27">
        <v>208.138140982342</v>
      </c>
    </row>
    <row r="34" spans="1:54" ht="12.75">
      <c r="A34" t="s">
        <v>19</v>
      </c>
      <c r="B34" t="s">
        <v>849</v>
      </c>
      <c r="D34" s="1">
        <v>3240.6172647438</v>
      </c>
      <c r="F34" s="1">
        <v>1393.9156774743299</v>
      </c>
      <c r="H34" s="1">
        <v>0</v>
      </c>
      <c r="J34" s="1">
        <v>1266.369883</v>
      </c>
      <c r="L34" s="1">
        <v>0</v>
      </c>
      <c r="N34" s="1">
        <v>54.942235642937</v>
      </c>
      <c r="P34" s="1">
        <v>0</v>
      </c>
      <c r="R34" s="1">
        <v>0</v>
      </c>
      <c r="T34" s="1">
        <v>45.266480759081</v>
      </c>
      <c r="V34" s="1">
        <v>0</v>
      </c>
      <c r="X34" s="1">
        <v>0</v>
      </c>
      <c r="Z34" s="1">
        <v>2.564711723154</v>
      </c>
      <c r="AB34" s="27">
        <v>24.772366349168</v>
      </c>
      <c r="AD34" s="1">
        <v>1846.7015872694599</v>
      </c>
      <c r="AF34" s="1">
        <v>0</v>
      </c>
      <c r="AH34" s="1">
        <v>1773.36649003723</v>
      </c>
      <c r="AJ34" s="1">
        <v>0</v>
      </c>
      <c r="AL34" s="1">
        <v>39.874305410628</v>
      </c>
      <c r="AN34" s="1">
        <v>0</v>
      </c>
      <c r="AP34" s="1">
        <v>0</v>
      </c>
      <c r="AR34" s="1">
        <v>0</v>
      </c>
      <c r="AT34" s="1">
        <v>0</v>
      </c>
      <c r="AV34" s="1">
        <v>33.460791821607</v>
      </c>
      <c r="AX34" s="1">
        <v>0</v>
      </c>
      <c r="AZ34" s="1">
        <v>0</v>
      </c>
      <c r="BB34" s="27">
        <v>-2432.05692185021</v>
      </c>
    </row>
    <row r="36" ht="12.75">
      <c r="B36" t="s">
        <v>427</v>
      </c>
    </row>
    <row r="38" spans="1:58" ht="12.75">
      <c r="A38" t="s">
        <v>20</v>
      </c>
      <c r="B38" t="s">
        <v>428</v>
      </c>
      <c r="D38" s="1">
        <v>27.105892966111</v>
      </c>
      <c r="F38" s="1">
        <v>11.846285480038</v>
      </c>
      <c r="H38" s="1">
        <v>6.404977344623</v>
      </c>
      <c r="J38" s="1">
        <v>4.681435159369</v>
      </c>
      <c r="L38" s="1">
        <v>0</v>
      </c>
      <c r="N38" s="1">
        <v>0.070304142756</v>
      </c>
      <c r="P38" s="1">
        <v>0.340651726403</v>
      </c>
      <c r="R38" s="1">
        <v>0</v>
      </c>
      <c r="T38" s="1">
        <v>0.226473927353</v>
      </c>
      <c r="V38" s="1">
        <v>0.06477154221</v>
      </c>
      <c r="X38" s="1">
        <v>0.007662637325</v>
      </c>
      <c r="Z38" s="1">
        <v>0</v>
      </c>
      <c r="AB38" s="27">
        <v>0.050009</v>
      </c>
      <c r="AD38" s="1">
        <v>15.259607486072</v>
      </c>
      <c r="AF38" s="1">
        <v>8.096879938440999</v>
      </c>
      <c r="AH38" s="1">
        <v>6.555667777917001</v>
      </c>
      <c r="AJ38" s="1">
        <v>0</v>
      </c>
      <c r="AL38" s="1">
        <v>0.051023203317</v>
      </c>
      <c r="AN38" s="1">
        <v>0.33531966333900004</v>
      </c>
      <c r="AP38" s="1">
        <v>0</v>
      </c>
      <c r="AR38" s="1">
        <v>0</v>
      </c>
      <c r="AT38" s="1">
        <v>0</v>
      </c>
      <c r="AV38" s="1">
        <v>0.167408572725</v>
      </c>
      <c r="AX38" s="1">
        <v>0.047878851799</v>
      </c>
      <c r="AZ38" s="1">
        <v>0.005429478535</v>
      </c>
      <c r="BB38" s="27">
        <v>-209.872988359222</v>
      </c>
      <c r="BD38" s="45">
        <v>0.5</v>
      </c>
      <c r="BF38" s="42">
        <v>14.115136924617</v>
      </c>
    </row>
    <row r="40" spans="1:58" ht="12.75">
      <c r="A40" t="s">
        <v>21</v>
      </c>
      <c r="B40" t="s">
        <v>429</v>
      </c>
      <c r="D40" s="1">
        <v>152.007740131492</v>
      </c>
      <c r="F40" s="1">
        <v>68.280737430407</v>
      </c>
      <c r="H40" s="1">
        <v>40.336272606415</v>
      </c>
      <c r="J40" s="1">
        <v>18.034248898276</v>
      </c>
      <c r="L40" s="1">
        <v>0</v>
      </c>
      <c r="N40" s="1">
        <v>1.42298807396</v>
      </c>
      <c r="P40" s="1">
        <v>4.064786596069</v>
      </c>
      <c r="R40" s="1">
        <v>0</v>
      </c>
      <c r="T40" s="1">
        <v>1.154129817888</v>
      </c>
      <c r="V40" s="1">
        <v>0.0760952384</v>
      </c>
      <c r="X40" s="1">
        <v>2.170750199399</v>
      </c>
      <c r="Z40" s="1">
        <v>0</v>
      </c>
      <c r="AB40" s="27">
        <v>1.021466</v>
      </c>
      <c r="AD40" s="1">
        <v>83.727002701086</v>
      </c>
      <c r="AF40" s="1">
        <v>50.991274267742</v>
      </c>
      <c r="AH40" s="1">
        <v>25.254337692737</v>
      </c>
      <c r="AJ40" s="1">
        <v>0</v>
      </c>
      <c r="AL40" s="1">
        <v>1.032733022106</v>
      </c>
      <c r="AN40" s="1">
        <v>4.001162381682001</v>
      </c>
      <c r="AP40" s="1">
        <v>0</v>
      </c>
      <c r="AR40" s="1">
        <v>0</v>
      </c>
      <c r="AT40" s="1">
        <v>0</v>
      </c>
      <c r="AV40" s="1">
        <v>0.853127897815</v>
      </c>
      <c r="AX40" s="1">
        <v>0.056249280436</v>
      </c>
      <c r="AZ40" s="1">
        <v>1.53811815857</v>
      </c>
      <c r="BB40" s="27">
        <v>-65.60569593593</v>
      </c>
      <c r="BD40" s="45">
        <v>0.439326</v>
      </c>
      <c r="BF40" s="42">
        <v>77.447477498504</v>
      </c>
    </row>
    <row r="41" spans="1:58" ht="12.75">
      <c r="A41" t="s">
        <v>22</v>
      </c>
      <c r="B41" t="s">
        <v>430</v>
      </c>
      <c r="D41" s="1">
        <v>139.829207628785</v>
      </c>
      <c r="F41" s="1">
        <v>63.423550368002</v>
      </c>
      <c r="H41" s="1">
        <v>43.070876931721</v>
      </c>
      <c r="J41" s="1">
        <v>9.53661065923</v>
      </c>
      <c r="L41" s="1">
        <v>0</v>
      </c>
      <c r="N41" s="1">
        <v>1.125852974506</v>
      </c>
      <c r="P41" s="1">
        <v>5.375329388378</v>
      </c>
      <c r="R41" s="1">
        <v>0</v>
      </c>
      <c r="T41" s="1">
        <v>0.226473927353</v>
      </c>
      <c r="V41" s="1">
        <v>0.080511479914</v>
      </c>
      <c r="X41" s="1">
        <v>3.2002500069010003</v>
      </c>
      <c r="Z41" s="1">
        <v>0</v>
      </c>
      <c r="AB41" s="27">
        <v>0.807645</v>
      </c>
      <c r="AD41" s="1">
        <v>76.405657260783</v>
      </c>
      <c r="AF41" s="1">
        <v>54.448236206839006</v>
      </c>
      <c r="AH41" s="1">
        <v>13.354633585842</v>
      </c>
      <c r="AJ41" s="1">
        <v>0</v>
      </c>
      <c r="AL41" s="1">
        <v>0.817087343235</v>
      </c>
      <c r="AN41" s="1">
        <v>5.29119185709</v>
      </c>
      <c r="AP41" s="1">
        <v>0</v>
      </c>
      <c r="AR41" s="1">
        <v>0</v>
      </c>
      <c r="AT41" s="1">
        <v>0</v>
      </c>
      <c r="AV41" s="1">
        <v>0.167408572725</v>
      </c>
      <c r="AX41" s="1">
        <v>0.059513747603999995</v>
      </c>
      <c r="AZ41" s="1">
        <v>2.267585947448</v>
      </c>
      <c r="BB41" s="27">
        <v>57.738332930389</v>
      </c>
      <c r="BD41" s="45">
        <v>0</v>
      </c>
      <c r="BF41" s="42">
        <v>70.675232966224</v>
      </c>
    </row>
    <row r="42" spans="1:58" ht="12.75">
      <c r="A42" t="s">
        <v>23</v>
      </c>
      <c r="B42" t="s">
        <v>431</v>
      </c>
      <c r="D42" s="1">
        <v>183.68645076893202</v>
      </c>
      <c r="F42" s="1">
        <v>82.067898847714</v>
      </c>
      <c r="H42" s="1">
        <v>55.603512234408</v>
      </c>
      <c r="J42" s="1">
        <v>16.459157268313</v>
      </c>
      <c r="L42" s="1">
        <v>0</v>
      </c>
      <c r="N42" s="1">
        <v>1.095315165743</v>
      </c>
      <c r="P42" s="1">
        <v>6.291840735425</v>
      </c>
      <c r="R42" s="1">
        <v>0</v>
      </c>
      <c r="T42" s="1">
        <v>0.562990403636</v>
      </c>
      <c r="V42" s="1">
        <v>0.074056973086</v>
      </c>
      <c r="X42" s="1">
        <v>1.1562720671029998</v>
      </c>
      <c r="Z42" s="1">
        <v>0</v>
      </c>
      <c r="AB42" s="27">
        <v>0.824754</v>
      </c>
      <c r="AD42" s="1">
        <v>101.618551921218</v>
      </c>
      <c r="AF42" s="1">
        <v>70.291421576308</v>
      </c>
      <c r="AH42" s="1">
        <v>23.048651381958997</v>
      </c>
      <c r="AJ42" s="1">
        <v>0</v>
      </c>
      <c r="AL42" s="1">
        <v>0.794924540814</v>
      </c>
      <c r="AN42" s="1">
        <v>6.193357478216</v>
      </c>
      <c r="AP42" s="1">
        <v>0</v>
      </c>
      <c r="AR42" s="1">
        <v>0</v>
      </c>
      <c r="AT42" s="1">
        <v>0</v>
      </c>
      <c r="AV42" s="1">
        <v>0.41616013389499995</v>
      </c>
      <c r="AX42" s="1">
        <v>0.054742603281</v>
      </c>
      <c r="AZ42" s="1">
        <v>0.819294206745</v>
      </c>
      <c r="BB42" s="27">
        <v>75.147852606252</v>
      </c>
      <c r="BD42" s="45">
        <v>0</v>
      </c>
      <c r="BF42" s="42">
        <v>93.997160527126</v>
      </c>
    </row>
    <row r="43" spans="1:58" ht="12.75">
      <c r="A43" t="s">
        <v>24</v>
      </c>
      <c r="B43" t="s">
        <v>432</v>
      </c>
      <c r="D43" s="1">
        <v>103.20007209386</v>
      </c>
      <c r="F43" s="1">
        <v>46.590601544156</v>
      </c>
      <c r="H43" s="1">
        <v>25.818155192224</v>
      </c>
      <c r="J43" s="1">
        <v>12.750604414835001</v>
      </c>
      <c r="L43" s="1">
        <v>0</v>
      </c>
      <c r="N43" s="1">
        <v>0.933912567208</v>
      </c>
      <c r="P43" s="1">
        <v>3.005848109634</v>
      </c>
      <c r="R43" s="1">
        <v>0</v>
      </c>
      <c r="T43" s="1">
        <v>0.90078419287</v>
      </c>
      <c r="V43" s="1">
        <v>0.090080003195</v>
      </c>
      <c r="X43" s="1">
        <v>2.465469064189</v>
      </c>
      <c r="Z43" s="1">
        <v>0</v>
      </c>
      <c r="AB43" s="27">
        <v>0.625748</v>
      </c>
      <c r="AD43" s="1">
        <v>56.609470549704</v>
      </c>
      <c r="AF43" s="1">
        <v>32.638133060526</v>
      </c>
      <c r="AH43" s="1">
        <v>17.855363508349</v>
      </c>
      <c r="AJ43" s="1">
        <v>0</v>
      </c>
      <c r="AL43" s="1">
        <v>0.677786669871</v>
      </c>
      <c r="AN43" s="1">
        <v>2.9587989669490002</v>
      </c>
      <c r="AP43" s="1">
        <v>0</v>
      </c>
      <c r="AR43" s="1">
        <v>0</v>
      </c>
      <c r="AT43" s="1">
        <v>0</v>
      </c>
      <c r="AV43" s="1">
        <v>0.6658558794139999</v>
      </c>
      <c r="AX43" s="1">
        <v>0.066586759801</v>
      </c>
      <c r="AZ43" s="1">
        <v>1.7469457047939998</v>
      </c>
      <c r="BB43" s="27">
        <v>-2.9614846685600003</v>
      </c>
      <c r="BD43" s="45">
        <v>0.049714</v>
      </c>
      <c r="BF43" s="42">
        <v>52.363760258477</v>
      </c>
    </row>
    <row r="44" spans="1:58" ht="12.75">
      <c r="A44" t="s">
        <v>25</v>
      </c>
      <c r="B44" t="s">
        <v>433</v>
      </c>
      <c r="D44" s="1">
        <v>142.699136233829</v>
      </c>
      <c r="F44" s="1">
        <v>64.676267263894</v>
      </c>
      <c r="H44" s="1">
        <v>39.731541548570995</v>
      </c>
      <c r="J44" s="1">
        <v>13.712230190635</v>
      </c>
      <c r="L44" s="1">
        <v>0</v>
      </c>
      <c r="N44" s="1">
        <v>1.21986825092</v>
      </c>
      <c r="P44" s="1">
        <v>4.384170363110999</v>
      </c>
      <c r="R44" s="1">
        <v>0</v>
      </c>
      <c r="T44" s="1">
        <v>0.492616461635</v>
      </c>
      <c r="V44" s="1">
        <v>0.075755527514</v>
      </c>
      <c r="X44" s="1">
        <v>4.195920921508001</v>
      </c>
      <c r="Z44" s="1">
        <v>0</v>
      </c>
      <c r="AB44" s="27">
        <v>0.864164</v>
      </c>
      <c r="AD44" s="1">
        <v>78.022868969935</v>
      </c>
      <c r="AF44" s="1">
        <v>50.226800873543</v>
      </c>
      <c r="AH44" s="1">
        <v>19.201980282524</v>
      </c>
      <c r="AJ44" s="1">
        <v>0</v>
      </c>
      <c r="AL44" s="1">
        <v>0.8853188922640001</v>
      </c>
      <c r="AN44" s="1">
        <v>4.315546983138</v>
      </c>
      <c r="AP44" s="1">
        <v>0</v>
      </c>
      <c r="AR44" s="1">
        <v>0</v>
      </c>
      <c r="AT44" s="1">
        <v>0</v>
      </c>
      <c r="AV44" s="1">
        <v>0.364140012527</v>
      </c>
      <c r="AX44" s="1">
        <v>0.055998167577</v>
      </c>
      <c r="AZ44" s="1">
        <v>2.973083758362</v>
      </c>
      <c r="BB44" s="27">
        <v>20.549870013792</v>
      </c>
      <c r="BD44" s="45">
        <v>0</v>
      </c>
      <c r="BF44" s="42">
        <v>72.17115379719</v>
      </c>
    </row>
    <row r="45" spans="1:58" ht="12.75">
      <c r="A45" t="s">
        <v>26</v>
      </c>
      <c r="B45" t="s">
        <v>434</v>
      </c>
      <c r="D45" s="1">
        <v>88.21679493591</v>
      </c>
      <c r="F45" s="1">
        <v>39.959535792321</v>
      </c>
      <c r="H45" s="1">
        <v>17.767768625861997</v>
      </c>
      <c r="J45" s="1">
        <v>14.375600194354</v>
      </c>
      <c r="L45" s="1">
        <v>0</v>
      </c>
      <c r="N45" s="1">
        <v>1.122930387124</v>
      </c>
      <c r="P45" s="1">
        <v>2.309862699085</v>
      </c>
      <c r="R45" s="1">
        <v>0</v>
      </c>
      <c r="T45" s="1">
        <v>1.2385785482890002</v>
      </c>
      <c r="V45" s="1">
        <v>0.074453302452</v>
      </c>
      <c r="X45" s="1">
        <v>2.266358035155</v>
      </c>
      <c r="Z45" s="1">
        <v>0</v>
      </c>
      <c r="AB45" s="27">
        <v>0.803984</v>
      </c>
      <c r="AD45" s="1">
        <v>48.257259143588996</v>
      </c>
      <c r="AF45" s="1">
        <v>22.461201905478</v>
      </c>
      <c r="AH45" s="1">
        <v>20.130933308717</v>
      </c>
      <c r="AJ45" s="1">
        <v>0</v>
      </c>
      <c r="AL45" s="1">
        <v>0.814966276619</v>
      </c>
      <c r="AN45" s="1">
        <v>2.273707492385</v>
      </c>
      <c r="AP45" s="1">
        <v>0</v>
      </c>
      <c r="AR45" s="1">
        <v>0</v>
      </c>
      <c r="AT45" s="1">
        <v>0</v>
      </c>
      <c r="AV45" s="1">
        <v>0.9155520434550001</v>
      </c>
      <c r="AX45" s="1">
        <v>0.055035568283</v>
      </c>
      <c r="AZ45" s="1">
        <v>1.605862548652</v>
      </c>
      <c r="BB45" s="27">
        <v>-36.033061861891</v>
      </c>
      <c r="BD45" s="45">
        <v>0.427488</v>
      </c>
      <c r="BF45" s="42">
        <v>44.63796470782</v>
      </c>
    </row>
    <row r="47" spans="1:58" ht="12.75">
      <c r="A47" t="s">
        <v>27</v>
      </c>
      <c r="B47" t="s">
        <v>435</v>
      </c>
      <c r="D47" s="1">
        <v>186.937661725817</v>
      </c>
      <c r="F47" s="1">
        <v>84.869224410801</v>
      </c>
      <c r="H47" s="1">
        <v>53.019246641115004</v>
      </c>
      <c r="J47" s="1">
        <v>16.49386461116</v>
      </c>
      <c r="L47" s="1">
        <v>0</v>
      </c>
      <c r="N47" s="1">
        <v>1.4201398776149998</v>
      </c>
      <c r="P47" s="1">
        <v>6.162699265022001</v>
      </c>
      <c r="R47" s="1">
        <v>0</v>
      </c>
      <c r="T47" s="1">
        <v>1.576372903707</v>
      </c>
      <c r="V47" s="1">
        <v>0.08498433991</v>
      </c>
      <c r="X47" s="1">
        <v>5.1113157722730005</v>
      </c>
      <c r="Z47" s="1">
        <v>0</v>
      </c>
      <c r="AB47" s="27">
        <v>1.000601</v>
      </c>
      <c r="AD47" s="1">
        <v>102.068437315016</v>
      </c>
      <c r="AF47" s="1">
        <v>67.024510998475</v>
      </c>
      <c r="AH47" s="1">
        <v>23.097253958179998</v>
      </c>
      <c r="AJ47" s="1">
        <v>0</v>
      </c>
      <c r="AL47" s="1">
        <v>1.030665944754</v>
      </c>
      <c r="AN47" s="1">
        <v>6.066237399196</v>
      </c>
      <c r="AP47" s="1">
        <v>0</v>
      </c>
      <c r="AR47" s="1">
        <v>0</v>
      </c>
      <c r="AT47" s="1">
        <v>0</v>
      </c>
      <c r="AV47" s="1">
        <v>1.165248207496</v>
      </c>
      <c r="AX47" s="1">
        <v>0.062820066915</v>
      </c>
      <c r="AZ47" s="1">
        <v>3.62170074</v>
      </c>
      <c r="BB47" s="27">
        <v>65.912749419319</v>
      </c>
      <c r="BD47" s="45">
        <v>0</v>
      </c>
      <c r="BF47" s="42">
        <v>94.41330451639</v>
      </c>
    </row>
    <row r="48" spans="1:58" ht="12.75">
      <c r="A48" t="s">
        <v>28</v>
      </c>
      <c r="B48" t="s">
        <v>436</v>
      </c>
      <c r="D48" s="1">
        <v>158.784624725823</v>
      </c>
      <c r="F48" s="1">
        <v>71.701912496106</v>
      </c>
      <c r="H48" s="1">
        <v>48.295769603583004</v>
      </c>
      <c r="J48" s="1">
        <v>11.396877515380998</v>
      </c>
      <c r="L48" s="1">
        <v>0</v>
      </c>
      <c r="N48" s="1">
        <v>1.329425487186</v>
      </c>
      <c r="P48" s="1">
        <v>5.534927492365</v>
      </c>
      <c r="R48" s="1">
        <v>0</v>
      </c>
      <c r="T48" s="1">
        <v>0.281495201818</v>
      </c>
      <c r="V48" s="1">
        <v>0.081247520167</v>
      </c>
      <c r="X48" s="1">
        <v>4.782169675606999</v>
      </c>
      <c r="Z48" s="1">
        <v>0</v>
      </c>
      <c r="AB48" s="27">
        <v>0</v>
      </c>
      <c r="AD48" s="1">
        <v>87.08271222971601</v>
      </c>
      <c r="AF48" s="1">
        <v>61.053306978997</v>
      </c>
      <c r="AH48" s="1">
        <v>15.959666246134</v>
      </c>
      <c r="AJ48" s="1">
        <v>0</v>
      </c>
      <c r="AL48" s="1">
        <v>0.964830012401</v>
      </c>
      <c r="AN48" s="1">
        <v>5.448291846172</v>
      </c>
      <c r="AP48" s="1">
        <v>0</v>
      </c>
      <c r="AR48" s="1">
        <v>0</v>
      </c>
      <c r="AT48" s="1">
        <v>0</v>
      </c>
      <c r="AV48" s="1">
        <v>0.20808006694700001</v>
      </c>
      <c r="AX48" s="1">
        <v>0.060057825465</v>
      </c>
      <c r="AZ48" s="1">
        <v>3.388479253601</v>
      </c>
      <c r="BB48" s="27">
        <v>71.567774591636</v>
      </c>
      <c r="BD48" s="45">
        <v>0</v>
      </c>
      <c r="BF48" s="42">
        <v>80.551508812487</v>
      </c>
    </row>
    <row r="49" spans="1:58" ht="12.75">
      <c r="A49" t="s">
        <v>29</v>
      </c>
      <c r="B49" t="s">
        <v>437</v>
      </c>
      <c r="D49" s="1">
        <v>193.961756215395</v>
      </c>
      <c r="F49" s="1">
        <v>87.92028084244899</v>
      </c>
      <c r="H49" s="1">
        <v>53.439739381651</v>
      </c>
      <c r="J49" s="1">
        <v>18.747518283526</v>
      </c>
      <c r="L49" s="1">
        <v>0</v>
      </c>
      <c r="N49" s="1">
        <v>1.30179123554</v>
      </c>
      <c r="P49" s="1">
        <v>6.129074185058999</v>
      </c>
      <c r="R49" s="1">
        <v>0</v>
      </c>
      <c r="T49" s="1">
        <v>0.872635182255</v>
      </c>
      <c r="V49" s="1">
        <v>0.103498583181</v>
      </c>
      <c r="X49" s="1">
        <v>6.397098991237</v>
      </c>
      <c r="Z49" s="1">
        <v>0</v>
      </c>
      <c r="AB49" s="27">
        <v>0.928925</v>
      </c>
      <c r="AD49" s="1">
        <v>106.041475372946</v>
      </c>
      <c r="AF49" s="1">
        <v>67.55607872337299</v>
      </c>
      <c r="AH49" s="1">
        <v>26.253167531595</v>
      </c>
      <c r="AJ49" s="1">
        <v>0</v>
      </c>
      <c r="AL49" s="1">
        <v>0.944774465389</v>
      </c>
      <c r="AN49" s="1">
        <v>6.033138636974001</v>
      </c>
      <c r="AP49" s="1">
        <v>0</v>
      </c>
      <c r="AR49" s="1">
        <v>0</v>
      </c>
      <c r="AT49" s="1">
        <v>0</v>
      </c>
      <c r="AV49" s="1">
        <v>0.645048249389</v>
      </c>
      <c r="AX49" s="1">
        <v>0.07650571773499999</v>
      </c>
      <c r="AZ49" s="1">
        <v>4.5327620484910005</v>
      </c>
      <c r="BB49" s="27">
        <v>45.339358260103005</v>
      </c>
      <c r="BD49" s="45">
        <v>0</v>
      </c>
      <c r="BF49" s="42">
        <v>98.08836471997499</v>
      </c>
    </row>
    <row r="50" spans="1:58" ht="12.75">
      <c r="A50" t="s">
        <v>30</v>
      </c>
      <c r="B50" t="s">
        <v>438</v>
      </c>
      <c r="D50" s="1">
        <v>184.22940837683402</v>
      </c>
      <c r="F50" s="1">
        <v>82.16648098856001</v>
      </c>
      <c r="H50" s="1">
        <v>50.742826814014</v>
      </c>
      <c r="J50" s="1">
        <v>20.866371595704</v>
      </c>
      <c r="L50" s="1">
        <v>0</v>
      </c>
      <c r="N50" s="1">
        <v>1.135152430725</v>
      </c>
      <c r="P50" s="1">
        <v>6.392036661456</v>
      </c>
      <c r="R50" s="1">
        <v>0</v>
      </c>
      <c r="T50" s="1">
        <v>0.985232923271</v>
      </c>
      <c r="V50" s="1">
        <v>0.082946074595</v>
      </c>
      <c r="X50" s="1">
        <v>1.1155424887949998</v>
      </c>
      <c r="Z50" s="1">
        <v>0</v>
      </c>
      <c r="AB50" s="27">
        <v>0.846372</v>
      </c>
      <c r="AD50" s="1">
        <v>102.062927388274</v>
      </c>
      <c r="AF50" s="1">
        <v>64.146764983495</v>
      </c>
      <c r="AH50" s="1">
        <v>29.220312843214998</v>
      </c>
      <c r="AJ50" s="1">
        <v>0</v>
      </c>
      <c r="AL50" s="1">
        <v>0.823836419845</v>
      </c>
      <c r="AN50" s="1">
        <v>6.29198508401</v>
      </c>
      <c r="AP50" s="1">
        <v>0</v>
      </c>
      <c r="AR50" s="1">
        <v>0</v>
      </c>
      <c r="AT50" s="1">
        <v>0</v>
      </c>
      <c r="AV50" s="1">
        <v>0.728280025055</v>
      </c>
      <c r="AX50" s="1">
        <v>0.061313389761</v>
      </c>
      <c r="AZ50" s="1">
        <v>0.790434642893</v>
      </c>
      <c r="BB50" s="27">
        <v>4.429338126792</v>
      </c>
      <c r="BD50" s="45">
        <v>0</v>
      </c>
      <c r="BF50" s="42">
        <v>94.408207834153</v>
      </c>
    </row>
    <row r="51" spans="1:58" ht="12.75">
      <c r="A51" t="s">
        <v>31</v>
      </c>
      <c r="B51" t="s">
        <v>439</v>
      </c>
      <c r="D51" s="1">
        <v>123.42060335876299</v>
      </c>
      <c r="F51" s="1">
        <v>55.778519387534</v>
      </c>
      <c r="H51" s="1">
        <v>27.647162434223</v>
      </c>
      <c r="J51" s="1">
        <v>16.625093569167</v>
      </c>
      <c r="L51" s="1">
        <v>0</v>
      </c>
      <c r="N51" s="1">
        <v>0.6898378836169999</v>
      </c>
      <c r="P51" s="1">
        <v>4.462645075419</v>
      </c>
      <c r="R51" s="1">
        <v>0</v>
      </c>
      <c r="T51" s="1">
        <v>0.410982802152</v>
      </c>
      <c r="V51" s="1">
        <v>0.08758879003299999</v>
      </c>
      <c r="X51" s="1">
        <v>5.855208832923</v>
      </c>
      <c r="Z51" s="1">
        <v>0</v>
      </c>
      <c r="AB51" s="27">
        <v>0</v>
      </c>
      <c r="AD51" s="1">
        <v>67.642083971229</v>
      </c>
      <c r="AF51" s="1">
        <v>34.950280512138</v>
      </c>
      <c r="AH51" s="1">
        <v>23.281020991632</v>
      </c>
      <c r="AJ51" s="1">
        <v>0</v>
      </c>
      <c r="AL51" s="1">
        <v>0.5006495664630001</v>
      </c>
      <c r="AN51" s="1">
        <v>4.392793367266999</v>
      </c>
      <c r="AP51" s="1">
        <v>0</v>
      </c>
      <c r="AR51" s="1">
        <v>0</v>
      </c>
      <c r="AT51" s="1">
        <v>0</v>
      </c>
      <c r="AV51" s="1">
        <v>0.30379675544600004</v>
      </c>
      <c r="AX51" s="1">
        <v>0.064745265501</v>
      </c>
      <c r="AZ51" s="1">
        <v>4.148797512782</v>
      </c>
      <c r="BB51" s="27">
        <v>36.020650169262</v>
      </c>
      <c r="BD51" s="45">
        <v>0</v>
      </c>
      <c r="BF51" s="42">
        <v>62.568927673387</v>
      </c>
    </row>
    <row r="52" spans="1:58" ht="12.75">
      <c r="A52" t="s">
        <v>32</v>
      </c>
      <c r="B52" t="s">
        <v>440</v>
      </c>
      <c r="D52" s="1">
        <v>151.37130749121698</v>
      </c>
      <c r="F52" s="1">
        <v>68.654863425797</v>
      </c>
      <c r="H52" s="1">
        <v>33.126600225815</v>
      </c>
      <c r="J52" s="1">
        <v>21.622681214902</v>
      </c>
      <c r="L52" s="1">
        <v>0</v>
      </c>
      <c r="N52" s="1">
        <v>0.7081842125369999</v>
      </c>
      <c r="P52" s="1">
        <v>3.265432215916</v>
      </c>
      <c r="R52" s="1">
        <v>0</v>
      </c>
      <c r="T52" s="1">
        <v>4.5883708271209995</v>
      </c>
      <c r="V52" s="1">
        <v>0.08968367382900001</v>
      </c>
      <c r="X52" s="1">
        <v>4.761187055678</v>
      </c>
      <c r="Z52" s="1">
        <v>0</v>
      </c>
      <c r="AB52" s="27">
        <v>0.492724</v>
      </c>
      <c r="AD52" s="1">
        <v>82.716444065419</v>
      </c>
      <c r="AF52" s="1">
        <v>41.877135603346</v>
      </c>
      <c r="AH52" s="1">
        <v>30.279414258041</v>
      </c>
      <c r="AJ52" s="1">
        <v>0</v>
      </c>
      <c r="AL52" s="1">
        <v>0.513964407295</v>
      </c>
      <c r="AN52" s="1">
        <v>3.214319923927</v>
      </c>
      <c r="AP52" s="1">
        <v>0</v>
      </c>
      <c r="AR52" s="1">
        <v>0</v>
      </c>
      <c r="AT52" s="1">
        <v>0</v>
      </c>
      <c r="AV52" s="1">
        <v>3.391704379754</v>
      </c>
      <c r="AX52" s="1">
        <v>0.066293794799</v>
      </c>
      <c r="AZ52" s="1">
        <v>3.373611698257</v>
      </c>
      <c r="BB52" s="27">
        <v>-465.408315775274</v>
      </c>
      <c r="BD52" s="45">
        <v>0.5</v>
      </c>
      <c r="BF52" s="42">
        <v>76.51271076051299</v>
      </c>
    </row>
    <row r="55" spans="1:58" ht="12.75">
      <c r="A55" t="s">
        <v>69</v>
      </c>
      <c r="B55" t="s">
        <v>441</v>
      </c>
      <c r="D55" s="1">
        <v>96.976266801572</v>
      </c>
      <c r="F55" s="1">
        <v>44.171252135484</v>
      </c>
      <c r="H55" s="1">
        <v>29.623352794652</v>
      </c>
      <c r="J55" s="1">
        <v>6.132998845576</v>
      </c>
      <c r="L55" s="1">
        <v>0</v>
      </c>
      <c r="N55" s="1">
        <v>0.772576286264</v>
      </c>
      <c r="P55" s="1">
        <v>4.227288746689</v>
      </c>
      <c r="R55" s="1">
        <v>0</v>
      </c>
      <c r="T55" s="1">
        <v>0.239270836618</v>
      </c>
      <c r="V55" s="1">
        <v>0.06890469131900001</v>
      </c>
      <c r="X55" s="1">
        <v>2.566500934367</v>
      </c>
      <c r="Z55" s="1">
        <v>0</v>
      </c>
      <c r="AB55" s="27">
        <v>0.540359</v>
      </c>
      <c r="AD55" s="1">
        <v>52.805014666088</v>
      </c>
      <c r="AF55" s="1">
        <v>37.448490142392004</v>
      </c>
      <c r="AH55" s="1">
        <v>8.588371203534999</v>
      </c>
      <c r="AJ55" s="1">
        <v>0</v>
      </c>
      <c r="AL55" s="1">
        <v>0.560696928893</v>
      </c>
      <c r="AN55" s="1">
        <v>4.1611209617050005</v>
      </c>
      <c r="AP55" s="1">
        <v>0</v>
      </c>
      <c r="AR55" s="1">
        <v>0</v>
      </c>
      <c r="AT55" s="1">
        <v>0</v>
      </c>
      <c r="AV55" s="1">
        <v>0.17686799412700002</v>
      </c>
      <c r="AX55" s="1">
        <v>0.050934058252</v>
      </c>
      <c r="AZ55" s="1">
        <v>1.818533377184</v>
      </c>
      <c r="BB55" s="27">
        <v>35.294242639688</v>
      </c>
      <c r="BD55" s="45">
        <v>0</v>
      </c>
      <c r="BF55" s="42">
        <v>48.844638566131</v>
      </c>
    </row>
    <row r="56" spans="1:58" ht="12.75">
      <c r="A56" t="s">
        <v>70</v>
      </c>
      <c r="B56" t="s">
        <v>442</v>
      </c>
      <c r="D56" s="1">
        <v>101.93967327040001</v>
      </c>
      <c r="F56" s="1">
        <v>48.19017317344</v>
      </c>
      <c r="H56" s="1">
        <v>24.374062286365</v>
      </c>
      <c r="J56" s="1">
        <v>8.512873476825</v>
      </c>
      <c r="L56" s="1">
        <v>0</v>
      </c>
      <c r="N56" s="1">
        <v>2.241330417801</v>
      </c>
      <c r="P56" s="1">
        <v>4.56047602422</v>
      </c>
      <c r="R56" s="1">
        <v>0</v>
      </c>
      <c r="T56" s="1">
        <v>0.33779435541900005</v>
      </c>
      <c r="V56" s="1">
        <v>0.074849631819</v>
      </c>
      <c r="X56" s="1">
        <v>6.485107980991001</v>
      </c>
      <c r="Z56" s="1">
        <v>0</v>
      </c>
      <c r="AB56" s="27">
        <v>1.603679</v>
      </c>
      <c r="AD56" s="1">
        <v>53.74950009696</v>
      </c>
      <c r="AF56" s="1">
        <v>30.812576739314</v>
      </c>
      <c r="AH56" s="1">
        <v>11.921038837377</v>
      </c>
      <c r="AJ56" s="1">
        <v>0</v>
      </c>
      <c r="AL56" s="1">
        <v>1.62664464887</v>
      </c>
      <c r="AN56" s="1">
        <v>4.489093013719</v>
      </c>
      <c r="AP56" s="1">
        <v>0</v>
      </c>
      <c r="AR56" s="1">
        <v>0</v>
      </c>
      <c r="AT56" s="1">
        <v>0</v>
      </c>
      <c r="AV56" s="1">
        <v>0.249696164041</v>
      </c>
      <c r="AX56" s="1">
        <v>0.055328533286</v>
      </c>
      <c r="AZ56" s="1">
        <v>4.595122160353</v>
      </c>
      <c r="BB56" s="27">
        <v>18.265074129771</v>
      </c>
      <c r="BD56" s="45">
        <v>0</v>
      </c>
      <c r="BF56" s="42">
        <v>49.718287589688</v>
      </c>
    </row>
    <row r="57" spans="1:58" ht="12.75">
      <c r="A57" t="s">
        <v>71</v>
      </c>
      <c r="B57" t="s">
        <v>443</v>
      </c>
      <c r="D57" s="1">
        <v>63.287478813411</v>
      </c>
      <c r="F57" s="1">
        <v>29.744332798506</v>
      </c>
      <c r="H57" s="1">
        <v>16.338739259643</v>
      </c>
      <c r="J57" s="1">
        <v>4.616726074933</v>
      </c>
      <c r="L57" s="1">
        <v>0</v>
      </c>
      <c r="N57" s="1">
        <v>1.369361363541</v>
      </c>
      <c r="P57" s="1">
        <v>3.054936503111</v>
      </c>
      <c r="R57" s="1">
        <v>0</v>
      </c>
      <c r="T57" s="1">
        <v>0.226473927353</v>
      </c>
      <c r="V57" s="1">
        <v>0.074000354605</v>
      </c>
      <c r="X57" s="1">
        <v>3.105379315319</v>
      </c>
      <c r="Z57" s="1">
        <v>0</v>
      </c>
      <c r="AB57" s="27">
        <v>0.958716</v>
      </c>
      <c r="AD57" s="1">
        <v>33.543146014906</v>
      </c>
      <c r="AF57" s="1">
        <v>20.65468822335</v>
      </c>
      <c r="AH57" s="1">
        <v>6.465052134352001</v>
      </c>
      <c r="AJ57" s="1">
        <v>0</v>
      </c>
      <c r="AL57" s="1">
        <v>0.993813458597</v>
      </c>
      <c r="AN57" s="1">
        <v>3.0071190026309997</v>
      </c>
      <c r="AP57" s="1">
        <v>0</v>
      </c>
      <c r="AR57" s="1">
        <v>0</v>
      </c>
      <c r="AT57" s="1">
        <v>0</v>
      </c>
      <c r="AV57" s="1">
        <v>0.167408572725</v>
      </c>
      <c r="AX57" s="1">
        <v>0.054700751138</v>
      </c>
      <c r="AZ57" s="1">
        <v>2.2003638721130003</v>
      </c>
      <c r="BB57" s="27">
        <v>14.499969856931</v>
      </c>
      <c r="BD57" s="45">
        <v>0</v>
      </c>
      <c r="BF57" s="42">
        <v>31.027410063788</v>
      </c>
    </row>
    <row r="58" spans="1:58" ht="12.75">
      <c r="A58" t="s">
        <v>72</v>
      </c>
      <c r="B58" t="s">
        <v>444</v>
      </c>
      <c r="D58" s="1">
        <v>148.616581613581</v>
      </c>
      <c r="F58" s="1">
        <v>67.786705660115</v>
      </c>
      <c r="H58" s="1">
        <v>42.190927735118</v>
      </c>
      <c r="J58" s="1">
        <v>12.528924296035</v>
      </c>
      <c r="L58" s="1">
        <v>0</v>
      </c>
      <c r="N58" s="1">
        <v>1.48470726045</v>
      </c>
      <c r="P58" s="1">
        <v>4.965018770836999</v>
      </c>
      <c r="R58" s="1">
        <v>0</v>
      </c>
      <c r="T58" s="1">
        <v>0.885020475157</v>
      </c>
      <c r="V58" s="1">
        <v>0.07558567207099999</v>
      </c>
      <c r="X58" s="1">
        <v>4.620877450446001</v>
      </c>
      <c r="Z58" s="1">
        <v>0</v>
      </c>
      <c r="AB58" s="27">
        <v>1.035644</v>
      </c>
      <c r="AD58" s="1">
        <v>80.829875953466</v>
      </c>
      <c r="AF58" s="1">
        <v>53.335844606765</v>
      </c>
      <c r="AH58" s="1">
        <v>17.544932804441</v>
      </c>
      <c r="AJ58" s="1">
        <v>0</v>
      </c>
      <c r="AL58" s="1">
        <v>1.0775256968670002</v>
      </c>
      <c r="AN58" s="1">
        <v>4.887303640843</v>
      </c>
      <c r="AP58" s="1">
        <v>0</v>
      </c>
      <c r="AR58" s="1">
        <v>0</v>
      </c>
      <c r="AT58" s="1">
        <v>0</v>
      </c>
      <c r="AV58" s="1">
        <v>0.6542034057099999</v>
      </c>
      <c r="AX58" s="1">
        <v>0.055872611147000005</v>
      </c>
      <c r="AZ58" s="1">
        <v>3.2741931876940003</v>
      </c>
      <c r="BB58" s="27">
        <v>48.74825792741</v>
      </c>
      <c r="BD58" s="45">
        <v>0</v>
      </c>
      <c r="BF58" s="42">
        <v>74.767635256956</v>
      </c>
    </row>
    <row r="59" spans="1:58" ht="12.75">
      <c r="A59" t="s">
        <v>73</v>
      </c>
      <c r="B59" t="s">
        <v>445</v>
      </c>
      <c r="D59" s="1">
        <v>66.57542354870499</v>
      </c>
      <c r="F59" s="1">
        <v>31.365219084835</v>
      </c>
      <c r="H59" s="1">
        <v>14.383847063966</v>
      </c>
      <c r="J59" s="1">
        <v>5.647044079762</v>
      </c>
      <c r="L59" s="1">
        <v>0</v>
      </c>
      <c r="N59" s="1">
        <v>1.905496985898</v>
      </c>
      <c r="P59" s="1">
        <v>3.791727391491</v>
      </c>
      <c r="R59" s="1">
        <v>0</v>
      </c>
      <c r="T59" s="1">
        <v>0.226473927353</v>
      </c>
      <c r="V59" s="1">
        <v>0.080171769029</v>
      </c>
      <c r="X59" s="1">
        <v>5.3304578673369996</v>
      </c>
      <c r="Z59" s="1">
        <v>0</v>
      </c>
      <c r="AB59" s="27">
        <v>0</v>
      </c>
      <c r="AD59" s="1">
        <v>35.21020446387</v>
      </c>
      <c r="AF59" s="1">
        <v>18.183402760604</v>
      </c>
      <c r="AH59" s="1">
        <v>7.907862365685</v>
      </c>
      <c r="AJ59" s="1">
        <v>0</v>
      </c>
      <c r="AL59" s="1">
        <v>1.382913670796</v>
      </c>
      <c r="AN59" s="1">
        <v>3.732377245856</v>
      </c>
      <c r="AP59" s="1">
        <v>0</v>
      </c>
      <c r="AR59" s="1">
        <v>0</v>
      </c>
      <c r="AT59" s="1">
        <v>0</v>
      </c>
      <c r="AV59" s="1">
        <v>0.167408572725</v>
      </c>
      <c r="AX59" s="1">
        <v>0.059262634745</v>
      </c>
      <c r="AZ59" s="1">
        <v>3.776977213459</v>
      </c>
      <c r="BB59" s="27">
        <v>10.032893562856</v>
      </c>
      <c r="BD59" s="45">
        <v>0</v>
      </c>
      <c r="BF59" s="42">
        <v>32.56943912908</v>
      </c>
    </row>
    <row r="61" spans="1:58" ht="12.75">
      <c r="A61" t="s">
        <v>74</v>
      </c>
      <c r="B61" t="s">
        <v>446</v>
      </c>
      <c r="D61" s="1">
        <v>126.799460446484</v>
      </c>
      <c r="F61" s="1">
        <v>59.035412072757</v>
      </c>
      <c r="H61" s="1">
        <v>32.446670583416996</v>
      </c>
      <c r="J61" s="1">
        <v>9.189560600413</v>
      </c>
      <c r="L61" s="1">
        <v>0</v>
      </c>
      <c r="N61" s="1">
        <v>2.121072405793</v>
      </c>
      <c r="P61" s="1">
        <v>5.417544391182</v>
      </c>
      <c r="R61" s="1">
        <v>0</v>
      </c>
      <c r="T61" s="1">
        <v>0.534840826836</v>
      </c>
      <c r="V61" s="1">
        <v>0.08028500599</v>
      </c>
      <c r="X61" s="1">
        <v>9.245438259126</v>
      </c>
      <c r="Z61" s="1">
        <v>0</v>
      </c>
      <c r="AB61" s="27">
        <v>0</v>
      </c>
      <c r="AD61" s="1">
        <v>67.764048373727</v>
      </c>
      <c r="AF61" s="1">
        <v>41.017599591762</v>
      </c>
      <c r="AH61" s="1">
        <v>12.868640549420999</v>
      </c>
      <c r="AJ61" s="1">
        <v>0</v>
      </c>
      <c r="AL61" s="1">
        <v>1.539367445044</v>
      </c>
      <c r="AN61" s="1">
        <v>5.332746088085001</v>
      </c>
      <c r="AP61" s="1">
        <v>0</v>
      </c>
      <c r="AR61" s="1">
        <v>0</v>
      </c>
      <c r="AT61" s="1">
        <v>0</v>
      </c>
      <c r="AV61" s="1">
        <v>0.395352085348</v>
      </c>
      <c r="AX61" s="1">
        <v>0.059346339031000006</v>
      </c>
      <c r="AZ61" s="1">
        <v>6.550996275037</v>
      </c>
      <c r="BB61" s="27">
        <v>33.23227299602</v>
      </c>
      <c r="BD61" s="45">
        <v>0</v>
      </c>
      <c r="BF61" s="42">
        <v>62.681744745696996</v>
      </c>
    </row>
    <row r="62" spans="1:58" ht="12.75">
      <c r="A62" t="s">
        <v>75</v>
      </c>
      <c r="B62" t="s">
        <v>447</v>
      </c>
      <c r="D62" s="1">
        <v>130.523204778437</v>
      </c>
      <c r="F62" s="1">
        <v>59.958010902234</v>
      </c>
      <c r="H62" s="1">
        <v>36.218674119253</v>
      </c>
      <c r="J62" s="1">
        <v>10.592135450071</v>
      </c>
      <c r="L62" s="1">
        <v>0</v>
      </c>
      <c r="N62" s="1">
        <v>1.8161498911840002</v>
      </c>
      <c r="P62" s="1">
        <v>5.350773477692</v>
      </c>
      <c r="R62" s="1">
        <v>0</v>
      </c>
      <c r="T62" s="1">
        <v>0.585509838603</v>
      </c>
      <c r="V62" s="1">
        <v>0.07162237840499999</v>
      </c>
      <c r="X62" s="1">
        <v>4.0583667470260005</v>
      </c>
      <c r="Z62" s="1">
        <v>0</v>
      </c>
      <c r="AB62" s="27">
        <v>1.264779</v>
      </c>
      <c r="AD62" s="1">
        <v>70.565193876203</v>
      </c>
      <c r="AF62" s="1">
        <v>45.785994250125</v>
      </c>
      <c r="AH62" s="1">
        <v>14.832742247939</v>
      </c>
      <c r="AJ62" s="1">
        <v>0</v>
      </c>
      <c r="AL62" s="1">
        <v>1.318070052758</v>
      </c>
      <c r="AN62" s="1">
        <v>5.267020308655001</v>
      </c>
      <c r="AP62" s="1">
        <v>0</v>
      </c>
      <c r="AR62" s="1">
        <v>0</v>
      </c>
      <c r="AT62" s="1">
        <v>0</v>
      </c>
      <c r="AV62" s="1">
        <v>0.43280640532299997</v>
      </c>
      <c r="AX62" s="1">
        <v>0.052942961124</v>
      </c>
      <c r="AZ62" s="1">
        <v>2.875617650278</v>
      </c>
      <c r="BB62" s="27">
        <v>29.508852467843</v>
      </c>
      <c r="BD62" s="45">
        <v>0</v>
      </c>
      <c r="BF62" s="42">
        <v>65.272804335488</v>
      </c>
    </row>
    <row r="63" spans="1:58" ht="12.75">
      <c r="A63" t="s">
        <v>76</v>
      </c>
      <c r="B63" t="s">
        <v>448</v>
      </c>
      <c r="D63" s="1">
        <v>125.12193878145399</v>
      </c>
      <c r="F63" s="1">
        <v>57.248175744221</v>
      </c>
      <c r="H63" s="1">
        <v>36.634355104873</v>
      </c>
      <c r="J63" s="1">
        <v>9.232841714026</v>
      </c>
      <c r="L63" s="1">
        <v>0</v>
      </c>
      <c r="N63" s="1">
        <v>1.748381387086</v>
      </c>
      <c r="P63" s="1">
        <v>5.003359446345</v>
      </c>
      <c r="R63" s="1">
        <v>0</v>
      </c>
      <c r="T63" s="1">
        <v>0.309644778618</v>
      </c>
      <c r="V63" s="1">
        <v>0.076151856881</v>
      </c>
      <c r="X63" s="1">
        <v>3.039838456392</v>
      </c>
      <c r="Z63" s="1">
        <v>0</v>
      </c>
      <c r="AB63" s="27">
        <v>1.203603</v>
      </c>
      <c r="AD63" s="1">
        <v>67.87376303723299</v>
      </c>
      <c r="AF63" s="1">
        <v>46.311479174141</v>
      </c>
      <c r="AH63" s="1">
        <v>12.929249442260002</v>
      </c>
      <c r="AJ63" s="1">
        <v>0</v>
      </c>
      <c r="AL63" s="1">
        <v>1.268887088177</v>
      </c>
      <c r="AN63" s="1">
        <v>4.925044187586</v>
      </c>
      <c r="AP63" s="1">
        <v>0</v>
      </c>
      <c r="AR63" s="1">
        <v>0</v>
      </c>
      <c r="AT63" s="1">
        <v>0</v>
      </c>
      <c r="AV63" s="1">
        <v>0.228888115494</v>
      </c>
      <c r="AX63" s="1">
        <v>0.056291132578999994</v>
      </c>
      <c r="AZ63" s="1">
        <v>2.153923896996</v>
      </c>
      <c r="BB63" s="27">
        <v>35.571246875929994</v>
      </c>
      <c r="BD63" s="45">
        <v>0</v>
      </c>
      <c r="BF63" s="42">
        <v>62.783230809441</v>
      </c>
    </row>
    <row r="64" spans="1:58" ht="12.75">
      <c r="A64" t="s">
        <v>77</v>
      </c>
      <c r="B64" t="s">
        <v>449</v>
      </c>
      <c r="D64" s="1">
        <v>137.094963017216</v>
      </c>
      <c r="F64" s="1">
        <v>62.059766340492004</v>
      </c>
      <c r="H64" s="1">
        <v>40.710134696135995</v>
      </c>
      <c r="J64" s="1">
        <v>11.212676314225</v>
      </c>
      <c r="L64" s="1">
        <v>0</v>
      </c>
      <c r="N64" s="1">
        <v>1.477726036527</v>
      </c>
      <c r="P64" s="1">
        <v>4.938374384276</v>
      </c>
      <c r="R64" s="1">
        <v>0</v>
      </c>
      <c r="T64" s="1">
        <v>0.422242519635</v>
      </c>
      <c r="V64" s="1">
        <v>0.07439668397100001</v>
      </c>
      <c r="X64" s="1">
        <v>2.214241705721</v>
      </c>
      <c r="Z64" s="1">
        <v>0</v>
      </c>
      <c r="AB64" s="27">
        <v>1.009974</v>
      </c>
      <c r="AD64" s="1">
        <v>75.035196676724</v>
      </c>
      <c r="AF64" s="1">
        <v>51.463893652812</v>
      </c>
      <c r="AH64" s="1">
        <v>15.701719305087</v>
      </c>
      <c r="AJ64" s="1">
        <v>0</v>
      </c>
      <c r="AL64" s="1">
        <v>1.072459076413</v>
      </c>
      <c r="AN64" s="1">
        <v>4.861076306475001</v>
      </c>
      <c r="AP64" s="1">
        <v>0</v>
      </c>
      <c r="AR64" s="1">
        <v>0</v>
      </c>
      <c r="AT64" s="1">
        <v>0</v>
      </c>
      <c r="AV64" s="1">
        <v>0.31211989116</v>
      </c>
      <c r="AX64" s="1">
        <v>0.054993716139999996</v>
      </c>
      <c r="AZ64" s="1">
        <v>1.5689347286370001</v>
      </c>
      <c r="BB64" s="27">
        <v>55.219711069935</v>
      </c>
      <c r="BD64" s="45">
        <v>0</v>
      </c>
      <c r="BF64" s="42">
        <v>69.40755692597</v>
      </c>
    </row>
    <row r="65" spans="1:58" ht="12.75">
      <c r="A65" t="s">
        <v>78</v>
      </c>
      <c r="B65" t="s">
        <v>450</v>
      </c>
      <c r="D65" s="1">
        <v>66.960706415904</v>
      </c>
      <c r="F65" s="1">
        <v>30.650337876031</v>
      </c>
      <c r="H65" s="1">
        <v>17.688915281602</v>
      </c>
      <c r="J65" s="1">
        <v>5.766712628023001</v>
      </c>
      <c r="L65" s="1">
        <v>0</v>
      </c>
      <c r="N65" s="1">
        <v>1.49078252842</v>
      </c>
      <c r="P65" s="1">
        <v>2.6799746596619998</v>
      </c>
      <c r="R65" s="1">
        <v>0</v>
      </c>
      <c r="T65" s="1">
        <v>0.281495201818</v>
      </c>
      <c r="V65" s="1">
        <v>0.070433390305</v>
      </c>
      <c r="X65" s="1">
        <v>2.672024186201</v>
      </c>
      <c r="Z65" s="1">
        <v>0</v>
      </c>
      <c r="AB65" s="27">
        <v>0</v>
      </c>
      <c r="AD65" s="1">
        <v>36.310368539874005</v>
      </c>
      <c r="AF65" s="1">
        <v>22.361519107732</v>
      </c>
      <c r="AH65" s="1">
        <v>8.075440729832</v>
      </c>
      <c r="AJ65" s="1">
        <v>0</v>
      </c>
      <c r="AL65" s="1">
        <v>1.081934820151</v>
      </c>
      <c r="AN65" s="1">
        <v>2.638026262552</v>
      </c>
      <c r="AP65" s="1">
        <v>0</v>
      </c>
      <c r="AR65" s="1">
        <v>0</v>
      </c>
      <c r="AT65" s="1">
        <v>0</v>
      </c>
      <c r="AV65" s="1">
        <v>0.20808006694700001</v>
      </c>
      <c r="AX65" s="1">
        <v>0.052064066118000005</v>
      </c>
      <c r="AZ65" s="1">
        <v>1.893303486542</v>
      </c>
      <c r="BB65" s="27">
        <v>21.113423625972</v>
      </c>
      <c r="BD65" s="45">
        <v>0</v>
      </c>
      <c r="BF65" s="42">
        <v>33.587090899383</v>
      </c>
    </row>
    <row r="67" spans="1:58" ht="12.75">
      <c r="A67" t="s">
        <v>79</v>
      </c>
      <c r="B67" t="s">
        <v>451</v>
      </c>
      <c r="D67" s="1">
        <v>60.754039118898</v>
      </c>
      <c r="F67" s="1">
        <v>29.127420633693</v>
      </c>
      <c r="H67" s="1">
        <v>14.769939477453999</v>
      </c>
      <c r="J67" s="1">
        <v>3.9673508537110003</v>
      </c>
      <c r="L67" s="1">
        <v>0</v>
      </c>
      <c r="N67" s="1">
        <v>1.545598342071</v>
      </c>
      <c r="P67" s="1">
        <v>2.825765840567</v>
      </c>
      <c r="R67" s="1">
        <v>0</v>
      </c>
      <c r="T67" s="1">
        <v>0.226473927353</v>
      </c>
      <c r="V67" s="1">
        <v>0.07473639485700001</v>
      </c>
      <c r="X67" s="1">
        <v>4.61994479768</v>
      </c>
      <c r="Z67" s="1">
        <v>0</v>
      </c>
      <c r="AB67" s="27">
        <v>1.097611</v>
      </c>
      <c r="AD67" s="1">
        <v>31.626618485204997</v>
      </c>
      <c r="AF67" s="1">
        <v>18.671483162602</v>
      </c>
      <c r="AH67" s="1">
        <v>5.555696761775</v>
      </c>
      <c r="AJ67" s="1">
        <v>0</v>
      </c>
      <c r="AL67" s="1">
        <v>1.121717374852</v>
      </c>
      <c r="AN67" s="1">
        <v>2.781535441898</v>
      </c>
      <c r="AP67" s="1">
        <v>0</v>
      </c>
      <c r="AR67" s="1">
        <v>0</v>
      </c>
      <c r="AT67" s="1">
        <v>0</v>
      </c>
      <c r="AV67" s="1">
        <v>0.167408572725</v>
      </c>
      <c r="AX67" s="1">
        <v>0.055244828999</v>
      </c>
      <c r="AZ67" s="1">
        <v>3.273532342353</v>
      </c>
      <c r="BB67" s="27">
        <v>9.462167478793999</v>
      </c>
      <c r="BD67" s="45">
        <v>0</v>
      </c>
      <c r="BF67" s="42">
        <v>29.254622098814</v>
      </c>
    </row>
    <row r="68" spans="1:58" ht="12.75">
      <c r="A68" t="s">
        <v>80</v>
      </c>
      <c r="B68" t="s">
        <v>452</v>
      </c>
      <c r="D68" s="1">
        <v>81.07756606175201</v>
      </c>
      <c r="F68" s="1">
        <v>37.861479098844995</v>
      </c>
      <c r="H68" s="1">
        <v>21.247601079745</v>
      </c>
      <c r="J68" s="1">
        <v>6.21936081835</v>
      </c>
      <c r="L68" s="1">
        <v>0</v>
      </c>
      <c r="N68" s="1">
        <v>1.5903465688010001</v>
      </c>
      <c r="P68" s="1">
        <v>3.759106191981</v>
      </c>
      <c r="R68" s="1">
        <v>0</v>
      </c>
      <c r="T68" s="1">
        <v>0.259819948416</v>
      </c>
      <c r="V68" s="1">
        <v>0.07162237840499999</v>
      </c>
      <c r="X68" s="1">
        <v>3.5946871131469997</v>
      </c>
      <c r="Z68" s="1">
        <v>0</v>
      </c>
      <c r="AB68" s="27">
        <v>1.118935</v>
      </c>
      <c r="AD68" s="1">
        <v>43.216086962907</v>
      </c>
      <c r="AF68" s="1">
        <v>26.86024722117</v>
      </c>
      <c r="AH68" s="1">
        <v>8.709308562033</v>
      </c>
      <c r="AJ68" s="1">
        <v>0</v>
      </c>
      <c r="AL68" s="1">
        <v>1.154193382396</v>
      </c>
      <c r="AN68" s="1">
        <v>3.700266650813</v>
      </c>
      <c r="AP68" s="1">
        <v>0</v>
      </c>
      <c r="AR68" s="1">
        <v>0</v>
      </c>
      <c r="AT68" s="1">
        <v>0</v>
      </c>
      <c r="AV68" s="1">
        <v>0.192057810973</v>
      </c>
      <c r="AX68" s="1">
        <v>0.052942961124</v>
      </c>
      <c r="AZ68" s="1">
        <v>2.547070374398</v>
      </c>
      <c r="BB68" s="27">
        <v>-60.790469051449</v>
      </c>
      <c r="BD68" s="45">
        <v>0.5</v>
      </c>
      <c r="BF68" s="42">
        <v>39.974880440689</v>
      </c>
    </row>
    <row r="69" spans="1:58" ht="12.75">
      <c r="A69" t="s">
        <v>81</v>
      </c>
      <c r="B69" t="s">
        <v>453</v>
      </c>
      <c r="D69" s="1">
        <v>84.2498150908</v>
      </c>
      <c r="F69" s="1">
        <v>39.130175826637995</v>
      </c>
      <c r="H69" s="1">
        <v>21.669933215968</v>
      </c>
      <c r="J69" s="1">
        <v>7.097196689318</v>
      </c>
      <c r="L69" s="1">
        <v>0</v>
      </c>
      <c r="N69" s="1">
        <v>1.3654180619399998</v>
      </c>
      <c r="P69" s="1">
        <v>3.985674385884</v>
      </c>
      <c r="R69" s="1">
        <v>0</v>
      </c>
      <c r="T69" s="1">
        <v>0.29359966705</v>
      </c>
      <c r="V69" s="1">
        <v>0.073887117643</v>
      </c>
      <c r="X69" s="1">
        <v>3.670832688835</v>
      </c>
      <c r="Z69" s="1">
        <v>0</v>
      </c>
      <c r="AB69" s="27">
        <v>0.973634</v>
      </c>
      <c r="AD69" s="1">
        <v>45.119639264162</v>
      </c>
      <c r="AF69" s="1">
        <v>27.394140226119</v>
      </c>
      <c r="AH69" s="1">
        <v>9.938589784072</v>
      </c>
      <c r="AJ69" s="1">
        <v>0</v>
      </c>
      <c r="AL69" s="1">
        <v>0.9909516090460001</v>
      </c>
      <c r="AN69" s="1">
        <v>3.9232884781340003</v>
      </c>
      <c r="AP69" s="1">
        <v>0</v>
      </c>
      <c r="AR69" s="1">
        <v>0</v>
      </c>
      <c r="AT69" s="1">
        <v>0</v>
      </c>
      <c r="AV69" s="1">
        <v>0.217027636638</v>
      </c>
      <c r="AX69" s="1">
        <v>0.054617046852</v>
      </c>
      <c r="AZ69" s="1">
        <v>2.601024483302</v>
      </c>
      <c r="BB69" s="27">
        <v>0.531074638336</v>
      </c>
      <c r="BD69" s="45">
        <v>0</v>
      </c>
      <c r="BF69" s="42">
        <v>41.735666319349995</v>
      </c>
    </row>
    <row r="70" spans="1:58" ht="12.75">
      <c r="A70" t="s">
        <v>82</v>
      </c>
      <c r="B70" t="s">
        <v>454</v>
      </c>
      <c r="D70" s="1">
        <v>37.735346118903</v>
      </c>
      <c r="F70" s="1">
        <v>17.541829365758</v>
      </c>
      <c r="H70" s="1">
        <v>8.325953625431</v>
      </c>
      <c r="J70" s="1">
        <v>3.791926637741</v>
      </c>
      <c r="L70" s="1">
        <v>0</v>
      </c>
      <c r="N70" s="1">
        <v>1.22577801325</v>
      </c>
      <c r="P70" s="1">
        <v>1.7581726588659998</v>
      </c>
      <c r="R70" s="1">
        <v>0</v>
      </c>
      <c r="T70" s="1">
        <v>0.226473927353</v>
      </c>
      <c r="V70" s="1">
        <v>0.068225269548</v>
      </c>
      <c r="X70" s="1">
        <v>2.1452992335700003</v>
      </c>
      <c r="Z70" s="1">
        <v>0</v>
      </c>
      <c r="AB70" s="27">
        <v>0</v>
      </c>
      <c r="AD70" s="1">
        <v>20.193516753145</v>
      </c>
      <c r="AF70" s="1">
        <v>10.525290450047999</v>
      </c>
      <c r="AH70" s="1">
        <v>5.310040709528</v>
      </c>
      <c r="AJ70" s="1">
        <v>0</v>
      </c>
      <c r="AL70" s="1">
        <v>0.8896078998970001</v>
      </c>
      <c r="AN70" s="1">
        <v>1.73065279982</v>
      </c>
      <c r="AP70" s="1">
        <v>0</v>
      </c>
      <c r="AR70" s="1">
        <v>0</v>
      </c>
      <c r="AT70" s="1">
        <v>0</v>
      </c>
      <c r="AV70" s="1">
        <v>0.167408572725</v>
      </c>
      <c r="AX70" s="1">
        <v>0.050431832533</v>
      </c>
      <c r="AZ70" s="1">
        <v>1.520084488594</v>
      </c>
      <c r="BB70" s="27">
        <v>-4.493208258869</v>
      </c>
      <c r="BD70" s="45">
        <v>0.182009</v>
      </c>
      <c r="BF70" s="42">
        <v>18.679002996659</v>
      </c>
    </row>
    <row r="71" spans="1:58" ht="12.75">
      <c r="A71" t="s">
        <v>83</v>
      </c>
      <c r="B71" t="s">
        <v>455</v>
      </c>
      <c r="D71" s="1">
        <v>62.194463053445</v>
      </c>
      <c r="F71" s="1">
        <v>29.283789659019</v>
      </c>
      <c r="H71" s="1">
        <v>14.375754668261001</v>
      </c>
      <c r="J71" s="1">
        <v>5.810586478552</v>
      </c>
      <c r="L71" s="1">
        <v>0</v>
      </c>
      <c r="N71" s="1">
        <v>1.188294157721</v>
      </c>
      <c r="P71" s="1">
        <v>2.6312974014829997</v>
      </c>
      <c r="R71" s="1">
        <v>0</v>
      </c>
      <c r="T71" s="1">
        <v>0.226473927353</v>
      </c>
      <c r="V71" s="1">
        <v>0.072131944733</v>
      </c>
      <c r="X71" s="1">
        <v>4.131416080916</v>
      </c>
      <c r="Z71" s="1">
        <v>0</v>
      </c>
      <c r="AB71" s="27">
        <v>0.847835</v>
      </c>
      <c r="AD71" s="1">
        <v>32.910673394427</v>
      </c>
      <c r="AF71" s="1">
        <v>18.173172723414</v>
      </c>
      <c r="AH71" s="1">
        <v>8.136879664349</v>
      </c>
      <c r="AJ71" s="1">
        <v>0</v>
      </c>
      <c r="AL71" s="1">
        <v>0.862404006829</v>
      </c>
      <c r="AN71" s="1">
        <v>2.59011092686</v>
      </c>
      <c r="AP71" s="1">
        <v>0</v>
      </c>
      <c r="AR71" s="1">
        <v>0</v>
      </c>
      <c r="AT71" s="1">
        <v>0</v>
      </c>
      <c r="AV71" s="1">
        <v>0.167408572725</v>
      </c>
      <c r="AX71" s="1">
        <v>0.053319630413</v>
      </c>
      <c r="AZ71" s="1">
        <v>2.927377869837</v>
      </c>
      <c r="BB71" s="27">
        <v>7.906361127125</v>
      </c>
      <c r="BD71" s="45">
        <v>0</v>
      </c>
      <c r="BF71" s="42">
        <v>30.442372889845</v>
      </c>
    </row>
    <row r="73" spans="1:58" ht="12.75">
      <c r="A73" t="s">
        <v>84</v>
      </c>
      <c r="B73" t="s">
        <v>456</v>
      </c>
      <c r="D73" s="1">
        <v>185.780047658792</v>
      </c>
      <c r="F73" s="1">
        <v>83.76406972173301</v>
      </c>
      <c r="H73" s="1">
        <v>54.978224477673</v>
      </c>
      <c r="J73" s="1">
        <v>15.428943715075999</v>
      </c>
      <c r="L73" s="1">
        <v>0</v>
      </c>
      <c r="N73" s="1">
        <v>1.031231612981</v>
      </c>
      <c r="P73" s="1">
        <v>7.024395100098</v>
      </c>
      <c r="R73" s="1">
        <v>0</v>
      </c>
      <c r="T73" s="1">
        <v>0.394092942834</v>
      </c>
      <c r="V73" s="1">
        <v>0.08311593003800001</v>
      </c>
      <c r="X73" s="1">
        <v>4.083486943033</v>
      </c>
      <c r="Z73" s="1">
        <v>0</v>
      </c>
      <c r="AB73" s="27">
        <v>0.740579</v>
      </c>
      <c r="AD73" s="1">
        <v>102.015977937059</v>
      </c>
      <c r="AF73" s="1">
        <v>69.50096134189201</v>
      </c>
      <c r="AH73" s="1">
        <v>21.605987419858998</v>
      </c>
      <c r="AJ73" s="1">
        <v>0</v>
      </c>
      <c r="AL73" s="1">
        <v>0.748415928182</v>
      </c>
      <c r="AN73" s="1">
        <v>6.91444551007</v>
      </c>
      <c r="AP73" s="1">
        <v>0</v>
      </c>
      <c r="AR73" s="1">
        <v>0</v>
      </c>
      <c r="AT73" s="1">
        <v>0</v>
      </c>
      <c r="AV73" s="1">
        <v>0.291311842613</v>
      </c>
      <c r="AX73" s="1">
        <v>0.06143894619</v>
      </c>
      <c r="AZ73" s="1">
        <v>2.893416948252</v>
      </c>
      <c r="BB73" s="27">
        <v>71.178799145232</v>
      </c>
      <c r="BD73" s="45">
        <v>0</v>
      </c>
      <c r="BF73" s="42">
        <v>94.36477959178</v>
      </c>
    </row>
    <row r="74" spans="1:58" ht="12.75">
      <c r="A74" t="s">
        <v>85</v>
      </c>
      <c r="B74" t="s">
        <v>457</v>
      </c>
      <c r="D74" s="1">
        <v>90.20784271631899</v>
      </c>
      <c r="F74" s="1">
        <v>41.300441547411005</v>
      </c>
      <c r="H74" s="1">
        <v>25.765170480259002</v>
      </c>
      <c r="J74" s="1">
        <v>7.321574917682001</v>
      </c>
      <c r="L74" s="1">
        <v>0</v>
      </c>
      <c r="N74" s="1">
        <v>1.435109776164</v>
      </c>
      <c r="P74" s="1">
        <v>3.457604018515</v>
      </c>
      <c r="R74" s="1">
        <v>0</v>
      </c>
      <c r="T74" s="1">
        <v>0.242085907535</v>
      </c>
      <c r="V74" s="1">
        <v>0.070546627267</v>
      </c>
      <c r="X74" s="1">
        <v>1.98618181999</v>
      </c>
      <c r="Z74" s="1">
        <v>0</v>
      </c>
      <c r="AB74" s="27">
        <v>1.022168</v>
      </c>
      <c r="AD74" s="1">
        <v>48.907401168908</v>
      </c>
      <c r="AF74" s="1">
        <v>32.571152206688005</v>
      </c>
      <c r="AH74" s="1">
        <v>10.252798797264001</v>
      </c>
      <c r="AJ74" s="1">
        <v>0</v>
      </c>
      <c r="AL74" s="1">
        <v>1.041530342602</v>
      </c>
      <c r="AN74" s="1">
        <v>3.4034837506630002</v>
      </c>
      <c r="AP74" s="1">
        <v>0</v>
      </c>
      <c r="AR74" s="1">
        <v>0</v>
      </c>
      <c r="AT74" s="1">
        <v>0</v>
      </c>
      <c r="AV74" s="1">
        <v>0.178948882686</v>
      </c>
      <c r="AX74" s="1">
        <v>0.052147770404</v>
      </c>
      <c r="AZ74" s="1">
        <v>1.4073394186</v>
      </c>
      <c r="BB74" s="27">
        <v>31.702255678759002</v>
      </c>
      <c r="BD74" s="45">
        <v>0</v>
      </c>
      <c r="BF74" s="42">
        <v>45.23934608124</v>
      </c>
    </row>
    <row r="75" spans="1:58" ht="12.75">
      <c r="A75" t="s">
        <v>86</v>
      </c>
      <c r="B75" t="s">
        <v>458</v>
      </c>
      <c r="D75" s="1">
        <v>41.031219663308</v>
      </c>
      <c r="F75" s="1">
        <v>20.372028373196</v>
      </c>
      <c r="H75" s="1">
        <v>0.87016597456</v>
      </c>
      <c r="J75" s="1">
        <v>8.623758606982</v>
      </c>
      <c r="L75" s="1">
        <v>0</v>
      </c>
      <c r="N75" s="1">
        <v>1.657254674246</v>
      </c>
      <c r="P75" s="1">
        <v>2.057881316184</v>
      </c>
      <c r="R75" s="1">
        <v>0</v>
      </c>
      <c r="T75" s="1">
        <v>0.33779435541900005</v>
      </c>
      <c r="V75" s="1">
        <v>0.0737172622</v>
      </c>
      <c r="X75" s="1">
        <v>5.574984183605</v>
      </c>
      <c r="Z75" s="1">
        <v>0</v>
      </c>
      <c r="AB75" s="27">
        <v>1.176472</v>
      </c>
      <c r="AD75" s="1">
        <v>20.659191290112</v>
      </c>
      <c r="AF75" s="1">
        <v>1.100024097422</v>
      </c>
      <c r="AH75" s="1">
        <v>12.076317304359</v>
      </c>
      <c r="AJ75" s="1">
        <v>0</v>
      </c>
      <c r="AL75" s="1">
        <v>1.202751913001</v>
      </c>
      <c r="AN75" s="1">
        <v>2.0256702568950002</v>
      </c>
      <c r="AP75" s="1">
        <v>0</v>
      </c>
      <c r="AR75" s="1">
        <v>0</v>
      </c>
      <c r="AT75" s="1">
        <v>0</v>
      </c>
      <c r="AV75" s="1">
        <v>0.249696164041</v>
      </c>
      <c r="AX75" s="1">
        <v>0.054491490422</v>
      </c>
      <c r="AZ75" s="1">
        <v>3.9502400639729998</v>
      </c>
      <c r="BB75" s="27">
        <v>-3.792686235831</v>
      </c>
      <c r="BD75" s="45">
        <v>0.155108</v>
      </c>
      <c r="BF75" s="42">
        <v>19.109751943354</v>
      </c>
    </row>
    <row r="76" spans="1:58" ht="12.75">
      <c r="A76" t="s">
        <v>87</v>
      </c>
      <c r="B76" t="s">
        <v>459</v>
      </c>
      <c r="D76" s="1">
        <v>66.06771986850801</v>
      </c>
      <c r="F76" s="1">
        <v>32.739204182334</v>
      </c>
      <c r="H76" s="1">
        <v>12.394697729286</v>
      </c>
      <c r="J76" s="1">
        <v>4.431274832603</v>
      </c>
      <c r="L76" s="1">
        <v>0</v>
      </c>
      <c r="N76" s="1">
        <v>1.216221936789</v>
      </c>
      <c r="P76" s="1">
        <v>2.664725989941</v>
      </c>
      <c r="R76" s="1">
        <v>0</v>
      </c>
      <c r="T76" s="1">
        <v>0.226473927353</v>
      </c>
      <c r="V76" s="1">
        <v>0.07077310119</v>
      </c>
      <c r="X76" s="1">
        <v>10.907869665171999</v>
      </c>
      <c r="Z76" s="1">
        <v>0</v>
      </c>
      <c r="AB76" s="27">
        <v>0.827167</v>
      </c>
      <c r="AD76" s="1">
        <v>33.328515686174</v>
      </c>
      <c r="AF76" s="1">
        <v>15.668810986746</v>
      </c>
      <c r="AH76" s="1">
        <v>6.2053546927920005</v>
      </c>
      <c r="AJ76" s="1">
        <v>0</v>
      </c>
      <c r="AL76" s="1">
        <v>0.88267258125</v>
      </c>
      <c r="AN76" s="1">
        <v>2.6230162731670004</v>
      </c>
      <c r="AP76" s="1">
        <v>0</v>
      </c>
      <c r="AR76" s="1">
        <v>0</v>
      </c>
      <c r="AT76" s="1">
        <v>0</v>
      </c>
      <c r="AV76" s="1">
        <v>0.167408572725</v>
      </c>
      <c r="AX76" s="1">
        <v>0.052315178977000006</v>
      </c>
      <c r="AZ76" s="1">
        <v>7.728937400517</v>
      </c>
      <c r="BB76" s="27">
        <v>17.621568670421002</v>
      </c>
      <c r="BD76" s="45">
        <v>0</v>
      </c>
      <c r="BF76" s="42">
        <v>30.828877009711</v>
      </c>
    </row>
    <row r="77" spans="1:58" ht="12.75">
      <c r="A77" t="s">
        <v>88</v>
      </c>
      <c r="B77" t="s">
        <v>460</v>
      </c>
      <c r="D77" s="1">
        <v>118.61539055296</v>
      </c>
      <c r="F77" s="1">
        <v>54.409695627242996</v>
      </c>
      <c r="H77" s="1">
        <v>33.233262597934</v>
      </c>
      <c r="J77" s="1">
        <v>9.351241981667</v>
      </c>
      <c r="L77" s="1">
        <v>0</v>
      </c>
      <c r="N77" s="1">
        <v>1.260365808433</v>
      </c>
      <c r="P77" s="1">
        <v>4.830503719161</v>
      </c>
      <c r="R77" s="1">
        <v>0</v>
      </c>
      <c r="T77" s="1">
        <v>0.281495201818</v>
      </c>
      <c r="V77" s="1">
        <v>0.072018707771</v>
      </c>
      <c r="X77" s="1">
        <v>4.470653610457999</v>
      </c>
      <c r="Z77" s="1">
        <v>0</v>
      </c>
      <c r="AB77" s="27">
        <v>0.910154</v>
      </c>
      <c r="AD77" s="1">
        <v>64.205694925717</v>
      </c>
      <c r="AF77" s="1">
        <v>42.011973304484</v>
      </c>
      <c r="AH77" s="1">
        <v>13.095051764207</v>
      </c>
      <c r="AJ77" s="1">
        <v>0</v>
      </c>
      <c r="AL77" s="1">
        <v>0.914709978334</v>
      </c>
      <c r="AN77" s="1">
        <v>4.7548940907190005</v>
      </c>
      <c r="AP77" s="1">
        <v>0</v>
      </c>
      <c r="AR77" s="1">
        <v>0</v>
      </c>
      <c r="AT77" s="1">
        <v>0</v>
      </c>
      <c r="AV77" s="1">
        <v>0.20808006694700001</v>
      </c>
      <c r="AX77" s="1">
        <v>0.053235926127</v>
      </c>
      <c r="AZ77" s="1">
        <v>3.167749794898</v>
      </c>
      <c r="BB77" s="27">
        <v>46.211988209124</v>
      </c>
      <c r="BD77" s="45">
        <v>0</v>
      </c>
      <c r="BF77" s="42">
        <v>59.390267806287994</v>
      </c>
    </row>
    <row r="79" spans="1:58" ht="12.75">
      <c r="A79" t="s">
        <v>16</v>
      </c>
      <c r="B79" t="s">
        <v>416</v>
      </c>
      <c r="D79" s="1">
        <v>1153.10659307236</v>
      </c>
      <c r="F79" s="1">
        <v>164.670725050645</v>
      </c>
      <c r="H79" s="1">
        <v>0</v>
      </c>
      <c r="J79" s="1">
        <v>0</v>
      </c>
      <c r="L79" s="1">
        <v>120.152009046597</v>
      </c>
      <c r="N79" s="1">
        <v>13.478172004047002</v>
      </c>
      <c r="P79" s="1">
        <v>0</v>
      </c>
      <c r="R79" s="1">
        <v>21.580834</v>
      </c>
      <c r="T79" s="1">
        <v>0</v>
      </c>
      <c r="V79" s="1">
        <v>0</v>
      </c>
      <c r="X79" s="1">
        <v>0</v>
      </c>
      <c r="Z79" s="1">
        <v>0</v>
      </c>
      <c r="AB79" s="27">
        <v>9.45971</v>
      </c>
      <c r="AD79" s="1">
        <v>988.435868021724</v>
      </c>
      <c r="AF79" s="1">
        <v>0</v>
      </c>
      <c r="AH79" s="1">
        <v>0</v>
      </c>
      <c r="AJ79" s="1">
        <v>118.520675991052</v>
      </c>
      <c r="AL79" s="1">
        <v>9.781777908695</v>
      </c>
      <c r="AN79" s="1">
        <v>0</v>
      </c>
      <c r="AP79" s="1">
        <v>19.131033169596</v>
      </c>
      <c r="AR79" s="1">
        <v>794.566666666667</v>
      </c>
      <c r="AT79" s="1">
        <v>46.435714285714</v>
      </c>
      <c r="AV79" s="1">
        <v>0</v>
      </c>
      <c r="AX79" s="1">
        <v>0</v>
      </c>
      <c r="AZ79" s="1">
        <v>0</v>
      </c>
      <c r="BB79" s="27">
        <v>-358.61463976241305</v>
      </c>
      <c r="BD79" s="45">
        <v>0.266222</v>
      </c>
      <c r="BF79" s="42">
        <v>914.303177920095</v>
      </c>
    </row>
    <row r="81" spans="1:52" ht="12.75">
      <c r="A81" t="s">
        <v>177</v>
      </c>
      <c r="B81" t="s">
        <v>461</v>
      </c>
      <c r="D81" s="1">
        <v>238.67268503764902</v>
      </c>
      <c r="F81" s="1">
        <v>120.152009046597</v>
      </c>
      <c r="H81" s="1">
        <v>0</v>
      </c>
      <c r="J81" s="1">
        <v>0</v>
      </c>
      <c r="L81" s="1">
        <v>120.152009046597</v>
      </c>
      <c r="N81" s="1">
        <v>0</v>
      </c>
      <c r="P81" s="1">
        <v>0</v>
      </c>
      <c r="R81" s="1">
        <v>0</v>
      </c>
      <c r="T81" s="1">
        <v>0</v>
      </c>
      <c r="V81" s="1">
        <v>0</v>
      </c>
      <c r="X81" s="1">
        <v>0</v>
      </c>
      <c r="Z81" s="1">
        <v>0</v>
      </c>
      <c r="AB81" s="27">
        <v>0</v>
      </c>
      <c r="AD81" s="1">
        <v>118.520675991052</v>
      </c>
      <c r="AF81" s="1">
        <v>0</v>
      </c>
      <c r="AH81" s="1">
        <v>0</v>
      </c>
      <c r="AJ81" s="1">
        <v>118.520675991052</v>
      </c>
      <c r="AL81" s="1">
        <v>0</v>
      </c>
      <c r="AN81" s="1">
        <v>0</v>
      </c>
      <c r="AP81" s="1">
        <v>0</v>
      </c>
      <c r="AR81" s="1">
        <v>0</v>
      </c>
      <c r="AT81" s="1">
        <v>0</v>
      </c>
      <c r="AV81" s="1">
        <v>0</v>
      </c>
      <c r="AX81" s="1">
        <v>0</v>
      </c>
      <c r="AZ81" s="1">
        <v>0</v>
      </c>
    </row>
    <row r="82" spans="1:52" ht="12.75">
      <c r="A82" t="s">
        <v>403</v>
      </c>
      <c r="B82" t="s">
        <v>462</v>
      </c>
      <c r="D82" s="1">
        <v>914.433908034719</v>
      </c>
      <c r="F82" s="1">
        <v>44.518716004047</v>
      </c>
      <c r="H82" s="1">
        <v>0</v>
      </c>
      <c r="J82" s="1">
        <v>0</v>
      </c>
      <c r="L82" s="1">
        <v>0</v>
      </c>
      <c r="N82" s="1">
        <v>13.478172004047002</v>
      </c>
      <c r="P82" s="1">
        <v>0</v>
      </c>
      <c r="R82" s="1">
        <v>21.580834</v>
      </c>
      <c r="T82" s="1">
        <v>0</v>
      </c>
      <c r="V82" s="1">
        <v>0</v>
      </c>
      <c r="X82" s="1">
        <v>0</v>
      </c>
      <c r="Z82" s="1">
        <v>0</v>
      </c>
      <c r="AB82" s="27">
        <v>9.45971</v>
      </c>
      <c r="AD82" s="1">
        <v>869.915192030672</v>
      </c>
      <c r="AF82" s="1">
        <v>0</v>
      </c>
      <c r="AH82" s="1">
        <v>0</v>
      </c>
      <c r="AJ82" s="1">
        <v>0</v>
      </c>
      <c r="AL82" s="1">
        <v>9.781777908695</v>
      </c>
      <c r="AN82" s="1">
        <v>0</v>
      </c>
      <c r="AP82" s="1">
        <v>19.131033169596</v>
      </c>
      <c r="AR82" s="1">
        <v>794.566666666667</v>
      </c>
      <c r="AT82" s="1">
        <v>46.435714285714</v>
      </c>
      <c r="AV82" s="1">
        <v>0</v>
      </c>
      <c r="AX82" s="1">
        <v>0</v>
      </c>
      <c r="AZ82" s="1">
        <v>0</v>
      </c>
    </row>
    <row r="84" ht="12.75">
      <c r="B84" t="s">
        <v>463</v>
      </c>
    </row>
    <row r="85" spans="1:58" ht="12.75">
      <c r="A85" t="s">
        <v>33</v>
      </c>
      <c r="B85" t="s">
        <v>464</v>
      </c>
      <c r="D85" s="1">
        <v>114.789176194711</v>
      </c>
      <c r="F85" s="1">
        <v>52.411807996398004</v>
      </c>
      <c r="H85" s="1">
        <v>34.984628206120995</v>
      </c>
      <c r="J85" s="1">
        <v>6.491546913667</v>
      </c>
      <c r="L85" s="1">
        <v>0</v>
      </c>
      <c r="N85" s="1">
        <v>1.456541891406</v>
      </c>
      <c r="P85" s="1">
        <v>4.650692203756</v>
      </c>
      <c r="R85" s="1">
        <v>0</v>
      </c>
      <c r="T85" s="1">
        <v>0.08612067417</v>
      </c>
      <c r="V85" s="1">
        <v>0.067828940181</v>
      </c>
      <c r="X85" s="1">
        <v>4.674449167097</v>
      </c>
      <c r="Z85" s="1">
        <v>0</v>
      </c>
      <c r="AB85" s="27">
        <v>0</v>
      </c>
      <c r="AD85" s="1">
        <v>62.377368198313</v>
      </c>
      <c r="AF85" s="1">
        <v>44.225969747378</v>
      </c>
      <c r="AH85" s="1">
        <v>9.090465526495</v>
      </c>
      <c r="AJ85" s="1">
        <v>0</v>
      </c>
      <c r="AL85" s="1">
        <v>1.057084691616</v>
      </c>
      <c r="AN85" s="1">
        <v>4.5778970813490005</v>
      </c>
      <c r="AP85" s="1">
        <v>0</v>
      </c>
      <c r="AR85" s="1">
        <v>0</v>
      </c>
      <c r="AT85" s="1">
        <v>0</v>
      </c>
      <c r="AV85" s="1">
        <v>0.06366003942899999</v>
      </c>
      <c r="AX85" s="1">
        <v>0.050138867531000005</v>
      </c>
      <c r="AZ85" s="1">
        <v>3.3121522445169997</v>
      </c>
      <c r="BB85" s="27">
        <v>19.332129256049</v>
      </c>
      <c r="BD85" s="45">
        <v>0</v>
      </c>
      <c r="BF85" s="42">
        <v>57.699065583439996</v>
      </c>
    </row>
    <row r="86" spans="1:58" ht="12.75">
      <c r="A86" t="s">
        <v>34</v>
      </c>
      <c r="B86" t="s">
        <v>465</v>
      </c>
      <c r="D86" s="1">
        <v>60.934014217278005</v>
      </c>
      <c r="F86" s="1">
        <v>27.979230441342</v>
      </c>
      <c r="H86" s="1">
        <v>17.80039590961</v>
      </c>
      <c r="J86" s="1">
        <v>3.630843716546</v>
      </c>
      <c r="L86" s="1">
        <v>0</v>
      </c>
      <c r="N86" s="1">
        <v>1.088115382108</v>
      </c>
      <c r="P86" s="1">
        <v>2.5358722363900004</v>
      </c>
      <c r="R86" s="1">
        <v>0</v>
      </c>
      <c r="T86" s="1">
        <v>0.26233663993399997</v>
      </c>
      <c r="V86" s="1">
        <v>0.068791454357</v>
      </c>
      <c r="X86" s="1">
        <v>2.5928751023960004</v>
      </c>
      <c r="Z86" s="1">
        <v>0</v>
      </c>
      <c r="AB86" s="27">
        <v>0</v>
      </c>
      <c r="AD86" s="1">
        <v>32.954783775936</v>
      </c>
      <c r="AF86" s="1">
        <v>22.502447827988</v>
      </c>
      <c r="AH86" s="1">
        <v>5.084467550849</v>
      </c>
      <c r="AJ86" s="1">
        <v>0</v>
      </c>
      <c r="AL86" s="1">
        <v>0.789699300738</v>
      </c>
      <c r="AN86" s="1">
        <v>2.4961794075020003</v>
      </c>
      <c r="AP86" s="1">
        <v>0</v>
      </c>
      <c r="AR86" s="1">
        <v>0</v>
      </c>
      <c r="AT86" s="1">
        <v>0</v>
      </c>
      <c r="AV86" s="1">
        <v>0.193918138738</v>
      </c>
      <c r="AX86" s="1">
        <v>0.050850353965000004</v>
      </c>
      <c r="AZ86" s="1">
        <v>1.837221196158</v>
      </c>
      <c r="BB86" s="27">
        <v>7.650876829704</v>
      </c>
      <c r="BD86" s="45">
        <v>0</v>
      </c>
      <c r="BF86" s="42">
        <v>30.483174992741</v>
      </c>
    </row>
    <row r="87" spans="1:58" ht="12.75">
      <c r="A87" t="s">
        <v>35</v>
      </c>
      <c r="B87" t="s">
        <v>466</v>
      </c>
      <c r="D87" s="1">
        <v>298.23862542983596</v>
      </c>
      <c r="F87" s="1">
        <v>134.633642461204</v>
      </c>
      <c r="H87" s="1">
        <v>95.068162700423</v>
      </c>
      <c r="J87" s="1">
        <v>18.433242563861</v>
      </c>
      <c r="L87" s="1">
        <v>0</v>
      </c>
      <c r="N87" s="1">
        <v>2.019620332442</v>
      </c>
      <c r="P87" s="1">
        <v>9.353865295376002</v>
      </c>
      <c r="R87" s="1">
        <v>0</v>
      </c>
      <c r="T87" s="1">
        <v>0.680919907087</v>
      </c>
      <c r="V87" s="1">
        <v>0.075755527514</v>
      </c>
      <c r="X87" s="1">
        <v>9.002076134500001</v>
      </c>
      <c r="Z87" s="1">
        <v>0</v>
      </c>
      <c r="AB87" s="27">
        <v>0</v>
      </c>
      <c r="AD87" s="1">
        <v>163.60498296863202</v>
      </c>
      <c r="AF87" s="1">
        <v>120.180830928255</v>
      </c>
      <c r="AH87" s="1">
        <v>25.813070181392</v>
      </c>
      <c r="AJ87" s="1">
        <v>0</v>
      </c>
      <c r="AL87" s="1">
        <v>1.465738643631</v>
      </c>
      <c r="AN87" s="1">
        <v>9.207453591628001</v>
      </c>
      <c r="AP87" s="1">
        <v>0</v>
      </c>
      <c r="AR87" s="1">
        <v>0</v>
      </c>
      <c r="AT87" s="1">
        <v>0</v>
      </c>
      <c r="AV87" s="1">
        <v>0.503333125884</v>
      </c>
      <c r="AX87" s="1">
        <v>0.055998167577</v>
      </c>
      <c r="AZ87" s="1">
        <v>6.378558330265999</v>
      </c>
      <c r="BB87" s="27">
        <v>7.574569357490001</v>
      </c>
      <c r="BD87" s="45">
        <v>0</v>
      </c>
      <c r="BF87" s="42">
        <v>151.334609245985</v>
      </c>
    </row>
    <row r="88" spans="1:58" ht="12.75">
      <c r="A88" t="s">
        <v>36</v>
      </c>
      <c r="B88" t="s">
        <v>467</v>
      </c>
      <c r="D88" s="1">
        <v>108.524687811913</v>
      </c>
      <c r="F88" s="1">
        <v>49.22792032121</v>
      </c>
      <c r="H88" s="1">
        <v>34.068529955260004</v>
      </c>
      <c r="J88" s="1">
        <v>6.11587101744</v>
      </c>
      <c r="L88" s="1">
        <v>0</v>
      </c>
      <c r="N88" s="1">
        <v>1.2225019242769999</v>
      </c>
      <c r="P88" s="1">
        <v>4.4674774048809995</v>
      </c>
      <c r="R88" s="1">
        <v>0</v>
      </c>
      <c r="T88" s="1">
        <v>0.04637336755</v>
      </c>
      <c r="V88" s="1">
        <v>0.06850836195200001</v>
      </c>
      <c r="X88" s="1">
        <v>3.23865828985</v>
      </c>
      <c r="Z88" s="1">
        <v>0</v>
      </c>
      <c r="AB88" s="27">
        <v>0</v>
      </c>
      <c r="AD88" s="1">
        <v>59.296767490704</v>
      </c>
      <c r="AF88" s="1">
        <v>43.067880163304004</v>
      </c>
      <c r="AH88" s="1">
        <v>8.564386176039</v>
      </c>
      <c r="AJ88" s="1">
        <v>0</v>
      </c>
      <c r="AL88" s="1">
        <v>0.8872302796429999</v>
      </c>
      <c r="AN88" s="1">
        <v>4.3975500585230005</v>
      </c>
      <c r="AP88" s="1">
        <v>0</v>
      </c>
      <c r="AR88" s="1">
        <v>0</v>
      </c>
      <c r="AT88" s="1">
        <v>0</v>
      </c>
      <c r="AV88" s="1">
        <v>0.034278997873</v>
      </c>
      <c r="AX88" s="1">
        <v>0.050641093249</v>
      </c>
      <c r="AZ88" s="1">
        <v>2.294800722073</v>
      </c>
      <c r="BB88" s="27">
        <v>30.236867094232</v>
      </c>
      <c r="BD88" s="45">
        <v>0</v>
      </c>
      <c r="BF88" s="42">
        <v>54.849509928901</v>
      </c>
    </row>
    <row r="89" spans="1:58" ht="12.75">
      <c r="A89" t="s">
        <v>37</v>
      </c>
      <c r="B89" t="s">
        <v>468</v>
      </c>
      <c r="D89" s="1">
        <v>103.60461896662099</v>
      </c>
      <c r="F89" s="1">
        <v>47.451171761790995</v>
      </c>
      <c r="H89" s="1">
        <v>31.737542157097</v>
      </c>
      <c r="J89" s="1">
        <v>5.4263526977989995</v>
      </c>
      <c r="L89" s="1">
        <v>0</v>
      </c>
      <c r="N89" s="1">
        <v>1.137071604128</v>
      </c>
      <c r="P89" s="1">
        <v>4.062029188189</v>
      </c>
      <c r="R89" s="1">
        <v>0</v>
      </c>
      <c r="T89" s="1">
        <v>0.076493267518</v>
      </c>
      <c r="V89" s="1">
        <v>0.070320153343</v>
      </c>
      <c r="X89" s="1">
        <v>4.941362693717</v>
      </c>
      <c r="Z89" s="1">
        <v>0</v>
      </c>
      <c r="AB89" s="27">
        <v>0</v>
      </c>
      <c r="AD89" s="1">
        <v>56.15344720483</v>
      </c>
      <c r="AF89" s="1">
        <v>40.121151810621</v>
      </c>
      <c r="AH89" s="1">
        <v>7.598816243641999</v>
      </c>
      <c r="AJ89" s="1">
        <v>0</v>
      </c>
      <c r="AL89" s="1">
        <v>0.82522925917</v>
      </c>
      <c r="AN89" s="1">
        <v>3.9984481342250002</v>
      </c>
      <c r="AP89" s="1">
        <v>0</v>
      </c>
      <c r="AR89" s="1">
        <v>0</v>
      </c>
      <c r="AT89" s="1">
        <v>0</v>
      </c>
      <c r="AV89" s="1">
        <v>0.056543501002</v>
      </c>
      <c r="AX89" s="1">
        <v>0.051980361831</v>
      </c>
      <c r="AZ89" s="1">
        <v>3.501277894338</v>
      </c>
      <c r="BB89" s="27">
        <v>25.803194926514</v>
      </c>
      <c r="BD89" s="45">
        <v>0</v>
      </c>
      <c r="BF89" s="42">
        <v>51.941938664468</v>
      </c>
    </row>
    <row r="90" spans="1:58" ht="12.75">
      <c r="A90" t="s">
        <v>38</v>
      </c>
      <c r="B90" t="s">
        <v>469</v>
      </c>
      <c r="D90" s="1">
        <v>122.75567191554501</v>
      </c>
      <c r="F90" s="1">
        <v>56.283592061406004</v>
      </c>
      <c r="H90" s="1">
        <v>38.861940317568</v>
      </c>
      <c r="J90" s="1">
        <v>6.519267279108</v>
      </c>
      <c r="L90" s="1">
        <v>0</v>
      </c>
      <c r="N90" s="1">
        <v>1.339729510733</v>
      </c>
      <c r="P90" s="1">
        <v>4.106011687607</v>
      </c>
      <c r="R90" s="1">
        <v>0</v>
      </c>
      <c r="T90" s="1">
        <v>0.040574502639999996</v>
      </c>
      <c r="V90" s="1">
        <v>0.069357639167</v>
      </c>
      <c r="X90" s="1">
        <v>4.4032551245830005</v>
      </c>
      <c r="Z90" s="1">
        <v>0</v>
      </c>
      <c r="AB90" s="27">
        <v>0.943456</v>
      </c>
      <c r="AD90" s="1">
        <v>66.47207985413999</v>
      </c>
      <c r="AF90" s="1">
        <v>49.127490699142</v>
      </c>
      <c r="AH90" s="1">
        <v>9.129283858976999</v>
      </c>
      <c r="AJ90" s="1">
        <v>0</v>
      </c>
      <c r="AL90" s="1">
        <v>0.972308153345</v>
      </c>
      <c r="AN90" s="1">
        <v>4.041742196032</v>
      </c>
      <c r="AP90" s="1">
        <v>0</v>
      </c>
      <c r="AR90" s="1">
        <v>0</v>
      </c>
      <c r="AT90" s="1">
        <v>0</v>
      </c>
      <c r="AV90" s="1">
        <v>0.029992501368</v>
      </c>
      <c r="AX90" s="1">
        <v>0.051268875397</v>
      </c>
      <c r="AZ90" s="1">
        <v>3.119993569878</v>
      </c>
      <c r="BB90" s="27">
        <v>25.657722161841</v>
      </c>
      <c r="BD90" s="45">
        <v>0</v>
      </c>
      <c r="BF90" s="42">
        <v>61.486673865079</v>
      </c>
    </row>
    <row r="91" spans="1:58" ht="12.75">
      <c r="A91" t="s">
        <v>39</v>
      </c>
      <c r="B91" t="s">
        <v>470</v>
      </c>
      <c r="D91" s="1">
        <v>81.196641077416</v>
      </c>
      <c r="F91" s="1">
        <v>37.345066077877</v>
      </c>
      <c r="H91" s="1">
        <v>23.794753898876</v>
      </c>
      <c r="J91" s="1">
        <v>4.647355880101</v>
      </c>
      <c r="L91" s="1">
        <v>0</v>
      </c>
      <c r="N91" s="1">
        <v>1.9579219062409998</v>
      </c>
      <c r="P91" s="1">
        <v>3.326507932599</v>
      </c>
      <c r="R91" s="1">
        <v>0</v>
      </c>
      <c r="T91" s="1">
        <v>0.062475097599</v>
      </c>
      <c r="V91" s="1">
        <v>0.06896130980000001</v>
      </c>
      <c r="X91" s="1">
        <v>3.48709005266</v>
      </c>
      <c r="Z91" s="1">
        <v>0</v>
      </c>
      <c r="AB91" s="27">
        <v>0</v>
      </c>
      <c r="AD91" s="1">
        <v>43.851574999539004</v>
      </c>
      <c r="AF91" s="1">
        <v>30.080241524300998</v>
      </c>
      <c r="AH91" s="1">
        <v>6.5079447132179995</v>
      </c>
      <c r="AJ91" s="1">
        <v>0</v>
      </c>
      <c r="AL91" s="1">
        <v>1.4209610356409998</v>
      </c>
      <c r="AN91" s="1">
        <v>3.274439650818</v>
      </c>
      <c r="AP91" s="1">
        <v>0</v>
      </c>
      <c r="AR91" s="1">
        <v>0</v>
      </c>
      <c r="AT91" s="1">
        <v>0</v>
      </c>
      <c r="AV91" s="1">
        <v>0.046181328872</v>
      </c>
      <c r="AX91" s="1">
        <v>0.050975910395</v>
      </c>
      <c r="AZ91" s="1">
        <v>2.4708308362929996</v>
      </c>
      <c r="BB91" s="27">
        <v>-1.710746639468</v>
      </c>
      <c r="BD91" s="45">
        <v>0.037547</v>
      </c>
      <c r="BF91" s="42">
        <v>40.562706874573</v>
      </c>
    </row>
    <row r="92" spans="1:58" ht="12.75">
      <c r="A92" t="s">
        <v>40</v>
      </c>
      <c r="B92" t="s">
        <v>471</v>
      </c>
      <c r="D92" s="1">
        <v>94.53419929926699</v>
      </c>
      <c r="F92" s="1">
        <v>43.011066368342</v>
      </c>
      <c r="H92" s="1">
        <v>29.480185729332</v>
      </c>
      <c r="J92" s="1">
        <v>5.2531374483</v>
      </c>
      <c r="L92" s="1">
        <v>0</v>
      </c>
      <c r="N92" s="1">
        <v>1.115369605126</v>
      </c>
      <c r="P92" s="1">
        <v>3.667006950573</v>
      </c>
      <c r="R92" s="1">
        <v>0</v>
      </c>
      <c r="T92" s="1">
        <v>0.049695173879</v>
      </c>
      <c r="V92" s="1">
        <v>0.06754584777599999</v>
      </c>
      <c r="X92" s="1">
        <v>3.378125613356</v>
      </c>
      <c r="Z92" s="1">
        <v>0</v>
      </c>
      <c r="AB92" s="27">
        <v>0</v>
      </c>
      <c r="AD92" s="1">
        <v>51.523132930924</v>
      </c>
      <c r="AF92" s="1">
        <v>37.267504874738</v>
      </c>
      <c r="AH92" s="1">
        <v>7.356253527055</v>
      </c>
      <c r="AJ92" s="1">
        <v>0</v>
      </c>
      <c r="AL92" s="1">
        <v>0.8094790421260001</v>
      </c>
      <c r="AN92" s="1">
        <v>3.6096089960019997</v>
      </c>
      <c r="AP92" s="1">
        <v>0</v>
      </c>
      <c r="AR92" s="1">
        <v>0</v>
      </c>
      <c r="AT92" s="1">
        <v>0</v>
      </c>
      <c r="AV92" s="1">
        <v>0.036734463113</v>
      </c>
      <c r="AX92" s="1">
        <v>0.049929606815</v>
      </c>
      <c r="AZ92" s="1">
        <v>2.3936224210740003</v>
      </c>
      <c r="BB92" s="27">
        <v>24.042532105656</v>
      </c>
      <c r="BD92" s="45">
        <v>0</v>
      </c>
      <c r="BF92" s="42">
        <v>47.658897961105</v>
      </c>
    </row>
    <row r="93" spans="1:58" ht="12.75">
      <c r="A93" t="s">
        <v>41</v>
      </c>
      <c r="B93" t="s">
        <v>472</v>
      </c>
      <c r="D93" s="1">
        <v>62.747931504521</v>
      </c>
      <c r="F93" s="1">
        <v>29.418663290928</v>
      </c>
      <c r="H93" s="1">
        <v>17.246419775104002</v>
      </c>
      <c r="J93" s="1">
        <v>3.926799124413</v>
      </c>
      <c r="L93" s="1">
        <v>0</v>
      </c>
      <c r="N93" s="1">
        <v>1.269075903109</v>
      </c>
      <c r="P93" s="1">
        <v>2.877160350557</v>
      </c>
      <c r="R93" s="1">
        <v>0</v>
      </c>
      <c r="T93" s="1">
        <v>0.053467097139</v>
      </c>
      <c r="V93" s="1">
        <v>0.066243622714</v>
      </c>
      <c r="X93" s="1">
        <v>3.085919417893</v>
      </c>
      <c r="Z93" s="1">
        <v>0</v>
      </c>
      <c r="AB93" s="27">
        <v>0.893578</v>
      </c>
      <c r="AD93" s="1">
        <v>33.329268213593</v>
      </c>
      <c r="AF93" s="1">
        <v>21.802136490644997</v>
      </c>
      <c r="AH93" s="1">
        <v>5.498909973952</v>
      </c>
      <c r="AJ93" s="1">
        <v>0</v>
      </c>
      <c r="AL93" s="1">
        <v>0.9210313260399999</v>
      </c>
      <c r="AN93" s="1">
        <v>2.832125497522</v>
      </c>
      <c r="AP93" s="1">
        <v>0</v>
      </c>
      <c r="AR93" s="1">
        <v>0</v>
      </c>
      <c r="AT93" s="1">
        <v>0</v>
      </c>
      <c r="AV93" s="1">
        <v>0.039522652892</v>
      </c>
      <c r="AX93" s="1">
        <v>0.048967007522</v>
      </c>
      <c r="AZ93" s="1">
        <v>2.186575265021</v>
      </c>
      <c r="BB93" s="27">
        <v>-44.509390071262004</v>
      </c>
      <c r="BD93" s="45">
        <v>0.5</v>
      </c>
      <c r="BF93" s="42">
        <v>30.829573097574</v>
      </c>
    </row>
    <row r="94" spans="1:58" ht="12.75">
      <c r="A94" t="s">
        <v>42</v>
      </c>
      <c r="B94" t="s">
        <v>473</v>
      </c>
      <c r="D94" s="1">
        <v>118.53961986645601</v>
      </c>
      <c r="F94" s="1">
        <v>53.933770280847</v>
      </c>
      <c r="H94" s="1">
        <v>36.677380382965</v>
      </c>
      <c r="J94" s="1">
        <v>6.905420722134</v>
      </c>
      <c r="L94" s="1">
        <v>0</v>
      </c>
      <c r="N94" s="1">
        <v>1.631904631089</v>
      </c>
      <c r="P94" s="1">
        <v>4.364961923851</v>
      </c>
      <c r="R94" s="1">
        <v>0</v>
      </c>
      <c r="T94" s="1">
        <v>0.050933986262</v>
      </c>
      <c r="V94" s="1">
        <v>0.07264151106200001</v>
      </c>
      <c r="X94" s="1">
        <v>4.230527123483999</v>
      </c>
      <c r="Z94" s="1">
        <v>0</v>
      </c>
      <c r="AB94" s="27">
        <v>0</v>
      </c>
      <c r="AD94" s="1">
        <v>64.605849585609</v>
      </c>
      <c r="AF94" s="1">
        <v>46.365869766376</v>
      </c>
      <c r="AH94" s="1">
        <v>9.67003548697</v>
      </c>
      <c r="AJ94" s="1">
        <v>0</v>
      </c>
      <c r="AL94" s="1">
        <v>1.18435412938</v>
      </c>
      <c r="AN94" s="1">
        <v>4.296639204645</v>
      </c>
      <c r="AP94" s="1">
        <v>0</v>
      </c>
      <c r="AR94" s="1">
        <v>0</v>
      </c>
      <c r="AT94" s="1">
        <v>0</v>
      </c>
      <c r="AV94" s="1">
        <v>0.03765018800599999</v>
      </c>
      <c r="AX94" s="1">
        <v>0.053696299701999996</v>
      </c>
      <c r="AZ94" s="1">
        <v>2.99760451053</v>
      </c>
      <c r="BB94" s="27">
        <v>25.96303104361</v>
      </c>
      <c r="BD94" s="45">
        <v>0</v>
      </c>
      <c r="BF94" s="42">
        <v>59.760410866689</v>
      </c>
    </row>
    <row r="95" spans="1:58" ht="12.75">
      <c r="A95" t="s">
        <v>171</v>
      </c>
      <c r="B95" t="s">
        <v>474</v>
      </c>
      <c r="D95" s="1">
        <v>59.203438149241</v>
      </c>
      <c r="F95" s="1">
        <v>29.884102662864</v>
      </c>
      <c r="H95" s="1">
        <v>0</v>
      </c>
      <c r="J95" s="1">
        <v>0</v>
      </c>
      <c r="L95" s="1">
        <v>29.274053490802</v>
      </c>
      <c r="N95" s="1">
        <v>0.610049172063</v>
      </c>
      <c r="P95" s="1">
        <v>0</v>
      </c>
      <c r="R95" s="1">
        <v>0</v>
      </c>
      <c r="T95" s="1">
        <v>0</v>
      </c>
      <c r="V95" s="1">
        <v>0</v>
      </c>
      <c r="X95" s="1">
        <v>0</v>
      </c>
      <c r="Z95" s="1">
        <v>0</v>
      </c>
      <c r="AB95" s="27">
        <v>0</v>
      </c>
      <c r="AD95" s="1">
        <v>29.319335486375998</v>
      </c>
      <c r="AF95" s="1">
        <v>0</v>
      </c>
      <c r="AH95" s="1">
        <v>0</v>
      </c>
      <c r="AJ95" s="1">
        <v>28.876592545219</v>
      </c>
      <c r="AL95" s="1">
        <v>0.44274294115799995</v>
      </c>
      <c r="AN95" s="1">
        <v>0</v>
      </c>
      <c r="AP95" s="1">
        <v>0</v>
      </c>
      <c r="AR95" s="1">
        <v>0</v>
      </c>
      <c r="AT95" s="1">
        <v>0</v>
      </c>
      <c r="AV95" s="1">
        <v>0</v>
      </c>
      <c r="AX95" s="1">
        <v>0</v>
      </c>
      <c r="AZ95" s="1">
        <v>0</v>
      </c>
      <c r="BB95" s="27">
        <v>18.826917309379997</v>
      </c>
      <c r="BD95" s="45">
        <v>0</v>
      </c>
      <c r="BF95" s="42">
        <v>27.120385324898002</v>
      </c>
    </row>
    <row r="97" ht="12.75">
      <c r="B97" t="s">
        <v>475</v>
      </c>
    </row>
    <row r="98" spans="1:58" ht="12.75">
      <c r="A98" t="s">
        <v>43</v>
      </c>
      <c r="B98" t="s">
        <v>476</v>
      </c>
      <c r="D98" s="1">
        <v>105.237039328173</v>
      </c>
      <c r="F98" s="1">
        <v>48.141022302023</v>
      </c>
      <c r="H98" s="1">
        <v>34.264871006835996</v>
      </c>
      <c r="J98" s="1">
        <v>4.838264121503</v>
      </c>
      <c r="L98" s="1">
        <v>0</v>
      </c>
      <c r="N98" s="1">
        <v>0.756918991472</v>
      </c>
      <c r="P98" s="1">
        <v>3.461797897385</v>
      </c>
      <c r="R98" s="1">
        <v>0</v>
      </c>
      <c r="T98" s="1">
        <v>0.032355197631</v>
      </c>
      <c r="V98" s="1">
        <v>0.06499801613299999</v>
      </c>
      <c r="X98" s="1">
        <v>4.199668071064</v>
      </c>
      <c r="Z98" s="1">
        <v>0</v>
      </c>
      <c r="AB98" s="27">
        <v>0.522149</v>
      </c>
      <c r="AD98" s="1">
        <v>57.09601702615</v>
      </c>
      <c r="AF98" s="1">
        <v>43.316085556713</v>
      </c>
      <c r="AH98" s="1">
        <v>6.775283886803</v>
      </c>
      <c r="AJ98" s="1">
        <v>0</v>
      </c>
      <c r="AL98" s="1">
        <v>0.549333653497</v>
      </c>
      <c r="AN98" s="1">
        <v>3.407611984697</v>
      </c>
      <c r="AP98" s="1">
        <v>0</v>
      </c>
      <c r="AR98" s="1">
        <v>0</v>
      </c>
      <c r="AT98" s="1">
        <v>0</v>
      </c>
      <c r="AV98" s="1">
        <v>0.023916825742000002</v>
      </c>
      <c r="AX98" s="1">
        <v>0.048046260371999994</v>
      </c>
      <c r="AZ98" s="1">
        <v>2.9757388583249997</v>
      </c>
      <c r="BB98" s="27">
        <v>36.843869423419</v>
      </c>
      <c r="BD98" s="45">
        <v>0</v>
      </c>
      <c r="BF98" s="42">
        <v>52.813815749189</v>
      </c>
    </row>
    <row r="99" spans="1:58" ht="12.75">
      <c r="A99" t="s">
        <v>44</v>
      </c>
      <c r="B99" t="s">
        <v>477</v>
      </c>
      <c r="D99" s="1">
        <v>294.91161575724203</v>
      </c>
      <c r="F99" s="1">
        <v>133.192509506674</v>
      </c>
      <c r="H99" s="1">
        <v>95.137880760491</v>
      </c>
      <c r="J99" s="1">
        <v>17.482618670678</v>
      </c>
      <c r="L99" s="1">
        <v>0</v>
      </c>
      <c r="N99" s="1">
        <v>2.346015329523</v>
      </c>
      <c r="P99" s="1">
        <v>8.485182388129</v>
      </c>
      <c r="R99" s="1">
        <v>0</v>
      </c>
      <c r="T99" s="1">
        <v>0.295569990218</v>
      </c>
      <c r="V99" s="1">
        <v>0.07309445891000001</v>
      </c>
      <c r="X99" s="1">
        <v>9.372147908726</v>
      </c>
      <c r="Z99" s="1">
        <v>0</v>
      </c>
      <c r="AB99" s="27">
        <v>0</v>
      </c>
      <c r="AD99" s="1">
        <v>161.719106250567</v>
      </c>
      <c r="AF99" s="1">
        <v>120.26896531679999</v>
      </c>
      <c r="AH99" s="1">
        <v>24.481859940663</v>
      </c>
      <c r="AJ99" s="1">
        <v>0</v>
      </c>
      <c r="AL99" s="1">
        <v>1.702619681429</v>
      </c>
      <c r="AN99" s="1">
        <v>8.352367773975</v>
      </c>
      <c r="AP99" s="1">
        <v>0</v>
      </c>
      <c r="AR99" s="1">
        <v>0</v>
      </c>
      <c r="AT99" s="1">
        <v>0</v>
      </c>
      <c r="AV99" s="1">
        <v>0.21848409122100002</v>
      </c>
      <c r="AX99" s="1">
        <v>0.054031116846999995</v>
      </c>
      <c r="AZ99" s="1">
        <v>6.640778329632</v>
      </c>
      <c r="BB99" s="27">
        <v>65.120234264566</v>
      </c>
      <c r="BD99" s="45">
        <v>0</v>
      </c>
      <c r="BF99" s="42">
        <v>149.590173281775</v>
      </c>
    </row>
    <row r="100" spans="1:58" ht="12.75">
      <c r="A100" t="s">
        <v>46</v>
      </c>
      <c r="B100" t="s">
        <v>478</v>
      </c>
      <c r="D100" s="1">
        <v>109.640196875455</v>
      </c>
      <c r="F100" s="1">
        <v>50.208543117794996</v>
      </c>
      <c r="H100" s="1">
        <v>34.617532354906</v>
      </c>
      <c r="J100" s="1">
        <v>6.420801599977</v>
      </c>
      <c r="L100" s="1">
        <v>0</v>
      </c>
      <c r="N100" s="1">
        <v>1.699711195717</v>
      </c>
      <c r="P100" s="1">
        <v>3.54931029346</v>
      </c>
      <c r="R100" s="1">
        <v>0</v>
      </c>
      <c r="T100" s="1">
        <v>0.049695173879</v>
      </c>
      <c r="V100" s="1">
        <v>0.068281888029</v>
      </c>
      <c r="X100" s="1">
        <v>2.630421611827</v>
      </c>
      <c r="Z100" s="1">
        <v>0</v>
      </c>
      <c r="AB100" s="27">
        <v>1.172789</v>
      </c>
      <c r="AD100" s="1">
        <v>59.43165375766</v>
      </c>
      <c r="AF100" s="1">
        <v>43.761903932112</v>
      </c>
      <c r="AH100" s="1">
        <v>8.991397023437</v>
      </c>
      <c r="AJ100" s="1">
        <v>0</v>
      </c>
      <c r="AL100" s="1">
        <v>1.233564716375</v>
      </c>
      <c r="AN100" s="1">
        <v>3.4937545899319997</v>
      </c>
      <c r="AP100" s="1">
        <v>0</v>
      </c>
      <c r="AR100" s="1">
        <v>0</v>
      </c>
      <c r="AT100" s="1">
        <v>0</v>
      </c>
      <c r="AV100" s="1">
        <v>0.036734463113</v>
      </c>
      <c r="AX100" s="1">
        <v>0.050473684676999996</v>
      </c>
      <c r="AZ100" s="1">
        <v>1.8638253480140001</v>
      </c>
      <c r="BB100" s="27">
        <v>24.463952274127</v>
      </c>
      <c r="BD100" s="45">
        <v>0</v>
      </c>
      <c r="BF100" s="42">
        <v>54.974279725836</v>
      </c>
    </row>
    <row r="101" spans="1:58" ht="12.75">
      <c r="A101" t="s">
        <v>45</v>
      </c>
      <c r="B101" t="s">
        <v>479</v>
      </c>
      <c r="D101" s="1">
        <v>77.91808647348</v>
      </c>
      <c r="F101" s="1">
        <v>35.617836253096</v>
      </c>
      <c r="H101" s="1">
        <v>24.898464799082</v>
      </c>
      <c r="J101" s="1">
        <v>4.0668502221809995</v>
      </c>
      <c r="L101" s="1">
        <v>0</v>
      </c>
      <c r="N101" s="1">
        <v>0.9300759504260001</v>
      </c>
      <c r="P101" s="1">
        <v>3.125826252865</v>
      </c>
      <c r="R101" s="1">
        <v>0</v>
      </c>
      <c r="T101" s="1">
        <v>0.02841398511</v>
      </c>
      <c r="V101" s="1">
        <v>0.06754584777599999</v>
      </c>
      <c r="X101" s="1">
        <v>1.8444061956539999</v>
      </c>
      <c r="Z101" s="1">
        <v>0</v>
      </c>
      <c r="AB101" s="27">
        <v>0.656253</v>
      </c>
      <c r="AD101" s="1">
        <v>42.300250220384</v>
      </c>
      <c r="AF101" s="1">
        <v>31.475502454181</v>
      </c>
      <c r="AH101" s="1">
        <v>5.695031128608001</v>
      </c>
      <c r="AJ101" s="1">
        <v>0</v>
      </c>
      <c r="AL101" s="1">
        <v>0.675002246785</v>
      </c>
      <c r="AN101" s="1">
        <v>3.076899148097</v>
      </c>
      <c r="AP101" s="1">
        <v>0</v>
      </c>
      <c r="AR101" s="1">
        <v>0</v>
      </c>
      <c r="AT101" s="1">
        <v>0</v>
      </c>
      <c r="AV101" s="1">
        <v>0.021003498056</v>
      </c>
      <c r="AX101" s="1">
        <v>0.049929606815</v>
      </c>
      <c r="AZ101" s="1">
        <v>1.306882137843</v>
      </c>
      <c r="BB101" s="27">
        <v>18.146576024376</v>
      </c>
      <c r="BD101" s="45">
        <v>0</v>
      </c>
      <c r="BF101" s="42">
        <v>39.127731453856</v>
      </c>
    </row>
    <row r="102" spans="1:58" ht="12.75">
      <c r="A102" t="s">
        <v>47</v>
      </c>
      <c r="B102" t="s">
        <v>480</v>
      </c>
      <c r="D102" s="1">
        <v>136.475122137584</v>
      </c>
      <c r="F102" s="1">
        <v>61.924165816706</v>
      </c>
      <c r="H102" s="1">
        <v>43.759335310618</v>
      </c>
      <c r="J102" s="1">
        <v>7.2603426082819995</v>
      </c>
      <c r="L102" s="1">
        <v>0</v>
      </c>
      <c r="N102" s="1">
        <v>1.89486656447</v>
      </c>
      <c r="P102" s="1">
        <v>4.724639081759</v>
      </c>
      <c r="R102" s="1">
        <v>0</v>
      </c>
      <c r="T102" s="1">
        <v>0.037421985570999995</v>
      </c>
      <c r="V102" s="1">
        <v>0.06952749460999999</v>
      </c>
      <c r="X102" s="1">
        <v>4.1780327713970005</v>
      </c>
      <c r="Z102" s="1">
        <v>0</v>
      </c>
      <c r="AB102" s="27">
        <v>0</v>
      </c>
      <c r="AD102" s="1">
        <v>74.550956320878</v>
      </c>
      <c r="AF102" s="1">
        <v>55.318553857724005</v>
      </c>
      <c r="AH102" s="1">
        <v>10.167051870513</v>
      </c>
      <c r="AJ102" s="1">
        <v>0</v>
      </c>
      <c r="AL102" s="1">
        <v>1.375198646722</v>
      </c>
      <c r="AN102" s="1">
        <v>4.650686503257</v>
      </c>
      <c r="AP102" s="1">
        <v>0</v>
      </c>
      <c r="AR102" s="1">
        <v>0</v>
      </c>
      <c r="AT102" s="1">
        <v>0</v>
      </c>
      <c r="AV102" s="1">
        <v>0.027662174036</v>
      </c>
      <c r="AX102" s="1">
        <v>0.051394431827</v>
      </c>
      <c r="AZ102" s="1">
        <v>2.960408836799</v>
      </c>
      <c r="BB102" s="27">
        <v>41.63096598211</v>
      </c>
      <c r="BD102" s="45">
        <v>0</v>
      </c>
      <c r="BF102" s="42">
        <v>68.959634596812</v>
      </c>
    </row>
    <row r="103" spans="1:58" ht="12.75">
      <c r="A103" t="s">
        <v>172</v>
      </c>
      <c r="B103" t="s">
        <v>481</v>
      </c>
      <c r="D103" s="1">
        <v>37.213697866252</v>
      </c>
      <c r="F103" s="1">
        <v>18.785565755018</v>
      </c>
      <c r="H103" s="1">
        <v>0</v>
      </c>
      <c r="J103" s="1">
        <v>0</v>
      </c>
      <c r="L103" s="1">
        <v>18.392823180302003</v>
      </c>
      <c r="N103" s="1">
        <v>0.392742574717</v>
      </c>
      <c r="P103" s="1">
        <v>0</v>
      </c>
      <c r="R103" s="1">
        <v>0</v>
      </c>
      <c r="T103" s="1">
        <v>0</v>
      </c>
      <c r="V103" s="1">
        <v>0</v>
      </c>
      <c r="X103" s="1">
        <v>0</v>
      </c>
      <c r="Z103" s="1">
        <v>0</v>
      </c>
      <c r="AB103" s="27">
        <v>0</v>
      </c>
      <c r="AD103" s="1">
        <v>18.428132111234003</v>
      </c>
      <c r="AF103" s="1">
        <v>0</v>
      </c>
      <c r="AH103" s="1">
        <v>0</v>
      </c>
      <c r="AJ103" s="1">
        <v>18.143099345662</v>
      </c>
      <c r="AL103" s="1">
        <v>0.285032765572</v>
      </c>
      <c r="AN103" s="1">
        <v>0</v>
      </c>
      <c r="AP103" s="1">
        <v>0</v>
      </c>
      <c r="AR103" s="1">
        <v>0</v>
      </c>
      <c r="AT103" s="1">
        <v>0</v>
      </c>
      <c r="AV103" s="1">
        <v>0</v>
      </c>
      <c r="AX103" s="1">
        <v>0</v>
      </c>
      <c r="AZ103" s="1">
        <v>0</v>
      </c>
      <c r="BB103" s="27">
        <v>14.165022456113</v>
      </c>
      <c r="BD103" s="45">
        <v>0</v>
      </c>
      <c r="BF103" s="42">
        <v>17.046022202891</v>
      </c>
    </row>
    <row r="105" ht="12.75">
      <c r="B105" t="s">
        <v>482</v>
      </c>
    </row>
    <row r="106" spans="1:58" ht="12.75">
      <c r="A106" t="s">
        <v>48</v>
      </c>
      <c r="B106" t="s">
        <v>483</v>
      </c>
      <c r="D106" s="1">
        <v>96.14063469602799</v>
      </c>
      <c r="F106" s="1">
        <v>44.035000959579</v>
      </c>
      <c r="H106" s="1">
        <v>31.215946265161</v>
      </c>
      <c r="J106" s="1">
        <v>4.567265507558999</v>
      </c>
      <c r="L106" s="1">
        <v>0</v>
      </c>
      <c r="N106" s="1">
        <v>1.2019405878320002</v>
      </c>
      <c r="P106" s="1">
        <v>3.560470488721</v>
      </c>
      <c r="R106" s="1">
        <v>0</v>
      </c>
      <c r="T106" s="1">
        <v>0.048118915345</v>
      </c>
      <c r="V106" s="1">
        <v>0.066639952081</v>
      </c>
      <c r="X106" s="1">
        <v>2.5208582428799997</v>
      </c>
      <c r="Z106" s="1">
        <v>0</v>
      </c>
      <c r="AB106" s="27">
        <v>0.853761</v>
      </c>
      <c r="AD106" s="1">
        <v>52.105633736449</v>
      </c>
      <c r="AF106" s="1">
        <v>39.461774097608</v>
      </c>
      <c r="AH106" s="1">
        <v>6.395789816969</v>
      </c>
      <c r="AJ106" s="1">
        <v>0</v>
      </c>
      <c r="AL106" s="1">
        <v>0.872307897992</v>
      </c>
      <c r="AN106" s="1">
        <v>3.504740099846</v>
      </c>
      <c r="AP106" s="1">
        <v>0</v>
      </c>
      <c r="AR106" s="1">
        <v>0</v>
      </c>
      <c r="AT106" s="1">
        <v>0</v>
      </c>
      <c r="AV106" s="1">
        <v>0.035569299447</v>
      </c>
      <c r="AX106" s="1">
        <v>0.049259972523999995</v>
      </c>
      <c r="AZ106" s="1">
        <v>1.786192552062</v>
      </c>
      <c r="BB106" s="27">
        <v>26.655199506924</v>
      </c>
      <c r="BD106" s="45">
        <v>0</v>
      </c>
      <c r="BF106" s="42">
        <v>48.197711206215004</v>
      </c>
    </row>
    <row r="107" spans="1:58" ht="12.75">
      <c r="A107" t="s">
        <v>49</v>
      </c>
      <c r="B107" t="s">
        <v>484</v>
      </c>
      <c r="D107" s="1">
        <v>129.919460737292</v>
      </c>
      <c r="F107" s="1">
        <v>60.030008886173</v>
      </c>
      <c r="H107" s="1">
        <v>39.842587673587005</v>
      </c>
      <c r="J107" s="1">
        <v>6.6235424911019996</v>
      </c>
      <c r="L107" s="1">
        <v>0</v>
      </c>
      <c r="N107" s="1">
        <v>1.356807155312</v>
      </c>
      <c r="P107" s="1">
        <v>4.694400464688</v>
      </c>
      <c r="R107" s="1">
        <v>0</v>
      </c>
      <c r="T107" s="1">
        <v>0.076831279854</v>
      </c>
      <c r="V107" s="1">
        <v>0.07966220269999999</v>
      </c>
      <c r="X107" s="1">
        <v>6.38707961893</v>
      </c>
      <c r="Z107" s="1">
        <v>0</v>
      </c>
      <c r="AB107" s="27">
        <v>0.969098</v>
      </c>
      <c r="AD107" s="1">
        <v>69.88945185111899</v>
      </c>
      <c r="AF107" s="1">
        <v>50.367180314952996</v>
      </c>
      <c r="AH107" s="1">
        <v>9.275306098745</v>
      </c>
      <c r="AJ107" s="1">
        <v>0</v>
      </c>
      <c r="AL107" s="1">
        <v>0.9847022470260001</v>
      </c>
      <c r="AN107" s="1">
        <v>4.620921197198</v>
      </c>
      <c r="AP107" s="1">
        <v>0</v>
      </c>
      <c r="AR107" s="1">
        <v>0</v>
      </c>
      <c r="AT107" s="1">
        <v>0</v>
      </c>
      <c r="AV107" s="1">
        <v>0.056793358296999996</v>
      </c>
      <c r="AX107" s="1">
        <v>0.058885965456</v>
      </c>
      <c r="AZ107" s="1">
        <v>4.525662669444</v>
      </c>
      <c r="BB107" s="27">
        <v>27.196802014727</v>
      </c>
      <c r="BD107" s="45">
        <v>0</v>
      </c>
      <c r="BF107" s="42">
        <v>64.647742962285</v>
      </c>
    </row>
    <row r="108" spans="1:58" ht="12.75">
      <c r="A108" t="s">
        <v>50</v>
      </c>
      <c r="B108" t="s">
        <v>485</v>
      </c>
      <c r="D108" s="1">
        <v>108.893154590959</v>
      </c>
      <c r="F108" s="1">
        <v>50.138562807705</v>
      </c>
      <c r="H108" s="1">
        <v>34.464059649267</v>
      </c>
      <c r="J108" s="1">
        <v>5.306798003302</v>
      </c>
      <c r="L108" s="1">
        <v>0</v>
      </c>
      <c r="N108" s="1">
        <v>1.335514018673</v>
      </c>
      <c r="P108" s="1">
        <v>3.8654509992089996</v>
      </c>
      <c r="R108" s="1">
        <v>0</v>
      </c>
      <c r="T108" s="1">
        <v>0.052847690948</v>
      </c>
      <c r="V108" s="1">
        <v>0.068055414105</v>
      </c>
      <c r="X108" s="1">
        <v>4.081116032201</v>
      </c>
      <c r="Z108" s="1">
        <v>0</v>
      </c>
      <c r="AB108" s="27">
        <v>0.964721</v>
      </c>
      <c r="AD108" s="1">
        <v>58.754591783253</v>
      </c>
      <c r="AF108" s="1">
        <v>43.567890744473004</v>
      </c>
      <c r="AH108" s="1">
        <v>7.431397315102</v>
      </c>
      <c r="AJ108" s="1">
        <v>0</v>
      </c>
      <c r="AL108" s="1">
        <v>0.969248761678</v>
      </c>
      <c r="AN108" s="1">
        <v>3.8049468922250003</v>
      </c>
      <c r="AP108" s="1">
        <v>0</v>
      </c>
      <c r="AR108" s="1">
        <v>0</v>
      </c>
      <c r="AT108" s="1">
        <v>0</v>
      </c>
      <c r="AV108" s="1">
        <v>0.039064790445</v>
      </c>
      <c r="AX108" s="1">
        <v>0.050306276104</v>
      </c>
      <c r="AZ108" s="1">
        <v>2.8917370032250003</v>
      </c>
      <c r="BB108" s="27">
        <v>22.816630951177</v>
      </c>
      <c r="BD108" s="45">
        <v>0</v>
      </c>
      <c r="BF108" s="42">
        <v>54.347997399509</v>
      </c>
    </row>
    <row r="109" spans="1:58" ht="12.75">
      <c r="A109" t="s">
        <v>51</v>
      </c>
      <c r="B109" t="s">
        <v>486</v>
      </c>
      <c r="D109" s="1">
        <v>244.58270100305</v>
      </c>
      <c r="F109" s="1">
        <v>112.088422046095</v>
      </c>
      <c r="H109" s="1">
        <v>77.516126420729</v>
      </c>
      <c r="J109" s="1">
        <v>13.323060285124</v>
      </c>
      <c r="L109" s="1">
        <v>0</v>
      </c>
      <c r="N109" s="1">
        <v>2.836703218737</v>
      </c>
      <c r="P109" s="1">
        <v>7.557920064467</v>
      </c>
      <c r="R109" s="1">
        <v>0</v>
      </c>
      <c r="T109" s="1">
        <v>0.292754919301</v>
      </c>
      <c r="V109" s="1">
        <v>0.076208475362</v>
      </c>
      <c r="X109" s="1">
        <v>8.572018662376</v>
      </c>
      <c r="Z109" s="1">
        <v>0</v>
      </c>
      <c r="AB109" s="27">
        <v>1.91363</v>
      </c>
      <c r="AD109" s="1">
        <v>132.494278956954</v>
      </c>
      <c r="AF109" s="1">
        <v>97.992348005494</v>
      </c>
      <c r="AH109" s="1">
        <v>18.65700453837</v>
      </c>
      <c r="AJ109" s="1">
        <v>0</v>
      </c>
      <c r="AL109" s="1">
        <v>2.058736219588</v>
      </c>
      <c r="AN109" s="1">
        <v>7.439619456271</v>
      </c>
      <c r="AP109" s="1">
        <v>0</v>
      </c>
      <c r="AR109" s="1">
        <v>0</v>
      </c>
      <c r="AT109" s="1">
        <v>0</v>
      </c>
      <c r="AV109" s="1">
        <v>0.216403202662</v>
      </c>
      <c r="AX109" s="1">
        <v>0.056332984722000004</v>
      </c>
      <c r="AZ109" s="1">
        <v>6.073834549848</v>
      </c>
      <c r="BB109" s="27">
        <v>29.123990539159998</v>
      </c>
      <c r="BD109" s="45">
        <v>0</v>
      </c>
      <c r="BF109" s="42">
        <v>122.557208035183</v>
      </c>
    </row>
    <row r="110" spans="1:58" ht="12.75">
      <c r="A110" t="s">
        <v>173</v>
      </c>
      <c r="B110" t="s">
        <v>487</v>
      </c>
      <c r="D110" s="1">
        <v>28.975325838110997</v>
      </c>
      <c r="F110" s="1">
        <v>14.630349914421</v>
      </c>
      <c r="H110" s="1">
        <v>0</v>
      </c>
      <c r="J110" s="1">
        <v>0</v>
      </c>
      <c r="L110" s="1">
        <v>14.297618415732</v>
      </c>
      <c r="N110" s="1">
        <v>0.33273149868900004</v>
      </c>
      <c r="P110" s="1">
        <v>0</v>
      </c>
      <c r="R110" s="1">
        <v>0</v>
      </c>
      <c r="T110" s="1">
        <v>0</v>
      </c>
      <c r="V110" s="1">
        <v>0</v>
      </c>
      <c r="X110" s="1">
        <v>0</v>
      </c>
      <c r="Z110" s="1">
        <v>0</v>
      </c>
      <c r="AB110" s="27">
        <v>0</v>
      </c>
      <c r="AD110" s="1">
        <v>14.34497592369</v>
      </c>
      <c r="AF110" s="1">
        <v>0</v>
      </c>
      <c r="AH110" s="1">
        <v>0</v>
      </c>
      <c r="AJ110" s="1">
        <v>14.103496172398</v>
      </c>
      <c r="AL110" s="1">
        <v>0.241479751292</v>
      </c>
      <c r="AN110" s="1">
        <v>0</v>
      </c>
      <c r="AP110" s="1">
        <v>0</v>
      </c>
      <c r="AR110" s="1">
        <v>0</v>
      </c>
      <c r="AT110" s="1">
        <v>0</v>
      </c>
      <c r="AV110" s="1">
        <v>0</v>
      </c>
      <c r="AX110" s="1">
        <v>0</v>
      </c>
      <c r="AZ110" s="1">
        <v>0</v>
      </c>
      <c r="BB110" s="27">
        <v>10.111275672742</v>
      </c>
      <c r="BD110" s="45">
        <v>0</v>
      </c>
      <c r="BF110" s="42">
        <v>13.269102729413001</v>
      </c>
    </row>
    <row r="112" ht="12.75">
      <c r="B112" t="s">
        <v>488</v>
      </c>
    </row>
    <row r="113" spans="1:58" ht="12.75">
      <c r="A113" t="s">
        <v>52</v>
      </c>
      <c r="B113" t="s">
        <v>489</v>
      </c>
      <c r="D113" s="1">
        <v>99.692712149081</v>
      </c>
      <c r="F113" s="1">
        <v>46.182564471147</v>
      </c>
      <c r="H113" s="1">
        <v>30.458455256982</v>
      </c>
      <c r="J113" s="1">
        <v>5.164701894386</v>
      </c>
      <c r="L113" s="1">
        <v>0</v>
      </c>
      <c r="N113" s="1">
        <v>1.232609878426</v>
      </c>
      <c r="P113" s="1">
        <v>3.1697164289680004</v>
      </c>
      <c r="R113" s="1">
        <v>0</v>
      </c>
      <c r="T113" s="1">
        <v>0.048118915345</v>
      </c>
      <c r="V113" s="1">
        <v>0.065734056386</v>
      </c>
      <c r="X113" s="1">
        <v>5.186140040654</v>
      </c>
      <c r="Z113" s="1">
        <v>0</v>
      </c>
      <c r="AB113" s="27">
        <v>0.857088</v>
      </c>
      <c r="AD113" s="1">
        <v>53.510147677934</v>
      </c>
      <c r="AF113" s="1">
        <v>38.504188548486</v>
      </c>
      <c r="AH113" s="1">
        <v>7.232412420326</v>
      </c>
      <c r="AJ113" s="1">
        <v>0</v>
      </c>
      <c r="AL113" s="1">
        <v>0.8945661233</v>
      </c>
      <c r="AN113" s="1">
        <v>3.120102331683</v>
      </c>
      <c r="AP113" s="1">
        <v>0</v>
      </c>
      <c r="AR113" s="1">
        <v>0</v>
      </c>
      <c r="AT113" s="1">
        <v>0</v>
      </c>
      <c r="AV113" s="1">
        <v>0.035569299447</v>
      </c>
      <c r="AX113" s="1">
        <v>0.048590338233000005</v>
      </c>
      <c r="AZ113" s="1">
        <v>3.6747186164600003</v>
      </c>
      <c r="BB113" s="27">
        <v>9.951393061139001</v>
      </c>
      <c r="BD113" s="45">
        <v>0</v>
      </c>
      <c r="BF113" s="42">
        <v>49.496886602089006</v>
      </c>
    </row>
    <row r="114" spans="1:58" ht="12.75">
      <c r="A114" t="s">
        <v>53</v>
      </c>
      <c r="B114" t="s">
        <v>490</v>
      </c>
      <c r="D114" s="1">
        <v>153.093744782245</v>
      </c>
      <c r="F114" s="1">
        <v>70.368622398047</v>
      </c>
      <c r="H114" s="1">
        <v>47.332276410579006</v>
      </c>
      <c r="J114" s="1">
        <v>8.717624343691998</v>
      </c>
      <c r="L114" s="1">
        <v>0</v>
      </c>
      <c r="N114" s="1">
        <v>1.5280847314180002</v>
      </c>
      <c r="P114" s="1">
        <v>4.505863964206</v>
      </c>
      <c r="R114" s="1">
        <v>0</v>
      </c>
      <c r="T114" s="1">
        <v>0.22940166904800002</v>
      </c>
      <c r="V114" s="1">
        <v>0.06703628144799999</v>
      </c>
      <c r="X114" s="1">
        <v>6.941616997656</v>
      </c>
      <c r="Z114" s="1">
        <v>0</v>
      </c>
      <c r="AB114" s="27">
        <v>1.046718</v>
      </c>
      <c r="AD114" s="1">
        <v>82.725122384197</v>
      </c>
      <c r="AF114" s="1">
        <v>59.835302872892</v>
      </c>
      <c r="AH114" s="1">
        <v>12.207762590825999</v>
      </c>
      <c r="AJ114" s="1">
        <v>0</v>
      </c>
      <c r="AL114" s="1">
        <v>1.1090068789679999</v>
      </c>
      <c r="AN114" s="1">
        <v>4.435335770885</v>
      </c>
      <c r="AP114" s="1">
        <v>0</v>
      </c>
      <c r="AR114" s="1">
        <v>0</v>
      </c>
      <c r="AT114" s="1">
        <v>0</v>
      </c>
      <c r="AV114" s="1">
        <v>0.169572747049</v>
      </c>
      <c r="AX114" s="1">
        <v>0.049552937527000004</v>
      </c>
      <c r="AZ114" s="1">
        <v>4.918588586051</v>
      </c>
      <c r="BB114" s="27">
        <v>8.170054435623001</v>
      </c>
      <c r="BD114" s="45">
        <v>0</v>
      </c>
      <c r="BF114" s="42">
        <v>76.520738205383</v>
      </c>
    </row>
    <row r="115" spans="1:58" ht="12.75">
      <c r="A115" t="s">
        <v>54</v>
      </c>
      <c r="B115" t="s">
        <v>491</v>
      </c>
      <c r="D115" s="1">
        <v>82.600475657155</v>
      </c>
      <c r="F115" s="1">
        <v>38.395912493208996</v>
      </c>
      <c r="H115" s="1">
        <v>24.821066665207</v>
      </c>
      <c r="J115" s="1">
        <v>4.39669251059</v>
      </c>
      <c r="L115" s="1">
        <v>0</v>
      </c>
      <c r="N115" s="1">
        <v>1.228190243522</v>
      </c>
      <c r="P115" s="1">
        <v>2.715293152063</v>
      </c>
      <c r="R115" s="1">
        <v>0</v>
      </c>
      <c r="T115" s="1">
        <v>0.09698632701900001</v>
      </c>
      <c r="V115" s="1">
        <v>0.065167871576</v>
      </c>
      <c r="X115" s="1">
        <v>4.214096723232</v>
      </c>
      <c r="Z115" s="1">
        <v>0</v>
      </c>
      <c r="AB115" s="27">
        <v>0.858419</v>
      </c>
      <c r="AD115" s="1">
        <v>44.204563163946005</v>
      </c>
      <c r="AF115" s="1">
        <v>31.377659266964</v>
      </c>
      <c r="AH115" s="1">
        <v>6.15692719003</v>
      </c>
      <c r="AJ115" s="1">
        <v>0</v>
      </c>
      <c r="AL115" s="1">
        <v>0.8913585750459999</v>
      </c>
      <c r="AN115" s="1">
        <v>2.672791931016</v>
      </c>
      <c r="AP115" s="1">
        <v>0</v>
      </c>
      <c r="AR115" s="1">
        <v>0</v>
      </c>
      <c r="AT115" s="1">
        <v>0</v>
      </c>
      <c r="AV115" s="1">
        <v>0.071691884227</v>
      </c>
      <c r="AX115" s="1">
        <v>0.048171816802</v>
      </c>
      <c r="AZ115" s="1">
        <v>2.985962499862</v>
      </c>
      <c r="BB115" s="27">
        <v>15.673466749365</v>
      </c>
      <c r="BD115" s="45">
        <v>0</v>
      </c>
      <c r="BF115" s="42">
        <v>40.889220926650005</v>
      </c>
    </row>
    <row r="116" spans="1:58" ht="12.75">
      <c r="A116" t="s">
        <v>55</v>
      </c>
      <c r="B116" t="s">
        <v>492</v>
      </c>
      <c r="D116" s="1">
        <v>84.03924326253</v>
      </c>
      <c r="F116" s="1">
        <v>38.773710677357</v>
      </c>
      <c r="H116" s="1">
        <v>26.159751463387998</v>
      </c>
      <c r="J116" s="1">
        <v>4.086820911671</v>
      </c>
      <c r="L116" s="1">
        <v>0</v>
      </c>
      <c r="N116" s="1">
        <v>0.836255013386</v>
      </c>
      <c r="P116" s="1">
        <v>2.9844746143550003</v>
      </c>
      <c r="R116" s="1">
        <v>0</v>
      </c>
      <c r="T116" s="1">
        <v>0.051271432413</v>
      </c>
      <c r="V116" s="1">
        <v>0.065167871576</v>
      </c>
      <c r="X116" s="1">
        <v>4.010680370567</v>
      </c>
      <c r="Z116" s="1">
        <v>0</v>
      </c>
      <c r="AB116" s="27">
        <v>0.579289</v>
      </c>
      <c r="AD116" s="1">
        <v>45.265532585173005</v>
      </c>
      <c r="AF116" s="1">
        <v>33.069963470879</v>
      </c>
      <c r="AH116" s="1">
        <v>5.722997169178</v>
      </c>
      <c r="AJ116" s="1">
        <v>0</v>
      </c>
      <c r="AL116" s="1">
        <v>0.606911739479</v>
      </c>
      <c r="AN116" s="1">
        <v>2.9377600210529997</v>
      </c>
      <c r="AP116" s="1">
        <v>0</v>
      </c>
      <c r="AR116" s="1">
        <v>0</v>
      </c>
      <c r="AT116" s="1">
        <v>0</v>
      </c>
      <c r="AV116" s="1">
        <v>0.037899626778999995</v>
      </c>
      <c r="AX116" s="1">
        <v>0.048171816802</v>
      </c>
      <c r="AZ116" s="1">
        <v>2.8418287410030003</v>
      </c>
      <c r="BB116" s="27">
        <v>30.25170584383</v>
      </c>
      <c r="BD116" s="45">
        <v>0</v>
      </c>
      <c r="BF116" s="42">
        <v>41.870617641285</v>
      </c>
    </row>
    <row r="117" spans="1:58" ht="12.75">
      <c r="A117" t="s">
        <v>56</v>
      </c>
      <c r="B117" t="s">
        <v>493</v>
      </c>
      <c r="D117" s="1">
        <v>146.501455645303</v>
      </c>
      <c r="F117" s="1">
        <v>67.915178938906</v>
      </c>
      <c r="H117" s="1">
        <v>44.256047510911</v>
      </c>
      <c r="J117" s="1">
        <v>7.499265135272</v>
      </c>
      <c r="L117" s="1">
        <v>0</v>
      </c>
      <c r="N117" s="1">
        <v>1.370677911882</v>
      </c>
      <c r="P117" s="1">
        <v>4.9078978571239995</v>
      </c>
      <c r="R117" s="1">
        <v>0</v>
      </c>
      <c r="T117" s="1">
        <v>0.07964635077099999</v>
      </c>
      <c r="V117" s="1">
        <v>0.068281888029</v>
      </c>
      <c r="X117" s="1">
        <v>8.754282284917</v>
      </c>
      <c r="Z117" s="1">
        <v>0</v>
      </c>
      <c r="AB117" s="27">
        <v>0.97908</v>
      </c>
      <c r="AD117" s="1">
        <v>78.586276706397</v>
      </c>
      <c r="AF117" s="1">
        <v>55.946474743831004</v>
      </c>
      <c r="AH117" s="1">
        <v>10.501628054586</v>
      </c>
      <c r="AJ117" s="1">
        <v>0</v>
      </c>
      <c r="AL117" s="1">
        <v>0.994768943026</v>
      </c>
      <c r="AN117" s="1">
        <v>4.831076814229999</v>
      </c>
      <c r="AP117" s="1">
        <v>0</v>
      </c>
      <c r="AR117" s="1">
        <v>0</v>
      </c>
      <c r="AT117" s="1">
        <v>0</v>
      </c>
      <c r="AV117" s="1">
        <v>0.058874246856</v>
      </c>
      <c r="AX117" s="1">
        <v>0.050473684676999996</v>
      </c>
      <c r="AZ117" s="1">
        <v>6.202980219191</v>
      </c>
      <c r="BB117" s="27">
        <v>36.247201159952</v>
      </c>
      <c r="BD117" s="45">
        <v>0</v>
      </c>
      <c r="BF117" s="42">
        <v>72.692305953417</v>
      </c>
    </row>
    <row r="118" spans="1:58" ht="12.75">
      <c r="A118" t="s">
        <v>174</v>
      </c>
      <c r="B118" t="s">
        <v>494</v>
      </c>
      <c r="D118" s="1">
        <v>28.980864776108998</v>
      </c>
      <c r="F118" s="1">
        <v>14.754119131524</v>
      </c>
      <c r="H118" s="1">
        <v>0</v>
      </c>
      <c r="J118" s="1">
        <v>0</v>
      </c>
      <c r="L118" s="1">
        <v>14.16902186403</v>
      </c>
      <c r="N118" s="1">
        <v>0.344609267494</v>
      </c>
      <c r="P118" s="1">
        <v>0</v>
      </c>
      <c r="R118" s="1">
        <v>0</v>
      </c>
      <c r="T118" s="1">
        <v>0</v>
      </c>
      <c r="V118" s="1">
        <v>0</v>
      </c>
      <c r="X118" s="1">
        <v>0</v>
      </c>
      <c r="Z118" s="1">
        <v>0</v>
      </c>
      <c r="AB118" s="27">
        <v>0.240488</v>
      </c>
      <c r="AD118" s="1">
        <v>14.226745644585</v>
      </c>
      <c r="AF118" s="1">
        <v>0</v>
      </c>
      <c r="AH118" s="1">
        <v>0</v>
      </c>
      <c r="AJ118" s="1">
        <v>13.976645607362</v>
      </c>
      <c r="AL118" s="1">
        <v>0.250100037223</v>
      </c>
      <c r="AN118" s="1">
        <v>0</v>
      </c>
      <c r="AP118" s="1">
        <v>0</v>
      </c>
      <c r="AR118" s="1">
        <v>0</v>
      </c>
      <c r="AT118" s="1">
        <v>0</v>
      </c>
      <c r="AV118" s="1">
        <v>0</v>
      </c>
      <c r="AX118" s="1">
        <v>0</v>
      </c>
      <c r="AZ118" s="1">
        <v>0</v>
      </c>
      <c r="BB118" s="27">
        <v>10.06352440063</v>
      </c>
      <c r="BD118" s="45">
        <v>0</v>
      </c>
      <c r="BF118" s="42">
        <v>13.159739721241</v>
      </c>
    </row>
    <row r="120" ht="12.75">
      <c r="B120" t="s">
        <v>495</v>
      </c>
    </row>
    <row r="121" spans="1:58" ht="12.75">
      <c r="A121" t="s">
        <v>57</v>
      </c>
      <c r="B121" t="s">
        <v>496</v>
      </c>
      <c r="D121" s="1">
        <v>603.521223705183</v>
      </c>
      <c r="F121" s="1">
        <v>275.69119442189503</v>
      </c>
      <c r="H121" s="1">
        <v>190.898996302329</v>
      </c>
      <c r="J121" s="1">
        <v>33.737890791921</v>
      </c>
      <c r="L121" s="1">
        <v>0</v>
      </c>
      <c r="N121" s="1">
        <v>4.789266663661</v>
      </c>
      <c r="P121" s="1">
        <v>19.403314930746</v>
      </c>
      <c r="R121" s="1">
        <v>0</v>
      </c>
      <c r="T121" s="1">
        <v>0.613659415403</v>
      </c>
      <c r="V121" s="1">
        <v>0.088891015095</v>
      </c>
      <c r="X121" s="1">
        <v>22.813000302739002</v>
      </c>
      <c r="Z121" s="1">
        <v>0</v>
      </c>
      <c r="AB121" s="27">
        <v>3.346175</v>
      </c>
      <c r="AD121" s="1">
        <v>327.830029283287</v>
      </c>
      <c r="AF121" s="1">
        <v>241.325795590259</v>
      </c>
      <c r="AH121" s="1">
        <v>47.244999883599995</v>
      </c>
      <c r="AJ121" s="1">
        <v>0</v>
      </c>
      <c r="AL121" s="1">
        <v>3.475808354084</v>
      </c>
      <c r="AN121" s="1">
        <v>19.099603865037</v>
      </c>
      <c r="AP121" s="1">
        <v>0</v>
      </c>
      <c r="AR121" s="1">
        <v>0</v>
      </c>
      <c r="AT121" s="1">
        <v>0</v>
      </c>
      <c r="AV121" s="1">
        <v>0.45361445387000005</v>
      </c>
      <c r="AX121" s="1">
        <v>0.065707864795</v>
      </c>
      <c r="AZ121" s="1">
        <v>16.164499271642</v>
      </c>
      <c r="BB121" s="27">
        <v>127.066744155702</v>
      </c>
      <c r="BD121" s="45">
        <v>0</v>
      </c>
      <c r="BF121" s="42">
        <v>303.242777087041</v>
      </c>
    </row>
    <row r="122" spans="1:58" ht="12.75">
      <c r="A122" t="s">
        <v>58</v>
      </c>
      <c r="B122" t="s">
        <v>497</v>
      </c>
      <c r="D122" s="1">
        <v>135.047536477344</v>
      </c>
      <c r="F122" s="1">
        <v>61.043004698578</v>
      </c>
      <c r="H122" s="1">
        <v>43.999815543080004</v>
      </c>
      <c r="J122" s="1">
        <v>8.426523585137</v>
      </c>
      <c r="L122" s="1">
        <v>0</v>
      </c>
      <c r="N122" s="1">
        <v>1.6990901170650001</v>
      </c>
      <c r="P122" s="1">
        <v>4.709208672778</v>
      </c>
      <c r="R122" s="1">
        <v>0</v>
      </c>
      <c r="T122" s="1">
        <v>0.061067562141</v>
      </c>
      <c r="V122" s="1">
        <v>0.072131944733</v>
      </c>
      <c r="X122" s="1">
        <v>0.8676452736439999</v>
      </c>
      <c r="Z122" s="1">
        <v>0</v>
      </c>
      <c r="AB122" s="27">
        <v>1.207522</v>
      </c>
      <c r="AD122" s="1">
        <v>74.004531778765</v>
      </c>
      <c r="AF122" s="1">
        <v>55.622557988425</v>
      </c>
      <c r="AH122" s="1">
        <v>11.800118396679999</v>
      </c>
      <c r="AJ122" s="1">
        <v>0</v>
      </c>
      <c r="AL122" s="1">
        <v>1.2331139687930002</v>
      </c>
      <c r="AN122" s="1">
        <v>4.635497619293</v>
      </c>
      <c r="AP122" s="1">
        <v>0</v>
      </c>
      <c r="AR122" s="1">
        <v>0</v>
      </c>
      <c r="AT122" s="1">
        <v>0</v>
      </c>
      <c r="AV122" s="1">
        <v>0.045140884592000004</v>
      </c>
      <c r="AX122" s="1">
        <v>0.053319630413</v>
      </c>
      <c r="AZ122" s="1">
        <v>0.6147832905689999</v>
      </c>
      <c r="BB122" s="27">
        <v>16.091078780763</v>
      </c>
      <c r="BD122" s="45">
        <v>0</v>
      </c>
      <c r="BF122" s="42">
        <v>68.454191895358</v>
      </c>
    </row>
    <row r="123" spans="1:58" ht="12.75">
      <c r="A123" t="s">
        <v>59</v>
      </c>
      <c r="B123" t="s">
        <v>498</v>
      </c>
      <c r="D123" s="1">
        <v>117.51145751483</v>
      </c>
      <c r="F123" s="1">
        <v>54.476731245665995</v>
      </c>
      <c r="H123" s="1">
        <v>36.127940393782</v>
      </c>
      <c r="J123" s="1">
        <v>5.8497281511770005</v>
      </c>
      <c r="L123" s="1">
        <v>0</v>
      </c>
      <c r="N123" s="1">
        <v>1.595103558405</v>
      </c>
      <c r="P123" s="1">
        <v>3.9463844030920003</v>
      </c>
      <c r="R123" s="1">
        <v>0</v>
      </c>
      <c r="T123" s="1">
        <v>0.07964635077099999</v>
      </c>
      <c r="V123" s="1">
        <v>0.069640731571</v>
      </c>
      <c r="X123" s="1">
        <v>5.672208656867</v>
      </c>
      <c r="Z123" s="1">
        <v>0</v>
      </c>
      <c r="AB123" s="27">
        <v>1.136079</v>
      </c>
      <c r="AD123" s="1">
        <v>63.034726269164004</v>
      </c>
      <c r="AF123" s="1">
        <v>45.671292816852</v>
      </c>
      <c r="AH123" s="1">
        <v>8.19169187327</v>
      </c>
      <c r="AJ123" s="1">
        <v>0</v>
      </c>
      <c r="AL123" s="1">
        <v>1.157645765687</v>
      </c>
      <c r="AN123" s="1">
        <v>3.884613483172</v>
      </c>
      <c r="AP123" s="1">
        <v>0</v>
      </c>
      <c r="AR123" s="1">
        <v>0</v>
      </c>
      <c r="AT123" s="1">
        <v>0</v>
      </c>
      <c r="AV123" s="1">
        <v>0.058874246856</v>
      </c>
      <c r="AX123" s="1">
        <v>0.051478136113</v>
      </c>
      <c r="AZ123" s="1">
        <v>4.019129947213</v>
      </c>
      <c r="BB123" s="27">
        <v>15.296855160050999</v>
      </c>
      <c r="BD123" s="45">
        <v>0</v>
      </c>
      <c r="BF123" s="42">
        <v>58.307121798977</v>
      </c>
    </row>
    <row r="124" spans="1:58" ht="12.75">
      <c r="A124" t="s">
        <v>60</v>
      </c>
      <c r="B124" t="s">
        <v>499</v>
      </c>
      <c r="D124" s="1">
        <v>172.508801819816</v>
      </c>
      <c r="F124" s="1">
        <v>79.378858551119</v>
      </c>
      <c r="H124" s="1">
        <v>54.188684962089</v>
      </c>
      <c r="J124" s="1">
        <v>8.559503704571</v>
      </c>
      <c r="L124" s="1">
        <v>0</v>
      </c>
      <c r="N124" s="1">
        <v>1.453873617567</v>
      </c>
      <c r="P124" s="1">
        <v>5.670159843235</v>
      </c>
      <c r="R124" s="1">
        <v>0</v>
      </c>
      <c r="T124" s="1">
        <v>0.044177702824</v>
      </c>
      <c r="V124" s="1">
        <v>0.07105619359500001</v>
      </c>
      <c r="X124" s="1">
        <v>8.353511527238</v>
      </c>
      <c r="Z124" s="1">
        <v>0</v>
      </c>
      <c r="AB124" s="27">
        <v>1.037891</v>
      </c>
      <c r="AD124" s="1">
        <v>93.12994326869699</v>
      </c>
      <c r="AF124" s="1">
        <v>68.502861532889</v>
      </c>
      <c r="AH124" s="1">
        <v>11.986337676538</v>
      </c>
      <c r="AJ124" s="1">
        <v>0</v>
      </c>
      <c r="AL124" s="1">
        <v>1.055148192951</v>
      </c>
      <c r="AN124" s="1">
        <v>5.581407467939</v>
      </c>
      <c r="AP124" s="1">
        <v>0</v>
      </c>
      <c r="AR124" s="1">
        <v>0</v>
      </c>
      <c r="AT124" s="1">
        <v>0</v>
      </c>
      <c r="AV124" s="1">
        <v>0.03265597176</v>
      </c>
      <c r="AX124" s="1">
        <v>0.052524439693</v>
      </c>
      <c r="AZ124" s="1">
        <v>5.919007986928</v>
      </c>
      <c r="BB124" s="27">
        <v>45.00204476824101</v>
      </c>
      <c r="BD124" s="45">
        <v>0</v>
      </c>
      <c r="BF124" s="42">
        <v>86.145197523544</v>
      </c>
    </row>
    <row r="125" spans="1:58" ht="12.75">
      <c r="A125" t="s">
        <v>61</v>
      </c>
      <c r="B125" t="s">
        <v>500</v>
      </c>
      <c r="D125" s="1">
        <v>52.790033633354</v>
      </c>
      <c r="F125" s="1">
        <v>25.139343092142997</v>
      </c>
      <c r="H125" s="1">
        <v>14.079421664675</v>
      </c>
      <c r="J125" s="1">
        <v>2.748949458864</v>
      </c>
      <c r="L125" s="1">
        <v>0</v>
      </c>
      <c r="N125" s="1">
        <v>1.350425096403</v>
      </c>
      <c r="P125" s="1">
        <v>2.745228850329</v>
      </c>
      <c r="R125" s="1">
        <v>0</v>
      </c>
      <c r="T125" s="1">
        <v>0.099350714821</v>
      </c>
      <c r="V125" s="1">
        <v>0.067262755371</v>
      </c>
      <c r="X125" s="1">
        <v>3.10082355168</v>
      </c>
      <c r="Z125" s="1">
        <v>0</v>
      </c>
      <c r="AB125" s="27">
        <v>0.947881</v>
      </c>
      <c r="AD125" s="1">
        <v>27.650690541211002</v>
      </c>
      <c r="AF125" s="1">
        <v>17.798562069427</v>
      </c>
      <c r="AH125" s="1">
        <v>3.849503149591</v>
      </c>
      <c r="AJ125" s="1">
        <v>0</v>
      </c>
      <c r="AL125" s="1">
        <v>0.980070470341</v>
      </c>
      <c r="AN125" s="1">
        <v>2.7022590597179996</v>
      </c>
      <c r="AP125" s="1">
        <v>0</v>
      </c>
      <c r="AR125" s="1">
        <v>0</v>
      </c>
      <c r="AT125" s="1">
        <v>0</v>
      </c>
      <c r="AV125" s="1">
        <v>0.073439629726</v>
      </c>
      <c r="AX125" s="1">
        <v>0.049720346099</v>
      </c>
      <c r="AZ125" s="1">
        <v>2.197135816309</v>
      </c>
      <c r="BB125" s="27">
        <v>-26.231715504512</v>
      </c>
      <c r="BD125" s="45">
        <v>0.486833</v>
      </c>
      <c r="BF125" s="42">
        <v>25.57688875062</v>
      </c>
    </row>
    <row r="126" spans="1:58" ht="12.75">
      <c r="A126" t="s">
        <v>62</v>
      </c>
      <c r="B126" t="s">
        <v>501</v>
      </c>
      <c r="D126" s="1">
        <v>125.35159938201299</v>
      </c>
      <c r="F126" s="1">
        <v>56.93086920883599</v>
      </c>
      <c r="H126" s="1">
        <v>39.995953287838</v>
      </c>
      <c r="J126" s="1">
        <v>6.581905275836</v>
      </c>
      <c r="L126" s="1">
        <v>0</v>
      </c>
      <c r="N126" s="1">
        <v>1.5711784784329998</v>
      </c>
      <c r="P126" s="1">
        <v>4.6256881547490005</v>
      </c>
      <c r="R126" s="1">
        <v>0</v>
      </c>
      <c r="T126" s="1">
        <v>0.068442685585</v>
      </c>
      <c r="V126" s="1">
        <v>0.06890469131900001</v>
      </c>
      <c r="X126" s="1">
        <v>4.018796635077</v>
      </c>
      <c r="Z126" s="1">
        <v>0</v>
      </c>
      <c r="AB126" s="27">
        <v>0</v>
      </c>
      <c r="AD126" s="1">
        <v>68.420730173177</v>
      </c>
      <c r="AF126" s="1">
        <v>50.561058122548</v>
      </c>
      <c r="AH126" s="1">
        <v>9.216999245998</v>
      </c>
      <c r="AJ126" s="1">
        <v>0</v>
      </c>
      <c r="AL126" s="1">
        <v>1.140282148524</v>
      </c>
      <c r="AN126" s="1">
        <v>4.553284409094</v>
      </c>
      <c r="AP126" s="1">
        <v>0</v>
      </c>
      <c r="AR126" s="1">
        <v>0</v>
      </c>
      <c r="AT126" s="1">
        <v>0</v>
      </c>
      <c r="AV126" s="1">
        <v>0.050592544763</v>
      </c>
      <c r="AX126" s="1">
        <v>0.050934058252</v>
      </c>
      <c r="AZ126" s="1">
        <v>2.8475796439970003</v>
      </c>
      <c r="BB126" s="27">
        <v>33.421309074671</v>
      </c>
      <c r="BD126" s="45">
        <v>0</v>
      </c>
      <c r="BF126" s="42">
        <v>63.289175410189</v>
      </c>
    </row>
    <row r="127" spans="1:58" ht="12.75">
      <c r="A127" t="s">
        <v>63</v>
      </c>
      <c r="B127" t="s">
        <v>502</v>
      </c>
      <c r="D127" s="1">
        <v>135.30656483105298</v>
      </c>
      <c r="F127" s="1">
        <v>62.389908133039</v>
      </c>
      <c r="H127" s="1">
        <v>42.304776966937</v>
      </c>
      <c r="J127" s="1">
        <v>6.8111471888</v>
      </c>
      <c r="L127" s="1">
        <v>0</v>
      </c>
      <c r="N127" s="1">
        <v>1.348235462565</v>
      </c>
      <c r="P127" s="1">
        <v>4.1315344406809995</v>
      </c>
      <c r="R127" s="1">
        <v>0</v>
      </c>
      <c r="T127" s="1">
        <v>0.09698632701900001</v>
      </c>
      <c r="V127" s="1">
        <v>0.069867205495</v>
      </c>
      <c r="X127" s="1">
        <v>6.675723541541</v>
      </c>
      <c r="Z127" s="1">
        <v>0</v>
      </c>
      <c r="AB127" s="27">
        <v>0.951637</v>
      </c>
      <c r="AD127" s="1">
        <v>72.91665669801401</v>
      </c>
      <c r="AF127" s="1">
        <v>53.479767607819</v>
      </c>
      <c r="AH127" s="1">
        <v>9.538019140754999</v>
      </c>
      <c r="AJ127" s="1">
        <v>0</v>
      </c>
      <c r="AL127" s="1">
        <v>0.9784813444639999</v>
      </c>
      <c r="AN127" s="1">
        <v>4.0668654533219994</v>
      </c>
      <c r="AP127" s="1">
        <v>0</v>
      </c>
      <c r="AR127" s="1">
        <v>0</v>
      </c>
      <c r="AT127" s="1">
        <v>0</v>
      </c>
      <c r="AV127" s="1">
        <v>0.071691884227</v>
      </c>
      <c r="AX127" s="1">
        <v>0.051645544686</v>
      </c>
      <c r="AZ127" s="1">
        <v>4.730185722741999</v>
      </c>
      <c r="BB127" s="27">
        <v>36.198137884998005</v>
      </c>
      <c r="BD127" s="45">
        <v>0</v>
      </c>
      <c r="BF127" s="42">
        <v>67.447907445663</v>
      </c>
    </row>
    <row r="128" spans="1:58" ht="12.75">
      <c r="A128" t="s">
        <v>175</v>
      </c>
      <c r="B128" t="s">
        <v>503</v>
      </c>
      <c r="D128" s="1">
        <v>62.312743839484</v>
      </c>
      <c r="F128" s="1">
        <v>31.441802916038</v>
      </c>
      <c r="H128" s="1">
        <v>0</v>
      </c>
      <c r="J128" s="1">
        <v>0</v>
      </c>
      <c r="L128" s="1">
        <v>30.889505985202</v>
      </c>
      <c r="N128" s="1">
        <v>0.552296930837</v>
      </c>
      <c r="P128" s="1">
        <v>0</v>
      </c>
      <c r="R128" s="1">
        <v>0</v>
      </c>
      <c r="T128" s="1">
        <v>0</v>
      </c>
      <c r="V128" s="1">
        <v>0</v>
      </c>
      <c r="X128" s="1">
        <v>0</v>
      </c>
      <c r="Z128" s="1">
        <v>0</v>
      </c>
      <c r="AB128" s="27">
        <v>0</v>
      </c>
      <c r="AD128" s="1">
        <v>30.870940923446</v>
      </c>
      <c r="AF128" s="1">
        <v>0</v>
      </c>
      <c r="AH128" s="1">
        <v>0</v>
      </c>
      <c r="AJ128" s="1">
        <v>30.47011164812</v>
      </c>
      <c r="AL128" s="1">
        <v>0.400829275326</v>
      </c>
      <c r="AN128" s="1">
        <v>0</v>
      </c>
      <c r="AP128" s="1">
        <v>0</v>
      </c>
      <c r="AR128" s="1">
        <v>0</v>
      </c>
      <c r="AT128" s="1">
        <v>0</v>
      </c>
      <c r="AV128" s="1">
        <v>0</v>
      </c>
      <c r="AX128" s="1">
        <v>0</v>
      </c>
      <c r="AZ128" s="1">
        <v>0</v>
      </c>
      <c r="BB128" s="27">
        <v>21.072106873390002</v>
      </c>
      <c r="BD128" s="45">
        <v>0</v>
      </c>
      <c r="BF128" s="42">
        <v>28.555620354187</v>
      </c>
    </row>
    <row r="130" ht="12.75">
      <c r="B130" t="s">
        <v>504</v>
      </c>
    </row>
    <row r="131" spans="1:58" ht="12.75">
      <c r="A131" t="s">
        <v>64</v>
      </c>
      <c r="B131" t="s">
        <v>505</v>
      </c>
      <c r="D131" s="1">
        <v>233.15677599203602</v>
      </c>
      <c r="F131" s="1">
        <v>105.710542223342</v>
      </c>
      <c r="H131" s="1">
        <v>72.688353551203</v>
      </c>
      <c r="J131" s="1">
        <v>13.817864153452</v>
      </c>
      <c r="L131" s="1">
        <v>0</v>
      </c>
      <c r="N131" s="1">
        <v>2.34964030669</v>
      </c>
      <c r="P131" s="1">
        <v>9.263728513474002</v>
      </c>
      <c r="R131" s="1">
        <v>0</v>
      </c>
      <c r="T131" s="1">
        <v>0.067823279394</v>
      </c>
      <c r="V131" s="1">
        <v>0.074679776376</v>
      </c>
      <c r="X131" s="1">
        <v>7.448452642753001</v>
      </c>
      <c r="Z131" s="1">
        <v>0</v>
      </c>
      <c r="AB131" s="27">
        <v>0</v>
      </c>
      <c r="AD131" s="1">
        <v>127.446233768695</v>
      </c>
      <c r="AF131" s="1">
        <v>91.889297956859</v>
      </c>
      <c r="AH131" s="1">
        <v>19.349905254829</v>
      </c>
      <c r="AJ131" s="1">
        <v>0</v>
      </c>
      <c r="AL131" s="1">
        <v>1.70525050715</v>
      </c>
      <c r="AN131" s="1">
        <v>9.118727678858999</v>
      </c>
      <c r="AP131" s="1">
        <v>0</v>
      </c>
      <c r="AR131" s="1">
        <v>0</v>
      </c>
      <c r="AT131" s="1">
        <v>0</v>
      </c>
      <c r="AV131" s="1">
        <v>0.050134682316999996</v>
      </c>
      <c r="AX131" s="1">
        <v>0.055202976856</v>
      </c>
      <c r="AZ131" s="1">
        <v>5.277714711825</v>
      </c>
      <c r="BB131" s="27">
        <v>57.039641661842005</v>
      </c>
      <c r="BD131" s="45">
        <v>0</v>
      </c>
      <c r="BF131" s="42">
        <v>117.887766236043</v>
      </c>
    </row>
    <row r="132" spans="1:58" ht="12.75">
      <c r="A132" t="s">
        <v>65</v>
      </c>
      <c r="B132" t="s">
        <v>506</v>
      </c>
      <c r="D132" s="1">
        <v>70.42772759576599</v>
      </c>
      <c r="F132" s="1">
        <v>31.780884707235998</v>
      </c>
      <c r="H132" s="1">
        <v>22.027514143294</v>
      </c>
      <c r="J132" s="1">
        <v>4.303256975882</v>
      </c>
      <c r="L132" s="1">
        <v>0</v>
      </c>
      <c r="N132" s="1">
        <v>1.161454563813</v>
      </c>
      <c r="P132" s="1">
        <v>3.2223958939029997</v>
      </c>
      <c r="R132" s="1">
        <v>0</v>
      </c>
      <c r="T132" s="1">
        <v>0.059114224518000004</v>
      </c>
      <c r="V132" s="1">
        <v>0.077397463462</v>
      </c>
      <c r="X132" s="1">
        <v>0.9297514423650001</v>
      </c>
      <c r="Z132" s="1">
        <v>0</v>
      </c>
      <c r="AB132" s="27">
        <v>0</v>
      </c>
      <c r="AD132" s="1">
        <v>38.646842888529</v>
      </c>
      <c r="AF132" s="1">
        <v>27.846177709008998</v>
      </c>
      <c r="AH132" s="1">
        <v>6.0260843387789995</v>
      </c>
      <c r="AJ132" s="1">
        <v>0</v>
      </c>
      <c r="AL132" s="1">
        <v>0.84292518235</v>
      </c>
      <c r="AN132" s="1">
        <v>3.17195722945</v>
      </c>
      <c r="AP132" s="1">
        <v>0</v>
      </c>
      <c r="AR132" s="1">
        <v>0</v>
      </c>
      <c r="AT132" s="1">
        <v>0</v>
      </c>
      <c r="AV132" s="1">
        <v>0.043696985653</v>
      </c>
      <c r="AX132" s="1">
        <v>0.057211879729</v>
      </c>
      <c r="AZ132" s="1">
        <v>0.658789563559</v>
      </c>
      <c r="BB132" s="27">
        <v>9.638436371903001</v>
      </c>
      <c r="BD132" s="45">
        <v>0</v>
      </c>
      <c r="BF132" s="42">
        <v>35.748329671889</v>
      </c>
    </row>
    <row r="133" spans="1:58" ht="12.75">
      <c r="A133" t="s">
        <v>66</v>
      </c>
      <c r="B133" t="s">
        <v>507</v>
      </c>
      <c r="D133" s="1">
        <v>137.608543062888</v>
      </c>
      <c r="F133" s="1">
        <v>61.942409583255</v>
      </c>
      <c r="H133" s="1">
        <v>44.006829313103</v>
      </c>
      <c r="J133" s="1">
        <v>7.972167019277</v>
      </c>
      <c r="L133" s="1">
        <v>0</v>
      </c>
      <c r="N133" s="1">
        <v>2.241653355633</v>
      </c>
      <c r="P133" s="1">
        <v>6.410602661555</v>
      </c>
      <c r="R133" s="1">
        <v>0</v>
      </c>
      <c r="T133" s="1">
        <v>0.07412887971599999</v>
      </c>
      <c r="V133" s="1">
        <v>0.078359977638</v>
      </c>
      <c r="X133" s="1">
        <v>1.1586683763319998</v>
      </c>
      <c r="Z133" s="1">
        <v>0</v>
      </c>
      <c r="AB133" s="27">
        <v>0</v>
      </c>
      <c r="AD133" s="1">
        <v>75.66613347963201</v>
      </c>
      <c r="AF133" s="1">
        <v>55.631424476273</v>
      </c>
      <c r="AH133" s="1">
        <v>11.163858233485</v>
      </c>
      <c r="AJ133" s="1">
        <v>0</v>
      </c>
      <c r="AL133" s="1">
        <v>1.626879020871</v>
      </c>
      <c r="AN133" s="1">
        <v>6.310260479143</v>
      </c>
      <c r="AP133" s="1">
        <v>0</v>
      </c>
      <c r="AR133" s="1">
        <v>0</v>
      </c>
      <c r="AT133" s="1">
        <v>0</v>
      </c>
      <c r="AV133" s="1">
        <v>0.054795755503</v>
      </c>
      <c r="AX133" s="1">
        <v>0.057923366163</v>
      </c>
      <c r="AZ133" s="1">
        <v>0.820992148194</v>
      </c>
      <c r="BB133" s="27">
        <v>21.429246890099</v>
      </c>
      <c r="BD133" s="45">
        <v>0</v>
      </c>
      <c r="BF133" s="42">
        <v>69.99117346866</v>
      </c>
    </row>
    <row r="134" spans="1:58" ht="12.75">
      <c r="A134" t="s">
        <v>67</v>
      </c>
      <c r="B134" t="s">
        <v>508</v>
      </c>
      <c r="D134" s="1">
        <v>267.395889772011</v>
      </c>
      <c r="F134" s="1">
        <v>122.39935272018</v>
      </c>
      <c r="H134" s="1">
        <v>82.055221080857</v>
      </c>
      <c r="J134" s="1">
        <v>17.137923530242997</v>
      </c>
      <c r="L134" s="1">
        <v>0</v>
      </c>
      <c r="N134" s="1">
        <v>3.858935823018</v>
      </c>
      <c r="P134" s="1">
        <v>9.788437730213</v>
      </c>
      <c r="R134" s="1">
        <v>0</v>
      </c>
      <c r="T134" s="1">
        <v>0.495431532552</v>
      </c>
      <c r="V134" s="1">
        <v>0.082436508267</v>
      </c>
      <c r="X134" s="1">
        <v>6.21524351503</v>
      </c>
      <c r="Z134" s="1">
        <v>0</v>
      </c>
      <c r="AB134" s="27">
        <v>2.765723</v>
      </c>
      <c r="AD134" s="1">
        <v>144.996537051831</v>
      </c>
      <c r="AF134" s="1">
        <v>103.730464241476</v>
      </c>
      <c r="AH134" s="1">
        <v>23.999164624286</v>
      </c>
      <c r="AJ134" s="1">
        <v>0</v>
      </c>
      <c r="AL134" s="1">
        <v>2.800621120826</v>
      </c>
      <c r="AN134" s="1">
        <v>9.635223866228</v>
      </c>
      <c r="AP134" s="1">
        <v>0</v>
      </c>
      <c r="AR134" s="1">
        <v>0</v>
      </c>
      <c r="AT134" s="1">
        <v>0</v>
      </c>
      <c r="AV134" s="1">
        <v>0.36622090108600003</v>
      </c>
      <c r="AX134" s="1">
        <v>0.060936720472</v>
      </c>
      <c r="AZ134" s="1">
        <v>4.403905577458</v>
      </c>
      <c r="BB134" s="27">
        <v>-33.150852371897</v>
      </c>
      <c r="BD134" s="45">
        <v>0.186087</v>
      </c>
      <c r="BF134" s="42">
        <v>134.121796772944</v>
      </c>
    </row>
    <row r="135" spans="1:58" ht="12.75">
      <c r="A135" t="s">
        <v>68</v>
      </c>
      <c r="B135" t="s">
        <v>509</v>
      </c>
      <c r="D135" s="1">
        <v>121.64953019721099</v>
      </c>
      <c r="F135" s="1">
        <v>55.632953213463004</v>
      </c>
      <c r="H135" s="1">
        <v>37.536626422190004</v>
      </c>
      <c r="J135" s="1">
        <v>6.431341440693</v>
      </c>
      <c r="L135" s="1">
        <v>0</v>
      </c>
      <c r="N135" s="1">
        <v>1.615362140632</v>
      </c>
      <c r="P135" s="1">
        <v>4.572858186422</v>
      </c>
      <c r="R135" s="1">
        <v>0</v>
      </c>
      <c r="T135" s="1">
        <v>0.059828749758</v>
      </c>
      <c r="V135" s="1">
        <v>0.072584892581</v>
      </c>
      <c r="X135" s="1">
        <v>5.344351381186</v>
      </c>
      <c r="Z135" s="1">
        <v>0</v>
      </c>
      <c r="AB135" s="27">
        <v>0</v>
      </c>
      <c r="AD135" s="1">
        <v>66.016576983748</v>
      </c>
      <c r="AF135" s="1">
        <v>47.452089380099</v>
      </c>
      <c r="AH135" s="1">
        <v>9.006156534531</v>
      </c>
      <c r="AJ135" s="1">
        <v>0</v>
      </c>
      <c r="AL135" s="1">
        <v>1.172348423587</v>
      </c>
      <c r="AN135" s="1">
        <v>4.501281363694</v>
      </c>
      <c r="AP135" s="1">
        <v>0</v>
      </c>
      <c r="AR135" s="1">
        <v>0</v>
      </c>
      <c r="AT135" s="1">
        <v>0</v>
      </c>
      <c r="AV135" s="1">
        <v>0.044225159699999995</v>
      </c>
      <c r="AX135" s="1">
        <v>0.053654447558</v>
      </c>
      <c r="AZ135" s="1">
        <v>3.786821674579</v>
      </c>
      <c r="BB135" s="27">
        <v>6.977429020633</v>
      </c>
      <c r="BD135" s="45">
        <v>0</v>
      </c>
      <c r="BF135" s="42">
        <v>61.065333709967</v>
      </c>
    </row>
    <row r="136" spans="1:58" ht="12.75">
      <c r="A136" t="s">
        <v>176</v>
      </c>
      <c r="B136" t="s">
        <v>510</v>
      </c>
      <c r="D136" s="1">
        <v>45.723546862728995</v>
      </c>
      <c r="F136" s="1">
        <v>23.085681505477</v>
      </c>
      <c r="H136" s="1">
        <v>0</v>
      </c>
      <c r="J136" s="1">
        <v>0</v>
      </c>
      <c r="L136" s="1">
        <v>22.570184493975</v>
      </c>
      <c r="N136" s="1">
        <v>0.515497011502</v>
      </c>
      <c r="P136" s="1">
        <v>0</v>
      </c>
      <c r="R136" s="1">
        <v>0</v>
      </c>
      <c r="T136" s="1">
        <v>0</v>
      </c>
      <c r="V136" s="1">
        <v>0</v>
      </c>
      <c r="X136" s="1">
        <v>0</v>
      </c>
      <c r="Z136" s="1">
        <v>0</v>
      </c>
      <c r="AB136" s="27">
        <v>0</v>
      </c>
      <c r="AD136" s="1">
        <v>22.637865357252</v>
      </c>
      <c r="AF136" s="1">
        <v>0</v>
      </c>
      <c r="AH136" s="1">
        <v>0</v>
      </c>
      <c r="AJ136" s="1">
        <v>22.263743608575002</v>
      </c>
      <c r="AL136" s="1">
        <v>0.374121748676</v>
      </c>
      <c r="AN136" s="1">
        <v>0</v>
      </c>
      <c r="AP136" s="1">
        <v>0</v>
      </c>
      <c r="AR136" s="1">
        <v>0</v>
      </c>
      <c r="AT136" s="1">
        <v>0</v>
      </c>
      <c r="AV136" s="1">
        <v>0</v>
      </c>
      <c r="AX136" s="1">
        <v>0</v>
      </c>
      <c r="AZ136" s="1">
        <v>0</v>
      </c>
      <c r="BB136" s="27">
        <v>14.661570539382</v>
      </c>
      <c r="BD136" s="45">
        <v>0</v>
      </c>
      <c r="BF136" s="42">
        <v>20.940025455458</v>
      </c>
    </row>
    <row r="138" ht="12.75">
      <c r="B138" t="s">
        <v>511</v>
      </c>
    </row>
    <row r="140" spans="1:58" ht="12.75">
      <c r="A140" t="s">
        <v>119</v>
      </c>
      <c r="B140" t="s">
        <v>512</v>
      </c>
      <c r="D140" s="1">
        <v>41.184106050532996</v>
      </c>
      <c r="F140" s="1">
        <v>19.504620597916</v>
      </c>
      <c r="H140" s="1">
        <v>10.68125674584</v>
      </c>
      <c r="J140" s="1">
        <v>2.788914091848</v>
      </c>
      <c r="L140" s="1">
        <v>0</v>
      </c>
      <c r="N140" s="1">
        <v>1.1162501873939998</v>
      </c>
      <c r="P140" s="1">
        <v>1.923424488508</v>
      </c>
      <c r="R140" s="1">
        <v>0</v>
      </c>
      <c r="T140" s="1">
        <v>0.11652196799299999</v>
      </c>
      <c r="V140" s="1">
        <v>0.07128266751899999</v>
      </c>
      <c r="X140" s="1">
        <v>2.016751448816</v>
      </c>
      <c r="Z140" s="1">
        <v>0</v>
      </c>
      <c r="AB140" s="27">
        <v>0.790219</v>
      </c>
      <c r="AD140" s="1">
        <v>21.679485452617</v>
      </c>
      <c r="AF140" s="1">
        <v>13.502757122994</v>
      </c>
      <c r="AH140" s="1">
        <v>3.9054677945739997</v>
      </c>
      <c r="AJ140" s="1">
        <v>0</v>
      </c>
      <c r="AL140" s="1">
        <v>0.810118124353</v>
      </c>
      <c r="AN140" s="1">
        <v>1.893318019417</v>
      </c>
      <c r="AP140" s="1">
        <v>0</v>
      </c>
      <c r="AR140" s="1">
        <v>0</v>
      </c>
      <c r="AT140" s="1">
        <v>0</v>
      </c>
      <c r="AV140" s="1">
        <v>0.08613254771</v>
      </c>
      <c r="AX140" s="1">
        <v>0.052691848265</v>
      </c>
      <c r="AZ140" s="1">
        <v>1.4289999953030001</v>
      </c>
      <c r="BB140" s="27">
        <v>-9.919325089782</v>
      </c>
      <c r="BD140" s="45">
        <v>0.313915</v>
      </c>
      <c r="BF140" s="42">
        <v>20.05352404367</v>
      </c>
    </row>
    <row r="141" spans="1:58" ht="12.75">
      <c r="A141" t="s">
        <v>169</v>
      </c>
      <c r="B141" t="s">
        <v>513</v>
      </c>
      <c r="D141" s="1">
        <v>56.784432965804</v>
      </c>
      <c r="F141" s="1">
        <v>27.371083173067</v>
      </c>
      <c r="H141" s="1">
        <v>13.340758553852</v>
      </c>
      <c r="J141" s="1">
        <v>3.622869305174</v>
      </c>
      <c r="L141" s="1">
        <v>0</v>
      </c>
      <c r="N141" s="1">
        <v>1.057010702115</v>
      </c>
      <c r="P141" s="1">
        <v>2.204473305378</v>
      </c>
      <c r="R141" s="1">
        <v>0</v>
      </c>
      <c r="T141" s="1">
        <v>0.112581321657</v>
      </c>
      <c r="V141" s="1">
        <v>0.07099957511400001</v>
      </c>
      <c r="X141" s="1">
        <v>6.213226409775</v>
      </c>
      <c r="Z141" s="1">
        <v>0</v>
      </c>
      <c r="AB141" s="27">
        <v>0.749164</v>
      </c>
      <c r="AD141" s="1">
        <v>29.413349792736998</v>
      </c>
      <c r="AF141" s="1">
        <v>16.864777888549998</v>
      </c>
      <c r="AH141" s="1">
        <v>5.073300549726</v>
      </c>
      <c r="AJ141" s="1">
        <v>0</v>
      </c>
      <c r="AL141" s="1">
        <v>0.767125091748</v>
      </c>
      <c r="AN141" s="1">
        <v>2.1699677098500003</v>
      </c>
      <c r="AP141" s="1">
        <v>0</v>
      </c>
      <c r="AR141" s="1">
        <v>0</v>
      </c>
      <c r="AT141" s="1">
        <v>0</v>
      </c>
      <c r="AV141" s="1">
        <v>0.08321963854499999</v>
      </c>
      <c r="AX141" s="1">
        <v>0.052482587549</v>
      </c>
      <c r="AZ141" s="1">
        <v>4.402476326767999</v>
      </c>
      <c r="BB141" s="27">
        <v>-2.129953841176</v>
      </c>
      <c r="BD141" s="45">
        <v>0.067525</v>
      </c>
      <c r="BF141" s="42">
        <v>27.207348558282</v>
      </c>
    </row>
    <row r="142" spans="1:58" ht="12.75">
      <c r="A142" t="s">
        <v>160</v>
      </c>
      <c r="B142" t="s">
        <v>514</v>
      </c>
      <c r="D142" s="1">
        <v>75.324502580098</v>
      </c>
      <c r="F142" s="1">
        <v>34.538277562624</v>
      </c>
      <c r="H142" s="1">
        <v>22.208371973187</v>
      </c>
      <c r="J142" s="1">
        <v>4.765151492986</v>
      </c>
      <c r="L142" s="1">
        <v>0</v>
      </c>
      <c r="N142" s="1">
        <v>0.725057137597</v>
      </c>
      <c r="P142" s="1">
        <v>3.663470257435</v>
      </c>
      <c r="R142" s="1">
        <v>0</v>
      </c>
      <c r="T142" s="1">
        <v>0.061348955995999994</v>
      </c>
      <c r="V142" s="1">
        <v>0.067319373852</v>
      </c>
      <c r="X142" s="1">
        <v>2.5559623715710003</v>
      </c>
      <c r="Z142" s="1">
        <v>0</v>
      </c>
      <c r="AB142" s="27">
        <v>0.491596</v>
      </c>
      <c r="AD142" s="1">
        <v>40.786225017474</v>
      </c>
      <c r="AF142" s="1">
        <v>28.074809920456</v>
      </c>
      <c r="AH142" s="1">
        <v>6.6729003042879995</v>
      </c>
      <c r="AJ142" s="1">
        <v>0</v>
      </c>
      <c r="AL142" s="1">
        <v>0.526209925868</v>
      </c>
      <c r="AN142" s="1">
        <v>3.606127661077</v>
      </c>
      <c r="AP142" s="1">
        <v>0</v>
      </c>
      <c r="AR142" s="1">
        <v>0</v>
      </c>
      <c r="AT142" s="1">
        <v>0</v>
      </c>
      <c r="AV142" s="1">
        <v>0.045348889744</v>
      </c>
      <c r="AX142" s="1">
        <v>0.049762198242999996</v>
      </c>
      <c r="AZ142" s="1">
        <v>1.811066117798</v>
      </c>
      <c r="BB142" s="27">
        <v>17.979355228075</v>
      </c>
      <c r="BD142" s="45">
        <v>0</v>
      </c>
      <c r="BF142" s="42">
        <v>37.727258141164</v>
      </c>
    </row>
    <row r="143" spans="1:58" ht="12.75">
      <c r="A143" t="s">
        <v>161</v>
      </c>
      <c r="B143" t="s">
        <v>515</v>
      </c>
      <c r="D143" s="1">
        <v>81.67421897929201</v>
      </c>
      <c r="F143" s="1">
        <v>37.464756360159</v>
      </c>
      <c r="H143" s="1">
        <v>25.68988580929</v>
      </c>
      <c r="J143" s="1">
        <v>4.422135134695</v>
      </c>
      <c r="L143" s="1">
        <v>0</v>
      </c>
      <c r="N143" s="1">
        <v>0.8628385637270001</v>
      </c>
      <c r="P143" s="1">
        <v>2.641522453167</v>
      </c>
      <c r="R143" s="1">
        <v>0</v>
      </c>
      <c r="T143" s="1">
        <v>0.297523327842</v>
      </c>
      <c r="V143" s="1">
        <v>0.06601714879000001</v>
      </c>
      <c r="X143" s="1">
        <v>2.8872679226469997</v>
      </c>
      <c r="Z143" s="1">
        <v>0</v>
      </c>
      <c r="AB143" s="27">
        <v>0.597566</v>
      </c>
      <c r="AD143" s="1">
        <v>44.20946261913301</v>
      </c>
      <c r="AF143" s="1">
        <v>32.475980762788</v>
      </c>
      <c r="AH143" s="1">
        <v>6.192555877677</v>
      </c>
      <c r="AJ143" s="1">
        <v>0</v>
      </c>
      <c r="AL143" s="1">
        <v>0.626204740443</v>
      </c>
      <c r="AN143" s="1">
        <v>2.6001759305639998</v>
      </c>
      <c r="AP143" s="1">
        <v>0</v>
      </c>
      <c r="AR143" s="1">
        <v>0</v>
      </c>
      <c r="AT143" s="1">
        <v>0</v>
      </c>
      <c r="AV143" s="1">
        <v>0.21992799015999998</v>
      </c>
      <c r="AX143" s="1">
        <v>0.048799598948999996</v>
      </c>
      <c r="AZ143" s="1">
        <v>2.0458177185519997</v>
      </c>
      <c r="BB143" s="27">
        <v>19.322499524604</v>
      </c>
      <c r="BD143" s="45">
        <v>0</v>
      </c>
      <c r="BF143" s="42">
        <v>40.893752922698</v>
      </c>
    </row>
    <row r="144" spans="1:58" ht="12.75">
      <c r="A144" t="s">
        <v>135</v>
      </c>
      <c r="B144" t="s">
        <v>516</v>
      </c>
      <c r="D144" s="1">
        <v>53.333161249562</v>
      </c>
      <c r="F144" s="1">
        <v>24.406955991510998</v>
      </c>
      <c r="H144" s="1">
        <v>15.892561658753</v>
      </c>
      <c r="J144" s="1">
        <v>3.949508268351</v>
      </c>
      <c r="L144" s="1">
        <v>0</v>
      </c>
      <c r="N144" s="1">
        <v>1.1616316029459999</v>
      </c>
      <c r="P144" s="1">
        <v>2.194529872678</v>
      </c>
      <c r="R144" s="1">
        <v>0</v>
      </c>
      <c r="T144" s="1">
        <v>0.32174867766599996</v>
      </c>
      <c r="V144" s="1">
        <v>0.065847293348</v>
      </c>
      <c r="X144" s="1">
        <v>0.02131161777</v>
      </c>
      <c r="Z144" s="1">
        <v>0</v>
      </c>
      <c r="AB144" s="27">
        <v>0.799817</v>
      </c>
      <c r="AD144" s="1">
        <v>28.926205258051002</v>
      </c>
      <c r="AF144" s="1">
        <v>20.090650870639998</v>
      </c>
      <c r="AH144" s="1">
        <v>5.5307108209389995</v>
      </c>
      <c r="AJ144" s="1">
        <v>0</v>
      </c>
      <c r="AL144" s="1">
        <v>0.843053668429</v>
      </c>
      <c r="AN144" s="1">
        <v>2.160179917078</v>
      </c>
      <c r="AP144" s="1">
        <v>0</v>
      </c>
      <c r="AR144" s="1">
        <v>0</v>
      </c>
      <c r="AT144" s="1">
        <v>0</v>
      </c>
      <c r="AV144" s="1">
        <v>0.23783526666299998</v>
      </c>
      <c r="AX144" s="1">
        <v>0.04867404252</v>
      </c>
      <c r="AZ144" s="1">
        <v>0.015100671780999999</v>
      </c>
      <c r="BB144" s="27">
        <v>-4.453273718572</v>
      </c>
      <c r="BD144" s="45">
        <v>0.133414</v>
      </c>
      <c r="BF144" s="42">
        <v>26.756739863697</v>
      </c>
    </row>
    <row r="146" spans="1:58" ht="12.75">
      <c r="A146" t="s">
        <v>145</v>
      </c>
      <c r="B146" t="s">
        <v>517</v>
      </c>
      <c r="D146" s="1">
        <v>30.574860253157002</v>
      </c>
      <c r="F146" s="1">
        <v>15.170586519796998</v>
      </c>
      <c r="H146" s="1">
        <v>4.825065778893</v>
      </c>
      <c r="J146" s="1">
        <v>2.750794177778</v>
      </c>
      <c r="L146" s="1">
        <v>0</v>
      </c>
      <c r="N146" s="1">
        <v>0.698827665522</v>
      </c>
      <c r="P146" s="1">
        <v>1.482865077205</v>
      </c>
      <c r="R146" s="1">
        <v>0</v>
      </c>
      <c r="T146" s="1">
        <v>0.028309240919</v>
      </c>
      <c r="V146" s="1">
        <v>0.067659084738</v>
      </c>
      <c r="X146" s="1">
        <v>4.819304494741</v>
      </c>
      <c r="Z146" s="1">
        <v>0</v>
      </c>
      <c r="AB146" s="27">
        <v>0.497761</v>
      </c>
      <c r="AD146" s="1">
        <v>15.40427373336</v>
      </c>
      <c r="AF146" s="1">
        <v>6.099627868251</v>
      </c>
      <c r="AH146" s="1">
        <v>3.852086409624</v>
      </c>
      <c r="AJ146" s="1">
        <v>0</v>
      </c>
      <c r="AL146" s="1">
        <v>0.5071738970640001</v>
      </c>
      <c r="AN146" s="1">
        <v>1.459654479711</v>
      </c>
      <c r="AP146" s="1">
        <v>0</v>
      </c>
      <c r="AR146" s="1">
        <v>0</v>
      </c>
      <c r="AT146" s="1">
        <v>0</v>
      </c>
      <c r="AV146" s="1">
        <v>0.020926071591</v>
      </c>
      <c r="AX146" s="1">
        <v>0.050013311101999997</v>
      </c>
      <c r="AZ146" s="1">
        <v>3.414791696019</v>
      </c>
      <c r="BB146" s="27">
        <v>-11.281977620351</v>
      </c>
      <c r="BD146" s="45">
        <v>0.422764</v>
      </c>
      <c r="BF146" s="42">
        <v>14.248953203358</v>
      </c>
    </row>
    <row r="147" spans="1:58" ht="12.75">
      <c r="A147" t="s">
        <v>138</v>
      </c>
      <c r="B147" t="s">
        <v>518</v>
      </c>
      <c r="D147" s="1">
        <v>99.572076610549</v>
      </c>
      <c r="F147" s="1">
        <v>45.452518259072</v>
      </c>
      <c r="H147" s="1">
        <v>26.538524382773</v>
      </c>
      <c r="J147" s="1">
        <v>8.951734812876</v>
      </c>
      <c r="L147" s="1">
        <v>0</v>
      </c>
      <c r="N147" s="1">
        <v>1.727250872712</v>
      </c>
      <c r="P147" s="1">
        <v>3.3421908578340003</v>
      </c>
      <c r="R147" s="1">
        <v>0</v>
      </c>
      <c r="T147" s="1">
        <v>0.731887298253</v>
      </c>
      <c r="V147" s="1">
        <v>0.07966220269999999</v>
      </c>
      <c r="X147" s="1">
        <v>4.081267831923</v>
      </c>
      <c r="Z147" s="1">
        <v>0</v>
      </c>
      <c r="AB147" s="27">
        <v>0</v>
      </c>
      <c r="AD147" s="1">
        <v>54.119558351478005</v>
      </c>
      <c r="AF147" s="1">
        <v>33.548790902606</v>
      </c>
      <c r="AH147" s="1">
        <v>12.535600189139</v>
      </c>
      <c r="AJ147" s="1">
        <v>0</v>
      </c>
      <c r="AL147" s="1">
        <v>1.253551625873</v>
      </c>
      <c r="AN147" s="1">
        <v>3.289877098517</v>
      </c>
      <c r="AP147" s="1">
        <v>0</v>
      </c>
      <c r="AR147" s="1">
        <v>0</v>
      </c>
      <c r="AT147" s="1">
        <v>0</v>
      </c>
      <c r="AV147" s="1">
        <v>0.5410080066540001</v>
      </c>
      <c r="AX147" s="1">
        <v>0.058885965456</v>
      </c>
      <c r="AZ147" s="1">
        <v>2.891844563233</v>
      </c>
      <c r="BB147" s="27">
        <v>1.655876037306</v>
      </c>
      <c r="BD147" s="45">
        <v>0</v>
      </c>
      <c r="BF147" s="42">
        <v>50.060591475117</v>
      </c>
    </row>
    <row r="148" spans="1:58" ht="12.75">
      <c r="A148" t="s">
        <v>120</v>
      </c>
      <c r="B148" t="s">
        <v>519</v>
      </c>
      <c r="D148" s="1">
        <v>173.35666764520602</v>
      </c>
      <c r="F148" s="1">
        <v>80.009217267369</v>
      </c>
      <c r="H148" s="1">
        <v>48.867082001585</v>
      </c>
      <c r="J148" s="1">
        <v>11.263675820319001</v>
      </c>
      <c r="L148" s="1">
        <v>0</v>
      </c>
      <c r="N148" s="1">
        <v>2.594115202523</v>
      </c>
      <c r="P148" s="1">
        <v>5.975417993781001</v>
      </c>
      <c r="R148" s="1">
        <v>0</v>
      </c>
      <c r="T148" s="1">
        <v>0.611689092235</v>
      </c>
      <c r="V148" s="1">
        <v>0.07722760801900001</v>
      </c>
      <c r="X148" s="1">
        <v>10.620009548907001</v>
      </c>
      <c r="Z148" s="1">
        <v>0</v>
      </c>
      <c r="AB148" s="27">
        <v>0</v>
      </c>
      <c r="AD148" s="1">
        <v>93.347450377837</v>
      </c>
      <c r="AF148" s="1">
        <v>61.775534029159004</v>
      </c>
      <c r="AH148" s="1">
        <v>15.773136681897</v>
      </c>
      <c r="AJ148" s="1">
        <v>0</v>
      </c>
      <c r="AL148" s="1">
        <v>1.882678064431</v>
      </c>
      <c r="AN148" s="1">
        <v>5.881887554605</v>
      </c>
      <c r="AP148" s="1">
        <v>0</v>
      </c>
      <c r="AR148" s="1">
        <v>0</v>
      </c>
      <c r="AT148" s="1">
        <v>0</v>
      </c>
      <c r="AV148" s="1">
        <v>0.452157999288</v>
      </c>
      <c r="AX148" s="1">
        <v>0.05708632329900001</v>
      </c>
      <c r="AZ148" s="1">
        <v>7.524969725159</v>
      </c>
      <c r="BB148" s="27">
        <v>-10.090521741851001</v>
      </c>
      <c r="BD148" s="45">
        <v>0.097551</v>
      </c>
      <c r="BF148" s="42">
        <v>86.346391599499</v>
      </c>
    </row>
    <row r="149" spans="1:58" ht="12.75">
      <c r="A149" t="s">
        <v>170</v>
      </c>
      <c r="B149" t="s">
        <v>520</v>
      </c>
      <c r="D149" s="1">
        <v>57.833864660812</v>
      </c>
      <c r="F149" s="1">
        <v>28.389596213775</v>
      </c>
      <c r="H149" s="1">
        <v>11.912537203885</v>
      </c>
      <c r="J149" s="1">
        <v>3.9789216118310002</v>
      </c>
      <c r="L149" s="1">
        <v>0</v>
      </c>
      <c r="N149" s="1">
        <v>1.8461669626919999</v>
      </c>
      <c r="P149" s="1">
        <v>3.0796590042500003</v>
      </c>
      <c r="R149" s="1">
        <v>0</v>
      </c>
      <c r="T149" s="1">
        <v>0.07964635077099999</v>
      </c>
      <c r="V149" s="1">
        <v>0.072867984986</v>
      </c>
      <c r="X149" s="1">
        <v>6.109579095361</v>
      </c>
      <c r="Z149" s="1">
        <v>0</v>
      </c>
      <c r="AB149" s="27">
        <v>1.310218</v>
      </c>
      <c r="AD149" s="1">
        <v>29.444268447037</v>
      </c>
      <c r="AF149" s="1">
        <v>15.059285663676999</v>
      </c>
      <c r="AH149" s="1">
        <v>5.571899922469</v>
      </c>
      <c r="AJ149" s="1">
        <v>0</v>
      </c>
      <c r="AL149" s="1">
        <v>1.3398549303270002</v>
      </c>
      <c r="AN149" s="1">
        <v>3.031454533955</v>
      </c>
      <c r="AP149" s="1">
        <v>0</v>
      </c>
      <c r="AR149" s="1">
        <v>0</v>
      </c>
      <c r="AT149" s="1">
        <v>0</v>
      </c>
      <c r="AV149" s="1">
        <v>0.058874246856</v>
      </c>
      <c r="AX149" s="1">
        <v>0.053863708274</v>
      </c>
      <c r="AZ149" s="1">
        <v>4.329035441478</v>
      </c>
      <c r="BB149" s="27">
        <v>-9.423116622356</v>
      </c>
      <c r="BD149" s="45">
        <v>0.242443</v>
      </c>
      <c r="BF149" s="42">
        <v>27.235948313509</v>
      </c>
    </row>
    <row r="150" spans="1:58" ht="12.75">
      <c r="A150" t="s">
        <v>167</v>
      </c>
      <c r="B150" t="s">
        <v>521</v>
      </c>
      <c r="D150" s="1">
        <v>75.894475185278</v>
      </c>
      <c r="F150" s="1">
        <v>36.965872995073</v>
      </c>
      <c r="H150" s="1">
        <v>17.163818593626</v>
      </c>
      <c r="J150" s="1">
        <v>4.782610182182</v>
      </c>
      <c r="L150" s="1">
        <v>0</v>
      </c>
      <c r="N150" s="1">
        <v>2.57599666011</v>
      </c>
      <c r="P150" s="1">
        <v>4.061840857663</v>
      </c>
      <c r="R150" s="1">
        <v>0</v>
      </c>
      <c r="T150" s="1">
        <v>0.121870715972</v>
      </c>
      <c r="V150" s="1">
        <v>0.070603245748</v>
      </c>
      <c r="X150" s="1">
        <v>6.383985739772</v>
      </c>
      <c r="Z150" s="1">
        <v>0</v>
      </c>
      <c r="AB150" s="27">
        <v>1.805147</v>
      </c>
      <c r="AD150" s="1">
        <v>38.928602190204</v>
      </c>
      <c r="AF150" s="1">
        <v>21.697715848196</v>
      </c>
      <c r="AH150" s="1">
        <v>6.697348654487</v>
      </c>
      <c r="AJ150" s="1">
        <v>0</v>
      </c>
      <c r="AL150" s="1">
        <v>1.869528539565</v>
      </c>
      <c r="AN150" s="1">
        <v>3.99826275155</v>
      </c>
      <c r="AP150" s="1">
        <v>0</v>
      </c>
      <c r="AR150" s="1">
        <v>0</v>
      </c>
      <c r="AT150" s="1">
        <v>0</v>
      </c>
      <c r="AV150" s="1">
        <v>0.090086319676</v>
      </c>
      <c r="AX150" s="1">
        <v>0.052189622547</v>
      </c>
      <c r="AZ150" s="1">
        <v>4.523470454184</v>
      </c>
      <c r="BB150" s="27">
        <v>-29.089285336346002</v>
      </c>
      <c r="BD150" s="45">
        <v>0.427671</v>
      </c>
      <c r="BF150" s="42">
        <v>36.008957025939004</v>
      </c>
    </row>
    <row r="152" spans="1:58" ht="12.75">
      <c r="A152" t="s">
        <v>168</v>
      </c>
      <c r="B152" t="s">
        <v>522</v>
      </c>
      <c r="D152" s="1">
        <v>90.510567133679</v>
      </c>
      <c r="F152" s="1">
        <v>42.049096664737</v>
      </c>
      <c r="H152" s="1">
        <v>25.06262493614</v>
      </c>
      <c r="J152" s="1">
        <v>5.272963861539</v>
      </c>
      <c r="L152" s="1">
        <v>0</v>
      </c>
      <c r="N152" s="1">
        <v>2.198144402834</v>
      </c>
      <c r="P152" s="1">
        <v>3.791975541831</v>
      </c>
      <c r="R152" s="1">
        <v>0</v>
      </c>
      <c r="T152" s="1">
        <v>0.28992286284</v>
      </c>
      <c r="V152" s="1">
        <v>0.072754748024</v>
      </c>
      <c r="X152" s="1">
        <v>5.360710311529999</v>
      </c>
      <c r="Z152" s="1">
        <v>0</v>
      </c>
      <c r="AB152" s="27">
        <v>0</v>
      </c>
      <c r="AD152" s="1">
        <v>48.461470468941</v>
      </c>
      <c r="AF152" s="1">
        <v>31.683026204683</v>
      </c>
      <c r="AH152" s="1">
        <v>7.384017529759</v>
      </c>
      <c r="AJ152" s="1">
        <v>0</v>
      </c>
      <c r="AL152" s="1">
        <v>1.5953024158840001</v>
      </c>
      <c r="AN152" s="1">
        <v>3.732621512014</v>
      </c>
      <c r="AP152" s="1">
        <v>0</v>
      </c>
      <c r="AR152" s="1">
        <v>0</v>
      </c>
      <c r="AT152" s="1">
        <v>0</v>
      </c>
      <c r="AV152" s="1">
        <v>0.21430975846</v>
      </c>
      <c r="AX152" s="1">
        <v>0.053780003987999994</v>
      </c>
      <c r="AZ152" s="1">
        <v>3.798413044154</v>
      </c>
      <c r="BB152" s="27">
        <v>-25.824187398219</v>
      </c>
      <c r="BD152" s="45">
        <v>0.347634</v>
      </c>
      <c r="BF152" s="42">
        <v>44.826860183771</v>
      </c>
    </row>
    <row r="153" spans="1:58" ht="12.75">
      <c r="A153" t="s">
        <v>117</v>
      </c>
      <c r="B153" t="s">
        <v>523</v>
      </c>
      <c r="D153" s="1">
        <v>191.028971882801</v>
      </c>
      <c r="F153" s="1">
        <v>88.404166083397</v>
      </c>
      <c r="H153" s="1">
        <v>56.429140767685006</v>
      </c>
      <c r="J153" s="1">
        <v>9.924827231481999</v>
      </c>
      <c r="L153" s="1">
        <v>7.003841143159001</v>
      </c>
      <c r="N153" s="1">
        <v>3.474275344228</v>
      </c>
      <c r="P153" s="1">
        <v>6.724154746928</v>
      </c>
      <c r="R153" s="1">
        <v>0</v>
      </c>
      <c r="T153" s="1">
        <v>0.425321998862</v>
      </c>
      <c r="V153" s="1">
        <v>0.088211593324</v>
      </c>
      <c r="X153" s="1">
        <v>1.358631728319</v>
      </c>
      <c r="Z153" s="1">
        <v>0.46245552941199997</v>
      </c>
      <c r="AB153" s="27">
        <v>2.513306</v>
      </c>
      <c r="AD153" s="1">
        <v>102.624805799404</v>
      </c>
      <c r="AF153" s="1">
        <v>71.335143473828</v>
      </c>
      <c r="AH153" s="1">
        <v>13.898274325685</v>
      </c>
      <c r="AJ153" s="1">
        <v>6.908748288172</v>
      </c>
      <c r="AL153" s="1">
        <v>2.5214539331209997</v>
      </c>
      <c r="AN153" s="1">
        <v>6.618904679531</v>
      </c>
      <c r="AP153" s="1">
        <v>0</v>
      </c>
      <c r="AR153" s="1">
        <v>0</v>
      </c>
      <c r="AT153" s="1">
        <v>0</v>
      </c>
      <c r="AV153" s="1">
        <v>0.314396229228</v>
      </c>
      <c r="AX153" s="1">
        <v>0.065205639076</v>
      </c>
      <c r="AZ153" s="1">
        <v>0.962679230763</v>
      </c>
      <c r="BB153" s="27">
        <v>21.030067809317</v>
      </c>
      <c r="BD153" s="45">
        <v>0</v>
      </c>
      <c r="BF153" s="42">
        <v>94.927945364448</v>
      </c>
    </row>
    <row r="154" spans="1:58" ht="12.75">
      <c r="A154" t="s">
        <v>137</v>
      </c>
      <c r="B154" t="s">
        <v>524</v>
      </c>
      <c r="D154" s="1">
        <v>38.710305315223</v>
      </c>
      <c r="F154" s="1">
        <v>17.74634671726</v>
      </c>
      <c r="H154" s="1">
        <v>11.567063881354</v>
      </c>
      <c r="J154" s="1">
        <v>2.1264514018589997</v>
      </c>
      <c r="L154" s="1">
        <v>0</v>
      </c>
      <c r="N154" s="1">
        <v>0.5773603666680001</v>
      </c>
      <c r="P154" s="1">
        <v>1.735262864194</v>
      </c>
      <c r="R154" s="1">
        <v>0</v>
      </c>
      <c r="T154" s="1">
        <v>0.048118915345</v>
      </c>
      <c r="V154" s="1">
        <v>0.064431831324</v>
      </c>
      <c r="X154" s="1">
        <v>1.627657456517</v>
      </c>
      <c r="Z154" s="1">
        <v>0</v>
      </c>
      <c r="AB154" s="27">
        <v>0</v>
      </c>
      <c r="AD154" s="1">
        <v>20.963958597961998</v>
      </c>
      <c r="AF154" s="1">
        <v>14.622554061994</v>
      </c>
      <c r="AH154" s="1">
        <v>2.977785329051</v>
      </c>
      <c r="AJ154" s="1">
        <v>0</v>
      </c>
      <c r="AL154" s="1">
        <v>0.41901905379500004</v>
      </c>
      <c r="AN154" s="1">
        <v>1.70810160151</v>
      </c>
      <c r="AP154" s="1">
        <v>0</v>
      </c>
      <c r="AR154" s="1">
        <v>0</v>
      </c>
      <c r="AT154" s="1">
        <v>0</v>
      </c>
      <c r="AV154" s="1">
        <v>0.035569299447</v>
      </c>
      <c r="AX154" s="1">
        <v>0.047627738940000004</v>
      </c>
      <c r="AZ154" s="1">
        <v>1.153301513225</v>
      </c>
      <c r="BB154" s="27">
        <v>4.012197129563</v>
      </c>
      <c r="BD154" s="45">
        <v>0</v>
      </c>
      <c r="BF154" s="42">
        <v>19.391661703115002</v>
      </c>
    </row>
    <row r="155" spans="1:58" ht="12.75">
      <c r="A155" t="s">
        <v>134</v>
      </c>
      <c r="B155" t="s">
        <v>525</v>
      </c>
      <c r="D155" s="1">
        <v>97.070990936707</v>
      </c>
      <c r="F155" s="1">
        <v>44.246173737928004</v>
      </c>
      <c r="H155" s="1">
        <v>29.494135764202</v>
      </c>
      <c r="J155" s="1">
        <v>5.847341050055</v>
      </c>
      <c r="L155" s="1">
        <v>0</v>
      </c>
      <c r="N155" s="1">
        <v>1.174591213489</v>
      </c>
      <c r="P155" s="1">
        <v>3.6819518554500004</v>
      </c>
      <c r="R155" s="1">
        <v>0</v>
      </c>
      <c r="T155" s="1">
        <v>0.130878150247</v>
      </c>
      <c r="V155" s="1">
        <v>0.07049000878600001</v>
      </c>
      <c r="X155" s="1">
        <v>3.846785695699</v>
      </c>
      <c r="Z155" s="1">
        <v>0</v>
      </c>
      <c r="AB155" s="27">
        <v>0</v>
      </c>
      <c r="AD155" s="1">
        <v>52.824817198779</v>
      </c>
      <c r="AF155" s="1">
        <v>37.285139871927996</v>
      </c>
      <c r="AH155" s="1">
        <v>8.188349085988</v>
      </c>
      <c r="AJ155" s="1">
        <v>0</v>
      </c>
      <c r="AL155" s="1">
        <v>0.8524591005659999</v>
      </c>
      <c r="AN155" s="1">
        <v>3.624319975233</v>
      </c>
      <c r="AP155" s="1">
        <v>0</v>
      </c>
      <c r="AR155" s="1">
        <v>0</v>
      </c>
      <c r="AT155" s="1">
        <v>0</v>
      </c>
      <c r="AV155" s="1">
        <v>0.096744577135</v>
      </c>
      <c r="AX155" s="1">
        <v>0.052105918261</v>
      </c>
      <c r="AZ155" s="1">
        <v>2.725698669667</v>
      </c>
      <c r="BB155" s="27">
        <v>13.269733089328</v>
      </c>
      <c r="BD155" s="45">
        <v>0</v>
      </c>
      <c r="BF155" s="42">
        <v>48.862955908871</v>
      </c>
    </row>
    <row r="156" spans="1:58" ht="12.75">
      <c r="A156" t="s">
        <v>164</v>
      </c>
      <c r="B156" t="s">
        <v>526</v>
      </c>
      <c r="D156" s="1">
        <v>215.168990175666</v>
      </c>
      <c r="F156" s="1">
        <v>98.665134138404</v>
      </c>
      <c r="H156" s="1">
        <v>68.808406037504</v>
      </c>
      <c r="J156" s="1">
        <v>11.116079849333</v>
      </c>
      <c r="L156" s="1">
        <v>0</v>
      </c>
      <c r="N156" s="1">
        <v>2.8670876320290004</v>
      </c>
      <c r="P156" s="1">
        <v>7.443742346008</v>
      </c>
      <c r="R156" s="1">
        <v>0</v>
      </c>
      <c r="T156" s="1">
        <v>0.245165386762</v>
      </c>
      <c r="V156" s="1">
        <v>0.073604025238</v>
      </c>
      <c r="X156" s="1">
        <v>6.08174186153</v>
      </c>
      <c r="Z156" s="1">
        <v>0</v>
      </c>
      <c r="AB156" s="27">
        <v>2.029307</v>
      </c>
      <c r="AD156" s="1">
        <v>116.503856037262</v>
      </c>
      <c r="AF156" s="1">
        <v>86.984445449888</v>
      </c>
      <c r="AH156" s="1">
        <v>15.566450031713</v>
      </c>
      <c r="AJ156" s="1">
        <v>0</v>
      </c>
      <c r="AL156" s="1">
        <v>2.080787695308</v>
      </c>
      <c r="AN156" s="1">
        <v>7.327228908545</v>
      </c>
      <c r="AP156" s="1">
        <v>0</v>
      </c>
      <c r="AR156" s="1">
        <v>0</v>
      </c>
      <c r="AT156" s="1">
        <v>0</v>
      </c>
      <c r="AV156" s="1">
        <v>0.18122522075400002</v>
      </c>
      <c r="AX156" s="1">
        <v>0.054407786136</v>
      </c>
      <c r="AZ156" s="1">
        <v>4.309310944918</v>
      </c>
      <c r="BB156" s="27">
        <v>60.995376209909</v>
      </c>
      <c r="BD156" s="45">
        <v>0</v>
      </c>
      <c r="BF156" s="42">
        <v>107.766066834467</v>
      </c>
    </row>
    <row r="158" spans="1:58" ht="12.75">
      <c r="A158" t="s">
        <v>127</v>
      </c>
      <c r="B158" t="s">
        <v>527</v>
      </c>
      <c r="D158" s="1">
        <v>90.919790283935</v>
      </c>
      <c r="F158" s="1">
        <v>42.205358620352996</v>
      </c>
      <c r="H158" s="1">
        <v>26.514388551001</v>
      </c>
      <c r="J158" s="1">
        <v>6.137419044445</v>
      </c>
      <c r="L158" s="1">
        <v>0</v>
      </c>
      <c r="N158" s="1">
        <v>2.079776153819</v>
      </c>
      <c r="P158" s="1">
        <v>3.528197486128</v>
      </c>
      <c r="R158" s="1">
        <v>0</v>
      </c>
      <c r="T158" s="1">
        <v>0.063882633058</v>
      </c>
      <c r="V158" s="1">
        <v>0.091948413067</v>
      </c>
      <c r="X158" s="1">
        <v>2.1226450447180003</v>
      </c>
      <c r="Z158" s="1">
        <v>0.218797294118</v>
      </c>
      <c r="AB158" s="27">
        <v>1.448304</v>
      </c>
      <c r="AD158" s="1">
        <v>48.714431663582</v>
      </c>
      <c r="AF158" s="1">
        <v>33.518279486006</v>
      </c>
      <c r="AH158" s="1">
        <v>8.594561047954</v>
      </c>
      <c r="AJ158" s="1">
        <v>0</v>
      </c>
      <c r="AL158" s="1">
        <v>1.50939670679</v>
      </c>
      <c r="AN158" s="1">
        <v>3.472972251555</v>
      </c>
      <c r="AP158" s="1">
        <v>0</v>
      </c>
      <c r="AR158" s="1">
        <v>0</v>
      </c>
      <c r="AT158" s="1">
        <v>0</v>
      </c>
      <c r="AV158" s="1">
        <v>0.047221773151</v>
      </c>
      <c r="AX158" s="1">
        <v>0.06796788052599999</v>
      </c>
      <c r="AZ158" s="1">
        <v>1.504032517599</v>
      </c>
      <c r="BB158" s="27">
        <v>5.882322871134</v>
      </c>
      <c r="BD158" s="45">
        <v>0</v>
      </c>
      <c r="BF158" s="42">
        <v>45.060849288813</v>
      </c>
    </row>
    <row r="159" spans="1:58" ht="12.75">
      <c r="A159" t="s">
        <v>152</v>
      </c>
      <c r="B159" t="s">
        <v>528</v>
      </c>
      <c r="D159" s="1">
        <v>60.969652078111004</v>
      </c>
      <c r="F159" s="1">
        <v>27.928040380575002</v>
      </c>
      <c r="H159" s="1">
        <v>18.699221429975</v>
      </c>
      <c r="J159" s="1">
        <v>3.0125130511869997</v>
      </c>
      <c r="L159" s="1">
        <v>0</v>
      </c>
      <c r="N159" s="1">
        <v>0.6266747036770001</v>
      </c>
      <c r="P159" s="1">
        <v>2.777644167093</v>
      </c>
      <c r="R159" s="1">
        <v>0</v>
      </c>
      <c r="T159" s="1">
        <v>0.028309240919</v>
      </c>
      <c r="V159" s="1">
        <v>0.065450963981</v>
      </c>
      <c r="X159" s="1">
        <v>2.718226823744</v>
      </c>
      <c r="Z159" s="1">
        <v>0</v>
      </c>
      <c r="AB159" s="27">
        <v>0</v>
      </c>
      <c r="AD159" s="1">
        <v>33.041611697536</v>
      </c>
      <c r="AF159" s="1">
        <v>23.638702014758</v>
      </c>
      <c r="AH159" s="1">
        <v>4.21858555505</v>
      </c>
      <c r="AJ159" s="1">
        <v>0</v>
      </c>
      <c r="AL159" s="1">
        <v>0.45480891403699997</v>
      </c>
      <c r="AN159" s="1">
        <v>2.734166994602</v>
      </c>
      <c r="AP159" s="1">
        <v>0</v>
      </c>
      <c r="AR159" s="1">
        <v>0</v>
      </c>
      <c r="AT159" s="1">
        <v>0</v>
      </c>
      <c r="AV159" s="1">
        <v>0.020926071591</v>
      </c>
      <c r="AX159" s="1">
        <v>0.048381077518</v>
      </c>
      <c r="AZ159" s="1">
        <v>1.926041069981</v>
      </c>
      <c r="BB159" s="27">
        <v>7.51115580329</v>
      </c>
      <c r="BD159" s="45">
        <v>0</v>
      </c>
      <c r="BF159" s="42">
        <v>30.56349082022</v>
      </c>
    </row>
    <row r="160" spans="1:58" ht="12.75">
      <c r="A160" t="s">
        <v>123</v>
      </c>
      <c r="B160" t="s">
        <v>529</v>
      </c>
      <c r="D160" s="1">
        <v>48.105179767017</v>
      </c>
      <c r="F160" s="1">
        <v>22.030744419043</v>
      </c>
      <c r="H160" s="1">
        <v>14.6791714341</v>
      </c>
      <c r="J160" s="1">
        <v>2.869233744076</v>
      </c>
      <c r="L160" s="1">
        <v>0</v>
      </c>
      <c r="N160" s="1">
        <v>0.571902717303</v>
      </c>
      <c r="P160" s="1">
        <v>2.17486934165</v>
      </c>
      <c r="R160" s="1">
        <v>0</v>
      </c>
      <c r="T160" s="1">
        <v>0.041813315022</v>
      </c>
      <c r="V160" s="1">
        <v>0.065224490057</v>
      </c>
      <c r="X160" s="1">
        <v>1.220418376835</v>
      </c>
      <c r="Z160" s="1">
        <v>0</v>
      </c>
      <c r="AB160" s="27">
        <v>0.408111</v>
      </c>
      <c r="AD160" s="1">
        <v>26.074435347975</v>
      </c>
      <c r="AF160" s="1">
        <v>18.556738346228997</v>
      </c>
      <c r="AH160" s="1">
        <v>4.017943763613999</v>
      </c>
      <c r="AJ160" s="1">
        <v>0</v>
      </c>
      <c r="AL160" s="1">
        <v>0.415058166965</v>
      </c>
      <c r="AN160" s="1">
        <v>2.1408271232</v>
      </c>
      <c r="AP160" s="1">
        <v>0</v>
      </c>
      <c r="AR160" s="1">
        <v>0</v>
      </c>
      <c r="AT160" s="1">
        <v>0</v>
      </c>
      <c r="AV160" s="1">
        <v>0.030908226261</v>
      </c>
      <c r="AX160" s="1">
        <v>0.048213668944999996</v>
      </c>
      <c r="AZ160" s="1">
        <v>0.864746052762</v>
      </c>
      <c r="BB160" s="27">
        <v>7.509653720274001</v>
      </c>
      <c r="BD160" s="45">
        <v>0</v>
      </c>
      <c r="BF160" s="42">
        <v>24.118852696876</v>
      </c>
    </row>
    <row r="161" spans="1:58" ht="12.75">
      <c r="A161" t="s">
        <v>158</v>
      </c>
      <c r="B161" t="s">
        <v>530</v>
      </c>
      <c r="D161" s="1">
        <v>55.806910586006</v>
      </c>
      <c r="F161" s="1">
        <v>25.934538038550002</v>
      </c>
      <c r="H161" s="1">
        <v>15.726051411226</v>
      </c>
      <c r="J161" s="1">
        <v>3.6679872533749998</v>
      </c>
      <c r="L161" s="1">
        <v>0</v>
      </c>
      <c r="N161" s="1">
        <v>1.241619843946</v>
      </c>
      <c r="P161" s="1">
        <v>2.241224122575</v>
      </c>
      <c r="R161" s="1">
        <v>0</v>
      </c>
      <c r="T161" s="1">
        <v>0.11652196799299999</v>
      </c>
      <c r="V161" s="1">
        <v>0.073490788276</v>
      </c>
      <c r="X161" s="1">
        <v>2.2694164746889998</v>
      </c>
      <c r="Z161" s="1">
        <v>0.598226176471</v>
      </c>
      <c r="AB161" s="27">
        <v>0</v>
      </c>
      <c r="AD161" s="1">
        <v>29.872372547456</v>
      </c>
      <c r="AF161" s="1">
        <v>19.880156217779</v>
      </c>
      <c r="AH161" s="1">
        <v>5.136481661747</v>
      </c>
      <c r="AJ161" s="1">
        <v>0</v>
      </c>
      <c r="AL161" s="1">
        <v>0.9011051021500001</v>
      </c>
      <c r="AN161" s="1">
        <v>2.206143283595</v>
      </c>
      <c r="AP161" s="1">
        <v>0</v>
      </c>
      <c r="AR161" s="1">
        <v>0</v>
      </c>
      <c r="AT161" s="1">
        <v>0</v>
      </c>
      <c r="AV161" s="1">
        <v>0.08613254771</v>
      </c>
      <c r="AX161" s="1">
        <v>0.054324081849</v>
      </c>
      <c r="AZ161" s="1">
        <v>1.6080296526250002</v>
      </c>
      <c r="BB161" s="27">
        <v>6.870932738095</v>
      </c>
      <c r="BD161" s="45">
        <v>0</v>
      </c>
      <c r="BF161" s="42">
        <v>27.631944606397</v>
      </c>
    </row>
    <row r="162" spans="1:58" ht="12.75">
      <c r="A162" t="s">
        <v>116</v>
      </c>
      <c r="B162" t="s">
        <v>531</v>
      </c>
      <c r="D162" s="1">
        <v>55.785744573616</v>
      </c>
      <c r="F162" s="1">
        <v>25.795142669153</v>
      </c>
      <c r="H162" s="1">
        <v>16.930049893228</v>
      </c>
      <c r="J162" s="1">
        <v>2.714940685985</v>
      </c>
      <c r="L162" s="1">
        <v>1.667022127683</v>
      </c>
      <c r="N162" s="1">
        <v>1.0309559624740001</v>
      </c>
      <c r="P162" s="1">
        <v>1.657764978164</v>
      </c>
      <c r="R162" s="1">
        <v>0</v>
      </c>
      <c r="T162" s="1">
        <v>0.069230814852</v>
      </c>
      <c r="V162" s="1">
        <v>0.067942177143</v>
      </c>
      <c r="X162" s="1">
        <v>0.932459029623</v>
      </c>
      <c r="Z162" s="1">
        <v>0</v>
      </c>
      <c r="AB162" s="27">
        <v>0.724777</v>
      </c>
      <c r="AD162" s="1">
        <v>29.990601904464</v>
      </c>
      <c r="AF162" s="1">
        <v>21.402196129912998</v>
      </c>
      <c r="AH162" s="1">
        <v>3.801878818816</v>
      </c>
      <c r="AJ162" s="1">
        <v>1.6443885627280002</v>
      </c>
      <c r="AL162" s="1">
        <v>0.748215874938</v>
      </c>
      <c r="AN162" s="1">
        <v>1.631816753852</v>
      </c>
      <c r="AP162" s="1">
        <v>0</v>
      </c>
      <c r="AR162" s="1">
        <v>0</v>
      </c>
      <c r="AT162" s="1">
        <v>0</v>
      </c>
      <c r="AV162" s="1">
        <v>0.051175126596</v>
      </c>
      <c r="AX162" s="1">
        <v>0.050222571817999995</v>
      </c>
      <c r="AZ162" s="1">
        <v>0.660708065803</v>
      </c>
      <c r="BB162" s="27">
        <v>12.552853828172</v>
      </c>
      <c r="BD162" s="45">
        <v>0</v>
      </c>
      <c r="BF162" s="42">
        <v>27.741306761629</v>
      </c>
    </row>
    <row r="164" spans="1:58" ht="12.75">
      <c r="A164" t="s">
        <v>128</v>
      </c>
      <c r="B164" t="s">
        <v>532</v>
      </c>
      <c r="D164" s="1">
        <v>136.388026489765</v>
      </c>
      <c r="F164" s="1">
        <v>61.726008613173995</v>
      </c>
      <c r="H164" s="1">
        <v>43.459453227238996</v>
      </c>
      <c r="J164" s="1">
        <v>7.958983986671</v>
      </c>
      <c r="L164" s="1">
        <v>0</v>
      </c>
      <c r="N164" s="1">
        <v>1.112120619864</v>
      </c>
      <c r="P164" s="1">
        <v>4.532418662498</v>
      </c>
      <c r="R164" s="1">
        <v>0</v>
      </c>
      <c r="T164" s="1">
        <v>0.037421985570999995</v>
      </c>
      <c r="V164" s="1">
        <v>0.109669997605</v>
      </c>
      <c r="X164" s="1">
        <v>4.515940133726</v>
      </c>
      <c r="Z164" s="1">
        <v>0</v>
      </c>
      <c r="AB164" s="27">
        <v>0</v>
      </c>
      <c r="AD164" s="1">
        <v>74.662017876591</v>
      </c>
      <c r="AF164" s="1">
        <v>54.939456619098</v>
      </c>
      <c r="AH164" s="1">
        <v>11.145397317306001</v>
      </c>
      <c r="AJ164" s="1">
        <v>0</v>
      </c>
      <c r="AL164" s="1">
        <v>0.8071210923800001</v>
      </c>
      <c r="AN164" s="1">
        <v>4.461474820833001</v>
      </c>
      <c r="AP164" s="1">
        <v>0</v>
      </c>
      <c r="AR164" s="1">
        <v>0</v>
      </c>
      <c r="AT164" s="1">
        <v>0</v>
      </c>
      <c r="AV164" s="1">
        <v>0.027662174036</v>
      </c>
      <c r="AX164" s="1">
        <v>0.081067601342</v>
      </c>
      <c r="AZ164" s="1">
        <v>3.199838251597</v>
      </c>
      <c r="BB164" s="27">
        <v>31.380736173112002</v>
      </c>
      <c r="BD164" s="45">
        <v>0</v>
      </c>
      <c r="BF164" s="42">
        <v>69.06236653584699</v>
      </c>
    </row>
    <row r="165" spans="1:58" ht="12.75">
      <c r="A165" t="s">
        <v>141</v>
      </c>
      <c r="B165" t="s">
        <v>533</v>
      </c>
      <c r="D165" s="1">
        <v>169.681246265564</v>
      </c>
      <c r="F165" s="1">
        <v>76.948944268078</v>
      </c>
      <c r="H165" s="1">
        <v>52.01003845573</v>
      </c>
      <c r="J165" s="1">
        <v>11.098720376749</v>
      </c>
      <c r="L165" s="1">
        <v>0</v>
      </c>
      <c r="N165" s="1">
        <v>1.350716893801</v>
      </c>
      <c r="P165" s="1">
        <v>5.801002739461</v>
      </c>
      <c r="R165" s="1">
        <v>0</v>
      </c>
      <c r="T165" s="1">
        <v>0.305405186698</v>
      </c>
      <c r="V165" s="1">
        <v>0.07807688523299999</v>
      </c>
      <c r="X165" s="1">
        <v>6.304983730406001</v>
      </c>
      <c r="Z165" s="1">
        <v>0</v>
      </c>
      <c r="AB165" s="27">
        <v>0</v>
      </c>
      <c r="AD165" s="1">
        <v>92.73230199748599</v>
      </c>
      <c r="AF165" s="1">
        <v>65.74871608612901</v>
      </c>
      <c r="AH165" s="1">
        <v>15.542140619921001</v>
      </c>
      <c r="AJ165" s="1">
        <v>0</v>
      </c>
      <c r="AL165" s="1">
        <v>0.9802822421849999</v>
      </c>
      <c r="AN165" s="1">
        <v>5.710202341154</v>
      </c>
      <c r="AP165" s="1">
        <v>0</v>
      </c>
      <c r="AR165" s="1">
        <v>0</v>
      </c>
      <c r="AT165" s="1">
        <v>0</v>
      </c>
      <c r="AV165" s="1">
        <v>0.225754227013</v>
      </c>
      <c r="AX165" s="1">
        <v>0.057714105447</v>
      </c>
      <c r="AZ165" s="1">
        <v>4.4674923756360005</v>
      </c>
      <c r="BB165" s="27">
        <v>44.216738630073</v>
      </c>
      <c r="BD165" s="45">
        <v>0</v>
      </c>
      <c r="BF165" s="42">
        <v>85.777379347674</v>
      </c>
    </row>
    <row r="166" spans="1:58" ht="12.75">
      <c r="A166" t="s">
        <v>132</v>
      </c>
      <c r="B166" t="s">
        <v>534</v>
      </c>
      <c r="D166" s="1">
        <v>81.461244482876</v>
      </c>
      <c r="F166" s="1">
        <v>36.859901207359</v>
      </c>
      <c r="H166" s="1">
        <v>24.425740462138002</v>
      </c>
      <c r="J166" s="1">
        <v>5.5865880926700004</v>
      </c>
      <c r="L166" s="1">
        <v>0</v>
      </c>
      <c r="N166" s="1">
        <v>0.9074835656870001</v>
      </c>
      <c r="P166" s="1">
        <v>3.7261526422120004</v>
      </c>
      <c r="R166" s="1">
        <v>0</v>
      </c>
      <c r="T166" s="1">
        <v>0.095410068485</v>
      </c>
      <c r="V166" s="1">
        <v>0.07049000878600001</v>
      </c>
      <c r="X166" s="1">
        <v>2.048036367382</v>
      </c>
      <c r="Z166" s="1">
        <v>0</v>
      </c>
      <c r="AB166" s="27">
        <v>0</v>
      </c>
      <c r="AD166" s="1">
        <v>44.601343275517</v>
      </c>
      <c r="AF166" s="1">
        <v>30.877905929748</v>
      </c>
      <c r="AH166" s="1">
        <v>7.823202565203</v>
      </c>
      <c r="AJ166" s="1">
        <v>0</v>
      </c>
      <c r="AL166" s="1">
        <v>0.658605832651</v>
      </c>
      <c r="AN166" s="1">
        <v>3.667828907634</v>
      </c>
      <c r="AP166" s="1">
        <v>0</v>
      </c>
      <c r="AR166" s="1">
        <v>0</v>
      </c>
      <c r="AT166" s="1">
        <v>0</v>
      </c>
      <c r="AV166" s="1">
        <v>0.070526720561</v>
      </c>
      <c r="AX166" s="1">
        <v>0.052105918261</v>
      </c>
      <c r="AZ166" s="1">
        <v>1.451167401461</v>
      </c>
      <c r="BB166" s="27">
        <v>10.841075194541</v>
      </c>
      <c r="BD166" s="45">
        <v>0</v>
      </c>
      <c r="BF166" s="42">
        <v>41.256242529854</v>
      </c>
    </row>
    <row r="167" spans="1:58" ht="12.75">
      <c r="A167" t="s">
        <v>159</v>
      </c>
      <c r="B167" t="s">
        <v>535</v>
      </c>
      <c r="D167" s="1">
        <v>82.38827054524</v>
      </c>
      <c r="F167" s="1">
        <v>38.263448750979</v>
      </c>
      <c r="H167" s="1">
        <v>22.103500113284</v>
      </c>
      <c r="J167" s="1">
        <v>5.385238406838</v>
      </c>
      <c r="L167" s="1">
        <v>0</v>
      </c>
      <c r="N167" s="1">
        <v>1.420391884459</v>
      </c>
      <c r="P167" s="1">
        <v>3.544317576303</v>
      </c>
      <c r="R167" s="1">
        <v>0</v>
      </c>
      <c r="T167" s="1">
        <v>0.084994532566</v>
      </c>
      <c r="V167" s="1">
        <v>0.074679776376</v>
      </c>
      <c r="X167" s="1">
        <v>5.650326461154</v>
      </c>
      <c r="Z167" s="1">
        <v>0</v>
      </c>
      <c r="AB167" s="27">
        <v>0</v>
      </c>
      <c r="AD167" s="1">
        <v>44.12482179426</v>
      </c>
      <c r="AF167" s="1">
        <v>27.942235703115003</v>
      </c>
      <c r="AH167" s="1">
        <v>7.541241670186</v>
      </c>
      <c r="AJ167" s="1">
        <v>0</v>
      </c>
      <c r="AL167" s="1">
        <v>1.03084883862</v>
      </c>
      <c r="AN167" s="1">
        <v>3.488840021454</v>
      </c>
      <c r="AP167" s="1">
        <v>0</v>
      </c>
      <c r="AR167" s="1">
        <v>0</v>
      </c>
      <c r="AT167" s="1">
        <v>0</v>
      </c>
      <c r="AV167" s="1">
        <v>0.062827600301</v>
      </c>
      <c r="AX167" s="1">
        <v>0.055202976856</v>
      </c>
      <c r="AZ167" s="1">
        <v>4.003624983729</v>
      </c>
      <c r="BB167" s="27">
        <v>0.432792688511</v>
      </c>
      <c r="BD167" s="45">
        <v>0</v>
      </c>
      <c r="BF167" s="42">
        <v>40.815460159691</v>
      </c>
    </row>
    <row r="168" spans="1:58" ht="12.75">
      <c r="A168" t="s">
        <v>124</v>
      </c>
      <c r="B168" t="s">
        <v>536</v>
      </c>
      <c r="D168" s="1">
        <v>76.43871752771001</v>
      </c>
      <c r="F168" s="1">
        <v>34.323868098799</v>
      </c>
      <c r="H168" s="1">
        <v>25.066140781943</v>
      </c>
      <c r="J168" s="1">
        <v>4.279989232277</v>
      </c>
      <c r="L168" s="1">
        <v>0</v>
      </c>
      <c r="N168" s="1">
        <v>0.722455181349</v>
      </c>
      <c r="P168" s="1">
        <v>3.22832944233</v>
      </c>
      <c r="R168" s="1">
        <v>0</v>
      </c>
      <c r="T168" s="1">
        <v>0.067823279394</v>
      </c>
      <c r="V168" s="1">
        <v>0.065847293348</v>
      </c>
      <c r="X168" s="1">
        <v>0.8932828881579999</v>
      </c>
      <c r="Z168" s="1">
        <v>0</v>
      </c>
      <c r="AB168" s="27">
        <v>0</v>
      </c>
      <c r="AD168" s="1">
        <v>42.114849428911</v>
      </c>
      <c r="AF168" s="1">
        <v>31.68747077643</v>
      </c>
      <c r="AH168" s="1">
        <v>5.993501254357</v>
      </c>
      <c r="AJ168" s="1">
        <v>0</v>
      </c>
      <c r="AL168" s="1">
        <v>0.524321557168</v>
      </c>
      <c r="AN168" s="1">
        <v>3.177797902802</v>
      </c>
      <c r="AP168" s="1">
        <v>0</v>
      </c>
      <c r="AR168" s="1">
        <v>0</v>
      </c>
      <c r="AT168" s="1">
        <v>0</v>
      </c>
      <c r="AV168" s="1">
        <v>0.050134682316999996</v>
      </c>
      <c r="AX168" s="1">
        <v>0.04867404252</v>
      </c>
      <c r="AZ168" s="1">
        <v>0.632949213316</v>
      </c>
      <c r="BB168" s="27">
        <v>21.810370346081</v>
      </c>
      <c r="BD168" s="45">
        <v>0</v>
      </c>
      <c r="BF168" s="42">
        <v>38.956235721743</v>
      </c>
    </row>
    <row r="170" spans="1:58" ht="12.75">
      <c r="A170" t="s">
        <v>133</v>
      </c>
      <c r="B170" t="s">
        <v>537</v>
      </c>
      <c r="D170" s="1">
        <v>78.06185852507</v>
      </c>
      <c r="F170" s="1">
        <v>35.532566125826</v>
      </c>
      <c r="H170" s="1">
        <v>23.275865984964</v>
      </c>
      <c r="J170" s="1">
        <v>4.943524832125</v>
      </c>
      <c r="L170" s="1">
        <v>0</v>
      </c>
      <c r="N170" s="1">
        <v>1.333658856162</v>
      </c>
      <c r="P170" s="1">
        <v>3.515050423164</v>
      </c>
      <c r="R170" s="1">
        <v>0</v>
      </c>
      <c r="T170" s="1">
        <v>0.197874233622</v>
      </c>
      <c r="V170" s="1">
        <v>0.068225269548</v>
      </c>
      <c r="X170" s="1">
        <v>2.1983665262420002</v>
      </c>
      <c r="Z170" s="1">
        <v>0</v>
      </c>
      <c r="AB170" s="27">
        <v>0</v>
      </c>
      <c r="AD170" s="1">
        <v>42.529292399245</v>
      </c>
      <c r="AF170" s="1">
        <v>29.424287113474</v>
      </c>
      <c r="AH170" s="1">
        <v>6.9226861737970005</v>
      </c>
      <c r="AJ170" s="1">
        <v>0</v>
      </c>
      <c r="AL170" s="1">
        <v>0.9679023782320001</v>
      </c>
      <c r="AN170" s="1">
        <v>3.460030973454</v>
      </c>
      <c r="AP170" s="1">
        <v>0</v>
      </c>
      <c r="AR170" s="1">
        <v>0</v>
      </c>
      <c r="AT170" s="1">
        <v>0</v>
      </c>
      <c r="AV170" s="1">
        <v>0.14626779964</v>
      </c>
      <c r="AX170" s="1">
        <v>0.050431832533</v>
      </c>
      <c r="AZ170" s="1">
        <v>1.557686128114</v>
      </c>
      <c r="BB170" s="27">
        <v>-27.912368686291003</v>
      </c>
      <c r="BD170" s="45">
        <v>0.396248</v>
      </c>
      <c r="BF170" s="42">
        <v>39.339595469301</v>
      </c>
    </row>
    <row r="171" spans="1:58" ht="12.75">
      <c r="A171" t="s">
        <v>129</v>
      </c>
      <c r="B171" t="s">
        <v>538</v>
      </c>
      <c r="D171" s="1">
        <v>67.34585478181</v>
      </c>
      <c r="F171" s="1">
        <v>30.984078532684</v>
      </c>
      <c r="H171" s="1">
        <v>20.421792381906</v>
      </c>
      <c r="J171" s="1">
        <v>3.848592678117</v>
      </c>
      <c r="L171" s="1">
        <v>0</v>
      </c>
      <c r="N171" s="1">
        <v>0.8565389693</v>
      </c>
      <c r="P171" s="1">
        <v>2.9532575886630004</v>
      </c>
      <c r="R171" s="1">
        <v>0</v>
      </c>
      <c r="T171" s="1">
        <v>0.040535435887</v>
      </c>
      <c r="V171" s="1">
        <v>0.08062471687600001</v>
      </c>
      <c r="X171" s="1">
        <v>2.170385761934</v>
      </c>
      <c r="Z171" s="1">
        <v>0</v>
      </c>
      <c r="AB171" s="27">
        <v>0.612351</v>
      </c>
      <c r="AD171" s="1">
        <v>36.361776249126</v>
      </c>
      <c r="AF171" s="1">
        <v>25.816297567839</v>
      </c>
      <c r="AH171" s="1">
        <v>5.389393241892</v>
      </c>
      <c r="AJ171" s="1">
        <v>0</v>
      </c>
      <c r="AL171" s="1">
        <v>0.6216328123220001</v>
      </c>
      <c r="AN171" s="1">
        <v>2.907031620948</v>
      </c>
      <c r="AP171" s="1">
        <v>0</v>
      </c>
      <c r="AR171" s="1">
        <v>0</v>
      </c>
      <c r="AT171" s="1">
        <v>0</v>
      </c>
      <c r="AV171" s="1">
        <v>0.029963623389</v>
      </c>
      <c r="AX171" s="1">
        <v>0.05959745189</v>
      </c>
      <c r="AZ171" s="1">
        <v>1.5378599308460001</v>
      </c>
      <c r="BB171" s="27">
        <v>3.562482588241</v>
      </c>
      <c r="BD171" s="45">
        <v>0</v>
      </c>
      <c r="BF171" s="42">
        <v>33.634643030441</v>
      </c>
    </row>
    <row r="172" spans="1:58" ht="12.75">
      <c r="A172" t="s">
        <v>130</v>
      </c>
      <c r="B172" t="s">
        <v>539</v>
      </c>
      <c r="D172" s="1">
        <v>56.13147873968</v>
      </c>
      <c r="F172" s="1">
        <v>25.7739251946</v>
      </c>
      <c r="H172" s="1">
        <v>16.788062365967</v>
      </c>
      <c r="J172" s="1">
        <v>3.750637910491</v>
      </c>
      <c r="L172" s="1">
        <v>0</v>
      </c>
      <c r="N172" s="1">
        <v>0.955667043608</v>
      </c>
      <c r="P172" s="1">
        <v>2.34108836081</v>
      </c>
      <c r="R172" s="1">
        <v>0</v>
      </c>
      <c r="T172" s="1">
        <v>0.063882633058</v>
      </c>
      <c r="V172" s="1">
        <v>0.07439668397100001</v>
      </c>
      <c r="X172" s="1">
        <v>1.104195902577</v>
      </c>
      <c r="Z172" s="1">
        <v>0.024104294118</v>
      </c>
      <c r="AB172" s="27">
        <v>0.67189</v>
      </c>
      <c r="AD172" s="1">
        <v>30.35755354508</v>
      </c>
      <c r="AF172" s="1">
        <v>21.222701980422002</v>
      </c>
      <c r="AH172" s="1">
        <v>5.2522218634660005</v>
      </c>
      <c r="AJ172" s="1">
        <v>0</v>
      </c>
      <c r="AL172" s="1">
        <v>0.6935749723650001</v>
      </c>
      <c r="AN172" s="1">
        <v>2.304444393348</v>
      </c>
      <c r="AP172" s="1">
        <v>0</v>
      </c>
      <c r="AR172" s="1">
        <v>0</v>
      </c>
      <c r="AT172" s="1">
        <v>0</v>
      </c>
      <c r="AV172" s="1">
        <v>0.047221773151</v>
      </c>
      <c r="AX172" s="1">
        <v>0.054993716139999996</v>
      </c>
      <c r="AZ172" s="1">
        <v>0.782394846188</v>
      </c>
      <c r="BB172" s="27">
        <v>-9.901996578395</v>
      </c>
      <c r="BD172" s="45">
        <v>0.245954</v>
      </c>
      <c r="BF172" s="42">
        <v>28.080737029199</v>
      </c>
    </row>
    <row r="173" spans="1:58" ht="12.75">
      <c r="A173" t="s">
        <v>122</v>
      </c>
      <c r="B173" t="s">
        <v>540</v>
      </c>
      <c r="D173" s="1">
        <v>54.469446486025</v>
      </c>
      <c r="F173" s="1">
        <v>25.382134690317002</v>
      </c>
      <c r="H173" s="1">
        <v>14.893959378397</v>
      </c>
      <c r="J173" s="1">
        <v>3.116501559165</v>
      </c>
      <c r="L173" s="1">
        <v>0</v>
      </c>
      <c r="N173" s="1">
        <v>1.300682290091</v>
      </c>
      <c r="P173" s="1">
        <v>2.34128032471</v>
      </c>
      <c r="R173" s="1">
        <v>0</v>
      </c>
      <c r="T173" s="1">
        <v>0.032355197631</v>
      </c>
      <c r="V173" s="1">
        <v>0.08175708649499999</v>
      </c>
      <c r="X173" s="1">
        <v>3.6155988538279997</v>
      </c>
      <c r="Z173" s="1">
        <v>0</v>
      </c>
      <c r="AB173" s="27">
        <v>0</v>
      </c>
      <c r="AD173" s="1">
        <v>29.087311795708</v>
      </c>
      <c r="AF173" s="1">
        <v>18.828263459219002</v>
      </c>
      <c r="AH173" s="1">
        <v>4.364206307621999</v>
      </c>
      <c r="AJ173" s="1">
        <v>0</v>
      </c>
      <c r="AL173" s="1">
        <v>0.943969648675</v>
      </c>
      <c r="AN173" s="1">
        <v>2.304633352526</v>
      </c>
      <c r="AP173" s="1">
        <v>0</v>
      </c>
      <c r="AR173" s="1">
        <v>0</v>
      </c>
      <c r="AT173" s="1">
        <v>0</v>
      </c>
      <c r="AV173" s="1">
        <v>0.023916825742000002</v>
      </c>
      <c r="AX173" s="1">
        <v>0.060434494754</v>
      </c>
      <c r="AZ173" s="1">
        <v>2.56188770717</v>
      </c>
      <c r="BB173" s="27">
        <v>0.321694876485</v>
      </c>
      <c r="BD173" s="45">
        <v>0</v>
      </c>
      <c r="BF173" s="42">
        <v>26.905763411029998</v>
      </c>
    </row>
    <row r="174" spans="1:58" ht="12.75">
      <c r="A174" t="s">
        <v>118</v>
      </c>
      <c r="B174" t="s">
        <v>541</v>
      </c>
      <c r="D174" s="1">
        <v>119.147059430431</v>
      </c>
      <c r="F174" s="1">
        <v>56.077627296403996</v>
      </c>
      <c r="H174" s="1">
        <v>32.785395508791</v>
      </c>
      <c r="J174" s="1">
        <v>6.308628076874</v>
      </c>
      <c r="L174" s="1">
        <v>3.327770854121</v>
      </c>
      <c r="N174" s="1">
        <v>2.16222910249</v>
      </c>
      <c r="P174" s="1">
        <v>3.877047954767</v>
      </c>
      <c r="R174" s="1">
        <v>0</v>
      </c>
      <c r="T174" s="1">
        <v>0.197874233622</v>
      </c>
      <c r="V174" s="1">
        <v>0.07377388068099999</v>
      </c>
      <c r="X174" s="1">
        <v>5.53276968506</v>
      </c>
      <c r="Z174" s="1">
        <v>0.274474</v>
      </c>
      <c r="AB174" s="27">
        <v>1.537664</v>
      </c>
      <c r="AD174" s="1">
        <v>63.069432134027</v>
      </c>
      <c r="AF174" s="1">
        <v>41.445800177859</v>
      </c>
      <c r="AH174" s="1">
        <v>8.834314349875</v>
      </c>
      <c r="AJ174" s="1">
        <v>3.282588899706</v>
      </c>
      <c r="AL174" s="1">
        <v>1.569236901111</v>
      </c>
      <c r="AN174" s="1">
        <v>3.81636232603</v>
      </c>
      <c r="AP174" s="1">
        <v>0</v>
      </c>
      <c r="AR174" s="1">
        <v>0</v>
      </c>
      <c r="AT174" s="1">
        <v>0</v>
      </c>
      <c r="AV174" s="1">
        <v>0.14626779964</v>
      </c>
      <c r="AX174" s="1">
        <v>0.054533342565</v>
      </c>
      <c r="AZ174" s="1">
        <v>3.920328337241</v>
      </c>
      <c r="BB174" s="27">
        <v>24.057695023074</v>
      </c>
      <c r="BD174" s="45">
        <v>0</v>
      </c>
      <c r="BF174" s="42">
        <v>58.339224723975</v>
      </c>
    </row>
    <row r="176" spans="1:58" ht="12.75">
      <c r="A176" t="s">
        <v>162</v>
      </c>
      <c r="B176" t="s">
        <v>542</v>
      </c>
      <c r="D176" s="1">
        <v>160.994313875072</v>
      </c>
      <c r="F176" s="1">
        <v>72.607213204636</v>
      </c>
      <c r="H176" s="1">
        <v>51.08651462809</v>
      </c>
      <c r="J176" s="1">
        <v>10.183118533809001</v>
      </c>
      <c r="L176" s="1">
        <v>0</v>
      </c>
      <c r="N176" s="1">
        <v>1.447846790272</v>
      </c>
      <c r="P176" s="1">
        <v>5.350664632665</v>
      </c>
      <c r="R176" s="1">
        <v>0</v>
      </c>
      <c r="T176" s="1">
        <v>0.315837708162</v>
      </c>
      <c r="V176" s="1">
        <v>0.075076105743</v>
      </c>
      <c r="X176" s="1">
        <v>4.148154805895</v>
      </c>
      <c r="Z176" s="1">
        <v>0</v>
      </c>
      <c r="AB176" s="27">
        <v>0</v>
      </c>
      <c r="AD176" s="1">
        <v>88.38710067043499</v>
      </c>
      <c r="AF176" s="1">
        <v>64.581239426909</v>
      </c>
      <c r="AH176" s="1">
        <v>14.259973657265</v>
      </c>
      <c r="AJ176" s="1">
        <v>0</v>
      </c>
      <c r="AL176" s="1">
        <v>1.0507742254669998</v>
      </c>
      <c r="AN176" s="1">
        <v>5.266913167328</v>
      </c>
      <c r="AP176" s="1">
        <v>0</v>
      </c>
      <c r="AR176" s="1">
        <v>0</v>
      </c>
      <c r="AT176" s="1">
        <v>0</v>
      </c>
      <c r="AV176" s="1">
        <v>0.23346590291500002</v>
      </c>
      <c r="AX176" s="1">
        <v>0.055495941858</v>
      </c>
      <c r="AZ176" s="1">
        <v>2.9392383486930003</v>
      </c>
      <c r="BB176" s="27">
        <v>27.535980881601</v>
      </c>
      <c r="BD176" s="45">
        <v>0</v>
      </c>
      <c r="BF176" s="42">
        <v>81.758068120153</v>
      </c>
    </row>
    <row r="177" spans="1:58" ht="12.75">
      <c r="A177" t="s">
        <v>151</v>
      </c>
      <c r="B177" t="s">
        <v>543</v>
      </c>
      <c r="D177" s="1">
        <v>71.619843465651</v>
      </c>
      <c r="F177" s="1">
        <v>33.171947123101</v>
      </c>
      <c r="H177" s="1">
        <v>20.878671394241003</v>
      </c>
      <c r="J177" s="1">
        <v>4.179814110662</v>
      </c>
      <c r="L177" s="1">
        <v>0</v>
      </c>
      <c r="N177" s="1">
        <v>0.8841605341019999</v>
      </c>
      <c r="P177" s="1">
        <v>3.230992392958</v>
      </c>
      <c r="R177" s="1">
        <v>0</v>
      </c>
      <c r="T177" s="1">
        <v>0.119055645055</v>
      </c>
      <c r="V177" s="1">
        <v>0.06709289992900001</v>
      </c>
      <c r="X177" s="1">
        <v>3.162890146155</v>
      </c>
      <c r="Z177" s="1">
        <v>0</v>
      </c>
      <c r="AB177" s="27">
        <v>0.64927</v>
      </c>
      <c r="AD177" s="1">
        <v>38.44789634255</v>
      </c>
      <c r="AF177" s="1">
        <v>26.393863156321</v>
      </c>
      <c r="AH177" s="1">
        <v>5.853220593713001</v>
      </c>
      <c r="AJ177" s="1">
        <v>0</v>
      </c>
      <c r="AL177" s="1">
        <v>0.641679151863</v>
      </c>
      <c r="AN177" s="1">
        <v>3.1804191715020003</v>
      </c>
      <c r="AP177" s="1">
        <v>0</v>
      </c>
      <c r="AR177" s="1">
        <v>0</v>
      </c>
      <c r="AT177" s="1">
        <v>0</v>
      </c>
      <c r="AV177" s="1">
        <v>0.088005431117</v>
      </c>
      <c r="AX177" s="1">
        <v>0.04959478967</v>
      </c>
      <c r="AZ177" s="1">
        <v>2.241114048364</v>
      </c>
      <c r="BB177" s="27">
        <v>-6.736290675661</v>
      </c>
      <c r="BD177" s="45">
        <v>0.149085</v>
      </c>
      <c r="BF177" s="42">
        <v>35.564304116859</v>
      </c>
    </row>
    <row r="178" spans="1:58" ht="12.75">
      <c r="A178" t="s">
        <v>154</v>
      </c>
      <c r="B178" t="s">
        <v>544</v>
      </c>
      <c r="D178" s="1">
        <v>97.20026782068001</v>
      </c>
      <c r="F178" s="1">
        <v>43.813214406407994</v>
      </c>
      <c r="H178" s="1">
        <v>31.314362728801</v>
      </c>
      <c r="J178" s="1">
        <v>5.658725307355</v>
      </c>
      <c r="L178" s="1">
        <v>0</v>
      </c>
      <c r="N178" s="1">
        <v>1.3828930353870001</v>
      </c>
      <c r="P178" s="1">
        <v>3.606190196075</v>
      </c>
      <c r="R178" s="1">
        <v>0</v>
      </c>
      <c r="T178" s="1">
        <v>0.31356843941</v>
      </c>
      <c r="V178" s="1">
        <v>0.067828940181</v>
      </c>
      <c r="X178" s="1">
        <v>1.469645759199</v>
      </c>
      <c r="Z178" s="1">
        <v>0</v>
      </c>
      <c r="AB178" s="27">
        <v>0</v>
      </c>
      <c r="AD178" s="1">
        <v>53.387053414272</v>
      </c>
      <c r="AF178" s="1">
        <v>39.586187697718</v>
      </c>
      <c r="AH178" s="1">
        <v>7.924220222780001</v>
      </c>
      <c r="AJ178" s="1">
        <v>0</v>
      </c>
      <c r="AL178" s="1">
        <v>1.003634063994</v>
      </c>
      <c r="AN178" s="1">
        <v>3.549744177881</v>
      </c>
      <c r="AP178" s="1">
        <v>0</v>
      </c>
      <c r="AR178" s="1">
        <v>0</v>
      </c>
      <c r="AT178" s="1">
        <v>0</v>
      </c>
      <c r="AV178" s="1">
        <v>0.231788469017</v>
      </c>
      <c r="AX178" s="1">
        <v>0.050138867531000005</v>
      </c>
      <c r="AZ178" s="1">
        <v>1.0413399153510001</v>
      </c>
      <c r="BB178" s="27">
        <v>9.238559431636</v>
      </c>
      <c r="BD178" s="45">
        <v>0</v>
      </c>
      <c r="BF178" s="42">
        <v>49.383024408201</v>
      </c>
    </row>
    <row r="179" spans="1:58" ht="12.75">
      <c r="A179" t="s">
        <v>136</v>
      </c>
      <c r="B179" t="s">
        <v>545</v>
      </c>
      <c r="D179" s="1">
        <v>29.843926311936</v>
      </c>
      <c r="F179" s="1">
        <v>13.96479492891</v>
      </c>
      <c r="H179" s="1">
        <v>8.632033221146001</v>
      </c>
      <c r="J179" s="1">
        <v>1.790962434017</v>
      </c>
      <c r="L179" s="1">
        <v>0</v>
      </c>
      <c r="N179" s="1">
        <v>1.025828171038</v>
      </c>
      <c r="P179" s="1">
        <v>1.6126566232439998</v>
      </c>
      <c r="R179" s="1">
        <v>0</v>
      </c>
      <c r="T179" s="1">
        <v>0.087528209628</v>
      </c>
      <c r="V179" s="1">
        <v>0.06579067486699999</v>
      </c>
      <c r="X179" s="1">
        <v>0.019314594969000003</v>
      </c>
      <c r="Z179" s="1">
        <v>0</v>
      </c>
      <c r="AB179" s="27">
        <v>0.730681</v>
      </c>
      <c r="AD179" s="1">
        <v>15.879131383026</v>
      </c>
      <c r="AF179" s="1">
        <v>10.912222300821</v>
      </c>
      <c r="AH179" s="1">
        <v>2.5079819158979997</v>
      </c>
      <c r="AJ179" s="1">
        <v>0</v>
      </c>
      <c r="AL179" s="1">
        <v>0.744494382366</v>
      </c>
      <c r="AN179" s="1">
        <v>1.587414459036</v>
      </c>
      <c r="AP179" s="1">
        <v>0</v>
      </c>
      <c r="AR179" s="1">
        <v>0</v>
      </c>
      <c r="AT179" s="1">
        <v>0</v>
      </c>
      <c r="AV179" s="1">
        <v>0.064700483708</v>
      </c>
      <c r="AX179" s="1">
        <v>0.048632190377</v>
      </c>
      <c r="AZ179" s="1">
        <v>0.01368565082</v>
      </c>
      <c r="BB179" s="27">
        <v>-14.649075681511</v>
      </c>
      <c r="BD179" s="45">
        <v>0.479854</v>
      </c>
      <c r="BF179" s="42">
        <v>14.688196529299</v>
      </c>
    </row>
    <row r="180" spans="1:58" ht="12.75">
      <c r="A180" t="s">
        <v>139</v>
      </c>
      <c r="B180" t="s">
        <v>546</v>
      </c>
      <c r="D180" s="1">
        <v>81.70060645812701</v>
      </c>
      <c r="F180" s="1">
        <v>37.295025364709</v>
      </c>
      <c r="H180" s="1">
        <v>21.743348833264</v>
      </c>
      <c r="J180" s="1">
        <v>7.303475240005</v>
      </c>
      <c r="L180" s="1">
        <v>0</v>
      </c>
      <c r="N180" s="1">
        <v>0.992592678027</v>
      </c>
      <c r="P180" s="1">
        <v>2.965440169035</v>
      </c>
      <c r="R180" s="1">
        <v>0</v>
      </c>
      <c r="T180" s="1">
        <v>0.31610211647200004</v>
      </c>
      <c r="V180" s="1">
        <v>0.07298122194800001</v>
      </c>
      <c r="X180" s="1">
        <v>3.901085105959</v>
      </c>
      <c r="Z180" s="1">
        <v>0</v>
      </c>
      <c r="AB180" s="27">
        <v>0</v>
      </c>
      <c r="AD180" s="1">
        <v>44.405581093417</v>
      </c>
      <c r="AF180" s="1">
        <v>27.486948897698</v>
      </c>
      <c r="AH180" s="1">
        <v>10.227452836101</v>
      </c>
      <c r="AJ180" s="1">
        <v>0</v>
      </c>
      <c r="AL180" s="1">
        <v>0.720373736686</v>
      </c>
      <c r="AN180" s="1">
        <v>2.9190235130540003</v>
      </c>
      <c r="AP180" s="1">
        <v>0</v>
      </c>
      <c r="AR180" s="1">
        <v>0</v>
      </c>
      <c r="AT180" s="1">
        <v>0</v>
      </c>
      <c r="AV180" s="1">
        <v>0.23366135242400002</v>
      </c>
      <c r="AX180" s="1">
        <v>0.053947412561</v>
      </c>
      <c r="AZ180" s="1">
        <v>2.764173344894</v>
      </c>
      <c r="BB180" s="27">
        <v>4.503000755617</v>
      </c>
      <c r="BD180" s="45">
        <v>0</v>
      </c>
      <c r="BF180" s="42">
        <v>41.075162511410994</v>
      </c>
    </row>
    <row r="182" spans="1:58" ht="12.75">
      <c r="A182" t="s">
        <v>147</v>
      </c>
      <c r="B182" t="s">
        <v>547</v>
      </c>
      <c r="D182" s="1">
        <v>52.171469331689</v>
      </c>
      <c r="F182" s="1">
        <v>24.079930665585998</v>
      </c>
      <c r="H182" s="1">
        <v>13.670000789468</v>
      </c>
      <c r="J182" s="1">
        <v>3.959757385193</v>
      </c>
      <c r="L182" s="1">
        <v>0</v>
      </c>
      <c r="N182" s="1">
        <v>0.992270893544</v>
      </c>
      <c r="P182" s="1">
        <v>2.428921953942</v>
      </c>
      <c r="R182" s="1">
        <v>0</v>
      </c>
      <c r="T182" s="1">
        <v>0.197874233622</v>
      </c>
      <c r="V182" s="1">
        <v>0.070206916381</v>
      </c>
      <c r="X182" s="1">
        <v>2.7608984934359997</v>
      </c>
      <c r="Z182" s="1">
        <v>0</v>
      </c>
      <c r="AB182" s="27">
        <v>0</v>
      </c>
      <c r="AD182" s="1">
        <v>28.091538666103002</v>
      </c>
      <c r="AF182" s="1">
        <v>17.28099089119</v>
      </c>
      <c r="AH182" s="1">
        <v>5.545063215609</v>
      </c>
      <c r="AJ182" s="1">
        <v>0</v>
      </c>
      <c r="AL182" s="1">
        <v>0.720140201727</v>
      </c>
      <c r="AN182" s="1">
        <v>2.390903168091</v>
      </c>
      <c r="AP182" s="1">
        <v>0</v>
      </c>
      <c r="AR182" s="1">
        <v>0</v>
      </c>
      <c r="AT182" s="1">
        <v>0</v>
      </c>
      <c r="AV182" s="1">
        <v>0.14626779964</v>
      </c>
      <c r="AX182" s="1">
        <v>0.051896657545</v>
      </c>
      <c r="AZ182" s="1">
        <v>1.956276732301</v>
      </c>
      <c r="BB182" s="27">
        <v>-22.367766939702</v>
      </c>
      <c r="BD182" s="45">
        <v>0.443283</v>
      </c>
      <c r="BF182" s="42">
        <v>25.984673266145</v>
      </c>
    </row>
    <row r="183" spans="1:58" ht="12.75">
      <c r="A183" t="s">
        <v>125</v>
      </c>
      <c r="B183" t="s">
        <v>548</v>
      </c>
      <c r="D183" s="1">
        <v>60.265478486932004</v>
      </c>
      <c r="F183" s="1">
        <v>27.267880437883</v>
      </c>
      <c r="H183" s="1">
        <v>19.122672669733</v>
      </c>
      <c r="J183" s="1">
        <v>3.314417306188</v>
      </c>
      <c r="L183" s="1">
        <v>0</v>
      </c>
      <c r="N183" s="1">
        <v>0.814087637901</v>
      </c>
      <c r="P183" s="1">
        <v>2.688053130703</v>
      </c>
      <c r="R183" s="1">
        <v>0</v>
      </c>
      <c r="T183" s="1">
        <v>0.063882633058</v>
      </c>
      <c r="V183" s="1">
        <v>0.066470096638</v>
      </c>
      <c r="X183" s="1">
        <v>1.198296963661</v>
      </c>
      <c r="Z183" s="1">
        <v>0</v>
      </c>
      <c r="AB183" s="27">
        <v>0</v>
      </c>
      <c r="AD183" s="1">
        <v>32.997598049049</v>
      </c>
      <c r="AF183" s="1">
        <v>24.174009739301997</v>
      </c>
      <c r="AH183" s="1">
        <v>4.641358471719999</v>
      </c>
      <c r="AJ183" s="1">
        <v>0</v>
      </c>
      <c r="AL183" s="1">
        <v>0.59082377564</v>
      </c>
      <c r="AN183" s="1">
        <v>2.645978285043</v>
      </c>
      <c r="AP183" s="1">
        <v>0</v>
      </c>
      <c r="AR183" s="1">
        <v>0</v>
      </c>
      <c r="AT183" s="1">
        <v>0</v>
      </c>
      <c r="AV183" s="1">
        <v>0.047221773151</v>
      </c>
      <c r="AX183" s="1">
        <v>0.049134416095</v>
      </c>
      <c r="AZ183" s="1">
        <v>0.849071588097</v>
      </c>
      <c r="BB183" s="27">
        <v>8.539880732821999</v>
      </c>
      <c r="BD183" s="45">
        <v>0</v>
      </c>
      <c r="BF183" s="42">
        <v>30.522778195370996</v>
      </c>
    </row>
    <row r="184" spans="1:58" ht="12.75">
      <c r="A184" t="s">
        <v>142</v>
      </c>
      <c r="B184" t="s">
        <v>549</v>
      </c>
      <c r="D184" s="1">
        <v>7.850452964712001</v>
      </c>
      <c r="F184" s="1">
        <v>3.773811483252</v>
      </c>
      <c r="H184" s="1">
        <v>1.840891372306</v>
      </c>
      <c r="J184" s="1">
        <v>0.632260845734</v>
      </c>
      <c r="L184" s="1">
        <v>0</v>
      </c>
      <c r="N184" s="1">
        <v>0.30039100481299996</v>
      </c>
      <c r="P184" s="1">
        <v>0.558809534217</v>
      </c>
      <c r="R184" s="1">
        <v>0</v>
      </c>
      <c r="T184" s="1">
        <v>0.028309240919</v>
      </c>
      <c r="V184" s="1">
        <v>0.06363917259</v>
      </c>
      <c r="X184" s="1">
        <v>0.039576018553000004</v>
      </c>
      <c r="Z184" s="1">
        <v>0.099515294118</v>
      </c>
      <c r="AB184" s="27">
        <v>0.210419</v>
      </c>
      <c r="AD184" s="1">
        <v>4.07664148146</v>
      </c>
      <c r="AF184" s="1">
        <v>2.327170826574</v>
      </c>
      <c r="AH184" s="1">
        <v>0.885389183555</v>
      </c>
      <c r="AJ184" s="1">
        <v>0</v>
      </c>
      <c r="AL184" s="1">
        <v>0.218008650874</v>
      </c>
      <c r="AN184" s="1">
        <v>0.5500627484349999</v>
      </c>
      <c r="AP184" s="1">
        <v>0</v>
      </c>
      <c r="AR184" s="1">
        <v>0</v>
      </c>
      <c r="AT184" s="1">
        <v>0</v>
      </c>
      <c r="AV184" s="1">
        <v>0.020926071591</v>
      </c>
      <c r="AX184" s="1">
        <v>0.047041808936000004</v>
      </c>
      <c r="AZ184" s="1">
        <v>0.028042191496</v>
      </c>
      <c r="BB184" s="27">
        <v>-0.7963547415259999</v>
      </c>
      <c r="BD184" s="45">
        <v>0.163422</v>
      </c>
      <c r="BF184" s="42">
        <v>3.770893370351</v>
      </c>
    </row>
    <row r="185" spans="1:58" ht="12.75">
      <c r="A185" t="s">
        <v>165</v>
      </c>
      <c r="B185" t="s">
        <v>550</v>
      </c>
      <c r="D185" s="1">
        <v>88.115788484138</v>
      </c>
      <c r="F185" s="1">
        <v>41.368409076753</v>
      </c>
      <c r="H185" s="1">
        <v>25.520604638009</v>
      </c>
      <c r="J185" s="1">
        <v>5.427115653077</v>
      </c>
      <c r="L185" s="1">
        <v>0</v>
      </c>
      <c r="N185" s="1">
        <v>1.8596300102480001</v>
      </c>
      <c r="P185" s="1">
        <v>3.414377363053</v>
      </c>
      <c r="R185" s="1">
        <v>0</v>
      </c>
      <c r="T185" s="1">
        <v>0.178169303388</v>
      </c>
      <c r="V185" s="1">
        <v>0.07666142321</v>
      </c>
      <c r="X185" s="1">
        <v>2.8036688034140003</v>
      </c>
      <c r="Z185" s="1">
        <v>0.775730882353</v>
      </c>
      <c r="AB185" s="27">
        <v>1.312451</v>
      </c>
      <c r="AD185" s="1">
        <v>46.747379407386</v>
      </c>
      <c r="AF185" s="1">
        <v>32.261983234622</v>
      </c>
      <c r="AH185" s="1">
        <v>7.5998846513339995</v>
      </c>
      <c r="AJ185" s="1">
        <v>0</v>
      </c>
      <c r="AL185" s="1">
        <v>1.349625731674</v>
      </c>
      <c r="AN185" s="1">
        <v>3.360933701939</v>
      </c>
      <c r="AP185" s="1">
        <v>0</v>
      </c>
      <c r="AR185" s="1">
        <v>0</v>
      </c>
      <c r="AT185" s="1">
        <v>0</v>
      </c>
      <c r="AV185" s="1">
        <v>0.131701998249</v>
      </c>
      <c r="AX185" s="1">
        <v>0.056667801867</v>
      </c>
      <c r="AZ185" s="1">
        <v>1.9865822877</v>
      </c>
      <c r="BB185" s="27">
        <v>10.119907683466</v>
      </c>
      <c r="BD185" s="45">
        <v>0</v>
      </c>
      <c r="BF185" s="42">
        <v>43.241325951831996</v>
      </c>
    </row>
    <row r="186" spans="1:58" ht="12.75">
      <c r="A186" t="s">
        <v>148</v>
      </c>
      <c r="B186" t="s">
        <v>551</v>
      </c>
      <c r="D186" s="1">
        <v>50.909033969826</v>
      </c>
      <c r="F186" s="1">
        <v>23.1959533794</v>
      </c>
      <c r="H186" s="1">
        <v>14.015890192732</v>
      </c>
      <c r="J186" s="1">
        <v>4.03451738934</v>
      </c>
      <c r="L186" s="1">
        <v>0</v>
      </c>
      <c r="N186" s="1">
        <v>0.689991855762</v>
      </c>
      <c r="P186" s="1">
        <v>2.4720925709959998</v>
      </c>
      <c r="R186" s="1">
        <v>0</v>
      </c>
      <c r="T186" s="1">
        <v>0.111173786198</v>
      </c>
      <c r="V186" s="1">
        <v>0.068621598914</v>
      </c>
      <c r="X186" s="1">
        <v>1.803665985459</v>
      </c>
      <c r="Z186" s="1">
        <v>0</v>
      </c>
      <c r="AB186" s="27">
        <v>0</v>
      </c>
      <c r="AD186" s="1">
        <v>27.713080590426003</v>
      </c>
      <c r="AF186" s="1">
        <v>17.71824848314</v>
      </c>
      <c r="AH186" s="1">
        <v>5.649753707644</v>
      </c>
      <c r="AJ186" s="1">
        <v>0</v>
      </c>
      <c r="AL186" s="1">
        <v>0.500761311685</v>
      </c>
      <c r="AN186" s="1">
        <v>2.4333980555509998</v>
      </c>
      <c r="AP186" s="1">
        <v>0</v>
      </c>
      <c r="AR186" s="1">
        <v>0</v>
      </c>
      <c r="AT186" s="1">
        <v>0</v>
      </c>
      <c r="AV186" s="1">
        <v>0.082179194265</v>
      </c>
      <c r="AX186" s="1">
        <v>0.050724797535999996</v>
      </c>
      <c r="AZ186" s="1">
        <v>1.278015040605</v>
      </c>
      <c r="BB186" s="27">
        <v>-18.557043368577</v>
      </c>
      <c r="BD186" s="45">
        <v>0.401059</v>
      </c>
      <c r="BF186" s="42">
        <v>25.634599546144003</v>
      </c>
    </row>
    <row r="188" spans="1:58" ht="12.75">
      <c r="A188" t="s">
        <v>121</v>
      </c>
      <c r="B188" t="s">
        <v>552</v>
      </c>
      <c r="D188" s="1">
        <v>67.91727609595101</v>
      </c>
      <c r="F188" s="1">
        <v>33.445925364405</v>
      </c>
      <c r="H188" s="1">
        <v>14.582685039262001</v>
      </c>
      <c r="J188" s="1">
        <v>3.893852620308</v>
      </c>
      <c r="L188" s="1">
        <v>0</v>
      </c>
      <c r="N188" s="1">
        <v>1.6294745239019999</v>
      </c>
      <c r="P188" s="1">
        <v>2.7826032166109997</v>
      </c>
      <c r="R188" s="1">
        <v>0</v>
      </c>
      <c r="T188" s="1">
        <v>0.063882633058</v>
      </c>
      <c r="V188" s="1">
        <v>0.070603245748</v>
      </c>
      <c r="X188" s="1">
        <v>9.262044085516001</v>
      </c>
      <c r="Z188" s="1">
        <v>0</v>
      </c>
      <c r="AB188" s="27">
        <v>1.16078</v>
      </c>
      <c r="AD188" s="1">
        <v>34.471350731547</v>
      </c>
      <c r="AF188" s="1">
        <v>18.434764650981002</v>
      </c>
      <c r="AH188" s="1">
        <v>5.452773195806</v>
      </c>
      <c r="AJ188" s="1">
        <v>0</v>
      </c>
      <c r="AL188" s="1">
        <v>1.182590480066</v>
      </c>
      <c r="AN188" s="1">
        <v>2.739048422424</v>
      </c>
      <c r="AP188" s="1">
        <v>0</v>
      </c>
      <c r="AR188" s="1">
        <v>0</v>
      </c>
      <c r="AT188" s="1">
        <v>0</v>
      </c>
      <c r="AV188" s="1">
        <v>0.047221773151</v>
      </c>
      <c r="AX188" s="1">
        <v>0.052189622547</v>
      </c>
      <c r="AZ188" s="1">
        <v>6.562762586571</v>
      </c>
      <c r="BB188" s="27">
        <v>-31.067225905899</v>
      </c>
      <c r="BD188" s="45">
        <v>0.47403</v>
      </c>
      <c r="BF188" s="42">
        <v>31.885999426681</v>
      </c>
    </row>
    <row r="189" spans="1:58" ht="12.75">
      <c r="A189" t="s">
        <v>140</v>
      </c>
      <c r="B189" t="s">
        <v>553</v>
      </c>
      <c r="D189" s="1">
        <v>92.87168056906401</v>
      </c>
      <c r="F189" s="1">
        <v>42.2120725981</v>
      </c>
      <c r="H189" s="1">
        <v>27.901452444453998</v>
      </c>
      <c r="J189" s="1">
        <v>6.228591759404</v>
      </c>
      <c r="L189" s="1">
        <v>0</v>
      </c>
      <c r="N189" s="1">
        <v>1.190630266932</v>
      </c>
      <c r="P189" s="1">
        <v>3.288690589464</v>
      </c>
      <c r="R189" s="1">
        <v>0</v>
      </c>
      <c r="T189" s="1">
        <v>0.309627793074</v>
      </c>
      <c r="V189" s="1">
        <v>0.067885558662</v>
      </c>
      <c r="X189" s="1">
        <v>3.225194186109</v>
      </c>
      <c r="Z189" s="1">
        <v>0</v>
      </c>
      <c r="AB189" s="27">
        <v>0</v>
      </c>
      <c r="AD189" s="1">
        <v>50.659607970964</v>
      </c>
      <c r="AF189" s="1">
        <v>35.271742333407</v>
      </c>
      <c r="AH189" s="1">
        <v>8.722235149878001</v>
      </c>
      <c r="AJ189" s="1">
        <v>0</v>
      </c>
      <c r="AL189" s="1">
        <v>0.8640994371490001</v>
      </c>
      <c r="AN189" s="1">
        <v>3.237214244969</v>
      </c>
      <c r="AP189" s="1">
        <v>0</v>
      </c>
      <c r="AR189" s="1">
        <v>0</v>
      </c>
      <c r="AT189" s="1">
        <v>0</v>
      </c>
      <c r="AV189" s="1">
        <v>0.228875559851</v>
      </c>
      <c r="AX189" s="1">
        <v>0.050180719674</v>
      </c>
      <c r="AZ189" s="1">
        <v>2.285260526035</v>
      </c>
      <c r="BB189" s="27">
        <v>1.6225404474229999</v>
      </c>
      <c r="BD189" s="45">
        <v>0</v>
      </c>
      <c r="BF189" s="42">
        <v>46.860137373141995</v>
      </c>
    </row>
    <row r="190" spans="1:58" ht="12.75">
      <c r="A190" t="s">
        <v>156</v>
      </c>
      <c r="B190" t="s">
        <v>554</v>
      </c>
      <c r="D190" s="1">
        <v>59.81279589895399</v>
      </c>
      <c r="F190" s="1">
        <v>27.511828770022</v>
      </c>
      <c r="H190" s="1">
        <v>17.457693255252</v>
      </c>
      <c r="J190" s="1">
        <v>3.495115623785</v>
      </c>
      <c r="L190" s="1">
        <v>0</v>
      </c>
      <c r="N190" s="1">
        <v>0.989538608813</v>
      </c>
      <c r="P190" s="1">
        <v>2.417560568082</v>
      </c>
      <c r="R190" s="1">
        <v>0</v>
      </c>
      <c r="T190" s="1">
        <v>0.130878150247</v>
      </c>
      <c r="V190" s="1">
        <v>0.069244402205</v>
      </c>
      <c r="X190" s="1">
        <v>2.951798161637</v>
      </c>
      <c r="Z190" s="1">
        <v>0</v>
      </c>
      <c r="AB190" s="27">
        <v>0</v>
      </c>
      <c r="AD190" s="1">
        <v>32.300967128932</v>
      </c>
      <c r="AF190" s="1">
        <v>22.069218778512003</v>
      </c>
      <c r="AH190" s="1">
        <v>4.894400134771</v>
      </c>
      <c r="AJ190" s="1">
        <v>0</v>
      </c>
      <c r="AL190" s="1">
        <v>0.718157247183</v>
      </c>
      <c r="AN190" s="1">
        <v>2.379719616721</v>
      </c>
      <c r="AP190" s="1">
        <v>0</v>
      </c>
      <c r="AR190" s="1">
        <v>0</v>
      </c>
      <c r="AT190" s="1">
        <v>0</v>
      </c>
      <c r="AV190" s="1">
        <v>0.096744577135</v>
      </c>
      <c r="AX190" s="1">
        <v>0.051185171111</v>
      </c>
      <c r="AZ190" s="1">
        <v>2.091541603499</v>
      </c>
      <c r="BB190" s="27">
        <v>9.527475616063</v>
      </c>
      <c r="BD190" s="45">
        <v>0</v>
      </c>
      <c r="BF190" s="42">
        <v>29.878394594262</v>
      </c>
    </row>
    <row r="191" spans="1:58" ht="12.75">
      <c r="A191" t="s">
        <v>126</v>
      </c>
      <c r="B191" t="s">
        <v>555</v>
      </c>
      <c r="D191" s="1">
        <v>66.06891716167</v>
      </c>
      <c r="F191" s="1">
        <v>29.763486186755003</v>
      </c>
      <c r="H191" s="1">
        <v>20.849492783286003</v>
      </c>
      <c r="J191" s="1">
        <v>4.051315566882</v>
      </c>
      <c r="L191" s="1">
        <v>0</v>
      </c>
      <c r="N191" s="1">
        <v>1.03830914158</v>
      </c>
      <c r="P191" s="1">
        <v>2.929822762863</v>
      </c>
      <c r="R191" s="1">
        <v>0</v>
      </c>
      <c r="T191" s="1">
        <v>0.058815845118</v>
      </c>
      <c r="V191" s="1">
        <v>0.06579067486699999</v>
      </c>
      <c r="X191" s="1">
        <v>0.7699394121590001</v>
      </c>
      <c r="Z191" s="1">
        <v>0</v>
      </c>
      <c r="AB191" s="27">
        <v>0</v>
      </c>
      <c r="AD191" s="1">
        <v>36.305430974915</v>
      </c>
      <c r="AF191" s="1">
        <v>26.356976888508</v>
      </c>
      <c r="AH191" s="1">
        <v>5.6732771075179995</v>
      </c>
      <c r="AJ191" s="1">
        <v>0</v>
      </c>
      <c r="AL191" s="1">
        <v>0.7535524417149999</v>
      </c>
      <c r="AN191" s="1">
        <v>2.883963609578</v>
      </c>
      <c r="AP191" s="1">
        <v>0</v>
      </c>
      <c r="AR191" s="1">
        <v>0</v>
      </c>
      <c r="AT191" s="1">
        <v>0</v>
      </c>
      <c r="AV191" s="1">
        <v>0.043476424858</v>
      </c>
      <c r="AX191" s="1">
        <v>0.048632190377</v>
      </c>
      <c r="AZ191" s="1">
        <v>0.545552312361</v>
      </c>
      <c r="BB191" s="27">
        <v>-2.516520251396</v>
      </c>
      <c r="BD191" s="45">
        <v>0.064822</v>
      </c>
      <c r="BF191" s="42">
        <v>33.582523651797</v>
      </c>
    </row>
    <row r="192" spans="1:58" ht="12.75">
      <c r="A192" t="s">
        <v>143</v>
      </c>
      <c r="B192" t="s">
        <v>556</v>
      </c>
      <c r="D192" s="1">
        <v>124.446400801377</v>
      </c>
      <c r="F192" s="1">
        <v>57.758993527319994</v>
      </c>
      <c r="H192" s="1">
        <v>37.610549776644</v>
      </c>
      <c r="J192" s="1">
        <v>6.128992824474</v>
      </c>
      <c r="L192" s="1">
        <v>0</v>
      </c>
      <c r="N192" s="1">
        <v>1.17556175701</v>
      </c>
      <c r="P192" s="1">
        <v>4.322522971924999</v>
      </c>
      <c r="R192" s="1">
        <v>0</v>
      </c>
      <c r="T192" s="1">
        <v>0.35472328148800003</v>
      </c>
      <c r="V192" s="1">
        <v>0.06833850651000001</v>
      </c>
      <c r="X192" s="1">
        <v>7.25177040927</v>
      </c>
      <c r="Z192" s="1">
        <v>0</v>
      </c>
      <c r="AB192" s="27">
        <v>0.846534</v>
      </c>
      <c r="AD192" s="1">
        <v>66.687407274056</v>
      </c>
      <c r="AF192" s="1">
        <v>47.545539909813</v>
      </c>
      <c r="AH192" s="1">
        <v>8.582761354726</v>
      </c>
      <c r="AJ192" s="1">
        <v>0</v>
      </c>
      <c r="AL192" s="1">
        <v>0.8531634721360001</v>
      </c>
      <c r="AN192" s="1">
        <v>4.254864529899</v>
      </c>
      <c r="AP192" s="1">
        <v>0</v>
      </c>
      <c r="AR192" s="1">
        <v>0</v>
      </c>
      <c r="AT192" s="1">
        <v>0</v>
      </c>
      <c r="AV192" s="1">
        <v>0.262209954852</v>
      </c>
      <c r="AX192" s="1">
        <v>0.05051553682</v>
      </c>
      <c r="AZ192" s="1">
        <v>5.138352515809999</v>
      </c>
      <c r="BB192" s="27">
        <v>25.614183265370997</v>
      </c>
      <c r="BD192" s="45">
        <v>0</v>
      </c>
      <c r="BF192" s="42">
        <v>61.685851728502</v>
      </c>
    </row>
    <row r="194" spans="1:58" ht="12.75">
      <c r="A194" t="s">
        <v>144</v>
      </c>
      <c r="B194" t="s">
        <v>557</v>
      </c>
      <c r="D194" s="1">
        <v>56.608199693423</v>
      </c>
      <c r="F194" s="1">
        <v>27.056435085561997</v>
      </c>
      <c r="H194" s="1">
        <v>13.238020668191</v>
      </c>
      <c r="J194" s="1">
        <v>4.124083604591</v>
      </c>
      <c r="L194" s="1">
        <v>0</v>
      </c>
      <c r="N194" s="1">
        <v>1.187053153765</v>
      </c>
      <c r="P194" s="1">
        <v>2.704016905294</v>
      </c>
      <c r="R194" s="1">
        <v>0</v>
      </c>
      <c r="T194" s="1">
        <v>0.059772697461</v>
      </c>
      <c r="V194" s="1">
        <v>0.06754584777599999</v>
      </c>
      <c r="X194" s="1">
        <v>4.8328312084839995</v>
      </c>
      <c r="Z194" s="1">
        <v>0</v>
      </c>
      <c r="AB194" s="27">
        <v>0.843111</v>
      </c>
      <c r="AD194" s="1">
        <v>29.551764607859997</v>
      </c>
      <c r="AF194" s="1">
        <v>16.734901344017</v>
      </c>
      <c r="AH194" s="1">
        <v>5.7751781408200005</v>
      </c>
      <c r="AJ194" s="1">
        <v>0</v>
      </c>
      <c r="AL194" s="1">
        <v>0.861503348708</v>
      </c>
      <c r="AN194" s="1">
        <v>2.661692186094</v>
      </c>
      <c r="AP194" s="1">
        <v>0</v>
      </c>
      <c r="AR194" s="1">
        <v>0</v>
      </c>
      <c r="AT194" s="1">
        <v>0</v>
      </c>
      <c r="AV194" s="1">
        <v>0.044183726078</v>
      </c>
      <c r="AX194" s="1">
        <v>0.049929606815</v>
      </c>
      <c r="AZ194" s="1">
        <v>3.424376255329</v>
      </c>
      <c r="BB194" s="27">
        <v>-22.226958309178</v>
      </c>
      <c r="BD194" s="45">
        <v>0.429268</v>
      </c>
      <c r="BF194" s="42">
        <v>27.335382262270997</v>
      </c>
    </row>
    <row r="195" spans="1:58" ht="12.75">
      <c r="A195" t="s">
        <v>163</v>
      </c>
      <c r="B195" t="s">
        <v>558</v>
      </c>
      <c r="D195" s="1">
        <v>65.91682454903899</v>
      </c>
      <c r="F195" s="1">
        <v>30.462208661089</v>
      </c>
      <c r="H195" s="1">
        <v>19.715316234943</v>
      </c>
      <c r="J195" s="1">
        <v>3.19887890977</v>
      </c>
      <c r="L195" s="1">
        <v>0</v>
      </c>
      <c r="N195" s="1">
        <v>0.8070539365789999</v>
      </c>
      <c r="P195" s="1">
        <v>2.4880966732089997</v>
      </c>
      <c r="R195" s="1">
        <v>0</v>
      </c>
      <c r="T195" s="1">
        <v>0.049526450803</v>
      </c>
      <c r="V195" s="1">
        <v>0.066300241195</v>
      </c>
      <c r="X195" s="1">
        <v>4.137036214589</v>
      </c>
      <c r="Z195" s="1">
        <v>0</v>
      </c>
      <c r="AB195" s="27">
        <v>0</v>
      </c>
      <c r="AD195" s="1">
        <v>35.454615887950006</v>
      </c>
      <c r="AF195" s="1">
        <v>24.92320267717</v>
      </c>
      <c r="AH195" s="1">
        <v>4.4795637833979995</v>
      </c>
      <c r="AJ195" s="1">
        <v>0</v>
      </c>
      <c r="AL195" s="1">
        <v>0.5857190697360001</v>
      </c>
      <c r="AN195" s="1">
        <v>2.449151652994</v>
      </c>
      <c r="AP195" s="1">
        <v>0</v>
      </c>
      <c r="AR195" s="1">
        <v>0</v>
      </c>
      <c r="AT195" s="1">
        <v>0</v>
      </c>
      <c r="AV195" s="1">
        <v>0.036609743726</v>
      </c>
      <c r="AX195" s="1">
        <v>0.049008859665</v>
      </c>
      <c r="AZ195" s="1">
        <v>2.93136010126</v>
      </c>
      <c r="BB195" s="27">
        <v>2.133744511296</v>
      </c>
      <c r="BD195" s="45">
        <v>0</v>
      </c>
      <c r="BF195" s="42">
        <v>32.795519696354</v>
      </c>
    </row>
    <row r="196" spans="1:58" ht="12.75">
      <c r="A196" t="s">
        <v>157</v>
      </c>
      <c r="B196" t="s">
        <v>559</v>
      </c>
      <c r="D196" s="1">
        <v>56.200194033159</v>
      </c>
      <c r="F196" s="1">
        <v>25.809633341934</v>
      </c>
      <c r="H196" s="1">
        <v>16.105373539162002</v>
      </c>
      <c r="J196" s="1">
        <v>3.552603777907</v>
      </c>
      <c r="L196" s="1">
        <v>0</v>
      </c>
      <c r="N196" s="1">
        <v>0.826900196395</v>
      </c>
      <c r="P196" s="1">
        <v>2.462705458704</v>
      </c>
      <c r="R196" s="1">
        <v>0</v>
      </c>
      <c r="T196" s="1">
        <v>0.049244490764000004</v>
      </c>
      <c r="V196" s="1">
        <v>0.07315107739</v>
      </c>
      <c r="X196" s="1">
        <v>2.739654801612</v>
      </c>
      <c r="Z196" s="1">
        <v>0</v>
      </c>
      <c r="AB196" s="27">
        <v>0</v>
      </c>
      <c r="AD196" s="1">
        <v>30.390560691225</v>
      </c>
      <c r="AF196" s="1">
        <v>20.359677933881</v>
      </c>
      <c r="AH196" s="1">
        <v>4.974903917642</v>
      </c>
      <c r="AJ196" s="1">
        <v>0</v>
      </c>
      <c r="AL196" s="1">
        <v>0.6001224848119999</v>
      </c>
      <c r="AN196" s="1">
        <v>2.424157875362</v>
      </c>
      <c r="AP196" s="1">
        <v>0</v>
      </c>
      <c r="AR196" s="1">
        <v>0</v>
      </c>
      <c r="AT196" s="1">
        <v>0</v>
      </c>
      <c r="AV196" s="1">
        <v>0.036401320053</v>
      </c>
      <c r="AX196" s="1">
        <v>0.054072968990000005</v>
      </c>
      <c r="AZ196" s="1">
        <v>1.9412241904849998</v>
      </c>
      <c r="BB196" s="27">
        <v>-23.86574526384</v>
      </c>
      <c r="BD196" s="45">
        <v>0.43987</v>
      </c>
      <c r="BF196" s="42">
        <v>28.111268639383</v>
      </c>
    </row>
    <row r="197" spans="1:58" ht="12.75">
      <c r="A197" t="s">
        <v>155</v>
      </c>
      <c r="B197" t="s">
        <v>560</v>
      </c>
      <c r="D197" s="1">
        <v>54.535973029158</v>
      </c>
      <c r="F197" s="1">
        <v>24.755422361811</v>
      </c>
      <c r="H197" s="1">
        <v>18.577824892198</v>
      </c>
      <c r="J197" s="1">
        <v>2.645306680596</v>
      </c>
      <c r="L197" s="1">
        <v>0</v>
      </c>
      <c r="N197" s="1">
        <v>0.8876621028830001</v>
      </c>
      <c r="P197" s="1">
        <v>1.883785402067</v>
      </c>
      <c r="R197" s="1">
        <v>0</v>
      </c>
      <c r="T197" s="1">
        <v>0.037703379426</v>
      </c>
      <c r="V197" s="1">
        <v>0.067715703219</v>
      </c>
      <c r="X197" s="1">
        <v>0.020465201421</v>
      </c>
      <c r="Z197" s="1">
        <v>0</v>
      </c>
      <c r="AB197" s="27">
        <v>0.634959</v>
      </c>
      <c r="AD197" s="1">
        <v>29.780550667347</v>
      </c>
      <c r="AF197" s="1">
        <v>23.485238054086</v>
      </c>
      <c r="AH197" s="1">
        <v>3.7043665410989997</v>
      </c>
      <c r="AJ197" s="1">
        <v>0</v>
      </c>
      <c r="AL197" s="1">
        <v>0.6442204139969999</v>
      </c>
      <c r="AN197" s="1">
        <v>1.8542993851640002</v>
      </c>
      <c r="AP197" s="1">
        <v>0</v>
      </c>
      <c r="AR197" s="1">
        <v>0</v>
      </c>
      <c r="AT197" s="1">
        <v>0</v>
      </c>
      <c r="AV197" s="1">
        <v>0.027870179187</v>
      </c>
      <c r="AX197" s="1">
        <v>0.050055163245000006</v>
      </c>
      <c r="AZ197" s="1">
        <v>0.014500930569</v>
      </c>
      <c r="BB197" s="27">
        <v>10.89248506198</v>
      </c>
      <c r="BD197" s="45">
        <v>0</v>
      </c>
      <c r="BF197" s="42">
        <v>27.547009367296</v>
      </c>
    </row>
    <row r="198" spans="1:58" ht="12.75">
      <c r="A198" t="s">
        <v>153</v>
      </c>
      <c r="B198" t="s">
        <v>561</v>
      </c>
      <c r="D198" s="1">
        <v>53.417736909126994</v>
      </c>
      <c r="F198" s="1">
        <v>24.744855382315</v>
      </c>
      <c r="H198" s="1">
        <v>14.485424713244</v>
      </c>
      <c r="J198" s="1">
        <v>3.395500424532</v>
      </c>
      <c r="L198" s="1">
        <v>0</v>
      </c>
      <c r="N198" s="1">
        <v>1.149647725996</v>
      </c>
      <c r="P198" s="1">
        <v>2.6062522154359997</v>
      </c>
      <c r="R198" s="1">
        <v>0</v>
      </c>
      <c r="T198" s="1">
        <v>0.063882633058</v>
      </c>
      <c r="V198" s="1">
        <v>0.070263534862</v>
      </c>
      <c r="X198" s="1">
        <v>2.9738841351859997</v>
      </c>
      <c r="Z198" s="1">
        <v>0</v>
      </c>
      <c r="AB198" s="27">
        <v>0</v>
      </c>
      <c r="AD198" s="1">
        <v>28.672881526812</v>
      </c>
      <c r="AF198" s="1">
        <v>18.311812587271</v>
      </c>
      <c r="AH198" s="1">
        <v>4.754903563806</v>
      </c>
      <c r="AJ198" s="1">
        <v>0</v>
      </c>
      <c r="AL198" s="1">
        <v>0.834356374555</v>
      </c>
      <c r="AN198" s="1">
        <v>2.565457761464</v>
      </c>
      <c r="AP198" s="1">
        <v>0</v>
      </c>
      <c r="AR198" s="1">
        <v>0</v>
      </c>
      <c r="AT198" s="1">
        <v>0</v>
      </c>
      <c r="AV198" s="1">
        <v>0.047221773151</v>
      </c>
      <c r="AX198" s="1">
        <v>0.051938509688</v>
      </c>
      <c r="AZ198" s="1">
        <v>2.107190956877</v>
      </c>
      <c r="BB198" s="27">
        <v>-23.663980613587</v>
      </c>
      <c r="BD198" s="45">
        <v>0.452147</v>
      </c>
      <c r="BF198" s="42">
        <v>26.522415412301</v>
      </c>
    </row>
    <row r="200" spans="1:58" ht="12.75">
      <c r="A200" t="s">
        <v>146</v>
      </c>
      <c r="B200" t="s">
        <v>562</v>
      </c>
      <c r="D200" s="1">
        <v>31.178731830373998</v>
      </c>
      <c r="F200" s="1">
        <v>14.613142733274</v>
      </c>
      <c r="H200" s="1">
        <v>6.74993394952</v>
      </c>
      <c r="J200" s="1">
        <v>2.773214032623</v>
      </c>
      <c r="L200" s="1">
        <v>0</v>
      </c>
      <c r="N200" s="1">
        <v>1.143541894267</v>
      </c>
      <c r="P200" s="1">
        <v>1.880031905843</v>
      </c>
      <c r="R200" s="1">
        <v>0</v>
      </c>
      <c r="T200" s="1">
        <v>0.072552621182</v>
      </c>
      <c r="V200" s="1">
        <v>0.07190547081</v>
      </c>
      <c r="X200" s="1">
        <v>1.92196285903</v>
      </c>
      <c r="Z200" s="1">
        <v>0</v>
      </c>
      <c r="AB200" s="27">
        <v>0</v>
      </c>
      <c r="AD200" s="1">
        <v>16.565589097101</v>
      </c>
      <c r="AF200" s="1">
        <v>8.532958329282001</v>
      </c>
      <c r="AH200" s="1">
        <v>3.883482149389</v>
      </c>
      <c r="AJ200" s="1">
        <v>0</v>
      </c>
      <c r="AL200" s="1">
        <v>0.829925069635</v>
      </c>
      <c r="AN200" s="1">
        <v>1.85060464067</v>
      </c>
      <c r="AP200" s="1">
        <v>0</v>
      </c>
      <c r="AR200" s="1">
        <v>0</v>
      </c>
      <c r="AT200" s="1">
        <v>0</v>
      </c>
      <c r="AV200" s="1">
        <v>0.053630591837</v>
      </c>
      <c r="AX200" s="1">
        <v>0.05315222184</v>
      </c>
      <c r="AZ200" s="1">
        <v>1.361836094447</v>
      </c>
      <c r="BB200" s="27">
        <v>-22.563214381701002</v>
      </c>
      <c r="BD200" s="45">
        <v>0.5</v>
      </c>
      <c r="BF200" s="42">
        <v>15.323169914818</v>
      </c>
    </row>
    <row r="201" spans="1:58" ht="12.75">
      <c r="A201" t="s">
        <v>166</v>
      </c>
      <c r="B201" t="s">
        <v>563</v>
      </c>
      <c r="D201" s="1">
        <v>101.602181485609</v>
      </c>
      <c r="F201" s="1">
        <v>48.622528416209</v>
      </c>
      <c r="H201" s="1">
        <v>25.574124318323</v>
      </c>
      <c r="J201" s="1">
        <v>6.805243776195</v>
      </c>
      <c r="L201" s="1">
        <v>0</v>
      </c>
      <c r="N201" s="1">
        <v>3.1598728742180002</v>
      </c>
      <c r="P201" s="1">
        <v>5.055265857757999</v>
      </c>
      <c r="R201" s="1">
        <v>0</v>
      </c>
      <c r="T201" s="1">
        <v>0.22135108711600002</v>
      </c>
      <c r="V201" s="1">
        <v>0.086626275857</v>
      </c>
      <c r="X201" s="1">
        <v>5.113417932625</v>
      </c>
      <c r="Z201" s="1">
        <v>0.38892329411800003</v>
      </c>
      <c r="AB201" s="27">
        <v>2.217703</v>
      </c>
      <c r="AD201" s="1">
        <v>52.979653069399994</v>
      </c>
      <c r="AF201" s="1">
        <v>32.329640371023</v>
      </c>
      <c r="AH201" s="1">
        <v>9.529752271627</v>
      </c>
      <c r="AJ201" s="1">
        <v>0</v>
      </c>
      <c r="AL201" s="1">
        <v>2.293276467018</v>
      </c>
      <c r="AN201" s="1">
        <v>4.976138132079</v>
      </c>
      <c r="AP201" s="1">
        <v>0</v>
      </c>
      <c r="AR201" s="1">
        <v>0</v>
      </c>
      <c r="AT201" s="1">
        <v>0</v>
      </c>
      <c r="AV201" s="1">
        <v>0.16362179081</v>
      </c>
      <c r="AX201" s="1">
        <v>0.064033779067</v>
      </c>
      <c r="AZ201" s="1">
        <v>3.6231902577760002</v>
      </c>
      <c r="BB201" s="27">
        <v>-18.308337434699</v>
      </c>
      <c r="BD201" s="45">
        <v>0.256822</v>
      </c>
      <c r="BF201" s="42">
        <v>49.006179089195</v>
      </c>
    </row>
    <row r="202" spans="1:58" ht="12.75">
      <c r="A202" t="s">
        <v>149</v>
      </c>
      <c r="B202" t="s">
        <v>564</v>
      </c>
      <c r="D202" s="1">
        <v>23.032080931019</v>
      </c>
      <c r="F202" s="1">
        <v>11.383955191019</v>
      </c>
      <c r="H202" s="1">
        <v>3.2675346428629997</v>
      </c>
      <c r="J202" s="1">
        <v>2.507230295994</v>
      </c>
      <c r="L202" s="1">
        <v>0</v>
      </c>
      <c r="N202" s="1">
        <v>0.9387554813429999</v>
      </c>
      <c r="P202" s="1">
        <v>1.675296553622</v>
      </c>
      <c r="R202" s="1">
        <v>0</v>
      </c>
      <c r="T202" s="1">
        <v>0.028309240919</v>
      </c>
      <c r="V202" s="1">
        <v>0.073660643719</v>
      </c>
      <c r="X202" s="1">
        <v>2.2590663325589997</v>
      </c>
      <c r="Z202" s="1">
        <v>0</v>
      </c>
      <c r="AB202" s="27">
        <v>0.634102</v>
      </c>
      <c r="AD202" s="1">
        <v>11.64812574</v>
      </c>
      <c r="AF202" s="1">
        <v>4.130668115504</v>
      </c>
      <c r="AH202" s="1">
        <v>3.511010684484</v>
      </c>
      <c r="AJ202" s="1">
        <v>0</v>
      </c>
      <c r="AL202" s="1">
        <v>0.681301412855</v>
      </c>
      <c r="AN202" s="1">
        <v>1.649073915712</v>
      </c>
      <c r="AP202" s="1">
        <v>0</v>
      </c>
      <c r="AR202" s="1">
        <v>0</v>
      </c>
      <c r="AT202" s="1">
        <v>0</v>
      </c>
      <c r="AV202" s="1">
        <v>0.020926071591</v>
      </c>
      <c r="AX202" s="1">
        <v>0.054449638279</v>
      </c>
      <c r="AZ202" s="1">
        <v>1.600695901576</v>
      </c>
      <c r="BB202" s="27">
        <v>-26.450243716017</v>
      </c>
      <c r="BD202" s="45">
        <v>0.5</v>
      </c>
      <c r="BF202" s="42">
        <v>10.7745163095</v>
      </c>
    </row>
    <row r="203" spans="1:58" ht="12.75">
      <c r="A203" t="s">
        <v>150</v>
      </c>
      <c r="B203" t="s">
        <v>565</v>
      </c>
      <c r="D203" s="1">
        <v>25.371209852986002</v>
      </c>
      <c r="F203" s="1">
        <v>12.447573599881</v>
      </c>
      <c r="H203" s="1">
        <v>0.968994517291</v>
      </c>
      <c r="J203" s="1">
        <v>4.456101257299999</v>
      </c>
      <c r="L203" s="1">
        <v>0</v>
      </c>
      <c r="N203" s="1">
        <v>1.131661242089</v>
      </c>
      <c r="P203" s="1">
        <v>1.6690233679420001</v>
      </c>
      <c r="R203" s="1">
        <v>0</v>
      </c>
      <c r="T203" s="1">
        <v>0.028309240919</v>
      </c>
      <c r="V203" s="1">
        <v>0.067659084738</v>
      </c>
      <c r="X203" s="1">
        <v>4.125824889601</v>
      </c>
      <c r="Z203" s="1">
        <v>0</v>
      </c>
      <c r="AB203" s="27">
        <v>0</v>
      </c>
      <c r="AD203" s="1">
        <v>12.923636253105</v>
      </c>
      <c r="AF203" s="1">
        <v>1.224958629105</v>
      </c>
      <c r="AH203" s="1">
        <v>6.240120482958</v>
      </c>
      <c r="AJ203" s="1">
        <v>0</v>
      </c>
      <c r="AL203" s="1">
        <v>0.821302691097</v>
      </c>
      <c r="AN203" s="1">
        <v>1.642898921291</v>
      </c>
      <c r="AP203" s="1">
        <v>0</v>
      </c>
      <c r="AR203" s="1">
        <v>0</v>
      </c>
      <c r="AT203" s="1">
        <v>0</v>
      </c>
      <c r="AV203" s="1">
        <v>0.020926071591</v>
      </c>
      <c r="AX203" s="1">
        <v>0.050013311101999997</v>
      </c>
      <c r="AZ203" s="1">
        <v>2.923416145963</v>
      </c>
      <c r="BB203" s="27">
        <v>-13.786347816312</v>
      </c>
      <c r="BD203" s="45">
        <v>0.5</v>
      </c>
      <c r="BF203" s="42">
        <v>11.954363534121999</v>
      </c>
    </row>
    <row r="204" spans="1:58" ht="12.75">
      <c r="A204" t="s">
        <v>131</v>
      </c>
      <c r="B204" t="s">
        <v>566</v>
      </c>
      <c r="D204" s="1">
        <v>45.291235615247</v>
      </c>
      <c r="F204" s="1">
        <v>20.988521025209</v>
      </c>
      <c r="H204" s="1">
        <v>11.581738283157</v>
      </c>
      <c r="J204" s="1">
        <v>3.461999518881</v>
      </c>
      <c r="L204" s="1">
        <v>0</v>
      </c>
      <c r="N204" s="1">
        <v>1.054336084855</v>
      </c>
      <c r="P204" s="1">
        <v>2.081690931015</v>
      </c>
      <c r="R204" s="1">
        <v>0</v>
      </c>
      <c r="T204" s="1">
        <v>0.229334293055</v>
      </c>
      <c r="V204" s="1">
        <v>0.067942177143</v>
      </c>
      <c r="X204" s="1">
        <v>2.511479737103</v>
      </c>
      <c r="Z204" s="1">
        <v>0</v>
      </c>
      <c r="AB204" s="27">
        <v>0</v>
      </c>
      <c r="AD204" s="1">
        <v>24.302714590038</v>
      </c>
      <c r="AF204" s="1">
        <v>14.64110477079</v>
      </c>
      <c r="AH204" s="1">
        <v>4.8480258554199995</v>
      </c>
      <c r="AJ204" s="1">
        <v>0</v>
      </c>
      <c r="AL204" s="1">
        <v>0.765183989348</v>
      </c>
      <c r="AN204" s="1">
        <v>2.049107190897</v>
      </c>
      <c r="AP204" s="1">
        <v>0</v>
      </c>
      <c r="AR204" s="1">
        <v>0</v>
      </c>
      <c r="AT204" s="1">
        <v>0</v>
      </c>
      <c r="AV204" s="1">
        <v>0.169522942999</v>
      </c>
      <c r="AX204" s="1">
        <v>0.050222571817999995</v>
      </c>
      <c r="AZ204" s="1">
        <v>1.7795472687679998</v>
      </c>
      <c r="BB204" s="27">
        <v>-22.946753832929</v>
      </c>
      <c r="BD204" s="45">
        <v>0.485651</v>
      </c>
      <c r="BF204" s="42">
        <v>22.480010995786</v>
      </c>
    </row>
    <row r="207" spans="1:58" ht="12.75">
      <c r="A207" t="s">
        <v>1</v>
      </c>
      <c r="B207" t="s">
        <v>412</v>
      </c>
      <c r="D207" s="1">
        <v>3.305</v>
      </c>
      <c r="F207" s="1">
        <v>1.9098866415270002</v>
      </c>
      <c r="H207" s="1">
        <v>0</v>
      </c>
      <c r="J207" s="1">
        <v>0</v>
      </c>
      <c r="L207" s="1">
        <v>0</v>
      </c>
      <c r="N207" s="1">
        <v>0.017638749063</v>
      </c>
      <c r="P207" s="1">
        <v>0.201342126655</v>
      </c>
      <c r="R207" s="1">
        <v>0</v>
      </c>
      <c r="T207" s="1">
        <v>0.028309240919</v>
      </c>
      <c r="V207" s="1">
        <v>0.063072987781</v>
      </c>
      <c r="X207" s="1">
        <v>0.007362581844</v>
      </c>
      <c r="Z207" s="1">
        <v>0</v>
      </c>
      <c r="AB207" s="27">
        <v>0.013914</v>
      </c>
      <c r="AD207" s="1">
        <v>1.3951133584729998</v>
      </c>
      <c r="AF207" s="1">
        <v>0</v>
      </c>
      <c r="AH207" s="1">
        <v>0</v>
      </c>
      <c r="AJ207" s="1">
        <v>0</v>
      </c>
      <c r="AL207" s="1">
        <v>0.012801315035</v>
      </c>
      <c r="AN207" s="1">
        <v>0.19819061197500001</v>
      </c>
      <c r="AP207" s="1">
        <v>0</v>
      </c>
      <c r="AR207" s="1">
        <v>0</v>
      </c>
      <c r="AT207" s="1">
        <v>0</v>
      </c>
      <c r="AV207" s="1">
        <v>0.020926071591</v>
      </c>
      <c r="AX207" s="1">
        <v>0.046623287504</v>
      </c>
      <c r="AZ207" s="1">
        <v>0.005216869648</v>
      </c>
      <c r="BB207" s="27">
        <v>0.502248425337</v>
      </c>
      <c r="BD207" s="45">
        <v>0</v>
      </c>
      <c r="BF207" s="42">
        <v>1.290479856588</v>
      </c>
    </row>
    <row r="209" ht="12.75">
      <c r="B209" t="s">
        <v>567</v>
      </c>
    </row>
    <row r="211" spans="1:58" ht="12.75">
      <c r="A211" t="s">
        <v>102</v>
      </c>
      <c r="B211" t="s">
        <v>568</v>
      </c>
      <c r="D211" s="1">
        <v>82.22609795968799</v>
      </c>
      <c r="F211" s="1">
        <v>41.493833736598</v>
      </c>
      <c r="H211" s="1">
        <v>20.486250165970002</v>
      </c>
      <c r="J211" s="1">
        <v>0</v>
      </c>
      <c r="L211" s="1">
        <v>0</v>
      </c>
      <c r="N211" s="1">
        <v>3.323383795458</v>
      </c>
      <c r="P211" s="1">
        <v>5.564561046359</v>
      </c>
      <c r="R211" s="1">
        <v>0</v>
      </c>
      <c r="T211" s="1">
        <v>0</v>
      </c>
      <c r="V211" s="1">
        <v>0.091382228257</v>
      </c>
      <c r="X211" s="1">
        <v>9.706271500554</v>
      </c>
      <c r="Z211" s="1">
        <v>0</v>
      </c>
      <c r="AB211" s="27">
        <v>2.321985</v>
      </c>
      <c r="AD211" s="1">
        <v>40.73226422309</v>
      </c>
      <c r="AF211" s="1">
        <v>25.897782155618</v>
      </c>
      <c r="AH211" s="1">
        <v>0</v>
      </c>
      <c r="AJ211" s="1">
        <v>0</v>
      </c>
      <c r="AL211" s="1">
        <v>2.4119444523160003</v>
      </c>
      <c r="AN211" s="1">
        <v>5.4774615599239995</v>
      </c>
      <c r="AP211" s="1">
        <v>0</v>
      </c>
      <c r="AR211" s="1">
        <v>0</v>
      </c>
      <c r="AT211" s="1">
        <v>0</v>
      </c>
      <c r="AV211" s="1">
        <v>0</v>
      </c>
      <c r="AX211" s="1">
        <v>0.06754935909500001</v>
      </c>
      <c r="AZ211" s="1">
        <v>6.877526696137</v>
      </c>
      <c r="BB211" s="27">
        <v>25.390867220439</v>
      </c>
      <c r="BD211" s="45">
        <v>0</v>
      </c>
      <c r="BF211" s="42">
        <v>37.677344406358</v>
      </c>
    </row>
    <row r="212" spans="1:58" ht="12.75">
      <c r="A212" t="s">
        <v>109</v>
      </c>
      <c r="B212" t="s">
        <v>569</v>
      </c>
      <c r="D212" s="1">
        <v>112.835143304634</v>
      </c>
      <c r="F212" s="1">
        <v>52.98887612251</v>
      </c>
      <c r="H212" s="1">
        <v>36.732872533536</v>
      </c>
      <c r="J212" s="1">
        <v>0</v>
      </c>
      <c r="L212" s="1">
        <v>0</v>
      </c>
      <c r="N212" s="1">
        <v>3.332744379196</v>
      </c>
      <c r="P212" s="1">
        <v>6.641895258678001</v>
      </c>
      <c r="R212" s="1">
        <v>0</v>
      </c>
      <c r="T212" s="1">
        <v>0</v>
      </c>
      <c r="V212" s="1">
        <v>0.09206165002899999</v>
      </c>
      <c r="X212" s="1">
        <v>6.189302301071001</v>
      </c>
      <c r="Z212" s="1">
        <v>0</v>
      </c>
      <c r="AB212" s="27">
        <v>0</v>
      </c>
      <c r="AD212" s="1">
        <v>59.846267182123995</v>
      </c>
      <c r="AF212" s="1">
        <v>46.436020409621</v>
      </c>
      <c r="AH212" s="1">
        <v>0</v>
      </c>
      <c r="AJ212" s="1">
        <v>0</v>
      </c>
      <c r="AL212" s="1">
        <v>2.418737892197</v>
      </c>
      <c r="AN212" s="1">
        <v>6.537932760799</v>
      </c>
      <c r="AP212" s="1">
        <v>0</v>
      </c>
      <c r="AR212" s="1">
        <v>0</v>
      </c>
      <c r="AT212" s="1">
        <v>0</v>
      </c>
      <c r="AV212" s="1">
        <v>0</v>
      </c>
      <c r="AX212" s="1">
        <v>0.068051584813</v>
      </c>
      <c r="AZ212" s="1">
        <v>4.385524534694</v>
      </c>
      <c r="BB212" s="27">
        <v>36.355050486451</v>
      </c>
      <c r="BD212" s="45">
        <v>0</v>
      </c>
      <c r="BF212" s="42">
        <v>55.357797143465</v>
      </c>
    </row>
    <row r="213" spans="1:58" ht="12.75">
      <c r="A213" t="s">
        <v>89</v>
      </c>
      <c r="B213" t="s">
        <v>570</v>
      </c>
      <c r="D213" s="1">
        <v>156.5557123901</v>
      </c>
      <c r="F213" s="1">
        <v>75.242438721076</v>
      </c>
      <c r="H213" s="1">
        <v>48.331144212715</v>
      </c>
      <c r="J213" s="1">
        <v>0</v>
      </c>
      <c r="L213" s="1">
        <v>5.079580098046</v>
      </c>
      <c r="N213" s="1">
        <v>2.963376736787</v>
      </c>
      <c r="P213" s="1">
        <v>5.989100837455</v>
      </c>
      <c r="R213" s="1">
        <v>0</v>
      </c>
      <c r="T213" s="1">
        <v>0</v>
      </c>
      <c r="V213" s="1">
        <v>0.091042517371</v>
      </c>
      <c r="X213" s="1">
        <v>10.007984965761</v>
      </c>
      <c r="Z213" s="1">
        <v>0.6809823529410001</v>
      </c>
      <c r="AB213" s="27">
        <v>2.099227</v>
      </c>
      <c r="AD213" s="1">
        <v>81.313273669024</v>
      </c>
      <c r="AF213" s="1">
        <v>61.098025944826</v>
      </c>
      <c r="AH213" s="1">
        <v>0</v>
      </c>
      <c r="AJ213" s="1">
        <v>5.010613403373</v>
      </c>
      <c r="AL213" s="1">
        <v>2.150669474342</v>
      </c>
      <c r="AN213" s="1">
        <v>5.895356227089</v>
      </c>
      <c r="AP213" s="1">
        <v>0</v>
      </c>
      <c r="AR213" s="1">
        <v>0</v>
      </c>
      <c r="AT213" s="1">
        <v>0</v>
      </c>
      <c r="AV213" s="1">
        <v>0</v>
      </c>
      <c r="AX213" s="1">
        <v>0.067298246236</v>
      </c>
      <c r="AZ213" s="1">
        <v>7.091310373157</v>
      </c>
      <c r="BB213" s="27">
        <v>62.045584793303</v>
      </c>
      <c r="BD213" s="45">
        <v>0</v>
      </c>
      <c r="BF213" s="42">
        <v>75.214778143847</v>
      </c>
    </row>
    <row r="214" spans="1:58" ht="12.75">
      <c r="A214" t="s">
        <v>103</v>
      </c>
      <c r="B214" t="s">
        <v>571</v>
      </c>
      <c r="D214" s="1">
        <v>195.338173904796</v>
      </c>
      <c r="F214" s="1">
        <v>92.03725017274</v>
      </c>
      <c r="H214" s="1">
        <v>67.52522153721</v>
      </c>
      <c r="J214" s="1">
        <v>0</v>
      </c>
      <c r="L214" s="1">
        <v>0</v>
      </c>
      <c r="N214" s="1">
        <v>4.014413089006</v>
      </c>
      <c r="P214" s="1">
        <v>9.031922269367</v>
      </c>
      <c r="R214" s="1">
        <v>0</v>
      </c>
      <c r="T214" s="1">
        <v>0</v>
      </c>
      <c r="V214" s="1">
        <v>0.095798469771</v>
      </c>
      <c r="X214" s="1">
        <v>8.557855807386</v>
      </c>
      <c r="Z214" s="1">
        <v>0</v>
      </c>
      <c r="AB214" s="27">
        <v>2.812039</v>
      </c>
      <c r="AD214" s="1">
        <v>103.300923732056</v>
      </c>
      <c r="AF214" s="1">
        <v>85.362302188683</v>
      </c>
      <c r="AH214" s="1">
        <v>0</v>
      </c>
      <c r="AJ214" s="1">
        <v>0</v>
      </c>
      <c r="AL214" s="1">
        <v>2.9134586840570003</v>
      </c>
      <c r="AN214" s="1">
        <v>8.890549790096</v>
      </c>
      <c r="AP214" s="1">
        <v>0</v>
      </c>
      <c r="AR214" s="1">
        <v>0</v>
      </c>
      <c r="AT214" s="1">
        <v>0</v>
      </c>
      <c r="AV214" s="1">
        <v>0</v>
      </c>
      <c r="AX214" s="1">
        <v>0.070813826263</v>
      </c>
      <c r="AZ214" s="1">
        <v>6.063799242956001</v>
      </c>
      <c r="BB214" s="27">
        <v>86.457248658884</v>
      </c>
      <c r="BD214" s="45">
        <v>0</v>
      </c>
      <c r="BF214" s="42">
        <v>95.55335445215199</v>
      </c>
    </row>
    <row r="215" spans="1:58" ht="12.75">
      <c r="A215" t="s">
        <v>110</v>
      </c>
      <c r="B215" t="s">
        <v>572</v>
      </c>
      <c r="D215" s="1">
        <v>178.816558212931</v>
      </c>
      <c r="F215" s="1">
        <v>84.872275717096</v>
      </c>
      <c r="H215" s="1">
        <v>62.065604739017004</v>
      </c>
      <c r="J215" s="1">
        <v>0</v>
      </c>
      <c r="L215" s="1">
        <v>0</v>
      </c>
      <c r="N215" s="1">
        <v>4.672498686941</v>
      </c>
      <c r="P215" s="1">
        <v>7.972813888706</v>
      </c>
      <c r="R215" s="1">
        <v>0</v>
      </c>
      <c r="T215" s="1">
        <v>0</v>
      </c>
      <c r="V215" s="1">
        <v>0.117313492533</v>
      </c>
      <c r="X215" s="1">
        <v>5.868164968723</v>
      </c>
      <c r="Z215" s="1">
        <v>0.8743889411760001</v>
      </c>
      <c r="AB215" s="27">
        <v>3.301491</v>
      </c>
      <c r="AD215" s="1">
        <v>93.94428249583501</v>
      </c>
      <c r="AF215" s="1">
        <v>78.460503892398</v>
      </c>
      <c r="AH215" s="1">
        <v>0</v>
      </c>
      <c r="AJ215" s="1">
        <v>0</v>
      </c>
      <c r="AL215" s="1">
        <v>3.391064041963</v>
      </c>
      <c r="AN215" s="1">
        <v>7.848019140412</v>
      </c>
      <c r="AP215" s="1">
        <v>0</v>
      </c>
      <c r="AR215" s="1">
        <v>0</v>
      </c>
      <c r="AT215" s="1">
        <v>0</v>
      </c>
      <c r="AV215" s="1">
        <v>0</v>
      </c>
      <c r="AX215" s="1">
        <v>0.086717640672</v>
      </c>
      <c r="AZ215" s="1">
        <v>4.157977780389</v>
      </c>
      <c r="BB215" s="27">
        <v>72.109464167285</v>
      </c>
      <c r="BD215" s="45">
        <v>0</v>
      </c>
      <c r="BF215" s="42">
        <v>86.898461308647</v>
      </c>
    </row>
    <row r="217" spans="1:58" ht="12.75">
      <c r="A217" t="s">
        <v>104</v>
      </c>
      <c r="B217" t="s">
        <v>573</v>
      </c>
      <c r="D217" s="1">
        <v>70.537559395796</v>
      </c>
      <c r="F217" s="1">
        <v>33.840617264997</v>
      </c>
      <c r="H217" s="1">
        <v>23.68768655749</v>
      </c>
      <c r="J217" s="1">
        <v>0</v>
      </c>
      <c r="L217" s="1">
        <v>0</v>
      </c>
      <c r="N217" s="1">
        <v>2.910662902419</v>
      </c>
      <c r="P217" s="1">
        <v>3.90198742622</v>
      </c>
      <c r="R217" s="1">
        <v>0</v>
      </c>
      <c r="T217" s="1">
        <v>0</v>
      </c>
      <c r="V217" s="1">
        <v>0.086965986743</v>
      </c>
      <c r="X217" s="1">
        <v>1.036519215655</v>
      </c>
      <c r="Z217" s="1">
        <v>0.17832617647100002</v>
      </c>
      <c r="AB217" s="27">
        <v>2.038469</v>
      </c>
      <c r="AD217" s="1">
        <v>36.696942130798</v>
      </c>
      <c r="AF217" s="1">
        <v>29.944891879504</v>
      </c>
      <c r="AH217" s="1">
        <v>0</v>
      </c>
      <c r="AJ217" s="1">
        <v>0</v>
      </c>
      <c r="AL217" s="1">
        <v>2.11241243026</v>
      </c>
      <c r="AN217" s="1">
        <v>3.8409114315340003</v>
      </c>
      <c r="AP217" s="1">
        <v>0</v>
      </c>
      <c r="AR217" s="1">
        <v>0</v>
      </c>
      <c r="AT217" s="1">
        <v>0</v>
      </c>
      <c r="AV217" s="1">
        <v>0</v>
      </c>
      <c r="AX217" s="1">
        <v>0.064284891926</v>
      </c>
      <c r="AZ217" s="1">
        <v>0.734441497574</v>
      </c>
      <c r="BB217" s="27">
        <v>25.954890722782</v>
      </c>
      <c r="BD217" s="45">
        <v>0</v>
      </c>
      <c r="BF217" s="42">
        <v>33.94467147098899</v>
      </c>
    </row>
    <row r="218" spans="1:58" ht="12.75">
      <c r="A218" t="s">
        <v>105</v>
      </c>
      <c r="B218" t="s">
        <v>574</v>
      </c>
      <c r="D218" s="1">
        <v>133.041663451744</v>
      </c>
      <c r="F218" s="1">
        <v>64.34397012712</v>
      </c>
      <c r="H218" s="1">
        <v>41.645510447751</v>
      </c>
      <c r="J218" s="1">
        <v>0</v>
      </c>
      <c r="L218" s="1">
        <v>0</v>
      </c>
      <c r="N218" s="1">
        <v>3.4487361517690003</v>
      </c>
      <c r="P218" s="1">
        <v>5.915561805429999</v>
      </c>
      <c r="R218" s="1">
        <v>0</v>
      </c>
      <c r="T218" s="1">
        <v>0</v>
      </c>
      <c r="V218" s="1">
        <v>0.08940058142400001</v>
      </c>
      <c r="X218" s="1">
        <v>10.809687140747</v>
      </c>
      <c r="Z218" s="1">
        <v>0</v>
      </c>
      <c r="AB218" s="27">
        <v>2.435074</v>
      </c>
      <c r="AD218" s="1">
        <v>68.697693324623</v>
      </c>
      <c r="AF218" s="1">
        <v>52.64635297322</v>
      </c>
      <c r="AH218" s="1">
        <v>0</v>
      </c>
      <c r="AJ218" s="1">
        <v>0</v>
      </c>
      <c r="AL218" s="1">
        <v>2.502918874471</v>
      </c>
      <c r="AN218" s="1">
        <v>5.822968267335001</v>
      </c>
      <c r="AP218" s="1">
        <v>0</v>
      </c>
      <c r="AR218" s="1">
        <v>0</v>
      </c>
      <c r="AT218" s="1">
        <v>0</v>
      </c>
      <c r="AV218" s="1">
        <v>0</v>
      </c>
      <c r="AX218" s="1">
        <v>0.06608453408300001</v>
      </c>
      <c r="AZ218" s="1">
        <v>7.659368675513999</v>
      </c>
      <c r="BB218" s="27">
        <v>57.301995221661</v>
      </c>
      <c r="BD218" s="45">
        <v>0</v>
      </c>
      <c r="BF218" s="42">
        <v>63.545366325277</v>
      </c>
    </row>
    <row r="219" spans="1:58" ht="12.75">
      <c r="A219" t="s">
        <v>111</v>
      </c>
      <c r="B219" t="s">
        <v>575</v>
      </c>
      <c r="D219" s="1">
        <v>314.453495648283</v>
      </c>
      <c r="F219" s="1">
        <v>152.798941740463</v>
      </c>
      <c r="H219" s="1">
        <v>95.59668793684601</v>
      </c>
      <c r="J219" s="1">
        <v>0</v>
      </c>
      <c r="L219" s="1">
        <v>0</v>
      </c>
      <c r="N219" s="1">
        <v>8.342830165803</v>
      </c>
      <c r="P219" s="1">
        <v>15.420505712215999</v>
      </c>
      <c r="R219" s="1">
        <v>0</v>
      </c>
      <c r="T219" s="1">
        <v>0</v>
      </c>
      <c r="V219" s="1">
        <v>0.123711380881</v>
      </c>
      <c r="X219" s="1">
        <v>27.492453544716998</v>
      </c>
      <c r="Z219" s="1">
        <v>0</v>
      </c>
      <c r="AB219" s="27">
        <v>5.822753</v>
      </c>
      <c r="AD219" s="1">
        <v>161.65455390781997</v>
      </c>
      <c r="AF219" s="1">
        <v>120.848968402207</v>
      </c>
      <c r="AH219" s="1">
        <v>0</v>
      </c>
      <c r="AJ219" s="1">
        <v>0</v>
      </c>
      <c r="AL219" s="1">
        <v>6.054805635908</v>
      </c>
      <c r="AN219" s="1">
        <v>15.179135707124</v>
      </c>
      <c r="AP219" s="1">
        <v>0</v>
      </c>
      <c r="AR219" s="1">
        <v>0</v>
      </c>
      <c r="AT219" s="1">
        <v>0</v>
      </c>
      <c r="AV219" s="1">
        <v>0</v>
      </c>
      <c r="AX219" s="1">
        <v>0.091446932851</v>
      </c>
      <c r="AZ219" s="1">
        <v>19.480197229729</v>
      </c>
      <c r="BB219" s="27">
        <v>118.604049313815</v>
      </c>
      <c r="BD219" s="45">
        <v>0</v>
      </c>
      <c r="BF219" s="42">
        <v>149.530462364733</v>
      </c>
    </row>
    <row r="220" spans="1:58" ht="12.75">
      <c r="A220" t="s">
        <v>90</v>
      </c>
      <c r="B220" t="s">
        <v>576</v>
      </c>
      <c r="D220" s="1">
        <v>133.54301609822102</v>
      </c>
      <c r="F220" s="1">
        <v>64.200340955069</v>
      </c>
      <c r="H220" s="1">
        <v>40.884728796256</v>
      </c>
      <c r="J220" s="1">
        <v>0</v>
      </c>
      <c r="L220" s="1">
        <v>3.554393088382</v>
      </c>
      <c r="N220" s="1">
        <v>3.516878341073</v>
      </c>
      <c r="P220" s="1">
        <v>6.639054732308001</v>
      </c>
      <c r="R220" s="1">
        <v>0</v>
      </c>
      <c r="T220" s="1">
        <v>0</v>
      </c>
      <c r="V220" s="1">
        <v>0.091891794586</v>
      </c>
      <c r="X220" s="1">
        <v>7.051570202464999</v>
      </c>
      <c r="Z220" s="1">
        <v>0</v>
      </c>
      <c r="AB220" s="27">
        <v>2.461824</v>
      </c>
      <c r="AD220" s="1">
        <v>69.342675143152</v>
      </c>
      <c r="AF220" s="1">
        <v>51.684607543053</v>
      </c>
      <c r="AH220" s="1">
        <v>0</v>
      </c>
      <c r="AJ220" s="1">
        <v>3.506134228763</v>
      </c>
      <c r="AL220" s="1">
        <v>2.552373040939</v>
      </c>
      <c r="AN220" s="1">
        <v>6.535136695867</v>
      </c>
      <c r="AP220" s="1">
        <v>0</v>
      </c>
      <c r="AR220" s="1">
        <v>0</v>
      </c>
      <c r="AT220" s="1">
        <v>0</v>
      </c>
      <c r="AV220" s="1">
        <v>0</v>
      </c>
      <c r="AX220" s="1">
        <v>0.06792602838299999</v>
      </c>
      <c r="AZ220" s="1">
        <v>4.996497606147</v>
      </c>
      <c r="BB220" s="27">
        <v>48.710963880785</v>
      </c>
      <c r="BD220" s="45">
        <v>0</v>
      </c>
      <c r="BF220" s="42">
        <v>64.14197450741601</v>
      </c>
    </row>
    <row r="221" spans="1:58" ht="12.75">
      <c r="A221" t="s">
        <v>106</v>
      </c>
      <c r="B221" t="s">
        <v>577</v>
      </c>
      <c r="D221" s="1">
        <v>220.099963157035</v>
      </c>
      <c r="F221" s="1">
        <v>110.045746967482</v>
      </c>
      <c r="H221" s="1">
        <v>57.775632208222</v>
      </c>
      <c r="J221" s="1">
        <v>0</v>
      </c>
      <c r="L221" s="1">
        <v>0</v>
      </c>
      <c r="N221" s="1">
        <v>7.589428890004</v>
      </c>
      <c r="P221" s="1">
        <v>13.208459352262</v>
      </c>
      <c r="R221" s="1">
        <v>0</v>
      </c>
      <c r="T221" s="1">
        <v>0</v>
      </c>
      <c r="V221" s="1">
        <v>0.117879677343</v>
      </c>
      <c r="X221" s="1">
        <v>25.996229839651</v>
      </c>
      <c r="Z221" s="1">
        <v>0</v>
      </c>
      <c r="AB221" s="27">
        <v>5.358117</v>
      </c>
      <c r="AD221" s="1">
        <v>110.05421618955401</v>
      </c>
      <c r="AF221" s="1">
        <v>73.037316478595</v>
      </c>
      <c r="AH221" s="1">
        <v>0</v>
      </c>
      <c r="AJ221" s="1">
        <v>0</v>
      </c>
      <c r="AL221" s="1">
        <v>5.508024963145</v>
      </c>
      <c r="AN221" s="1">
        <v>13.0017134802</v>
      </c>
      <c r="AP221" s="1">
        <v>0</v>
      </c>
      <c r="AR221" s="1">
        <v>0</v>
      </c>
      <c r="AT221" s="1">
        <v>0</v>
      </c>
      <c r="AV221" s="1">
        <v>0</v>
      </c>
      <c r="AX221" s="1">
        <v>0.087136162103</v>
      </c>
      <c r="AZ221" s="1">
        <v>18.420025105510998</v>
      </c>
      <c r="BB221" s="27">
        <v>66.220400016654</v>
      </c>
      <c r="BD221" s="45">
        <v>0</v>
      </c>
      <c r="BF221" s="42">
        <v>101.80014997533699</v>
      </c>
    </row>
    <row r="223" spans="1:58" ht="12.75">
      <c r="A223" t="s">
        <v>91</v>
      </c>
      <c r="B223" t="s">
        <v>578</v>
      </c>
      <c r="D223" s="1">
        <v>226.193517983874</v>
      </c>
      <c r="F223" s="1">
        <v>112.65352495633701</v>
      </c>
      <c r="H223" s="1">
        <v>56.965060191323</v>
      </c>
      <c r="J223" s="1">
        <v>0</v>
      </c>
      <c r="L223" s="1">
        <v>8.372962291029</v>
      </c>
      <c r="N223" s="1">
        <v>7.246822990419</v>
      </c>
      <c r="P223" s="1">
        <v>11.596694415288999</v>
      </c>
      <c r="R223" s="1">
        <v>0</v>
      </c>
      <c r="T223" s="1">
        <v>0</v>
      </c>
      <c r="V223" s="1">
        <v>0.117313492533</v>
      </c>
      <c r="X223" s="1">
        <v>23.296105575742</v>
      </c>
      <c r="Z223" s="1">
        <v>0</v>
      </c>
      <c r="AB223" s="27">
        <v>5.058566</v>
      </c>
      <c r="AD223" s="1">
        <v>113.539993027538</v>
      </c>
      <c r="AF223" s="1">
        <v>72.01262834167301</v>
      </c>
      <c r="AH223" s="1">
        <v>0</v>
      </c>
      <c r="AJ223" s="1">
        <v>8.259280545160001</v>
      </c>
      <c r="AL223" s="1">
        <v>5.259378869376</v>
      </c>
      <c r="AN223" s="1">
        <v>11.415176750285</v>
      </c>
      <c r="AP223" s="1">
        <v>0</v>
      </c>
      <c r="AR223" s="1">
        <v>0</v>
      </c>
      <c r="AT223" s="1">
        <v>0</v>
      </c>
      <c r="AV223" s="1">
        <v>0</v>
      </c>
      <c r="AX223" s="1">
        <v>0.086717640672</v>
      </c>
      <c r="AZ223" s="1">
        <v>16.506810880372</v>
      </c>
      <c r="BB223" s="27">
        <v>64.23051173414</v>
      </c>
      <c r="BD223" s="45">
        <v>0</v>
      </c>
      <c r="BF223" s="42">
        <v>105.024493550472</v>
      </c>
    </row>
    <row r="224" spans="1:58" ht="12.75">
      <c r="A224" t="s">
        <v>112</v>
      </c>
      <c r="B224" t="s">
        <v>579</v>
      </c>
      <c r="D224" s="1">
        <v>330.686858195295</v>
      </c>
      <c r="F224" s="1">
        <v>158.725779358508</v>
      </c>
      <c r="H224" s="1">
        <v>105.57922104180899</v>
      </c>
      <c r="J224" s="1">
        <v>0</v>
      </c>
      <c r="L224" s="1">
        <v>0</v>
      </c>
      <c r="N224" s="1">
        <v>8.270796575620999</v>
      </c>
      <c r="P224" s="1">
        <v>17.33536948947</v>
      </c>
      <c r="R224" s="1">
        <v>0</v>
      </c>
      <c r="T224" s="1">
        <v>0</v>
      </c>
      <c r="V224" s="1">
        <v>0.147264668957</v>
      </c>
      <c r="X224" s="1">
        <v>21.617255582652</v>
      </c>
      <c r="Z224" s="1">
        <v>0</v>
      </c>
      <c r="AB224" s="27">
        <v>5.775872</v>
      </c>
      <c r="AD224" s="1">
        <v>171.96107883678698</v>
      </c>
      <c r="AF224" s="1">
        <v>133.468430998782</v>
      </c>
      <c r="AH224" s="1">
        <v>0</v>
      </c>
      <c r="AJ224" s="1">
        <v>0</v>
      </c>
      <c r="AL224" s="1">
        <v>6.002527286817</v>
      </c>
      <c r="AN224" s="1">
        <v>17.06402701212</v>
      </c>
      <c r="AP224" s="1">
        <v>0</v>
      </c>
      <c r="AR224" s="1">
        <v>0</v>
      </c>
      <c r="AT224" s="1">
        <v>0</v>
      </c>
      <c r="AV224" s="1">
        <v>0</v>
      </c>
      <c r="AX224" s="1">
        <v>0.108857424415</v>
      </c>
      <c r="AZ224" s="1">
        <v>15.317236114652001</v>
      </c>
      <c r="BB224" s="27">
        <v>123.963548071619</v>
      </c>
      <c r="BD224" s="45">
        <v>0</v>
      </c>
      <c r="BF224" s="42">
        <v>159.063997924028</v>
      </c>
    </row>
    <row r="225" spans="1:58" ht="12.75">
      <c r="A225" t="s">
        <v>113</v>
      </c>
      <c r="B225" t="s">
        <v>580</v>
      </c>
      <c r="D225" s="1">
        <v>329.98939608515104</v>
      </c>
      <c r="F225" s="1">
        <v>156.581527261014</v>
      </c>
      <c r="H225" s="1">
        <v>110.331139926706</v>
      </c>
      <c r="J225" s="1">
        <v>0</v>
      </c>
      <c r="L225" s="1">
        <v>0</v>
      </c>
      <c r="N225" s="1">
        <v>6.123281328113</v>
      </c>
      <c r="P225" s="1">
        <v>14.814271757052001</v>
      </c>
      <c r="R225" s="1">
        <v>0</v>
      </c>
      <c r="T225" s="1">
        <v>0</v>
      </c>
      <c r="V225" s="1">
        <v>0.113293580386</v>
      </c>
      <c r="X225" s="1">
        <v>20.918571668758002</v>
      </c>
      <c r="Z225" s="1">
        <v>0</v>
      </c>
      <c r="AB225" s="27">
        <v>4.280969</v>
      </c>
      <c r="AD225" s="1">
        <v>173.407868824137</v>
      </c>
      <c r="AF225" s="1">
        <v>139.47558990318097</v>
      </c>
      <c r="AH225" s="1">
        <v>0</v>
      </c>
      <c r="AJ225" s="1">
        <v>0</v>
      </c>
      <c r="AL225" s="1">
        <v>4.443968960039</v>
      </c>
      <c r="AN225" s="1">
        <v>14.582390850151</v>
      </c>
      <c r="AP225" s="1">
        <v>0</v>
      </c>
      <c r="AR225" s="1">
        <v>0</v>
      </c>
      <c r="AT225" s="1">
        <v>0</v>
      </c>
      <c r="AV225" s="1">
        <v>0</v>
      </c>
      <c r="AX225" s="1">
        <v>0.083746138506</v>
      </c>
      <c r="AZ225" s="1">
        <v>14.82217297226</v>
      </c>
      <c r="BB225" s="27">
        <v>140.072421308179</v>
      </c>
      <c r="BD225" s="45">
        <v>0</v>
      </c>
      <c r="BF225" s="42">
        <v>160.40227866232698</v>
      </c>
    </row>
    <row r="226" spans="1:58" ht="12.75">
      <c r="A226" t="s">
        <v>107</v>
      </c>
      <c r="B226" t="s">
        <v>581</v>
      </c>
      <c r="D226" s="1">
        <v>109.670287444824</v>
      </c>
      <c r="F226" s="1">
        <v>53.043662661942</v>
      </c>
      <c r="H226" s="1">
        <v>34.134614713785</v>
      </c>
      <c r="J226" s="1">
        <v>0</v>
      </c>
      <c r="L226" s="1">
        <v>0</v>
      </c>
      <c r="N226" s="1">
        <v>3.443051292572</v>
      </c>
      <c r="P226" s="1">
        <v>6.2913056450089995</v>
      </c>
      <c r="R226" s="1">
        <v>0</v>
      </c>
      <c r="T226" s="1">
        <v>0</v>
      </c>
      <c r="V226" s="1">
        <v>0.086682894338</v>
      </c>
      <c r="X226" s="1">
        <v>6.660648116238</v>
      </c>
      <c r="Z226" s="1">
        <v>0</v>
      </c>
      <c r="AB226" s="27">
        <v>2.42736</v>
      </c>
      <c r="AD226" s="1">
        <v>56.626624782882</v>
      </c>
      <c r="AF226" s="1">
        <v>43.151421497917</v>
      </c>
      <c r="AH226" s="1">
        <v>0</v>
      </c>
      <c r="AJ226" s="1">
        <v>0</v>
      </c>
      <c r="AL226" s="1">
        <v>2.498793090196</v>
      </c>
      <c r="AN226" s="1">
        <v>6.192830763322</v>
      </c>
      <c r="AP226" s="1">
        <v>0</v>
      </c>
      <c r="AR226" s="1">
        <v>0</v>
      </c>
      <c r="AT226" s="1">
        <v>0</v>
      </c>
      <c r="AV226" s="1">
        <v>0</v>
      </c>
      <c r="AX226" s="1">
        <v>0.064075631211</v>
      </c>
      <c r="AZ226" s="1">
        <v>4.719503800238</v>
      </c>
      <c r="BB226" s="27">
        <v>36.742837247391</v>
      </c>
      <c r="BD226" s="45">
        <v>0</v>
      </c>
      <c r="BF226" s="42">
        <v>52.379627924166</v>
      </c>
    </row>
    <row r="227" spans="1:58" ht="12.75">
      <c r="A227" t="s">
        <v>92</v>
      </c>
      <c r="B227" t="s">
        <v>582</v>
      </c>
      <c r="D227" s="1">
        <v>192.379616379492</v>
      </c>
      <c r="F227" s="1">
        <v>90.369704378967</v>
      </c>
      <c r="H227" s="1">
        <v>65.456946281798</v>
      </c>
      <c r="J227" s="1">
        <v>0</v>
      </c>
      <c r="L227" s="1">
        <v>5.8570350137839995</v>
      </c>
      <c r="N227" s="1">
        <v>3.629015619949</v>
      </c>
      <c r="P227" s="1">
        <v>8.327899972252</v>
      </c>
      <c r="R227" s="1">
        <v>0</v>
      </c>
      <c r="T227" s="1">
        <v>0</v>
      </c>
      <c r="V227" s="1">
        <v>0.13509169555199999</v>
      </c>
      <c r="X227" s="1">
        <v>3.60383644269</v>
      </c>
      <c r="Z227" s="1">
        <v>0.813355352941</v>
      </c>
      <c r="AB227" s="27">
        <v>2.546524</v>
      </c>
      <c r="AD227" s="1">
        <v>102.00991200052499</v>
      </c>
      <c r="AF227" s="1">
        <v>82.747683038348</v>
      </c>
      <c r="AH227" s="1">
        <v>0</v>
      </c>
      <c r="AJ227" s="1">
        <v>5.777512624593</v>
      </c>
      <c r="AL227" s="1">
        <v>2.633756625962</v>
      </c>
      <c r="AN227" s="1">
        <v>8.197547226614999</v>
      </c>
      <c r="AP227" s="1">
        <v>0</v>
      </c>
      <c r="AR227" s="1">
        <v>0</v>
      </c>
      <c r="AT227" s="1">
        <v>0</v>
      </c>
      <c r="AV227" s="1">
        <v>0</v>
      </c>
      <c r="AX227" s="1">
        <v>0.099859213631</v>
      </c>
      <c r="AZ227" s="1">
        <v>2.553553271377</v>
      </c>
      <c r="BB227" s="27">
        <v>82.42577497939</v>
      </c>
      <c r="BD227" s="45">
        <v>0</v>
      </c>
      <c r="BF227" s="42">
        <v>94.359168600486</v>
      </c>
    </row>
    <row r="229" spans="1:58" ht="12.75">
      <c r="A229" t="s">
        <v>93</v>
      </c>
      <c r="B229" t="s">
        <v>583</v>
      </c>
      <c r="D229" s="1">
        <v>274.730475466654</v>
      </c>
      <c r="F229" s="1">
        <v>132.860082530552</v>
      </c>
      <c r="H229" s="1">
        <v>82.21358385599</v>
      </c>
      <c r="J229" s="1">
        <v>0</v>
      </c>
      <c r="L229" s="1">
        <v>7.078630034125999</v>
      </c>
      <c r="N229" s="1">
        <v>4.932449225036</v>
      </c>
      <c r="P229" s="1">
        <v>10.162829289694</v>
      </c>
      <c r="R229" s="1">
        <v>0</v>
      </c>
      <c r="T229" s="1">
        <v>0</v>
      </c>
      <c r="V229" s="1">
        <v>0.112444303171</v>
      </c>
      <c r="X229" s="1">
        <v>24.402290822535</v>
      </c>
      <c r="Z229" s="1">
        <v>0.466963</v>
      </c>
      <c r="AB229" s="27">
        <v>3.490892</v>
      </c>
      <c r="AD229" s="1">
        <v>141.870392936102</v>
      </c>
      <c r="AF229" s="1">
        <v>103.930659231712</v>
      </c>
      <c r="AH229" s="1">
        <v>0</v>
      </c>
      <c r="AJ229" s="1">
        <v>6.982521752173</v>
      </c>
      <c r="AL229" s="1">
        <v>3.579723040389</v>
      </c>
      <c r="AN229" s="1">
        <v>10.003755248727</v>
      </c>
      <c r="AP229" s="1">
        <v>0</v>
      </c>
      <c r="AR229" s="1">
        <v>0</v>
      </c>
      <c r="AT229" s="1">
        <v>0</v>
      </c>
      <c r="AV229" s="1">
        <v>0</v>
      </c>
      <c r="AX229" s="1">
        <v>0.08311835635800001</v>
      </c>
      <c r="AZ229" s="1">
        <v>17.290615306743</v>
      </c>
      <c r="BB229" s="27">
        <v>115.685467894598</v>
      </c>
      <c r="BD229" s="45">
        <v>0</v>
      </c>
      <c r="BF229" s="42">
        <v>131.230113465894</v>
      </c>
    </row>
    <row r="230" spans="1:58" ht="12.75">
      <c r="A230" t="s">
        <v>101</v>
      </c>
      <c r="B230" t="s">
        <v>584</v>
      </c>
      <c r="D230" s="1">
        <v>119.87518775548699</v>
      </c>
      <c r="F230" s="1">
        <v>57.902248273015</v>
      </c>
      <c r="H230" s="1">
        <v>38.807551514284995</v>
      </c>
      <c r="J230" s="1">
        <v>0</v>
      </c>
      <c r="L230" s="1">
        <v>0</v>
      </c>
      <c r="N230" s="1">
        <v>3.545883925156</v>
      </c>
      <c r="P230" s="1">
        <v>6.444288007841</v>
      </c>
      <c r="R230" s="1">
        <v>0</v>
      </c>
      <c r="T230" s="1">
        <v>0</v>
      </c>
      <c r="V230" s="1">
        <v>0.095175666481</v>
      </c>
      <c r="X230" s="1">
        <v>5.542197806311</v>
      </c>
      <c r="Z230" s="1">
        <v>0.971663352941</v>
      </c>
      <c r="AB230" s="27">
        <v>2.495488</v>
      </c>
      <c r="AD230" s="1">
        <v>61.972939482472</v>
      </c>
      <c r="AF230" s="1">
        <v>49.058734857164005</v>
      </c>
      <c r="AH230" s="1">
        <v>0</v>
      </c>
      <c r="AJ230" s="1">
        <v>0</v>
      </c>
      <c r="AL230" s="1">
        <v>2.573423831917</v>
      </c>
      <c r="AN230" s="1">
        <v>6.343418564368</v>
      </c>
      <c r="AP230" s="1">
        <v>0</v>
      </c>
      <c r="AR230" s="1">
        <v>0</v>
      </c>
      <c r="AT230" s="1">
        <v>0</v>
      </c>
      <c r="AV230" s="1">
        <v>0</v>
      </c>
      <c r="AX230" s="1">
        <v>0.070353452688</v>
      </c>
      <c r="AZ230" s="1">
        <v>3.9270087763359998</v>
      </c>
      <c r="BB230" s="27">
        <v>42.942800723695</v>
      </c>
      <c r="BD230" s="45">
        <v>0</v>
      </c>
      <c r="BF230" s="42">
        <v>57.324969021287004</v>
      </c>
    </row>
    <row r="231" spans="1:58" ht="12.75">
      <c r="A231" t="s">
        <v>94</v>
      </c>
      <c r="B231" t="s">
        <v>585</v>
      </c>
      <c r="D231" s="1">
        <v>161.104180890842</v>
      </c>
      <c r="F231" s="1">
        <v>76.89127789444201</v>
      </c>
      <c r="H231" s="1">
        <v>49.639655251557</v>
      </c>
      <c r="J231" s="1">
        <v>0</v>
      </c>
      <c r="L231" s="1">
        <v>4.825094761009</v>
      </c>
      <c r="N231" s="1">
        <v>3.4723780844629997</v>
      </c>
      <c r="P231" s="1">
        <v>8.995849700772</v>
      </c>
      <c r="R231" s="1">
        <v>0</v>
      </c>
      <c r="T231" s="1">
        <v>0</v>
      </c>
      <c r="V231" s="1">
        <v>0.084871102948</v>
      </c>
      <c r="X231" s="1">
        <v>7.428078993693</v>
      </c>
      <c r="Z231" s="1">
        <v>0</v>
      </c>
      <c r="AB231" s="27">
        <v>2.44535</v>
      </c>
      <c r="AD231" s="1">
        <v>84.2129029964</v>
      </c>
      <c r="AF231" s="1">
        <v>62.752185859775</v>
      </c>
      <c r="AH231" s="1">
        <v>0</v>
      </c>
      <c r="AJ231" s="1">
        <v>4.759583275664</v>
      </c>
      <c r="AL231" s="1">
        <v>2.520076997611</v>
      </c>
      <c r="AN231" s="1">
        <v>8.855041848643</v>
      </c>
      <c r="AP231" s="1">
        <v>0</v>
      </c>
      <c r="AR231" s="1">
        <v>0</v>
      </c>
      <c r="AT231" s="1">
        <v>0</v>
      </c>
      <c r="AV231" s="1">
        <v>0</v>
      </c>
      <c r="AX231" s="1">
        <v>0.06273636262900001</v>
      </c>
      <c r="AZ231" s="1">
        <v>5.263278652078</v>
      </c>
      <c r="BB231" s="27">
        <v>57.950380460001</v>
      </c>
      <c r="BD231" s="45">
        <v>0</v>
      </c>
      <c r="BF231" s="42">
        <v>77.89693527167</v>
      </c>
    </row>
    <row r="232" spans="1:58" ht="12.75">
      <c r="A232" t="s">
        <v>114</v>
      </c>
      <c r="B232" t="s">
        <v>586</v>
      </c>
      <c r="D232" s="1">
        <v>188.586739989661</v>
      </c>
      <c r="F232" s="1">
        <v>88.924565252667</v>
      </c>
      <c r="H232" s="1">
        <v>65.157792831926</v>
      </c>
      <c r="J232" s="1">
        <v>0</v>
      </c>
      <c r="L232" s="1">
        <v>0</v>
      </c>
      <c r="N232" s="1">
        <v>4.428050894818</v>
      </c>
      <c r="P232" s="1">
        <v>9.379632276327001</v>
      </c>
      <c r="R232" s="1">
        <v>0</v>
      </c>
      <c r="T232" s="1">
        <v>0</v>
      </c>
      <c r="V232" s="1">
        <v>0.099138960148</v>
      </c>
      <c r="X232" s="1">
        <v>6.736022289449</v>
      </c>
      <c r="Z232" s="1">
        <v>0</v>
      </c>
      <c r="AB232" s="27">
        <v>3.123928</v>
      </c>
      <c r="AD232" s="1">
        <v>99.662174736994</v>
      </c>
      <c r="AF232" s="1">
        <v>82.369506904934</v>
      </c>
      <c r="AH232" s="1">
        <v>0</v>
      </c>
      <c r="AJ232" s="1">
        <v>0</v>
      </c>
      <c r="AL232" s="1">
        <v>3.213656155189</v>
      </c>
      <c r="AN232" s="1">
        <v>9.232817254009</v>
      </c>
      <c r="AP232" s="1">
        <v>0</v>
      </c>
      <c r="AR232" s="1">
        <v>0</v>
      </c>
      <c r="AT232" s="1">
        <v>0</v>
      </c>
      <c r="AV232" s="1">
        <v>0</v>
      </c>
      <c r="AX232" s="1">
        <v>0.07328310271</v>
      </c>
      <c r="AZ232" s="1">
        <v>4.7729113201510005</v>
      </c>
      <c r="BB232" s="27">
        <v>80.280261896976</v>
      </c>
      <c r="BD232" s="45">
        <v>0</v>
      </c>
      <c r="BF232" s="42">
        <v>92.18751163172</v>
      </c>
    </row>
    <row r="233" spans="1:58" ht="12.75">
      <c r="A233" t="s">
        <v>95</v>
      </c>
      <c r="B233" t="s">
        <v>587</v>
      </c>
      <c r="D233" s="1">
        <v>127.599559429069</v>
      </c>
      <c r="F233" s="1">
        <v>61.746750155124</v>
      </c>
      <c r="H233" s="1">
        <v>33.708717672407005</v>
      </c>
      <c r="J233" s="1">
        <v>0</v>
      </c>
      <c r="L233" s="1">
        <v>4.5474589209589995</v>
      </c>
      <c r="N233" s="1">
        <v>4.075268993469</v>
      </c>
      <c r="P233" s="1">
        <v>7.385183443009001</v>
      </c>
      <c r="R233" s="1">
        <v>0</v>
      </c>
      <c r="T233" s="1">
        <v>0</v>
      </c>
      <c r="V233" s="1">
        <v>0.089230725981</v>
      </c>
      <c r="X233" s="1">
        <v>11.940890399297999</v>
      </c>
      <c r="Z233" s="1">
        <v>0</v>
      </c>
      <c r="AB233" s="27">
        <v>0</v>
      </c>
      <c r="AD233" s="1">
        <v>65.852809273945</v>
      </c>
      <c r="AF233" s="1">
        <v>42.613021902629</v>
      </c>
      <c r="AH233" s="1">
        <v>0</v>
      </c>
      <c r="AJ233" s="1">
        <v>4.485716964952999</v>
      </c>
      <c r="AL233" s="1">
        <v>2.957624832235</v>
      </c>
      <c r="AN233" s="1">
        <v>7.269586600824001</v>
      </c>
      <c r="AP233" s="1">
        <v>0</v>
      </c>
      <c r="AR233" s="1">
        <v>0</v>
      </c>
      <c r="AT233" s="1">
        <v>0</v>
      </c>
      <c r="AV233" s="1">
        <v>0</v>
      </c>
      <c r="AX233" s="1">
        <v>0.06595897765400001</v>
      </c>
      <c r="AZ233" s="1">
        <v>8.460899995650001</v>
      </c>
      <c r="BB233" s="27">
        <v>37.393905616475</v>
      </c>
      <c r="BD233" s="45">
        <v>0</v>
      </c>
      <c r="BF233" s="42">
        <v>60.913848578399005</v>
      </c>
    </row>
    <row r="235" spans="1:58" ht="12.75">
      <c r="A235" t="s">
        <v>100</v>
      </c>
      <c r="B235" t="s">
        <v>588</v>
      </c>
      <c r="D235" s="1">
        <v>116.95532437231299</v>
      </c>
      <c r="F235" s="1">
        <v>54.446203589782</v>
      </c>
      <c r="H235" s="1">
        <v>42.881219215448</v>
      </c>
      <c r="J235" s="1">
        <v>0</v>
      </c>
      <c r="L235" s="1">
        <v>0</v>
      </c>
      <c r="N235" s="1">
        <v>2.903882937966</v>
      </c>
      <c r="P235" s="1">
        <v>6.161300766278</v>
      </c>
      <c r="R235" s="1">
        <v>0</v>
      </c>
      <c r="T235" s="1">
        <v>0</v>
      </c>
      <c r="V235" s="1">
        <v>0.10632950722899999</v>
      </c>
      <c r="X235" s="1">
        <v>0.070127927568</v>
      </c>
      <c r="Z235" s="1">
        <v>0.281791235294</v>
      </c>
      <c r="AB235" s="27">
        <v>2.041552</v>
      </c>
      <c r="AD235" s="1">
        <v>62.509120782531</v>
      </c>
      <c r="AF235" s="1">
        <v>54.208479580791</v>
      </c>
      <c r="AH235" s="1">
        <v>0</v>
      </c>
      <c r="AJ235" s="1">
        <v>0</v>
      </c>
      <c r="AL235" s="1">
        <v>2.1074918737869996</v>
      </c>
      <c r="AN235" s="1">
        <v>6.064860790503</v>
      </c>
      <c r="AP235" s="1">
        <v>0</v>
      </c>
      <c r="AR235" s="1">
        <v>0</v>
      </c>
      <c r="AT235" s="1">
        <v>0</v>
      </c>
      <c r="AV235" s="1">
        <v>0</v>
      </c>
      <c r="AX235" s="1">
        <v>0.07859832489400001</v>
      </c>
      <c r="AZ235" s="1">
        <v>0.049690212556</v>
      </c>
      <c r="BB235" s="27">
        <v>47.995966833062</v>
      </c>
      <c r="BD235" s="45">
        <v>0</v>
      </c>
      <c r="BF235" s="42">
        <v>57.820936723840994</v>
      </c>
    </row>
    <row r="236" spans="1:58" ht="12.75">
      <c r="A236" t="s">
        <v>108</v>
      </c>
      <c r="B236" t="s">
        <v>589</v>
      </c>
      <c r="D236" s="1">
        <v>178.17799111381999</v>
      </c>
      <c r="F236" s="1">
        <v>85.56873296699301</v>
      </c>
      <c r="H236" s="1">
        <v>56.523808419603</v>
      </c>
      <c r="J236" s="1">
        <v>0</v>
      </c>
      <c r="L236" s="1">
        <v>0</v>
      </c>
      <c r="N236" s="1">
        <v>4.269830387280001</v>
      </c>
      <c r="P236" s="1">
        <v>9.478084604283</v>
      </c>
      <c r="R236" s="1">
        <v>0</v>
      </c>
      <c r="T236" s="1">
        <v>0</v>
      </c>
      <c r="V236" s="1">
        <v>0.093024164205</v>
      </c>
      <c r="X236" s="1">
        <v>12.217817391621999</v>
      </c>
      <c r="Z236" s="1">
        <v>0</v>
      </c>
      <c r="AB236" s="27">
        <v>2.986168</v>
      </c>
      <c r="AD236" s="1">
        <v>92.609258146827</v>
      </c>
      <c r="AF236" s="1">
        <v>71.454817997309</v>
      </c>
      <c r="AH236" s="1">
        <v>0</v>
      </c>
      <c r="AJ236" s="1">
        <v>0</v>
      </c>
      <c r="AL236" s="1">
        <v>3.098827685507</v>
      </c>
      <c r="AN236" s="1">
        <v>9.329728553457999</v>
      </c>
      <c r="AP236" s="1">
        <v>0</v>
      </c>
      <c r="AR236" s="1">
        <v>0</v>
      </c>
      <c r="AT236" s="1">
        <v>0</v>
      </c>
      <c r="AV236" s="1">
        <v>0</v>
      </c>
      <c r="AX236" s="1">
        <v>0.068763071247</v>
      </c>
      <c r="AZ236" s="1">
        <v>8.657120839306</v>
      </c>
      <c r="BB236" s="27">
        <v>68.665546612529</v>
      </c>
      <c r="BD236" s="45">
        <v>0</v>
      </c>
      <c r="BF236" s="42">
        <v>85.663563785815</v>
      </c>
    </row>
    <row r="237" spans="1:58" ht="12.75">
      <c r="A237" t="s">
        <v>96</v>
      </c>
      <c r="B237" t="s">
        <v>590</v>
      </c>
      <c r="D237" s="1">
        <v>179.966977687262</v>
      </c>
      <c r="F237" s="1">
        <v>85.973276696331</v>
      </c>
      <c r="H237" s="1">
        <v>56.917583978555</v>
      </c>
      <c r="J237" s="1">
        <v>0</v>
      </c>
      <c r="L237" s="1">
        <v>4.870367704271</v>
      </c>
      <c r="N237" s="1">
        <v>4.16401576982</v>
      </c>
      <c r="P237" s="1">
        <v>8.222175079893999</v>
      </c>
      <c r="R237" s="1">
        <v>0</v>
      </c>
      <c r="T237" s="1">
        <v>0</v>
      </c>
      <c r="V237" s="1">
        <v>0.09778011660500001</v>
      </c>
      <c r="X237" s="1">
        <v>8.537053929539</v>
      </c>
      <c r="Z237" s="1">
        <v>0.254791117647</v>
      </c>
      <c r="AB237" s="27">
        <v>2.909509</v>
      </c>
      <c r="AD237" s="1">
        <v>93.993700990931</v>
      </c>
      <c r="AF237" s="1">
        <v>71.952611081028</v>
      </c>
      <c r="AH237" s="1">
        <v>0</v>
      </c>
      <c r="AJ237" s="1">
        <v>4.804241537163</v>
      </c>
      <c r="AL237" s="1">
        <v>3.022032769462</v>
      </c>
      <c r="AN237" s="1">
        <v>8.093477196833</v>
      </c>
      <c r="AP237" s="1">
        <v>0</v>
      </c>
      <c r="AR237" s="1">
        <v>0</v>
      </c>
      <c r="AT237" s="1">
        <v>0</v>
      </c>
      <c r="AV237" s="1">
        <v>0</v>
      </c>
      <c r="AX237" s="1">
        <v>0.072278651274</v>
      </c>
      <c r="AZ237" s="1">
        <v>6.049059755171</v>
      </c>
      <c r="BB237" s="27">
        <v>69.56074500587</v>
      </c>
      <c r="BD237" s="45">
        <v>0</v>
      </c>
      <c r="BF237" s="42">
        <v>86.944173416611</v>
      </c>
    </row>
    <row r="238" spans="1:58" ht="12.75">
      <c r="A238" t="s">
        <v>97</v>
      </c>
      <c r="B238" t="s">
        <v>591</v>
      </c>
      <c r="D238" s="1">
        <v>214.33387537972598</v>
      </c>
      <c r="F238" s="1">
        <v>108.976490091067</v>
      </c>
      <c r="H238" s="1">
        <v>40.252448561139005</v>
      </c>
      <c r="J238" s="1">
        <v>0</v>
      </c>
      <c r="L238" s="1">
        <v>9.883888620822999</v>
      </c>
      <c r="N238" s="1">
        <v>7.979361328905999</v>
      </c>
      <c r="P238" s="1">
        <v>10.477157734619</v>
      </c>
      <c r="R238" s="1">
        <v>0</v>
      </c>
      <c r="T238" s="1">
        <v>0</v>
      </c>
      <c r="V238" s="1">
        <v>0.122862103667</v>
      </c>
      <c r="X238" s="1">
        <v>40.260771741914</v>
      </c>
      <c r="Z238" s="1">
        <v>0</v>
      </c>
      <c r="AB238" s="27">
        <v>0</v>
      </c>
      <c r="AD238" s="1">
        <v>105.357385288659</v>
      </c>
      <c r="AF238" s="1">
        <v>50.885307736708</v>
      </c>
      <c r="AH238" s="1">
        <v>0</v>
      </c>
      <c r="AJ238" s="1">
        <v>9.749692660619</v>
      </c>
      <c r="AL238" s="1">
        <v>5.791018273779001</v>
      </c>
      <c r="AN238" s="1">
        <v>10.313163656672002</v>
      </c>
      <c r="AP238" s="1">
        <v>0</v>
      </c>
      <c r="AR238" s="1">
        <v>0</v>
      </c>
      <c r="AT238" s="1">
        <v>0</v>
      </c>
      <c r="AV238" s="1">
        <v>0</v>
      </c>
      <c r="AX238" s="1">
        <v>0.090819150703</v>
      </c>
      <c r="AZ238" s="1">
        <v>28.527383810177</v>
      </c>
      <c r="BB238" s="27">
        <v>59.406005118433</v>
      </c>
      <c r="BD238" s="45">
        <v>0</v>
      </c>
      <c r="BF238" s="42">
        <v>97.45558139201</v>
      </c>
    </row>
    <row r="239" spans="1:58" ht="12.75">
      <c r="A239" t="s">
        <v>98</v>
      </c>
      <c r="B239" t="s">
        <v>592</v>
      </c>
      <c r="D239" s="1">
        <v>114.222476830991</v>
      </c>
      <c r="F239" s="1">
        <v>55.56288010434</v>
      </c>
      <c r="H239" s="1">
        <v>32.760941265553</v>
      </c>
      <c r="J239" s="1">
        <v>0</v>
      </c>
      <c r="L239" s="1">
        <v>3.729720533216</v>
      </c>
      <c r="N239" s="1">
        <v>3.354377753908</v>
      </c>
      <c r="P239" s="1">
        <v>6.002486464581</v>
      </c>
      <c r="R239" s="1">
        <v>0</v>
      </c>
      <c r="T239" s="1">
        <v>0</v>
      </c>
      <c r="V239" s="1">
        <v>0.080681335357</v>
      </c>
      <c r="X239" s="1">
        <v>7.286582751725001</v>
      </c>
      <c r="Z239" s="1">
        <v>0</v>
      </c>
      <c r="AB239" s="27">
        <v>2.34809</v>
      </c>
      <c r="AD239" s="1">
        <v>58.659596726650996</v>
      </c>
      <c r="AF239" s="1">
        <v>41.41488624002201</v>
      </c>
      <c r="AH239" s="1">
        <v>0</v>
      </c>
      <c r="AJ239" s="1">
        <v>3.679081210228</v>
      </c>
      <c r="AL239" s="1">
        <v>2.43443830519</v>
      </c>
      <c r="AN239" s="1">
        <v>5.908532335218999</v>
      </c>
      <c r="AP239" s="1">
        <v>0</v>
      </c>
      <c r="AR239" s="1">
        <v>0</v>
      </c>
      <c r="AT239" s="1">
        <v>0</v>
      </c>
      <c r="AV239" s="1">
        <v>0</v>
      </c>
      <c r="AX239" s="1">
        <v>0.059639304033</v>
      </c>
      <c r="AZ239" s="1">
        <v>5.163019331958</v>
      </c>
      <c r="BB239" s="27">
        <v>35.433520689434</v>
      </c>
      <c r="BD239" s="45">
        <v>0</v>
      </c>
      <c r="BF239" s="42">
        <v>54.260126972152</v>
      </c>
    </row>
    <row r="241" spans="1:58" ht="12.75">
      <c r="A241" t="s">
        <v>99</v>
      </c>
      <c r="B241" t="s">
        <v>593</v>
      </c>
      <c r="D241" s="1">
        <v>144.255926383329</v>
      </c>
      <c r="F241" s="1">
        <v>71.721390421745</v>
      </c>
      <c r="H241" s="1">
        <v>37.572000758512</v>
      </c>
      <c r="J241" s="1">
        <v>0</v>
      </c>
      <c r="L241" s="1">
        <v>4.739953194731</v>
      </c>
      <c r="N241" s="1">
        <v>5.482177646757</v>
      </c>
      <c r="P241" s="1">
        <v>7.924544593638</v>
      </c>
      <c r="R241" s="1">
        <v>0</v>
      </c>
      <c r="T241" s="1">
        <v>0</v>
      </c>
      <c r="V241" s="1">
        <v>0.10004485584299999</v>
      </c>
      <c r="X241" s="1">
        <v>12.008751372264</v>
      </c>
      <c r="Z241" s="1">
        <v>0</v>
      </c>
      <c r="AB241" s="27">
        <v>3.893918</v>
      </c>
      <c r="AD241" s="1">
        <v>72.534535961583</v>
      </c>
      <c r="AF241" s="1">
        <v>47.496808001055</v>
      </c>
      <c r="AH241" s="1">
        <v>0</v>
      </c>
      <c r="AJ241" s="1">
        <v>4.675597697144</v>
      </c>
      <c r="AL241" s="1">
        <v>3.9786882212570003</v>
      </c>
      <c r="AN241" s="1">
        <v>7.800505382175</v>
      </c>
      <c r="AP241" s="1">
        <v>0</v>
      </c>
      <c r="AR241" s="1">
        <v>0</v>
      </c>
      <c r="AT241" s="1">
        <v>0</v>
      </c>
      <c r="AV241" s="1">
        <v>0</v>
      </c>
      <c r="AX241" s="1">
        <v>0.073952737001</v>
      </c>
      <c r="AZ241" s="1">
        <v>8.508983922951</v>
      </c>
      <c r="BB241" s="27">
        <v>40.713468296752</v>
      </c>
      <c r="BD241" s="45">
        <v>0</v>
      </c>
      <c r="BF241" s="42">
        <v>67.094445764465</v>
      </c>
    </row>
    <row r="242" spans="1:58" ht="12.75">
      <c r="A242" t="s">
        <v>115</v>
      </c>
      <c r="B242" t="s">
        <v>594</v>
      </c>
      <c r="D242" s="1">
        <v>111.690158384792</v>
      </c>
      <c r="F242" s="1">
        <v>53.586543099981</v>
      </c>
      <c r="H242" s="1">
        <v>35.75636234325</v>
      </c>
      <c r="J242" s="1">
        <v>0</v>
      </c>
      <c r="L242" s="1">
        <v>0</v>
      </c>
      <c r="N242" s="1">
        <v>3.151716387255</v>
      </c>
      <c r="P242" s="1">
        <v>6.430651690894999</v>
      </c>
      <c r="R242" s="1">
        <v>0</v>
      </c>
      <c r="T242" s="1">
        <v>0</v>
      </c>
      <c r="V242" s="1">
        <v>0.081134283205</v>
      </c>
      <c r="X242" s="1">
        <v>5.962369395375999</v>
      </c>
      <c r="Z242" s="1">
        <v>0</v>
      </c>
      <c r="AB242" s="27">
        <v>2.204309</v>
      </c>
      <c r="AD242" s="1">
        <v>58.103615284811</v>
      </c>
      <c r="AF242" s="1">
        <v>45.201560809846995</v>
      </c>
      <c r="AH242" s="1">
        <v>0</v>
      </c>
      <c r="AJ242" s="1">
        <v>0</v>
      </c>
      <c r="AL242" s="1">
        <v>2.2873568998870004</v>
      </c>
      <c r="AN242" s="1">
        <v>6.32999569035</v>
      </c>
      <c r="AP242" s="1">
        <v>0</v>
      </c>
      <c r="AR242" s="1">
        <v>0</v>
      </c>
      <c r="AT242" s="1">
        <v>0</v>
      </c>
      <c r="AV242" s="1">
        <v>0</v>
      </c>
      <c r="AX242" s="1">
        <v>0.059974121179</v>
      </c>
      <c r="AZ242" s="1">
        <v>4.224727763549</v>
      </c>
      <c r="BB242" s="27">
        <v>41.082442169543995</v>
      </c>
      <c r="BD242" s="45">
        <v>0</v>
      </c>
      <c r="BF242" s="42">
        <v>53.745844138449996</v>
      </c>
    </row>
    <row r="244" ht="12.75">
      <c r="B244" t="s">
        <v>595</v>
      </c>
    </row>
    <row r="245" spans="1:58" ht="12.75">
      <c r="A245" t="s">
        <v>202</v>
      </c>
      <c r="B245" t="s">
        <v>596</v>
      </c>
      <c r="D245" s="1">
        <v>6.330453779303</v>
      </c>
      <c r="F245" s="1">
        <v>2.685308647347</v>
      </c>
      <c r="H245" s="1">
        <v>0</v>
      </c>
      <c r="J245" s="1">
        <v>2.513875035661</v>
      </c>
      <c r="L245" s="1">
        <v>0</v>
      </c>
      <c r="N245" s="1">
        <v>0.14082396184999998</v>
      </c>
      <c r="P245" s="1">
        <v>0</v>
      </c>
      <c r="R245" s="1">
        <v>0</v>
      </c>
      <c r="T245" s="1">
        <v>0.030609649836</v>
      </c>
      <c r="V245" s="1">
        <v>0</v>
      </c>
      <c r="X245" s="1">
        <v>0</v>
      </c>
      <c r="Z245" s="1">
        <v>0</v>
      </c>
      <c r="AB245" s="27">
        <v>0</v>
      </c>
      <c r="AD245" s="1">
        <v>3.6451451319559998</v>
      </c>
      <c r="AF245" s="1">
        <v>0</v>
      </c>
      <c r="AH245" s="1">
        <v>3.520315674139</v>
      </c>
      <c r="AJ245" s="1">
        <v>0</v>
      </c>
      <c r="AL245" s="1">
        <v>0.102202933649</v>
      </c>
      <c r="AN245" s="1">
        <v>0</v>
      </c>
      <c r="AP245" s="1">
        <v>0</v>
      </c>
      <c r="AR245" s="1">
        <v>0</v>
      </c>
      <c r="AT245" s="1">
        <v>0</v>
      </c>
      <c r="AV245" s="1">
        <v>0.022626524168</v>
      </c>
      <c r="AX245" s="1">
        <v>0</v>
      </c>
      <c r="AZ245" s="1">
        <v>0</v>
      </c>
      <c r="BB245" s="27">
        <v>-16.156078237004998</v>
      </c>
      <c r="BD245" s="45">
        <v>0.5</v>
      </c>
      <c r="BF245" s="42">
        <v>3.37175924706</v>
      </c>
    </row>
    <row r="246" spans="1:58" ht="12.75">
      <c r="A246" t="s">
        <v>204</v>
      </c>
      <c r="B246" t="s">
        <v>597</v>
      </c>
      <c r="D246" s="1">
        <v>2.4105558164149996</v>
      </c>
      <c r="F246" s="1">
        <v>1.044000566452</v>
      </c>
      <c r="H246" s="1">
        <v>0</v>
      </c>
      <c r="J246" s="1">
        <v>0.901759558925</v>
      </c>
      <c r="L246" s="1">
        <v>0</v>
      </c>
      <c r="N246" s="1">
        <v>0.10200395103900001</v>
      </c>
      <c r="P246" s="1">
        <v>0</v>
      </c>
      <c r="R246" s="1">
        <v>0</v>
      </c>
      <c r="T246" s="1">
        <v>0.040237056488</v>
      </c>
      <c r="V246" s="1">
        <v>0</v>
      </c>
      <c r="X246" s="1">
        <v>0</v>
      </c>
      <c r="Z246" s="1">
        <v>0</v>
      </c>
      <c r="AB246" s="27">
        <v>0</v>
      </c>
      <c r="AD246" s="1">
        <v>1.366555249962</v>
      </c>
      <c r="AF246" s="1">
        <v>0</v>
      </c>
      <c r="AH246" s="1">
        <v>1.2627828609440002</v>
      </c>
      <c r="AJ246" s="1">
        <v>0</v>
      </c>
      <c r="AL246" s="1">
        <v>0.074029326423</v>
      </c>
      <c r="AN246" s="1">
        <v>0</v>
      </c>
      <c r="AP246" s="1">
        <v>0</v>
      </c>
      <c r="AR246" s="1">
        <v>0</v>
      </c>
      <c r="AT246" s="1">
        <v>0</v>
      </c>
      <c r="AV246" s="1">
        <v>0.029743062594999998</v>
      </c>
      <c r="AX246" s="1">
        <v>0</v>
      </c>
      <c r="AZ246" s="1">
        <v>0</v>
      </c>
      <c r="BB246" s="27">
        <v>-6.917679491189</v>
      </c>
      <c r="BD246" s="45">
        <v>0.5</v>
      </c>
      <c r="BF246" s="42">
        <v>1.264063606215</v>
      </c>
    </row>
    <row r="247" spans="1:58" ht="12.75">
      <c r="A247" t="s">
        <v>203</v>
      </c>
      <c r="B247" t="s">
        <v>598</v>
      </c>
      <c r="D247" s="1">
        <v>1.829642529048</v>
      </c>
      <c r="F247" s="1">
        <v>0.817737851976</v>
      </c>
      <c r="H247" s="1">
        <v>0</v>
      </c>
      <c r="J247" s="1">
        <v>0.670460258391</v>
      </c>
      <c r="L247" s="1">
        <v>0</v>
      </c>
      <c r="N247" s="1">
        <v>0.067662395953</v>
      </c>
      <c r="P247" s="1">
        <v>0</v>
      </c>
      <c r="R247" s="1">
        <v>0</v>
      </c>
      <c r="T247" s="1">
        <v>0.032355197631</v>
      </c>
      <c r="V247" s="1">
        <v>0</v>
      </c>
      <c r="X247" s="1">
        <v>0</v>
      </c>
      <c r="Z247" s="1">
        <v>0</v>
      </c>
      <c r="AB247" s="27">
        <v>0.04726</v>
      </c>
      <c r="AD247" s="1">
        <v>1.011904677073</v>
      </c>
      <c r="AF247" s="1">
        <v>0</v>
      </c>
      <c r="AH247" s="1">
        <v>0.938881894693</v>
      </c>
      <c r="AJ247" s="1">
        <v>0</v>
      </c>
      <c r="AL247" s="1">
        <v>0.049105956637</v>
      </c>
      <c r="AN247" s="1">
        <v>0</v>
      </c>
      <c r="AP247" s="1">
        <v>0</v>
      </c>
      <c r="AR247" s="1">
        <v>0</v>
      </c>
      <c r="AT247" s="1">
        <v>0</v>
      </c>
      <c r="AV247" s="1">
        <v>0.023916825742000002</v>
      </c>
      <c r="AX247" s="1">
        <v>0</v>
      </c>
      <c r="AZ247" s="1">
        <v>0</v>
      </c>
      <c r="BB247" s="27">
        <v>-11.011909664022001</v>
      </c>
      <c r="BD247" s="45">
        <v>0.5</v>
      </c>
      <c r="BF247" s="42">
        <v>0.936011826292</v>
      </c>
    </row>
    <row r="248" spans="1:58" ht="12.75">
      <c r="A248" t="s">
        <v>205</v>
      </c>
      <c r="B248" t="s">
        <v>599</v>
      </c>
      <c r="D248" s="1">
        <v>5.427351112185001</v>
      </c>
      <c r="F248" s="1">
        <v>2.364945658984</v>
      </c>
      <c r="H248" s="1">
        <v>0</v>
      </c>
      <c r="J248" s="1">
        <v>2.0941447214299997</v>
      </c>
      <c r="L248" s="1">
        <v>0</v>
      </c>
      <c r="N248" s="1">
        <v>0.132503699272</v>
      </c>
      <c r="P248" s="1">
        <v>0</v>
      </c>
      <c r="R248" s="1">
        <v>0</v>
      </c>
      <c r="T248" s="1">
        <v>0.045585238282</v>
      </c>
      <c r="V248" s="1">
        <v>0</v>
      </c>
      <c r="X248" s="1">
        <v>0</v>
      </c>
      <c r="Z248" s="1">
        <v>0</v>
      </c>
      <c r="AB248" s="27">
        <v>0.092712</v>
      </c>
      <c r="AD248" s="1">
        <v>3.0624054532</v>
      </c>
      <c r="AF248" s="1">
        <v>0</v>
      </c>
      <c r="AH248" s="1">
        <v>2.9325445307300004</v>
      </c>
      <c r="AJ248" s="1">
        <v>0</v>
      </c>
      <c r="AL248" s="1">
        <v>0.09616450642999999</v>
      </c>
      <c r="AN248" s="1">
        <v>0</v>
      </c>
      <c r="AP248" s="1">
        <v>0</v>
      </c>
      <c r="AR248" s="1">
        <v>0</v>
      </c>
      <c r="AT248" s="1">
        <v>0</v>
      </c>
      <c r="AV248" s="1">
        <v>0.033696416039999996</v>
      </c>
      <c r="AX248" s="1">
        <v>0</v>
      </c>
      <c r="AZ248" s="1">
        <v>0</v>
      </c>
      <c r="BB248" s="27">
        <v>-25.012310358216</v>
      </c>
      <c r="BD248" s="45">
        <v>0.5</v>
      </c>
      <c r="BF248" s="42">
        <v>2.83272504421</v>
      </c>
    </row>
    <row r="250" ht="12.75">
      <c r="B250" t="s">
        <v>600</v>
      </c>
    </row>
    <row r="251" spans="1:58" ht="12.75">
      <c r="A251" t="s">
        <v>206</v>
      </c>
      <c r="B251" t="s">
        <v>601</v>
      </c>
      <c r="D251" s="1">
        <v>6.901322494598</v>
      </c>
      <c r="F251" s="1">
        <v>2.991860261314</v>
      </c>
      <c r="H251" s="1">
        <v>0</v>
      </c>
      <c r="J251" s="1">
        <v>2.570045153079</v>
      </c>
      <c r="L251" s="1">
        <v>0</v>
      </c>
      <c r="N251" s="1">
        <v>0.097831132907</v>
      </c>
      <c r="P251" s="1">
        <v>0</v>
      </c>
      <c r="R251" s="1">
        <v>0</v>
      </c>
      <c r="T251" s="1">
        <v>0.323983975329</v>
      </c>
      <c r="V251" s="1">
        <v>0</v>
      </c>
      <c r="X251" s="1">
        <v>0</v>
      </c>
      <c r="Z251" s="1">
        <v>0</v>
      </c>
      <c r="AB251" s="27">
        <v>0</v>
      </c>
      <c r="AD251" s="1">
        <v>3.909462233283</v>
      </c>
      <c r="AF251" s="1">
        <v>0</v>
      </c>
      <c r="AH251" s="1">
        <v>3.5989737386639997</v>
      </c>
      <c r="AJ251" s="1">
        <v>0</v>
      </c>
      <c r="AL251" s="1">
        <v>0.071000905343</v>
      </c>
      <c r="AN251" s="1">
        <v>0</v>
      </c>
      <c r="AP251" s="1">
        <v>0</v>
      </c>
      <c r="AR251" s="1">
        <v>0</v>
      </c>
      <c r="AT251" s="1">
        <v>0</v>
      </c>
      <c r="AV251" s="1">
        <v>0.239487589276</v>
      </c>
      <c r="AX251" s="1">
        <v>0</v>
      </c>
      <c r="AZ251" s="1">
        <v>0</v>
      </c>
      <c r="BB251" s="27">
        <v>-33.823050926662994</v>
      </c>
      <c r="BD251" s="45">
        <v>0.5</v>
      </c>
      <c r="BF251" s="42">
        <v>3.616252565787</v>
      </c>
    </row>
    <row r="252" spans="1:58" ht="12.75">
      <c r="A252" t="s">
        <v>207</v>
      </c>
      <c r="B252" t="s">
        <v>602</v>
      </c>
      <c r="D252" s="1">
        <v>3.933284814104</v>
      </c>
      <c r="F252" s="1">
        <v>1.676350108224</v>
      </c>
      <c r="H252" s="1">
        <v>0</v>
      </c>
      <c r="J252" s="1">
        <v>1.561760631207</v>
      </c>
      <c r="L252" s="1">
        <v>0</v>
      </c>
      <c r="N252" s="1">
        <v>0.057763198045</v>
      </c>
      <c r="P252" s="1">
        <v>0</v>
      </c>
      <c r="R252" s="1">
        <v>0</v>
      </c>
      <c r="T252" s="1">
        <v>0.037872102502</v>
      </c>
      <c r="V252" s="1">
        <v>0</v>
      </c>
      <c r="X252" s="1">
        <v>0</v>
      </c>
      <c r="Z252" s="1">
        <v>0.018954176471</v>
      </c>
      <c r="AB252" s="27">
        <v>0</v>
      </c>
      <c r="AD252" s="1">
        <v>2.25693470588</v>
      </c>
      <c r="AF252" s="1">
        <v>0</v>
      </c>
      <c r="AH252" s="1">
        <v>2.187018189567</v>
      </c>
      <c r="AJ252" s="1">
        <v>0</v>
      </c>
      <c r="AL252" s="1">
        <v>0.041921617739</v>
      </c>
      <c r="AN252" s="1">
        <v>0</v>
      </c>
      <c r="AP252" s="1">
        <v>0</v>
      </c>
      <c r="AR252" s="1">
        <v>0</v>
      </c>
      <c r="AT252" s="1">
        <v>0</v>
      </c>
      <c r="AV252" s="1">
        <v>0.027994898573999998</v>
      </c>
      <c r="AX252" s="1">
        <v>0</v>
      </c>
      <c r="AZ252" s="1">
        <v>0</v>
      </c>
      <c r="BB252" s="27">
        <v>-4.782755224815</v>
      </c>
      <c r="BD252" s="45">
        <v>0.5</v>
      </c>
      <c r="BF252" s="42">
        <v>2.087664602939</v>
      </c>
    </row>
    <row r="253" spans="1:58" ht="12.75">
      <c r="A253" t="s">
        <v>208</v>
      </c>
      <c r="B253" t="s">
        <v>603</v>
      </c>
      <c r="D253" s="1">
        <v>5.877833886864</v>
      </c>
      <c r="F253" s="1">
        <v>2.489936902241</v>
      </c>
      <c r="H253" s="1">
        <v>0</v>
      </c>
      <c r="J253" s="1">
        <v>2.342535232819</v>
      </c>
      <c r="L253" s="1">
        <v>0</v>
      </c>
      <c r="N253" s="1">
        <v>0.10716461293400001</v>
      </c>
      <c r="P253" s="1">
        <v>0</v>
      </c>
      <c r="R253" s="1">
        <v>0</v>
      </c>
      <c r="T253" s="1">
        <v>0.040237056488</v>
      </c>
      <c r="V253" s="1">
        <v>0</v>
      </c>
      <c r="X253" s="1">
        <v>0</v>
      </c>
      <c r="Z253" s="1">
        <v>0</v>
      </c>
      <c r="AB253" s="27">
        <v>0</v>
      </c>
      <c r="AD253" s="1">
        <v>3.387896984623</v>
      </c>
      <c r="AF253" s="1">
        <v>0</v>
      </c>
      <c r="AH253" s="1">
        <v>3.280379247312</v>
      </c>
      <c r="AJ253" s="1">
        <v>0</v>
      </c>
      <c r="AL253" s="1">
        <v>0.077774674717</v>
      </c>
      <c r="AN253" s="1">
        <v>0</v>
      </c>
      <c r="AP253" s="1">
        <v>0</v>
      </c>
      <c r="AR253" s="1">
        <v>0</v>
      </c>
      <c r="AT253" s="1">
        <v>0</v>
      </c>
      <c r="AV253" s="1">
        <v>0.029743062594999998</v>
      </c>
      <c r="AX253" s="1">
        <v>0</v>
      </c>
      <c r="AZ253" s="1">
        <v>0</v>
      </c>
      <c r="BB253" s="27">
        <v>-6.389567409214</v>
      </c>
      <c r="BD253" s="45">
        <v>0.5</v>
      </c>
      <c r="BF253" s="42">
        <v>3.133804710776</v>
      </c>
    </row>
    <row r="254" spans="1:58" ht="12.75">
      <c r="A254" t="s">
        <v>401</v>
      </c>
      <c r="B254" t="s">
        <v>604</v>
      </c>
      <c r="D254" s="1">
        <v>7.269353053364999</v>
      </c>
      <c r="F254" s="1">
        <v>3.0745334711770003</v>
      </c>
      <c r="H254" s="1">
        <v>0</v>
      </c>
      <c r="J254" s="1">
        <v>2.914976633945</v>
      </c>
      <c r="L254" s="1">
        <v>0</v>
      </c>
      <c r="N254" s="1">
        <v>0.106442039534</v>
      </c>
      <c r="P254" s="1">
        <v>0</v>
      </c>
      <c r="R254" s="1">
        <v>0</v>
      </c>
      <c r="T254" s="1">
        <v>0.048118915345</v>
      </c>
      <c r="V254" s="1">
        <v>0</v>
      </c>
      <c r="X254" s="1">
        <v>0</v>
      </c>
      <c r="Z254" s="1">
        <v>0.004995882353</v>
      </c>
      <c r="AB254" s="27">
        <v>0</v>
      </c>
      <c r="AD254" s="1">
        <v>4.194819582188</v>
      </c>
      <c r="AF254" s="1">
        <v>0</v>
      </c>
      <c r="AH254" s="1">
        <v>4.082000015378</v>
      </c>
      <c r="AJ254" s="1">
        <v>0</v>
      </c>
      <c r="AL254" s="1">
        <v>0.077250267363</v>
      </c>
      <c r="AN254" s="1">
        <v>0</v>
      </c>
      <c r="AP254" s="1">
        <v>0</v>
      </c>
      <c r="AR254" s="1">
        <v>0</v>
      </c>
      <c r="AT254" s="1">
        <v>0</v>
      </c>
      <c r="AV254" s="1">
        <v>0.035569299447</v>
      </c>
      <c r="AX254" s="1">
        <v>0</v>
      </c>
      <c r="AZ254" s="1">
        <v>0</v>
      </c>
      <c r="BB254" s="27">
        <v>-18.987443594084</v>
      </c>
      <c r="BD254" s="45">
        <v>0.5</v>
      </c>
      <c r="BF254" s="42">
        <v>3.880208113524</v>
      </c>
    </row>
    <row r="255" spans="1:58" ht="12.75">
      <c r="A255" t="s">
        <v>209</v>
      </c>
      <c r="B255" t="s">
        <v>605</v>
      </c>
      <c r="D255" s="1">
        <v>4.229550225032</v>
      </c>
      <c r="F255" s="1">
        <v>1.80691465781</v>
      </c>
      <c r="H255" s="1">
        <v>0</v>
      </c>
      <c r="J255" s="1">
        <v>1.663207171179</v>
      </c>
      <c r="L255" s="1">
        <v>0</v>
      </c>
      <c r="N255" s="1">
        <v>0.099969442696</v>
      </c>
      <c r="P255" s="1">
        <v>0</v>
      </c>
      <c r="R255" s="1">
        <v>0</v>
      </c>
      <c r="T255" s="1">
        <v>0.02841398511</v>
      </c>
      <c r="V255" s="1">
        <v>0</v>
      </c>
      <c r="X255" s="1">
        <v>0</v>
      </c>
      <c r="Z255" s="1">
        <v>0.015324058824</v>
      </c>
      <c r="AB255" s="27">
        <v>0</v>
      </c>
      <c r="AD255" s="1">
        <v>2.422635567222</v>
      </c>
      <c r="AF255" s="1">
        <v>0</v>
      </c>
      <c r="AH255" s="1">
        <v>2.329079286355</v>
      </c>
      <c r="AJ255" s="1">
        <v>0</v>
      </c>
      <c r="AL255" s="1">
        <v>0.072552782812</v>
      </c>
      <c r="AN255" s="1">
        <v>0</v>
      </c>
      <c r="AP255" s="1">
        <v>0</v>
      </c>
      <c r="AR255" s="1">
        <v>0</v>
      </c>
      <c r="AT255" s="1">
        <v>0</v>
      </c>
      <c r="AV255" s="1">
        <v>0.021003498056</v>
      </c>
      <c r="AX255" s="1">
        <v>0</v>
      </c>
      <c r="AZ255" s="1">
        <v>0</v>
      </c>
      <c r="BB255" s="27">
        <v>-24.25083941338</v>
      </c>
      <c r="BD255" s="45">
        <v>0.5</v>
      </c>
      <c r="BF255" s="42">
        <v>2.240937899681</v>
      </c>
    </row>
    <row r="257" ht="12.75">
      <c r="B257" t="s">
        <v>606</v>
      </c>
    </row>
    <row r="258" spans="1:58" ht="12.75">
      <c r="A258" t="s">
        <v>210</v>
      </c>
      <c r="B258" t="s">
        <v>607</v>
      </c>
      <c r="D258" s="1">
        <v>5.825373680353</v>
      </c>
      <c r="F258" s="1">
        <v>2.479826633423</v>
      </c>
      <c r="H258" s="1">
        <v>0</v>
      </c>
      <c r="J258" s="1">
        <v>2.3316329936509996</v>
      </c>
      <c r="L258" s="1">
        <v>0</v>
      </c>
      <c r="N258" s="1">
        <v>0.06583376047799999</v>
      </c>
      <c r="P258" s="1">
        <v>0</v>
      </c>
      <c r="R258" s="1">
        <v>0</v>
      </c>
      <c r="T258" s="1">
        <v>0.044177702824</v>
      </c>
      <c r="V258" s="1">
        <v>0</v>
      </c>
      <c r="X258" s="1">
        <v>0</v>
      </c>
      <c r="Z258" s="1">
        <v>0.038182176471</v>
      </c>
      <c r="AB258" s="27">
        <v>0</v>
      </c>
      <c r="AD258" s="1">
        <v>3.34554704693</v>
      </c>
      <c r="AF258" s="1">
        <v>0</v>
      </c>
      <c r="AH258" s="1">
        <v>3.2651122499930003</v>
      </c>
      <c r="AJ258" s="1">
        <v>0</v>
      </c>
      <c r="AL258" s="1">
        <v>0.047778825177</v>
      </c>
      <c r="AN258" s="1">
        <v>0</v>
      </c>
      <c r="AP258" s="1">
        <v>0</v>
      </c>
      <c r="AR258" s="1">
        <v>0</v>
      </c>
      <c r="AT258" s="1">
        <v>0</v>
      </c>
      <c r="AV258" s="1">
        <v>0.03265597176</v>
      </c>
      <c r="AX258" s="1">
        <v>0</v>
      </c>
      <c r="AZ258" s="1">
        <v>0</v>
      </c>
      <c r="BB258" s="27">
        <v>-6.951952923739</v>
      </c>
      <c r="BD258" s="45">
        <v>0.5</v>
      </c>
      <c r="BF258" s="42">
        <v>3.09463101841</v>
      </c>
    </row>
    <row r="259" spans="1:58" ht="12.75">
      <c r="A259" t="s">
        <v>211</v>
      </c>
      <c r="B259" t="s">
        <v>608</v>
      </c>
      <c r="D259" s="1">
        <v>4.964738241104</v>
      </c>
      <c r="F259" s="1">
        <v>2.1006951946820003</v>
      </c>
      <c r="H259" s="1">
        <v>0</v>
      </c>
      <c r="J259" s="1">
        <v>1.984488773508</v>
      </c>
      <c r="L259" s="1">
        <v>0</v>
      </c>
      <c r="N259" s="1">
        <v>0.062739324035</v>
      </c>
      <c r="P259" s="1">
        <v>0</v>
      </c>
      <c r="R259" s="1">
        <v>0</v>
      </c>
      <c r="T259" s="1">
        <v>0.053467097139</v>
      </c>
      <c r="V259" s="1">
        <v>0</v>
      </c>
      <c r="X259" s="1">
        <v>0</v>
      </c>
      <c r="Z259" s="1">
        <v>0</v>
      </c>
      <c r="AB259" s="27">
        <v>0</v>
      </c>
      <c r="AD259" s="1">
        <v>2.864043046422</v>
      </c>
      <c r="AF259" s="1">
        <v>0</v>
      </c>
      <c r="AH259" s="1">
        <v>2.7789873543560004</v>
      </c>
      <c r="AJ259" s="1">
        <v>0</v>
      </c>
      <c r="AL259" s="1">
        <v>0.045533039174</v>
      </c>
      <c r="AN259" s="1">
        <v>0</v>
      </c>
      <c r="AP259" s="1">
        <v>0</v>
      </c>
      <c r="AR259" s="1">
        <v>0</v>
      </c>
      <c r="AT259" s="1">
        <v>0</v>
      </c>
      <c r="AV259" s="1">
        <v>0.039522652892</v>
      </c>
      <c r="AX259" s="1">
        <v>0</v>
      </c>
      <c r="AZ259" s="1">
        <v>0</v>
      </c>
      <c r="BB259" s="27">
        <v>-6.332707585371</v>
      </c>
      <c r="BD259" s="45">
        <v>0.5</v>
      </c>
      <c r="BF259" s="42">
        <v>2.64923981794</v>
      </c>
    </row>
    <row r="260" spans="1:58" ht="12.75">
      <c r="A260" t="s">
        <v>212</v>
      </c>
      <c r="B260" t="s">
        <v>609</v>
      </c>
      <c r="D260" s="1">
        <v>5.386367457078999</v>
      </c>
      <c r="F260" s="1">
        <v>2.334068002005</v>
      </c>
      <c r="H260" s="1">
        <v>0</v>
      </c>
      <c r="J260" s="1">
        <v>2.109630009755</v>
      </c>
      <c r="L260" s="1">
        <v>0</v>
      </c>
      <c r="N260" s="1">
        <v>0.09672737752999999</v>
      </c>
      <c r="P260" s="1">
        <v>0</v>
      </c>
      <c r="R260" s="1">
        <v>0</v>
      </c>
      <c r="T260" s="1">
        <v>0.037703379426</v>
      </c>
      <c r="V260" s="1">
        <v>0</v>
      </c>
      <c r="X260" s="1">
        <v>0</v>
      </c>
      <c r="Z260" s="1">
        <v>0.021548235293999997</v>
      </c>
      <c r="AB260" s="27">
        <v>0.068459</v>
      </c>
      <c r="AD260" s="1">
        <v>3.0522994550740004</v>
      </c>
      <c r="AF260" s="1">
        <v>0</v>
      </c>
      <c r="AH260" s="1">
        <v>2.954229420565</v>
      </c>
      <c r="AJ260" s="1">
        <v>0</v>
      </c>
      <c r="AL260" s="1">
        <v>0.070199855322</v>
      </c>
      <c r="AN260" s="1">
        <v>0</v>
      </c>
      <c r="AP260" s="1">
        <v>0</v>
      </c>
      <c r="AR260" s="1">
        <v>0</v>
      </c>
      <c r="AT260" s="1">
        <v>0</v>
      </c>
      <c r="AV260" s="1">
        <v>0.027870179187</v>
      </c>
      <c r="AX260" s="1">
        <v>0</v>
      </c>
      <c r="AZ260" s="1">
        <v>0</v>
      </c>
      <c r="BB260" s="27">
        <v>-13.558370148418</v>
      </c>
      <c r="BD260" s="45">
        <v>0.5</v>
      </c>
      <c r="BF260" s="42">
        <v>2.823376995944</v>
      </c>
    </row>
    <row r="261" spans="1:58" ht="12.75">
      <c r="A261" t="s">
        <v>213</v>
      </c>
      <c r="B261" t="s">
        <v>610</v>
      </c>
      <c r="D261" s="1">
        <v>4.003015800714</v>
      </c>
      <c r="F261" s="1">
        <v>1.6950690509639998</v>
      </c>
      <c r="H261" s="1">
        <v>0</v>
      </c>
      <c r="J261" s="1">
        <v>1.603142029305</v>
      </c>
      <c r="L261" s="1">
        <v>0</v>
      </c>
      <c r="N261" s="1">
        <v>0.057838742431</v>
      </c>
      <c r="P261" s="1">
        <v>0</v>
      </c>
      <c r="R261" s="1">
        <v>0</v>
      </c>
      <c r="T261" s="1">
        <v>0.02841398511</v>
      </c>
      <c r="V261" s="1">
        <v>0</v>
      </c>
      <c r="X261" s="1">
        <v>0</v>
      </c>
      <c r="Z261" s="1">
        <v>0.005674294117999999</v>
      </c>
      <c r="AB261" s="27">
        <v>0</v>
      </c>
      <c r="AD261" s="1">
        <v>2.30794674975</v>
      </c>
      <c r="AF261" s="1">
        <v>0</v>
      </c>
      <c r="AH261" s="1">
        <v>2.244966807648</v>
      </c>
      <c r="AJ261" s="1">
        <v>0</v>
      </c>
      <c r="AL261" s="1">
        <v>0.041976444046999996</v>
      </c>
      <c r="AN261" s="1">
        <v>0</v>
      </c>
      <c r="AP261" s="1">
        <v>0</v>
      </c>
      <c r="AR261" s="1">
        <v>0</v>
      </c>
      <c r="AT261" s="1">
        <v>0</v>
      </c>
      <c r="AV261" s="1">
        <v>0.021003498056</v>
      </c>
      <c r="AX261" s="1">
        <v>0</v>
      </c>
      <c r="AZ261" s="1">
        <v>0</v>
      </c>
      <c r="BB261" s="27">
        <v>-14.339664916525</v>
      </c>
      <c r="BD261" s="45">
        <v>0.5</v>
      </c>
      <c r="BF261" s="42">
        <v>2.134850743519</v>
      </c>
    </row>
    <row r="262" spans="1:58" ht="12.75">
      <c r="A262" t="s">
        <v>214</v>
      </c>
      <c r="B262" t="s">
        <v>611</v>
      </c>
      <c r="D262" s="1">
        <v>2.829676094294</v>
      </c>
      <c r="F262" s="1">
        <v>1.259551231974</v>
      </c>
      <c r="H262" s="1">
        <v>0</v>
      </c>
      <c r="J262" s="1">
        <v>1.056501249269</v>
      </c>
      <c r="L262" s="1">
        <v>0</v>
      </c>
      <c r="N262" s="1">
        <v>0.051809608438000004</v>
      </c>
      <c r="P262" s="1">
        <v>0</v>
      </c>
      <c r="R262" s="1">
        <v>0</v>
      </c>
      <c r="T262" s="1">
        <v>0.071764491915</v>
      </c>
      <c r="V262" s="1">
        <v>0</v>
      </c>
      <c r="X262" s="1">
        <v>0</v>
      </c>
      <c r="Z262" s="1">
        <v>0.07947588235299999</v>
      </c>
      <c r="AB262" s="27">
        <v>0</v>
      </c>
      <c r="AD262" s="1">
        <v>1.570124862319</v>
      </c>
      <c r="AF262" s="1">
        <v>0</v>
      </c>
      <c r="AH262" s="1">
        <v>1.479476049839</v>
      </c>
      <c r="AJ262" s="1">
        <v>0</v>
      </c>
      <c r="AL262" s="1">
        <v>0.037600802477</v>
      </c>
      <c r="AN262" s="1">
        <v>0</v>
      </c>
      <c r="AP262" s="1">
        <v>0</v>
      </c>
      <c r="AR262" s="1">
        <v>0</v>
      </c>
      <c r="AT262" s="1">
        <v>0</v>
      </c>
      <c r="AV262" s="1">
        <v>0.053048010004</v>
      </c>
      <c r="AX262" s="1">
        <v>0</v>
      </c>
      <c r="AZ262" s="1">
        <v>0</v>
      </c>
      <c r="BB262" s="27">
        <v>-6.468038111537</v>
      </c>
      <c r="BD262" s="45">
        <v>0.5</v>
      </c>
      <c r="BF262" s="42">
        <v>1.452365497645</v>
      </c>
    </row>
    <row r="263" spans="1:58" ht="12.75">
      <c r="A263" t="s">
        <v>215</v>
      </c>
      <c r="B263" t="s">
        <v>612</v>
      </c>
      <c r="D263" s="1">
        <v>3.7364612519029996</v>
      </c>
      <c r="F263" s="1">
        <v>1.678081408788</v>
      </c>
      <c r="H263" s="1">
        <v>0</v>
      </c>
      <c r="J263" s="1">
        <v>1.389083875698</v>
      </c>
      <c r="L263" s="1">
        <v>0</v>
      </c>
      <c r="N263" s="1">
        <v>0.11753380072299999</v>
      </c>
      <c r="P263" s="1">
        <v>0</v>
      </c>
      <c r="R263" s="1">
        <v>0</v>
      </c>
      <c r="T263" s="1">
        <v>0.037703379426</v>
      </c>
      <c r="V263" s="1">
        <v>0</v>
      </c>
      <c r="X263" s="1">
        <v>0</v>
      </c>
      <c r="Z263" s="1">
        <v>0.050847352941</v>
      </c>
      <c r="AB263" s="27">
        <v>0.082913</v>
      </c>
      <c r="AD263" s="1">
        <v>2.058379843116</v>
      </c>
      <c r="AF263" s="1">
        <v>0</v>
      </c>
      <c r="AH263" s="1">
        <v>1.945209555346</v>
      </c>
      <c r="AJ263" s="1">
        <v>0</v>
      </c>
      <c r="AL263" s="1">
        <v>0.085300108582</v>
      </c>
      <c r="AN263" s="1">
        <v>0</v>
      </c>
      <c r="AP263" s="1">
        <v>0</v>
      </c>
      <c r="AR263" s="1">
        <v>0</v>
      </c>
      <c r="AT263" s="1">
        <v>0</v>
      </c>
      <c r="AV263" s="1">
        <v>0.027870179187</v>
      </c>
      <c r="AX263" s="1">
        <v>0</v>
      </c>
      <c r="AZ263" s="1">
        <v>0</v>
      </c>
      <c r="BB263" s="27">
        <v>-14.221681045957999</v>
      </c>
      <c r="BD263" s="45">
        <v>0.5</v>
      </c>
      <c r="BF263" s="42">
        <v>1.904001354882</v>
      </c>
    </row>
    <row r="265" ht="12.75">
      <c r="B265" t="s">
        <v>613</v>
      </c>
    </row>
    <row r="266" spans="1:58" ht="12.75">
      <c r="A266" t="s">
        <v>216</v>
      </c>
      <c r="B266" t="s">
        <v>614</v>
      </c>
      <c r="D266" s="1">
        <v>5.182004595724</v>
      </c>
      <c r="F266" s="1">
        <v>2.232974163633</v>
      </c>
      <c r="H266" s="1">
        <v>0</v>
      </c>
      <c r="J266" s="1">
        <v>2.035917062671</v>
      </c>
      <c r="L266" s="1">
        <v>0</v>
      </c>
      <c r="N266" s="1">
        <v>0.090071398138</v>
      </c>
      <c r="P266" s="1">
        <v>0</v>
      </c>
      <c r="R266" s="1">
        <v>0</v>
      </c>
      <c r="T266" s="1">
        <v>0.044177702824</v>
      </c>
      <c r="V266" s="1">
        <v>0</v>
      </c>
      <c r="X266" s="1">
        <v>0</v>
      </c>
      <c r="Z266" s="1">
        <v>0</v>
      </c>
      <c r="AB266" s="27">
        <v>0.062808</v>
      </c>
      <c r="AD266" s="1">
        <v>2.949030432091</v>
      </c>
      <c r="AF266" s="1">
        <v>0</v>
      </c>
      <c r="AH266" s="1">
        <v>2.851005179374</v>
      </c>
      <c r="AJ266" s="1">
        <v>0</v>
      </c>
      <c r="AL266" s="1">
        <v>0.065369280956</v>
      </c>
      <c r="AN266" s="1">
        <v>0</v>
      </c>
      <c r="AP266" s="1">
        <v>0</v>
      </c>
      <c r="AR266" s="1">
        <v>0</v>
      </c>
      <c r="AT266" s="1">
        <v>0</v>
      </c>
      <c r="AV266" s="1">
        <v>0.03265597176</v>
      </c>
      <c r="AX266" s="1">
        <v>0</v>
      </c>
      <c r="AZ266" s="1">
        <v>0</v>
      </c>
      <c r="BB266" s="27">
        <v>-9.126825167413</v>
      </c>
      <c r="BD266" s="45">
        <v>0.5</v>
      </c>
      <c r="BF266" s="42">
        <v>2.727853149684</v>
      </c>
    </row>
    <row r="267" spans="1:58" ht="12.75">
      <c r="A267" t="s">
        <v>217</v>
      </c>
      <c r="B267" t="s">
        <v>615</v>
      </c>
      <c r="D267" s="1">
        <v>4.665221839508</v>
      </c>
      <c r="F267" s="1">
        <v>1.9870207969470002</v>
      </c>
      <c r="H267" s="1">
        <v>0</v>
      </c>
      <c r="J267" s="1">
        <v>1.8705831578079999</v>
      </c>
      <c r="L267" s="1">
        <v>0</v>
      </c>
      <c r="N267" s="1">
        <v>0.051971654028999996</v>
      </c>
      <c r="P267" s="1">
        <v>0</v>
      </c>
      <c r="R267" s="1">
        <v>0</v>
      </c>
      <c r="T267" s="1">
        <v>0.02841398511</v>
      </c>
      <c r="V267" s="1">
        <v>0</v>
      </c>
      <c r="X267" s="1">
        <v>0</v>
      </c>
      <c r="Z267" s="1">
        <v>0</v>
      </c>
      <c r="AB267" s="27">
        <v>0.036052</v>
      </c>
      <c r="AD267" s="1">
        <v>2.678201042561</v>
      </c>
      <c r="AF267" s="1">
        <v>0</v>
      </c>
      <c r="AH267" s="1">
        <v>2.619479137506</v>
      </c>
      <c r="AJ267" s="1">
        <v>0</v>
      </c>
      <c r="AL267" s="1">
        <v>0.037718406999</v>
      </c>
      <c r="AN267" s="1">
        <v>0</v>
      </c>
      <c r="AP267" s="1">
        <v>0</v>
      </c>
      <c r="AR267" s="1">
        <v>0</v>
      </c>
      <c r="AT267" s="1">
        <v>0</v>
      </c>
      <c r="AV267" s="1">
        <v>0.021003498056</v>
      </c>
      <c r="AX267" s="1">
        <v>0</v>
      </c>
      <c r="AZ267" s="1">
        <v>0</v>
      </c>
      <c r="BB267" s="27">
        <v>-5.623898439177</v>
      </c>
      <c r="BD267" s="45">
        <v>0.5</v>
      </c>
      <c r="BF267" s="42">
        <v>2.477335964369</v>
      </c>
    </row>
    <row r="268" spans="1:58" ht="12.75">
      <c r="A268" t="s">
        <v>218</v>
      </c>
      <c r="B268" t="s">
        <v>616</v>
      </c>
      <c r="D268" s="1">
        <v>5.346345485539</v>
      </c>
      <c r="F268" s="1">
        <v>2.258955746456</v>
      </c>
      <c r="H268" s="1">
        <v>0</v>
      </c>
      <c r="J268" s="1">
        <v>2.145414239695</v>
      </c>
      <c r="L268" s="1">
        <v>0</v>
      </c>
      <c r="N268" s="1">
        <v>0.065422591417</v>
      </c>
      <c r="P268" s="1">
        <v>0</v>
      </c>
      <c r="R268" s="1">
        <v>0</v>
      </c>
      <c r="T268" s="1">
        <v>0.048118915345</v>
      </c>
      <c r="V268" s="1">
        <v>0</v>
      </c>
      <c r="X268" s="1">
        <v>0</v>
      </c>
      <c r="Z268" s="1">
        <v>0</v>
      </c>
      <c r="AB268" s="27">
        <v>0</v>
      </c>
      <c r="AD268" s="1">
        <v>3.087389739083</v>
      </c>
      <c r="AF268" s="1">
        <v>0</v>
      </c>
      <c r="AH268" s="1">
        <v>3.00434002024</v>
      </c>
      <c r="AJ268" s="1">
        <v>0</v>
      </c>
      <c r="AL268" s="1">
        <v>0.047480419396</v>
      </c>
      <c r="AN268" s="1">
        <v>0</v>
      </c>
      <c r="AP268" s="1">
        <v>0</v>
      </c>
      <c r="AR268" s="1">
        <v>0</v>
      </c>
      <c r="AT268" s="1">
        <v>0</v>
      </c>
      <c r="AV268" s="1">
        <v>0.035569299447</v>
      </c>
      <c r="AX268" s="1">
        <v>0</v>
      </c>
      <c r="AZ268" s="1">
        <v>0</v>
      </c>
      <c r="BB268" s="27">
        <v>-11.141328734335</v>
      </c>
      <c r="BD268" s="45">
        <v>0.5</v>
      </c>
      <c r="BF268" s="42">
        <v>2.8558355086520004</v>
      </c>
    </row>
    <row r="269" spans="1:58" ht="12.75">
      <c r="A269" t="s">
        <v>223</v>
      </c>
      <c r="B269" t="s">
        <v>617</v>
      </c>
      <c r="D269" s="1">
        <v>2.808509734991</v>
      </c>
      <c r="F269" s="1">
        <v>1.275482068772</v>
      </c>
      <c r="H269" s="1">
        <v>0</v>
      </c>
      <c r="J269" s="1">
        <v>1.010359966334</v>
      </c>
      <c r="L269" s="1">
        <v>0</v>
      </c>
      <c r="N269" s="1">
        <v>0.081696928138</v>
      </c>
      <c r="P269" s="1">
        <v>0</v>
      </c>
      <c r="R269" s="1">
        <v>0</v>
      </c>
      <c r="T269" s="1">
        <v>0.07964635077099999</v>
      </c>
      <c r="V269" s="1">
        <v>0</v>
      </c>
      <c r="X269" s="1">
        <v>0</v>
      </c>
      <c r="Z269" s="1">
        <v>0.047051823529</v>
      </c>
      <c r="AB269" s="27">
        <v>0.056727</v>
      </c>
      <c r="AD269" s="1">
        <v>1.533027666218</v>
      </c>
      <c r="AF269" s="1">
        <v>0</v>
      </c>
      <c r="AH269" s="1">
        <v>1.414861906639</v>
      </c>
      <c r="AJ269" s="1">
        <v>0</v>
      </c>
      <c r="AL269" s="1">
        <v>0.059291512723</v>
      </c>
      <c r="AN269" s="1">
        <v>0</v>
      </c>
      <c r="AP269" s="1">
        <v>0</v>
      </c>
      <c r="AR269" s="1">
        <v>0</v>
      </c>
      <c r="AT269" s="1">
        <v>0</v>
      </c>
      <c r="AV269" s="1">
        <v>0.058874246856</v>
      </c>
      <c r="AX269" s="1">
        <v>0</v>
      </c>
      <c r="AZ269" s="1">
        <v>0</v>
      </c>
      <c r="BB269" s="27">
        <v>-5.505837078912</v>
      </c>
      <c r="BD269" s="45">
        <v>0.5</v>
      </c>
      <c r="BF269" s="42">
        <v>1.418050591252</v>
      </c>
    </row>
    <row r="270" spans="1:58" ht="12.75">
      <c r="A270" t="s">
        <v>219</v>
      </c>
      <c r="B270" t="s">
        <v>618</v>
      </c>
      <c r="D270" s="1">
        <v>5.342255026904</v>
      </c>
      <c r="F270" s="1">
        <v>2.300075993695</v>
      </c>
      <c r="H270" s="1">
        <v>0</v>
      </c>
      <c r="J270" s="1">
        <v>2.098984809709</v>
      </c>
      <c r="L270" s="1">
        <v>0</v>
      </c>
      <c r="N270" s="1">
        <v>0.084686409785</v>
      </c>
      <c r="P270" s="1">
        <v>0</v>
      </c>
      <c r="R270" s="1">
        <v>0</v>
      </c>
      <c r="T270" s="1">
        <v>0.056000774201</v>
      </c>
      <c r="V270" s="1">
        <v>0</v>
      </c>
      <c r="X270" s="1">
        <v>0</v>
      </c>
      <c r="Z270" s="1">
        <v>0</v>
      </c>
      <c r="AB270" s="27">
        <v>0.060404</v>
      </c>
      <c r="AD270" s="1">
        <v>3.042179033209</v>
      </c>
      <c r="AF270" s="1">
        <v>0</v>
      </c>
      <c r="AH270" s="1">
        <v>2.939322369083</v>
      </c>
      <c r="AJ270" s="1">
        <v>0</v>
      </c>
      <c r="AL270" s="1">
        <v>0.061461127826</v>
      </c>
      <c r="AN270" s="1">
        <v>0</v>
      </c>
      <c r="AP270" s="1">
        <v>0</v>
      </c>
      <c r="AR270" s="1">
        <v>0</v>
      </c>
      <c r="AT270" s="1">
        <v>0</v>
      </c>
      <c r="AV270" s="1">
        <v>0.041395536299</v>
      </c>
      <c r="AX270" s="1">
        <v>0</v>
      </c>
      <c r="AZ270" s="1">
        <v>0</v>
      </c>
      <c r="BB270" s="27">
        <v>-6.624478469855</v>
      </c>
      <c r="BD270" s="45">
        <v>0.5</v>
      </c>
      <c r="BF270" s="42">
        <v>2.8140156057179997</v>
      </c>
    </row>
    <row r="271" spans="1:58" ht="12.75">
      <c r="A271" t="s">
        <v>220</v>
      </c>
      <c r="B271" t="s">
        <v>619</v>
      </c>
      <c r="D271" s="1">
        <v>3.8442570629460002</v>
      </c>
      <c r="F271" s="1">
        <v>1.677364151111</v>
      </c>
      <c r="H271" s="1">
        <v>0</v>
      </c>
      <c r="J271" s="1">
        <v>1.467062549435</v>
      </c>
      <c r="L271" s="1">
        <v>0</v>
      </c>
      <c r="N271" s="1">
        <v>0.080464574303</v>
      </c>
      <c r="P271" s="1">
        <v>0</v>
      </c>
      <c r="R271" s="1">
        <v>0</v>
      </c>
      <c r="T271" s="1">
        <v>0.073172027373</v>
      </c>
      <c r="V271" s="1">
        <v>0</v>
      </c>
      <c r="X271" s="1">
        <v>0</v>
      </c>
      <c r="Z271" s="1">
        <v>0</v>
      </c>
      <c r="AB271" s="27">
        <v>0.056665</v>
      </c>
      <c r="AD271" s="1">
        <v>2.1668929118349998</v>
      </c>
      <c r="AF271" s="1">
        <v>0</v>
      </c>
      <c r="AH271" s="1">
        <v>2.054407325128</v>
      </c>
      <c r="AJ271" s="1">
        <v>0</v>
      </c>
      <c r="AL271" s="1">
        <v>0.058397132424000006</v>
      </c>
      <c r="AN271" s="1">
        <v>0</v>
      </c>
      <c r="AP271" s="1">
        <v>0</v>
      </c>
      <c r="AR271" s="1">
        <v>0</v>
      </c>
      <c r="AT271" s="1">
        <v>0</v>
      </c>
      <c r="AV271" s="1">
        <v>0.054088454283</v>
      </c>
      <c r="AX271" s="1">
        <v>0</v>
      </c>
      <c r="AZ271" s="1">
        <v>0</v>
      </c>
      <c r="BB271" s="27">
        <v>-7.248580165336</v>
      </c>
      <c r="BD271" s="45">
        <v>0.5</v>
      </c>
      <c r="BF271" s="42">
        <v>2.004375943447</v>
      </c>
    </row>
    <row r="272" spans="1:58" ht="12.75">
      <c r="A272" t="s">
        <v>221</v>
      </c>
      <c r="B272" t="s">
        <v>620</v>
      </c>
      <c r="D272" s="1">
        <v>4.462896856792</v>
      </c>
      <c r="F272" s="1">
        <v>1.898631514336</v>
      </c>
      <c r="H272" s="1">
        <v>0</v>
      </c>
      <c r="J272" s="1">
        <v>1.757367427541</v>
      </c>
      <c r="L272" s="1">
        <v>0</v>
      </c>
      <c r="N272" s="1">
        <v>0.081322666257</v>
      </c>
      <c r="P272" s="1">
        <v>0</v>
      </c>
      <c r="R272" s="1">
        <v>0</v>
      </c>
      <c r="T272" s="1">
        <v>0.059941420536999995</v>
      </c>
      <c r="V272" s="1">
        <v>0</v>
      </c>
      <c r="X272" s="1">
        <v>0</v>
      </c>
      <c r="Z272" s="1">
        <v>0</v>
      </c>
      <c r="AB272" s="27">
        <v>0</v>
      </c>
      <c r="AD272" s="1">
        <v>2.5642653424570003</v>
      </c>
      <c r="AF272" s="1">
        <v>0</v>
      </c>
      <c r="AH272" s="1">
        <v>2.460937004678</v>
      </c>
      <c r="AJ272" s="1">
        <v>0</v>
      </c>
      <c r="AL272" s="1">
        <v>0.059019892314</v>
      </c>
      <c r="AN272" s="1">
        <v>0</v>
      </c>
      <c r="AP272" s="1">
        <v>0</v>
      </c>
      <c r="AR272" s="1">
        <v>0</v>
      </c>
      <c r="AT272" s="1">
        <v>0</v>
      </c>
      <c r="AV272" s="1">
        <v>0.044308445465</v>
      </c>
      <c r="AX272" s="1">
        <v>0</v>
      </c>
      <c r="AZ272" s="1">
        <v>0</v>
      </c>
      <c r="BB272" s="27">
        <v>-3.007066776606</v>
      </c>
      <c r="BD272" s="45">
        <v>0.5</v>
      </c>
      <c r="BF272" s="42">
        <v>2.371945441773</v>
      </c>
    </row>
    <row r="273" spans="1:58" ht="12.75">
      <c r="A273" t="s">
        <v>222</v>
      </c>
      <c r="B273" t="s">
        <v>621</v>
      </c>
      <c r="D273" s="1">
        <v>4.058463532469</v>
      </c>
      <c r="F273" s="1">
        <v>1.748720548184</v>
      </c>
      <c r="H273" s="1">
        <v>0</v>
      </c>
      <c r="J273" s="1">
        <v>1.5944786929349999</v>
      </c>
      <c r="L273" s="1">
        <v>0</v>
      </c>
      <c r="N273" s="1">
        <v>0.06900201128200001</v>
      </c>
      <c r="P273" s="1">
        <v>0</v>
      </c>
      <c r="R273" s="1">
        <v>0</v>
      </c>
      <c r="T273" s="1">
        <v>0.036295843967</v>
      </c>
      <c r="V273" s="1">
        <v>0</v>
      </c>
      <c r="X273" s="1">
        <v>0</v>
      </c>
      <c r="Z273" s="1">
        <v>0</v>
      </c>
      <c r="AB273" s="27">
        <v>0.048944</v>
      </c>
      <c r="AD273" s="1">
        <v>2.3097429842849997</v>
      </c>
      <c r="AF273" s="1">
        <v>0</v>
      </c>
      <c r="AH273" s="1">
        <v>2.232835067453</v>
      </c>
      <c r="AJ273" s="1">
        <v>0</v>
      </c>
      <c r="AL273" s="1">
        <v>0.050078181923999994</v>
      </c>
      <c r="AN273" s="1">
        <v>0</v>
      </c>
      <c r="AP273" s="1">
        <v>0</v>
      </c>
      <c r="AR273" s="1">
        <v>0</v>
      </c>
      <c r="AT273" s="1">
        <v>0</v>
      </c>
      <c r="AV273" s="1">
        <v>0.026829734908</v>
      </c>
      <c r="AX273" s="1">
        <v>0</v>
      </c>
      <c r="AZ273" s="1">
        <v>0</v>
      </c>
      <c r="BB273" s="27">
        <v>-6.252031202956</v>
      </c>
      <c r="BD273" s="45">
        <v>0.5</v>
      </c>
      <c r="BF273" s="42">
        <v>2.136512260463</v>
      </c>
    </row>
    <row r="275" ht="12.75">
      <c r="B275" t="s">
        <v>622</v>
      </c>
    </row>
    <row r="276" spans="1:58" ht="12.75">
      <c r="A276" t="s">
        <v>224</v>
      </c>
      <c r="B276" t="s">
        <v>623</v>
      </c>
      <c r="D276" s="1">
        <v>4.356312960288</v>
      </c>
      <c r="F276" s="1">
        <v>1.9152297083690002</v>
      </c>
      <c r="H276" s="1">
        <v>0</v>
      </c>
      <c r="J276" s="1">
        <v>1.6616952659970001</v>
      </c>
      <c r="L276" s="1">
        <v>0</v>
      </c>
      <c r="N276" s="1">
        <v>0.10020760934799999</v>
      </c>
      <c r="P276" s="1">
        <v>0</v>
      </c>
      <c r="R276" s="1">
        <v>0</v>
      </c>
      <c r="T276" s="1">
        <v>0.056000774201</v>
      </c>
      <c r="V276" s="1">
        <v>0</v>
      </c>
      <c r="X276" s="1">
        <v>0</v>
      </c>
      <c r="Z276" s="1">
        <v>0.026458058824</v>
      </c>
      <c r="AB276" s="27">
        <v>0.070868</v>
      </c>
      <c r="AD276" s="1">
        <v>2.4410832519189998</v>
      </c>
      <c r="AF276" s="1">
        <v>0</v>
      </c>
      <c r="AH276" s="1">
        <v>2.326962083456</v>
      </c>
      <c r="AJ276" s="1">
        <v>0</v>
      </c>
      <c r="AL276" s="1">
        <v>0.072725632163</v>
      </c>
      <c r="AN276" s="1">
        <v>0</v>
      </c>
      <c r="AP276" s="1">
        <v>0</v>
      </c>
      <c r="AR276" s="1">
        <v>0</v>
      </c>
      <c r="AT276" s="1">
        <v>0</v>
      </c>
      <c r="AV276" s="1">
        <v>0.041395536299</v>
      </c>
      <c r="AX276" s="1">
        <v>0</v>
      </c>
      <c r="AZ276" s="1">
        <v>0</v>
      </c>
      <c r="BB276" s="27">
        <v>-10.424873420223</v>
      </c>
      <c r="BD276" s="45">
        <v>0.5</v>
      </c>
      <c r="BF276" s="42">
        <v>2.258002008025</v>
      </c>
    </row>
    <row r="277" spans="1:58" ht="12.75">
      <c r="A277" t="s">
        <v>225</v>
      </c>
      <c r="B277" t="s">
        <v>624</v>
      </c>
      <c r="D277" s="1">
        <v>6.646121590595</v>
      </c>
      <c r="F277" s="1">
        <v>2.866384865736</v>
      </c>
      <c r="H277" s="1">
        <v>0</v>
      </c>
      <c r="J277" s="1">
        <v>2.513520366663</v>
      </c>
      <c r="L277" s="1">
        <v>0</v>
      </c>
      <c r="N277" s="1">
        <v>0.068289818027</v>
      </c>
      <c r="P277" s="1">
        <v>0</v>
      </c>
      <c r="R277" s="1">
        <v>0</v>
      </c>
      <c r="T277" s="1">
        <v>0.284574681045</v>
      </c>
      <c r="V277" s="1">
        <v>0</v>
      </c>
      <c r="X277" s="1">
        <v>0</v>
      </c>
      <c r="Z277" s="1">
        <v>0</v>
      </c>
      <c r="AB277" s="27">
        <v>0</v>
      </c>
      <c r="AD277" s="1">
        <v>3.779736724859</v>
      </c>
      <c r="AF277" s="1">
        <v>0</v>
      </c>
      <c r="AH277" s="1">
        <v>3.519819011889</v>
      </c>
      <c r="AJ277" s="1">
        <v>0</v>
      </c>
      <c r="AL277" s="1">
        <v>0.049561307954999995</v>
      </c>
      <c r="AN277" s="1">
        <v>0</v>
      </c>
      <c r="AP277" s="1">
        <v>0</v>
      </c>
      <c r="AR277" s="1">
        <v>0</v>
      </c>
      <c r="AT277" s="1">
        <v>0</v>
      </c>
      <c r="AV277" s="1">
        <v>0.210356405015</v>
      </c>
      <c r="AX277" s="1">
        <v>0</v>
      </c>
      <c r="AZ277" s="1">
        <v>0</v>
      </c>
      <c r="BB277" s="27">
        <v>-26.590869841118998</v>
      </c>
      <c r="BD277" s="45">
        <v>0.5</v>
      </c>
      <c r="BF277" s="42">
        <v>3.496256470495</v>
      </c>
    </row>
    <row r="278" spans="1:58" ht="12.75">
      <c r="A278" t="s">
        <v>229</v>
      </c>
      <c r="B278" t="s">
        <v>625</v>
      </c>
      <c r="D278" s="1">
        <v>3.630329888105</v>
      </c>
      <c r="F278" s="1">
        <v>1.604959944752</v>
      </c>
      <c r="H278" s="1">
        <v>0</v>
      </c>
      <c r="J278" s="1">
        <v>1.3907567420659999</v>
      </c>
      <c r="L278" s="1">
        <v>0</v>
      </c>
      <c r="N278" s="1">
        <v>0.07426935799600001</v>
      </c>
      <c r="P278" s="1">
        <v>0</v>
      </c>
      <c r="R278" s="1">
        <v>0</v>
      </c>
      <c r="T278" s="1">
        <v>0.032355197631</v>
      </c>
      <c r="V278" s="1">
        <v>0</v>
      </c>
      <c r="X278" s="1">
        <v>0</v>
      </c>
      <c r="Z278" s="1">
        <v>0.054735647059000005</v>
      </c>
      <c r="AB278" s="27">
        <v>0.052843</v>
      </c>
      <c r="AD278" s="1">
        <v>2.025369943353</v>
      </c>
      <c r="AF278" s="1">
        <v>0</v>
      </c>
      <c r="AH278" s="1">
        <v>1.947552160929</v>
      </c>
      <c r="AJ278" s="1">
        <v>0</v>
      </c>
      <c r="AL278" s="1">
        <v>0.053900956682000005</v>
      </c>
      <c r="AN278" s="1">
        <v>0</v>
      </c>
      <c r="AP278" s="1">
        <v>0</v>
      </c>
      <c r="AR278" s="1">
        <v>0</v>
      </c>
      <c r="AT278" s="1">
        <v>0</v>
      </c>
      <c r="AV278" s="1">
        <v>0.023916825742000002</v>
      </c>
      <c r="AX278" s="1">
        <v>0</v>
      </c>
      <c r="AZ278" s="1">
        <v>0</v>
      </c>
      <c r="BB278" s="27">
        <v>-4.096553479146</v>
      </c>
      <c r="BD278" s="45">
        <v>0.5</v>
      </c>
      <c r="BF278" s="42">
        <v>1.873467197602</v>
      </c>
    </row>
    <row r="279" spans="1:58" ht="12.75">
      <c r="A279" t="s">
        <v>226</v>
      </c>
      <c r="B279" t="s">
        <v>626</v>
      </c>
      <c r="D279" s="1">
        <v>4.857014511842</v>
      </c>
      <c r="F279" s="1">
        <v>2.119936073945</v>
      </c>
      <c r="H279" s="1">
        <v>0</v>
      </c>
      <c r="J279" s="1">
        <v>1.876462650258</v>
      </c>
      <c r="L279" s="1">
        <v>0</v>
      </c>
      <c r="N279" s="1">
        <v>0.082588467225</v>
      </c>
      <c r="P279" s="1">
        <v>0</v>
      </c>
      <c r="R279" s="1">
        <v>0</v>
      </c>
      <c r="T279" s="1">
        <v>0.066866427051</v>
      </c>
      <c r="V279" s="1">
        <v>0</v>
      </c>
      <c r="X279" s="1">
        <v>0</v>
      </c>
      <c r="Z279" s="1">
        <v>0.036380529412000005</v>
      </c>
      <c r="AB279" s="27">
        <v>0.057638</v>
      </c>
      <c r="AD279" s="1">
        <v>2.737078437897</v>
      </c>
      <c r="AF279" s="1">
        <v>0</v>
      </c>
      <c r="AH279" s="1">
        <v>2.627712509943</v>
      </c>
      <c r="AJ279" s="1">
        <v>0</v>
      </c>
      <c r="AL279" s="1">
        <v>0.059938546857</v>
      </c>
      <c r="AN279" s="1">
        <v>0</v>
      </c>
      <c r="AP279" s="1">
        <v>0</v>
      </c>
      <c r="AR279" s="1">
        <v>0</v>
      </c>
      <c r="AT279" s="1">
        <v>0</v>
      </c>
      <c r="AV279" s="1">
        <v>0.049427381097</v>
      </c>
      <c r="AX279" s="1">
        <v>0</v>
      </c>
      <c r="AZ279" s="1">
        <v>0</v>
      </c>
      <c r="BB279" s="27">
        <v>-10.355198713649</v>
      </c>
      <c r="BD279" s="45">
        <v>0.5</v>
      </c>
      <c r="BF279" s="42">
        <v>2.531797555055</v>
      </c>
    </row>
    <row r="280" spans="1:58" ht="12.75">
      <c r="A280" t="s">
        <v>227</v>
      </c>
      <c r="B280" t="s">
        <v>627</v>
      </c>
      <c r="D280" s="1">
        <v>3.1312247141590004</v>
      </c>
      <c r="F280" s="1">
        <v>1.366425551286</v>
      </c>
      <c r="H280" s="1">
        <v>0</v>
      </c>
      <c r="J280" s="1">
        <v>1.196556811843</v>
      </c>
      <c r="L280" s="1">
        <v>0</v>
      </c>
      <c r="N280" s="1">
        <v>0.073891059393</v>
      </c>
      <c r="P280" s="1">
        <v>0</v>
      </c>
      <c r="R280" s="1">
        <v>0</v>
      </c>
      <c r="T280" s="1">
        <v>0.048118915345</v>
      </c>
      <c r="V280" s="1">
        <v>0</v>
      </c>
      <c r="X280" s="1">
        <v>0</v>
      </c>
      <c r="Z280" s="1">
        <v>0.047858764706</v>
      </c>
      <c r="AB280" s="27">
        <v>0</v>
      </c>
      <c r="AD280" s="1">
        <v>1.7647991628739998</v>
      </c>
      <c r="AF280" s="1">
        <v>0</v>
      </c>
      <c r="AH280" s="1">
        <v>1.6756034568040001</v>
      </c>
      <c r="AJ280" s="1">
        <v>0</v>
      </c>
      <c r="AL280" s="1">
        <v>0.053626406622</v>
      </c>
      <c r="AN280" s="1">
        <v>0</v>
      </c>
      <c r="AP280" s="1">
        <v>0</v>
      </c>
      <c r="AR280" s="1">
        <v>0</v>
      </c>
      <c r="AT280" s="1">
        <v>0</v>
      </c>
      <c r="AV280" s="1">
        <v>0.035569299447</v>
      </c>
      <c r="AX280" s="1">
        <v>0</v>
      </c>
      <c r="AZ280" s="1">
        <v>0</v>
      </c>
      <c r="BB280" s="27">
        <v>-11.350318842354</v>
      </c>
      <c r="BD280" s="45">
        <v>0.5</v>
      </c>
      <c r="BF280" s="42">
        <v>1.632439225658</v>
      </c>
    </row>
    <row r="281" spans="1:58" ht="12.75">
      <c r="A281" t="s">
        <v>228</v>
      </c>
      <c r="B281" t="s">
        <v>628</v>
      </c>
      <c r="D281" s="1">
        <v>5.486593585546</v>
      </c>
      <c r="F281" s="1">
        <v>2.380649090639</v>
      </c>
      <c r="H281" s="1">
        <v>0</v>
      </c>
      <c r="J281" s="1">
        <v>2.128894017439</v>
      </c>
      <c r="L281" s="1">
        <v>0</v>
      </c>
      <c r="N281" s="1">
        <v>0.106809381318</v>
      </c>
      <c r="P281" s="1">
        <v>0</v>
      </c>
      <c r="R281" s="1">
        <v>0</v>
      </c>
      <c r="T281" s="1">
        <v>0.063882633058</v>
      </c>
      <c r="V281" s="1">
        <v>0</v>
      </c>
      <c r="X281" s="1">
        <v>0</v>
      </c>
      <c r="Z281" s="1">
        <v>0.005653058824</v>
      </c>
      <c r="AB281" s="27">
        <v>0.07541</v>
      </c>
      <c r="AD281" s="1">
        <v>3.1059444949070003</v>
      </c>
      <c r="AF281" s="1">
        <v>0</v>
      </c>
      <c r="AH281" s="1">
        <v>2.981205856241</v>
      </c>
      <c r="AJ281" s="1">
        <v>0</v>
      </c>
      <c r="AL281" s="1">
        <v>0.07751686551499999</v>
      </c>
      <c r="AN281" s="1">
        <v>0</v>
      </c>
      <c r="AP281" s="1">
        <v>0</v>
      </c>
      <c r="AR281" s="1">
        <v>0</v>
      </c>
      <c r="AT281" s="1">
        <v>0</v>
      </c>
      <c r="AV281" s="1">
        <v>0.047221773151</v>
      </c>
      <c r="AX281" s="1">
        <v>0</v>
      </c>
      <c r="AZ281" s="1">
        <v>0</v>
      </c>
      <c r="BB281" s="27">
        <v>-9.438776452019</v>
      </c>
      <c r="BD281" s="45">
        <v>0.5</v>
      </c>
      <c r="BF281" s="42">
        <v>2.8729986577889997</v>
      </c>
    </row>
    <row r="282" spans="1:58" ht="12.75">
      <c r="A282" t="s">
        <v>230</v>
      </c>
      <c r="B282" t="s">
        <v>629</v>
      </c>
      <c r="D282" s="1">
        <v>3.877214903405</v>
      </c>
      <c r="F282" s="1">
        <v>1.698586188124</v>
      </c>
      <c r="H282" s="1">
        <v>0</v>
      </c>
      <c r="J282" s="1">
        <v>1.49857345574</v>
      </c>
      <c r="L282" s="1">
        <v>0</v>
      </c>
      <c r="N282" s="1">
        <v>0.049309723611</v>
      </c>
      <c r="P282" s="1">
        <v>0</v>
      </c>
      <c r="R282" s="1">
        <v>0</v>
      </c>
      <c r="T282" s="1">
        <v>0.059941420536999995</v>
      </c>
      <c r="V282" s="1">
        <v>0</v>
      </c>
      <c r="X282" s="1">
        <v>0</v>
      </c>
      <c r="Z282" s="1">
        <v>0.055580588235000006</v>
      </c>
      <c r="AB282" s="27">
        <v>0.035181</v>
      </c>
      <c r="AD282" s="1">
        <v>2.178628715281</v>
      </c>
      <c r="AF282" s="1">
        <v>0</v>
      </c>
      <c r="AH282" s="1">
        <v>2.098533757747</v>
      </c>
      <c r="AJ282" s="1">
        <v>0</v>
      </c>
      <c r="AL282" s="1">
        <v>0.03578651207</v>
      </c>
      <c r="AN282" s="1">
        <v>0</v>
      </c>
      <c r="AP282" s="1">
        <v>0</v>
      </c>
      <c r="AR282" s="1">
        <v>0</v>
      </c>
      <c r="AT282" s="1">
        <v>0</v>
      </c>
      <c r="AV282" s="1">
        <v>0.044308445465</v>
      </c>
      <c r="AX282" s="1">
        <v>0</v>
      </c>
      <c r="AZ282" s="1">
        <v>0</v>
      </c>
      <c r="BB282" s="27">
        <v>-2.2274478920510004</v>
      </c>
      <c r="BD282" s="45">
        <v>0.5</v>
      </c>
      <c r="BF282" s="42">
        <v>2.015231561635</v>
      </c>
    </row>
    <row r="283" spans="1:58" ht="12.75">
      <c r="A283" t="s">
        <v>231</v>
      </c>
      <c r="B283" t="s">
        <v>630</v>
      </c>
      <c r="D283" s="1">
        <v>2.6808362781460002</v>
      </c>
      <c r="F283" s="1">
        <v>1.1726545425869999</v>
      </c>
      <c r="H283" s="1">
        <v>0</v>
      </c>
      <c r="J283" s="1">
        <v>1.032121469145</v>
      </c>
      <c r="L283" s="1">
        <v>0</v>
      </c>
      <c r="N283" s="1">
        <v>0.057760891345999994</v>
      </c>
      <c r="P283" s="1">
        <v>0</v>
      </c>
      <c r="R283" s="1">
        <v>0</v>
      </c>
      <c r="T283" s="1">
        <v>0.028309240919</v>
      </c>
      <c r="V283" s="1">
        <v>0</v>
      </c>
      <c r="X283" s="1">
        <v>0</v>
      </c>
      <c r="Z283" s="1">
        <v>0.054462941176</v>
      </c>
      <c r="AB283" s="27">
        <v>0</v>
      </c>
      <c r="AD283" s="1">
        <v>1.5081817355579998</v>
      </c>
      <c r="AF283" s="1">
        <v>0</v>
      </c>
      <c r="AH283" s="1">
        <v>1.445335720314</v>
      </c>
      <c r="AJ283" s="1">
        <v>0</v>
      </c>
      <c r="AL283" s="1">
        <v>0.041919943653</v>
      </c>
      <c r="AN283" s="1">
        <v>0</v>
      </c>
      <c r="AP283" s="1">
        <v>0</v>
      </c>
      <c r="AR283" s="1">
        <v>0</v>
      </c>
      <c r="AT283" s="1">
        <v>0</v>
      </c>
      <c r="AV283" s="1">
        <v>0.020926071591</v>
      </c>
      <c r="AX283" s="1">
        <v>0</v>
      </c>
      <c r="AZ283" s="1">
        <v>0</v>
      </c>
      <c r="BB283" s="27">
        <v>-3.0187758963739997</v>
      </c>
      <c r="BD283" s="45">
        <v>0.5</v>
      </c>
      <c r="BF283" s="42">
        <v>1.395068105391</v>
      </c>
    </row>
    <row r="285" ht="12.75">
      <c r="B285" t="s">
        <v>631</v>
      </c>
    </row>
    <row r="286" spans="1:58" ht="12.75">
      <c r="A286" t="s">
        <v>232</v>
      </c>
      <c r="B286" t="s">
        <v>632</v>
      </c>
      <c r="D286" s="1">
        <v>1.605962576725</v>
      </c>
      <c r="F286" s="1">
        <v>0.694923279108</v>
      </c>
      <c r="H286" s="1">
        <v>0</v>
      </c>
      <c r="J286" s="1">
        <v>0.6020681162529999</v>
      </c>
      <c r="L286" s="1">
        <v>0</v>
      </c>
      <c r="N286" s="1">
        <v>0.052618106368</v>
      </c>
      <c r="P286" s="1">
        <v>0</v>
      </c>
      <c r="R286" s="1">
        <v>0</v>
      </c>
      <c r="T286" s="1">
        <v>0.040237056488</v>
      </c>
      <c r="V286" s="1">
        <v>0</v>
      </c>
      <c r="X286" s="1">
        <v>0</v>
      </c>
      <c r="Z286" s="1">
        <v>0</v>
      </c>
      <c r="AB286" s="27">
        <v>0</v>
      </c>
      <c r="AD286" s="1">
        <v>0.911039297616</v>
      </c>
      <c r="AF286" s="1">
        <v>0</v>
      </c>
      <c r="AH286" s="1">
        <v>0.843108665497</v>
      </c>
      <c r="AJ286" s="1">
        <v>0</v>
      </c>
      <c r="AL286" s="1">
        <v>0.038187569524</v>
      </c>
      <c r="AN286" s="1">
        <v>0</v>
      </c>
      <c r="AP286" s="1">
        <v>0</v>
      </c>
      <c r="AR286" s="1">
        <v>0</v>
      </c>
      <c r="AT286" s="1">
        <v>0</v>
      </c>
      <c r="AV286" s="1">
        <v>0.029743062594999998</v>
      </c>
      <c r="AX286" s="1">
        <v>0</v>
      </c>
      <c r="AZ286" s="1">
        <v>0</v>
      </c>
      <c r="BB286" s="27">
        <v>-6.329848797376</v>
      </c>
      <c r="BD286" s="45">
        <v>0.5</v>
      </c>
      <c r="BF286" s="42">
        <v>0.842711350295</v>
      </c>
    </row>
    <row r="287" spans="1:58" ht="12.75">
      <c r="A287" t="s">
        <v>237</v>
      </c>
      <c r="B287" t="s">
        <v>633</v>
      </c>
      <c r="D287" s="1">
        <v>2.236937523421</v>
      </c>
      <c r="F287" s="1">
        <v>0.9728537296299999</v>
      </c>
      <c r="H287" s="1">
        <v>0</v>
      </c>
      <c r="J287" s="1">
        <v>0.82640184344</v>
      </c>
      <c r="L287" s="1">
        <v>0</v>
      </c>
      <c r="N287" s="1">
        <v>0.106214829702</v>
      </c>
      <c r="P287" s="1">
        <v>0</v>
      </c>
      <c r="R287" s="1">
        <v>0</v>
      </c>
      <c r="T287" s="1">
        <v>0.040237056488</v>
      </c>
      <c r="V287" s="1">
        <v>0</v>
      </c>
      <c r="X287" s="1">
        <v>0</v>
      </c>
      <c r="Z287" s="1">
        <v>0</v>
      </c>
      <c r="AB287" s="27">
        <v>0</v>
      </c>
      <c r="AD287" s="1">
        <v>1.264083793791</v>
      </c>
      <c r="AF287" s="1">
        <v>0</v>
      </c>
      <c r="AH287" s="1">
        <v>1.157255361277</v>
      </c>
      <c r="AJ287" s="1">
        <v>0</v>
      </c>
      <c r="AL287" s="1">
        <v>0.077085369918</v>
      </c>
      <c r="AN287" s="1">
        <v>0</v>
      </c>
      <c r="AP287" s="1">
        <v>0</v>
      </c>
      <c r="AR287" s="1">
        <v>0</v>
      </c>
      <c r="AT287" s="1">
        <v>0</v>
      </c>
      <c r="AV287" s="1">
        <v>0.029743062594999998</v>
      </c>
      <c r="AX287" s="1">
        <v>0</v>
      </c>
      <c r="AZ287" s="1">
        <v>0</v>
      </c>
      <c r="BB287" s="27">
        <v>-7.449243848065</v>
      </c>
      <c r="BD287" s="45">
        <v>0.5</v>
      </c>
      <c r="BF287" s="42">
        <v>1.169277509256</v>
      </c>
    </row>
    <row r="288" spans="1:58" ht="12.75">
      <c r="A288" t="s">
        <v>233</v>
      </c>
      <c r="B288" t="s">
        <v>634</v>
      </c>
      <c r="D288" s="1">
        <v>2.671954893849</v>
      </c>
      <c r="F288" s="1">
        <v>1.153367257309</v>
      </c>
      <c r="H288" s="1">
        <v>0</v>
      </c>
      <c r="J288" s="1">
        <v>1.048187575399</v>
      </c>
      <c r="L288" s="1">
        <v>0</v>
      </c>
      <c r="N288" s="1">
        <v>0.041099029226</v>
      </c>
      <c r="P288" s="1">
        <v>0</v>
      </c>
      <c r="R288" s="1">
        <v>0</v>
      </c>
      <c r="T288" s="1">
        <v>0.028309240919</v>
      </c>
      <c r="V288" s="1">
        <v>0</v>
      </c>
      <c r="X288" s="1">
        <v>0</v>
      </c>
      <c r="Z288" s="1">
        <v>0.035771411765</v>
      </c>
      <c r="AB288" s="27">
        <v>0</v>
      </c>
      <c r="AD288" s="1">
        <v>1.518587636539</v>
      </c>
      <c r="AF288" s="1">
        <v>0</v>
      </c>
      <c r="AH288" s="1">
        <v>1.4678339610250002</v>
      </c>
      <c r="AJ288" s="1">
        <v>0</v>
      </c>
      <c r="AL288" s="1">
        <v>0.029827603924</v>
      </c>
      <c r="AN288" s="1">
        <v>0</v>
      </c>
      <c r="AP288" s="1">
        <v>0</v>
      </c>
      <c r="AR288" s="1">
        <v>0</v>
      </c>
      <c r="AT288" s="1">
        <v>0</v>
      </c>
      <c r="AV288" s="1">
        <v>0.020926071591</v>
      </c>
      <c r="AX288" s="1">
        <v>0</v>
      </c>
      <c r="AZ288" s="1">
        <v>0</v>
      </c>
      <c r="BB288" s="27">
        <v>-4.3690598258760005</v>
      </c>
      <c r="BD288" s="45">
        <v>0.5</v>
      </c>
      <c r="BF288" s="42">
        <v>1.4046935637990001</v>
      </c>
    </row>
    <row r="289" spans="1:58" ht="12.75">
      <c r="A289" t="s">
        <v>234</v>
      </c>
      <c r="B289" t="s">
        <v>635</v>
      </c>
      <c r="D289" s="1">
        <v>1.854788492815</v>
      </c>
      <c r="F289" s="1">
        <v>0.797086171063</v>
      </c>
      <c r="H289" s="1">
        <v>0</v>
      </c>
      <c r="J289" s="1">
        <v>0.716191654801</v>
      </c>
      <c r="L289" s="1">
        <v>0</v>
      </c>
      <c r="N289" s="1">
        <v>0.046647216519</v>
      </c>
      <c r="P289" s="1">
        <v>0</v>
      </c>
      <c r="R289" s="1">
        <v>0</v>
      </c>
      <c r="T289" s="1">
        <v>0.028309240919</v>
      </c>
      <c r="V289" s="1">
        <v>0</v>
      </c>
      <c r="X289" s="1">
        <v>0</v>
      </c>
      <c r="Z289" s="1">
        <v>0.005938058824</v>
      </c>
      <c r="AB289" s="27">
        <v>0</v>
      </c>
      <c r="AD289" s="1">
        <v>1.0577023217519999</v>
      </c>
      <c r="AF289" s="1">
        <v>0</v>
      </c>
      <c r="AH289" s="1">
        <v>1.002922051542</v>
      </c>
      <c r="AJ289" s="1">
        <v>0</v>
      </c>
      <c r="AL289" s="1">
        <v>0.033854198619</v>
      </c>
      <c r="AN289" s="1">
        <v>0</v>
      </c>
      <c r="AP289" s="1">
        <v>0</v>
      </c>
      <c r="AR289" s="1">
        <v>0</v>
      </c>
      <c r="AT289" s="1">
        <v>0</v>
      </c>
      <c r="AV289" s="1">
        <v>0.020926071591</v>
      </c>
      <c r="AX289" s="1">
        <v>0</v>
      </c>
      <c r="AZ289" s="1">
        <v>0</v>
      </c>
      <c r="BB289" s="27">
        <v>-6.054734545565</v>
      </c>
      <c r="BD289" s="45">
        <v>0.5</v>
      </c>
      <c r="BF289" s="42">
        <v>0.9783746476199999</v>
      </c>
    </row>
    <row r="290" spans="1:58" ht="12.75">
      <c r="A290" t="s">
        <v>235</v>
      </c>
      <c r="B290" t="s">
        <v>636</v>
      </c>
      <c r="D290" s="1">
        <v>4.760428091581</v>
      </c>
      <c r="F290" s="1">
        <v>2.084759765555</v>
      </c>
      <c r="H290" s="1">
        <v>0</v>
      </c>
      <c r="J290" s="1">
        <v>1.841253249605</v>
      </c>
      <c r="L290" s="1">
        <v>0</v>
      </c>
      <c r="N290" s="1">
        <v>0.077779576898</v>
      </c>
      <c r="P290" s="1">
        <v>0</v>
      </c>
      <c r="R290" s="1">
        <v>0</v>
      </c>
      <c r="T290" s="1">
        <v>0.055212644934</v>
      </c>
      <c r="V290" s="1">
        <v>0</v>
      </c>
      <c r="X290" s="1">
        <v>0</v>
      </c>
      <c r="Z290" s="1">
        <v>0.056537294118</v>
      </c>
      <c r="AB290" s="27">
        <v>0.053977</v>
      </c>
      <c r="AD290" s="1">
        <v>2.675668326026</v>
      </c>
      <c r="AF290" s="1">
        <v>0</v>
      </c>
      <c r="AH290" s="1">
        <v>2.578406874923</v>
      </c>
      <c r="AJ290" s="1">
        <v>0</v>
      </c>
      <c r="AL290" s="1">
        <v>0.056448496636999995</v>
      </c>
      <c r="AN290" s="1">
        <v>0</v>
      </c>
      <c r="AP290" s="1">
        <v>0</v>
      </c>
      <c r="AR290" s="1">
        <v>0</v>
      </c>
      <c r="AT290" s="1">
        <v>0</v>
      </c>
      <c r="AV290" s="1">
        <v>0.040812954466</v>
      </c>
      <c r="AX290" s="1">
        <v>0</v>
      </c>
      <c r="AZ290" s="1">
        <v>0</v>
      </c>
      <c r="BB290" s="27">
        <v>-9.382711683273001</v>
      </c>
      <c r="BD290" s="45">
        <v>0.5</v>
      </c>
      <c r="BF290" s="42">
        <v>2.474993201574</v>
      </c>
    </row>
    <row r="291" spans="1:58" ht="12.75">
      <c r="A291" t="s">
        <v>236</v>
      </c>
      <c r="B291" t="s">
        <v>637</v>
      </c>
      <c r="D291" s="1">
        <v>3.27996754537</v>
      </c>
      <c r="F291" s="1">
        <v>1.4137111931119999</v>
      </c>
      <c r="H291" s="1">
        <v>0</v>
      </c>
      <c r="J291" s="1">
        <v>1.243937634242</v>
      </c>
      <c r="L291" s="1">
        <v>0</v>
      </c>
      <c r="N291" s="1">
        <v>0.08871967264000001</v>
      </c>
      <c r="P291" s="1">
        <v>0</v>
      </c>
      <c r="R291" s="1">
        <v>0</v>
      </c>
      <c r="T291" s="1">
        <v>0.08105388623</v>
      </c>
      <c r="V291" s="1">
        <v>0</v>
      </c>
      <c r="X291" s="1">
        <v>0</v>
      </c>
      <c r="Z291" s="1">
        <v>0</v>
      </c>
      <c r="AB291" s="27">
        <v>0</v>
      </c>
      <c r="AD291" s="1">
        <v>1.866256352258</v>
      </c>
      <c r="AF291" s="1">
        <v>0</v>
      </c>
      <c r="AH291" s="1">
        <v>1.741953394403</v>
      </c>
      <c r="AJ291" s="1">
        <v>0</v>
      </c>
      <c r="AL291" s="1">
        <v>0.06438826672</v>
      </c>
      <c r="AN291" s="1">
        <v>0</v>
      </c>
      <c r="AP291" s="1">
        <v>0</v>
      </c>
      <c r="AR291" s="1">
        <v>0</v>
      </c>
      <c r="AT291" s="1">
        <v>0</v>
      </c>
      <c r="AV291" s="1">
        <v>0.059914691135</v>
      </c>
      <c r="AX291" s="1">
        <v>0</v>
      </c>
      <c r="AZ291" s="1">
        <v>0</v>
      </c>
      <c r="BB291" s="27">
        <v>-4.863513145685</v>
      </c>
      <c r="BD291" s="45">
        <v>0.5</v>
      </c>
      <c r="BF291" s="42">
        <v>1.726287125839</v>
      </c>
    </row>
    <row r="293" ht="12.75">
      <c r="B293" t="s">
        <v>638</v>
      </c>
    </row>
    <row r="294" spans="1:58" ht="12.75">
      <c r="A294" t="s">
        <v>238</v>
      </c>
      <c r="B294" t="s">
        <v>639</v>
      </c>
      <c r="D294" s="1">
        <v>5.916463261615</v>
      </c>
      <c r="F294" s="1">
        <v>2.574043618177</v>
      </c>
      <c r="H294" s="1">
        <v>0</v>
      </c>
      <c r="J294" s="1">
        <v>2.270742322399</v>
      </c>
      <c r="L294" s="1">
        <v>0</v>
      </c>
      <c r="N294" s="1">
        <v>0.118805368437</v>
      </c>
      <c r="P294" s="1">
        <v>0</v>
      </c>
      <c r="R294" s="1">
        <v>0</v>
      </c>
      <c r="T294" s="1">
        <v>0.103291927341</v>
      </c>
      <c r="V294" s="1">
        <v>0</v>
      </c>
      <c r="X294" s="1">
        <v>0</v>
      </c>
      <c r="Z294" s="1">
        <v>0</v>
      </c>
      <c r="AB294" s="27">
        <v>0.081204</v>
      </c>
      <c r="AD294" s="1">
        <v>3.3424196434380002</v>
      </c>
      <c r="AF294" s="1">
        <v>0</v>
      </c>
      <c r="AH294" s="1">
        <v>3.179843737686</v>
      </c>
      <c r="AJ294" s="1">
        <v>0</v>
      </c>
      <c r="AL294" s="1">
        <v>0.08622294833899999</v>
      </c>
      <c r="AN294" s="1">
        <v>0</v>
      </c>
      <c r="AP294" s="1">
        <v>0</v>
      </c>
      <c r="AR294" s="1">
        <v>0</v>
      </c>
      <c r="AT294" s="1">
        <v>0</v>
      </c>
      <c r="AV294" s="1">
        <v>0.076352957413</v>
      </c>
      <c r="AX294" s="1">
        <v>0</v>
      </c>
      <c r="AZ294" s="1">
        <v>0</v>
      </c>
      <c r="BB294" s="27">
        <v>-10.123869548779</v>
      </c>
      <c r="BD294" s="45">
        <v>0.5</v>
      </c>
      <c r="BF294" s="42">
        <v>3.0917381701799997</v>
      </c>
    </row>
    <row r="295" spans="1:58" ht="12.75">
      <c r="A295" t="s">
        <v>239</v>
      </c>
      <c r="B295" t="s">
        <v>640</v>
      </c>
      <c r="D295" s="1">
        <v>6.159565669159</v>
      </c>
      <c r="F295" s="1">
        <v>2.664006920051</v>
      </c>
      <c r="H295" s="1">
        <v>0</v>
      </c>
      <c r="J295" s="1">
        <v>2.389012871711</v>
      </c>
      <c r="L295" s="1">
        <v>0</v>
      </c>
      <c r="N295" s="1">
        <v>0.10017358554</v>
      </c>
      <c r="P295" s="1">
        <v>0</v>
      </c>
      <c r="R295" s="1">
        <v>0</v>
      </c>
      <c r="T295" s="1">
        <v>0.10469946279999999</v>
      </c>
      <c r="V295" s="1">
        <v>0</v>
      </c>
      <c r="X295" s="1">
        <v>0</v>
      </c>
      <c r="Z295" s="1">
        <v>0</v>
      </c>
      <c r="AB295" s="27">
        <v>0.070121</v>
      </c>
      <c r="AD295" s="1">
        <v>3.495558749107</v>
      </c>
      <c r="AF295" s="1">
        <v>0</v>
      </c>
      <c r="AH295" s="1">
        <v>3.345464408016</v>
      </c>
      <c r="AJ295" s="1">
        <v>0</v>
      </c>
      <c r="AL295" s="1">
        <v>0.07270093939899999</v>
      </c>
      <c r="AN295" s="1">
        <v>0</v>
      </c>
      <c r="AP295" s="1">
        <v>0</v>
      </c>
      <c r="AR295" s="1">
        <v>0</v>
      </c>
      <c r="AT295" s="1">
        <v>0</v>
      </c>
      <c r="AV295" s="1">
        <v>0.077393401692</v>
      </c>
      <c r="AX295" s="1">
        <v>0</v>
      </c>
      <c r="AZ295" s="1">
        <v>0</v>
      </c>
      <c r="BB295" s="27">
        <v>-5.370609017218</v>
      </c>
      <c r="BD295" s="45">
        <v>0.5</v>
      </c>
      <c r="BF295" s="42">
        <v>3.233391842924</v>
      </c>
    </row>
    <row r="296" spans="1:58" ht="12.75">
      <c r="A296" t="s">
        <v>240</v>
      </c>
      <c r="B296" t="s">
        <v>641</v>
      </c>
      <c r="D296" s="1">
        <v>3.670597544355</v>
      </c>
      <c r="F296" s="1">
        <v>1.617968033547</v>
      </c>
      <c r="H296" s="1">
        <v>0</v>
      </c>
      <c r="J296" s="1">
        <v>1.382195071235</v>
      </c>
      <c r="L296" s="1">
        <v>0</v>
      </c>
      <c r="N296" s="1">
        <v>0.10684686517400001</v>
      </c>
      <c r="P296" s="1">
        <v>0</v>
      </c>
      <c r="R296" s="1">
        <v>0</v>
      </c>
      <c r="T296" s="1">
        <v>0.053467097139</v>
      </c>
      <c r="V296" s="1">
        <v>0</v>
      </c>
      <c r="X296" s="1">
        <v>0</v>
      </c>
      <c r="Z296" s="1">
        <v>0</v>
      </c>
      <c r="AB296" s="27">
        <v>0.075459</v>
      </c>
      <c r="AD296" s="1">
        <v>2.0526295108070003</v>
      </c>
      <c r="AF296" s="1">
        <v>0</v>
      </c>
      <c r="AH296" s="1">
        <v>1.935562788508</v>
      </c>
      <c r="AJ296" s="1">
        <v>0</v>
      </c>
      <c r="AL296" s="1">
        <v>0.077544069408</v>
      </c>
      <c r="AN296" s="1">
        <v>0</v>
      </c>
      <c r="AP296" s="1">
        <v>0</v>
      </c>
      <c r="AR296" s="1">
        <v>0</v>
      </c>
      <c r="AT296" s="1">
        <v>0</v>
      </c>
      <c r="AV296" s="1">
        <v>0.039522652892</v>
      </c>
      <c r="AX296" s="1">
        <v>0</v>
      </c>
      <c r="AZ296" s="1">
        <v>0</v>
      </c>
      <c r="BB296" s="27">
        <v>-7.399244354433</v>
      </c>
      <c r="BD296" s="45">
        <v>0.5</v>
      </c>
      <c r="BF296" s="42">
        <v>1.8986822974970001</v>
      </c>
    </row>
    <row r="297" spans="1:58" ht="12.75">
      <c r="A297" t="s">
        <v>241</v>
      </c>
      <c r="B297" t="s">
        <v>642</v>
      </c>
      <c r="D297" s="1">
        <v>3.8849283138970003</v>
      </c>
      <c r="F297" s="1">
        <v>1.710996939724</v>
      </c>
      <c r="H297" s="1">
        <v>0</v>
      </c>
      <c r="J297" s="1">
        <v>1.4672955016379998</v>
      </c>
      <c r="L297" s="1">
        <v>0</v>
      </c>
      <c r="N297" s="1">
        <v>0.10318901754899999</v>
      </c>
      <c r="P297" s="1">
        <v>0</v>
      </c>
      <c r="R297" s="1">
        <v>0</v>
      </c>
      <c r="T297" s="1">
        <v>0.059941420536999995</v>
      </c>
      <c r="V297" s="1">
        <v>0</v>
      </c>
      <c r="X297" s="1">
        <v>0</v>
      </c>
      <c r="Z297" s="1">
        <v>0.007201</v>
      </c>
      <c r="AB297" s="27">
        <v>0.07337</v>
      </c>
      <c r="AD297" s="1">
        <v>2.173931374173</v>
      </c>
      <c r="AF297" s="1">
        <v>0</v>
      </c>
      <c r="AH297" s="1">
        <v>2.0547335407430003</v>
      </c>
      <c r="AJ297" s="1">
        <v>0</v>
      </c>
      <c r="AL297" s="1">
        <v>0.07488938796599999</v>
      </c>
      <c r="AN297" s="1">
        <v>0</v>
      </c>
      <c r="AP297" s="1">
        <v>0</v>
      </c>
      <c r="AR297" s="1">
        <v>0</v>
      </c>
      <c r="AT297" s="1">
        <v>0</v>
      </c>
      <c r="AV297" s="1">
        <v>0.044308445465</v>
      </c>
      <c r="AX297" s="1">
        <v>0</v>
      </c>
      <c r="AZ297" s="1">
        <v>0</v>
      </c>
      <c r="BB297" s="27">
        <v>-4.5982363197980005</v>
      </c>
      <c r="BD297" s="45">
        <v>0.5</v>
      </c>
      <c r="BF297" s="42">
        <v>2.01088652111</v>
      </c>
    </row>
    <row r="298" spans="1:58" ht="12.75">
      <c r="A298" t="s">
        <v>242</v>
      </c>
      <c r="B298" t="s">
        <v>643</v>
      </c>
      <c r="D298" s="1">
        <v>4.873849093597</v>
      </c>
      <c r="F298" s="1">
        <v>2.17142743427</v>
      </c>
      <c r="H298" s="1">
        <v>0</v>
      </c>
      <c r="J298" s="1">
        <v>1.816525323721</v>
      </c>
      <c r="L298" s="1">
        <v>0</v>
      </c>
      <c r="N298" s="1">
        <v>0.15753945471699998</v>
      </c>
      <c r="P298" s="1">
        <v>0</v>
      </c>
      <c r="R298" s="1">
        <v>0</v>
      </c>
      <c r="T298" s="1">
        <v>0.059941420536999995</v>
      </c>
      <c r="V298" s="1">
        <v>0</v>
      </c>
      <c r="X298" s="1">
        <v>0</v>
      </c>
      <c r="Z298" s="1">
        <v>0.024227235293999998</v>
      </c>
      <c r="AB298" s="27">
        <v>0.113194</v>
      </c>
      <c r="AD298" s="1">
        <v>2.702421659327</v>
      </c>
      <c r="AF298" s="1">
        <v>0</v>
      </c>
      <c r="AH298" s="1">
        <v>2.543779017991</v>
      </c>
      <c r="AJ298" s="1">
        <v>0</v>
      </c>
      <c r="AL298" s="1">
        <v>0.11433419587100001</v>
      </c>
      <c r="AN298" s="1">
        <v>0</v>
      </c>
      <c r="AP298" s="1">
        <v>0</v>
      </c>
      <c r="AR298" s="1">
        <v>0</v>
      </c>
      <c r="AT298" s="1">
        <v>0</v>
      </c>
      <c r="AV298" s="1">
        <v>0.044308445465</v>
      </c>
      <c r="AX298" s="1">
        <v>0</v>
      </c>
      <c r="AZ298" s="1">
        <v>0</v>
      </c>
      <c r="BB298" s="27">
        <v>-9.38862844128</v>
      </c>
      <c r="BD298" s="45">
        <v>0.5</v>
      </c>
      <c r="BF298" s="42">
        <v>2.499740034878</v>
      </c>
    </row>
    <row r="300" ht="12.75">
      <c r="B300" t="s">
        <v>644</v>
      </c>
    </row>
    <row r="301" spans="1:58" ht="12.75">
      <c r="A301" t="s">
        <v>243</v>
      </c>
      <c r="B301" t="s">
        <v>645</v>
      </c>
      <c r="D301" s="1">
        <v>9.27158325501</v>
      </c>
      <c r="F301" s="1">
        <v>4.053692289661</v>
      </c>
      <c r="H301" s="1">
        <v>0</v>
      </c>
      <c r="J301" s="1">
        <v>3.5453536764190003</v>
      </c>
      <c r="L301" s="1">
        <v>0</v>
      </c>
      <c r="N301" s="1">
        <v>0.233843897731</v>
      </c>
      <c r="P301" s="1">
        <v>0</v>
      </c>
      <c r="R301" s="1">
        <v>0</v>
      </c>
      <c r="T301" s="1">
        <v>0.11286271551100001</v>
      </c>
      <c r="V301" s="1">
        <v>0</v>
      </c>
      <c r="X301" s="1">
        <v>0</v>
      </c>
      <c r="Z301" s="1">
        <v>0</v>
      </c>
      <c r="AB301" s="27">
        <v>0.161632</v>
      </c>
      <c r="AD301" s="1">
        <v>5.2178909653489995</v>
      </c>
      <c r="AF301" s="1">
        <v>0</v>
      </c>
      <c r="AH301" s="1">
        <v>4.964751206967</v>
      </c>
      <c r="AJ301" s="1">
        <v>0</v>
      </c>
      <c r="AL301" s="1">
        <v>0.16971211468599998</v>
      </c>
      <c r="AN301" s="1">
        <v>0</v>
      </c>
      <c r="AP301" s="1">
        <v>0</v>
      </c>
      <c r="AR301" s="1">
        <v>0</v>
      </c>
      <c r="AT301" s="1">
        <v>0</v>
      </c>
      <c r="AV301" s="1">
        <v>0.083427643696</v>
      </c>
      <c r="AX301" s="1">
        <v>0</v>
      </c>
      <c r="AZ301" s="1">
        <v>0</v>
      </c>
      <c r="BB301" s="27">
        <v>-26.17030506532</v>
      </c>
      <c r="BD301" s="45">
        <v>0.5</v>
      </c>
      <c r="BF301" s="42">
        <v>4.826549142948</v>
      </c>
    </row>
    <row r="302" spans="1:58" ht="12.75">
      <c r="A302" t="s">
        <v>244</v>
      </c>
      <c r="B302" t="s">
        <v>646</v>
      </c>
      <c r="D302" s="1">
        <v>5.640461493133</v>
      </c>
      <c r="F302" s="1">
        <v>2.449282132055</v>
      </c>
      <c r="H302" s="1">
        <v>0</v>
      </c>
      <c r="J302" s="1">
        <v>2.19240803676</v>
      </c>
      <c r="L302" s="1">
        <v>0</v>
      </c>
      <c r="N302" s="1">
        <v>0.125784862337</v>
      </c>
      <c r="P302" s="1">
        <v>0</v>
      </c>
      <c r="R302" s="1">
        <v>0</v>
      </c>
      <c r="T302" s="1">
        <v>0.040237056488</v>
      </c>
      <c r="V302" s="1">
        <v>0</v>
      </c>
      <c r="X302" s="1">
        <v>0</v>
      </c>
      <c r="Z302" s="1">
        <v>0.002595176471</v>
      </c>
      <c r="AB302" s="27">
        <v>0.088257</v>
      </c>
      <c r="AD302" s="1">
        <v>3.191179361077</v>
      </c>
      <c r="AF302" s="1">
        <v>0</v>
      </c>
      <c r="AH302" s="1">
        <v>3.070147985254</v>
      </c>
      <c r="AJ302" s="1">
        <v>0</v>
      </c>
      <c r="AL302" s="1">
        <v>0.091288313228</v>
      </c>
      <c r="AN302" s="1">
        <v>0</v>
      </c>
      <c r="AP302" s="1">
        <v>0</v>
      </c>
      <c r="AR302" s="1">
        <v>0</v>
      </c>
      <c r="AT302" s="1">
        <v>0</v>
      </c>
      <c r="AV302" s="1">
        <v>0.029743062594999998</v>
      </c>
      <c r="AX302" s="1">
        <v>0</v>
      </c>
      <c r="AZ302" s="1">
        <v>0</v>
      </c>
      <c r="BB302" s="27">
        <v>-13.013535654061998</v>
      </c>
      <c r="BD302" s="45">
        <v>0.5</v>
      </c>
      <c r="BF302" s="42">
        <v>2.951840908996</v>
      </c>
    </row>
    <row r="303" spans="1:58" ht="12.75">
      <c r="A303" t="s">
        <v>245</v>
      </c>
      <c r="B303" t="s">
        <v>647</v>
      </c>
      <c r="D303" s="1">
        <v>2.7121539783819997</v>
      </c>
      <c r="F303" s="1">
        <v>1.1936449739010002</v>
      </c>
      <c r="H303" s="1">
        <v>0</v>
      </c>
      <c r="J303" s="1">
        <v>1.027263546146</v>
      </c>
      <c r="L303" s="1">
        <v>0</v>
      </c>
      <c r="N303" s="1">
        <v>0.081364186836</v>
      </c>
      <c r="P303" s="1">
        <v>0</v>
      </c>
      <c r="R303" s="1">
        <v>0</v>
      </c>
      <c r="T303" s="1">
        <v>0.028309240919</v>
      </c>
      <c r="V303" s="1">
        <v>0</v>
      </c>
      <c r="X303" s="1">
        <v>0</v>
      </c>
      <c r="Z303" s="1">
        <v>0</v>
      </c>
      <c r="AB303" s="27">
        <v>0.056708</v>
      </c>
      <c r="AD303" s="1">
        <v>1.518509004482</v>
      </c>
      <c r="AF303" s="1">
        <v>0</v>
      </c>
      <c r="AH303" s="1">
        <v>1.4385329070339998</v>
      </c>
      <c r="AJ303" s="1">
        <v>0</v>
      </c>
      <c r="AL303" s="1">
        <v>0.059050025857</v>
      </c>
      <c r="AN303" s="1">
        <v>0</v>
      </c>
      <c r="AP303" s="1">
        <v>0</v>
      </c>
      <c r="AR303" s="1">
        <v>0</v>
      </c>
      <c r="AT303" s="1">
        <v>0</v>
      </c>
      <c r="AV303" s="1">
        <v>0.020926071591</v>
      </c>
      <c r="AX303" s="1">
        <v>0</v>
      </c>
      <c r="AZ303" s="1">
        <v>0</v>
      </c>
      <c r="BB303" s="27">
        <v>-10.642169074863</v>
      </c>
      <c r="BD303" s="45">
        <v>0.5</v>
      </c>
      <c r="BF303" s="42">
        <v>1.4046208291450002</v>
      </c>
    </row>
    <row r="304" spans="1:58" ht="12.75">
      <c r="A304" t="s">
        <v>246</v>
      </c>
      <c r="B304" t="s">
        <v>648</v>
      </c>
      <c r="D304" s="1">
        <v>3.624216973775</v>
      </c>
      <c r="F304" s="1">
        <v>1.552941396133</v>
      </c>
      <c r="H304" s="1">
        <v>0</v>
      </c>
      <c r="J304" s="1">
        <v>1.398718372629</v>
      </c>
      <c r="L304" s="1">
        <v>0</v>
      </c>
      <c r="N304" s="1">
        <v>0.10610410816</v>
      </c>
      <c r="P304" s="1">
        <v>0</v>
      </c>
      <c r="R304" s="1">
        <v>0</v>
      </c>
      <c r="T304" s="1">
        <v>0.048118915345</v>
      </c>
      <c r="V304" s="1">
        <v>0</v>
      </c>
      <c r="X304" s="1">
        <v>0</v>
      </c>
      <c r="Z304" s="1">
        <v>0</v>
      </c>
      <c r="AB304" s="27">
        <v>0</v>
      </c>
      <c r="AD304" s="1">
        <v>2.071275577642</v>
      </c>
      <c r="AF304" s="1">
        <v>0</v>
      </c>
      <c r="AH304" s="1">
        <v>1.9587012643919999</v>
      </c>
      <c r="AJ304" s="1">
        <v>0</v>
      </c>
      <c r="AL304" s="1">
        <v>0.077005013804</v>
      </c>
      <c r="AN304" s="1">
        <v>0</v>
      </c>
      <c r="AP304" s="1">
        <v>0</v>
      </c>
      <c r="AR304" s="1">
        <v>0</v>
      </c>
      <c r="AT304" s="1">
        <v>0</v>
      </c>
      <c r="AV304" s="1">
        <v>0.035569299447</v>
      </c>
      <c r="AX304" s="1">
        <v>0</v>
      </c>
      <c r="AZ304" s="1">
        <v>0</v>
      </c>
      <c r="BB304" s="27">
        <v>-4.024361507859</v>
      </c>
      <c r="BD304" s="45">
        <v>0.5</v>
      </c>
      <c r="BF304" s="42">
        <v>1.915929909319</v>
      </c>
    </row>
    <row r="305" spans="1:58" ht="12.75">
      <c r="A305" t="s">
        <v>247</v>
      </c>
      <c r="B305" t="s">
        <v>649</v>
      </c>
      <c r="D305" s="1">
        <v>5.437594150033</v>
      </c>
      <c r="F305" s="1">
        <v>2.318525591012</v>
      </c>
      <c r="H305" s="1">
        <v>0</v>
      </c>
      <c r="J305" s="1">
        <v>2.1285228723869998</v>
      </c>
      <c r="L305" s="1">
        <v>0</v>
      </c>
      <c r="N305" s="1">
        <v>0.15370687465799998</v>
      </c>
      <c r="P305" s="1">
        <v>0</v>
      </c>
      <c r="R305" s="1">
        <v>0</v>
      </c>
      <c r="T305" s="1">
        <v>0.036295843967</v>
      </c>
      <c r="V305" s="1">
        <v>0</v>
      </c>
      <c r="X305" s="1">
        <v>0</v>
      </c>
      <c r="Z305" s="1">
        <v>0</v>
      </c>
      <c r="AB305" s="27">
        <v>0</v>
      </c>
      <c r="AD305" s="1">
        <v>3.1190685590209997</v>
      </c>
      <c r="AF305" s="1">
        <v>0</v>
      </c>
      <c r="AH305" s="1">
        <v>2.980686121678</v>
      </c>
      <c r="AJ305" s="1">
        <v>0</v>
      </c>
      <c r="AL305" s="1">
        <v>0.111552702435</v>
      </c>
      <c r="AN305" s="1">
        <v>0</v>
      </c>
      <c r="AP305" s="1">
        <v>0</v>
      </c>
      <c r="AR305" s="1">
        <v>0</v>
      </c>
      <c r="AT305" s="1">
        <v>0</v>
      </c>
      <c r="AV305" s="1">
        <v>0.026829734908</v>
      </c>
      <c r="AX305" s="1">
        <v>0</v>
      </c>
      <c r="AZ305" s="1">
        <v>0</v>
      </c>
      <c r="BB305" s="27">
        <v>-28.305963167044</v>
      </c>
      <c r="BD305" s="45">
        <v>0.5</v>
      </c>
      <c r="BF305" s="42">
        <v>2.885138417095</v>
      </c>
    </row>
    <row r="306" spans="1:58" ht="12.75">
      <c r="A306" t="s">
        <v>248</v>
      </c>
      <c r="B306" t="s">
        <v>650</v>
      </c>
      <c r="D306" s="1">
        <v>7.021299644143999</v>
      </c>
      <c r="F306" s="1">
        <v>3.0613841286360004</v>
      </c>
      <c r="H306" s="1">
        <v>0</v>
      </c>
      <c r="J306" s="1">
        <v>2.689306510574</v>
      </c>
      <c r="L306" s="1">
        <v>0</v>
      </c>
      <c r="N306" s="1">
        <v>0.153984831863</v>
      </c>
      <c r="P306" s="1">
        <v>0</v>
      </c>
      <c r="R306" s="1">
        <v>0</v>
      </c>
      <c r="T306" s="1">
        <v>0.111173786198</v>
      </c>
      <c r="V306" s="1">
        <v>0</v>
      </c>
      <c r="X306" s="1">
        <v>0</v>
      </c>
      <c r="Z306" s="1">
        <v>0</v>
      </c>
      <c r="AB306" s="27">
        <v>0.106919</v>
      </c>
      <c r="AD306" s="1">
        <v>3.959915515509</v>
      </c>
      <c r="AF306" s="1">
        <v>0</v>
      </c>
      <c r="AH306" s="1">
        <v>3.7659818914780003</v>
      </c>
      <c r="AJ306" s="1">
        <v>0</v>
      </c>
      <c r="AL306" s="1">
        <v>0.111754429766</v>
      </c>
      <c r="AN306" s="1">
        <v>0</v>
      </c>
      <c r="AP306" s="1">
        <v>0</v>
      </c>
      <c r="AR306" s="1">
        <v>0</v>
      </c>
      <c r="AT306" s="1">
        <v>0</v>
      </c>
      <c r="AV306" s="1">
        <v>0.082179194265</v>
      </c>
      <c r="AX306" s="1">
        <v>0</v>
      </c>
      <c r="AZ306" s="1">
        <v>0</v>
      </c>
      <c r="BB306" s="27">
        <v>-20.119105962842</v>
      </c>
      <c r="BD306" s="45">
        <v>0.5</v>
      </c>
      <c r="BF306" s="42">
        <v>3.6629218518460003</v>
      </c>
    </row>
    <row r="307" spans="1:58" ht="12.75">
      <c r="A307" t="s">
        <v>249</v>
      </c>
      <c r="B307" t="s">
        <v>651</v>
      </c>
      <c r="D307" s="1">
        <v>5.392932520777</v>
      </c>
      <c r="F307" s="1">
        <v>2.3451237208139997</v>
      </c>
      <c r="H307" s="1">
        <v>0</v>
      </c>
      <c r="J307" s="1">
        <v>2.082032572721</v>
      </c>
      <c r="L307" s="1">
        <v>0</v>
      </c>
      <c r="N307" s="1">
        <v>0.117125515035</v>
      </c>
      <c r="P307" s="1">
        <v>0</v>
      </c>
      <c r="R307" s="1">
        <v>0</v>
      </c>
      <c r="T307" s="1">
        <v>0.063882633058</v>
      </c>
      <c r="V307" s="1">
        <v>0</v>
      </c>
      <c r="X307" s="1">
        <v>0</v>
      </c>
      <c r="Z307" s="1">
        <v>0</v>
      </c>
      <c r="AB307" s="27">
        <v>0.082083</v>
      </c>
      <c r="AD307" s="1">
        <v>3.047808799963</v>
      </c>
      <c r="AF307" s="1">
        <v>0</v>
      </c>
      <c r="AH307" s="1">
        <v>2.9155832314039998</v>
      </c>
      <c r="AJ307" s="1">
        <v>0</v>
      </c>
      <c r="AL307" s="1">
        <v>0.085003795408</v>
      </c>
      <c r="AN307" s="1">
        <v>0</v>
      </c>
      <c r="AP307" s="1">
        <v>0</v>
      </c>
      <c r="AR307" s="1">
        <v>0</v>
      </c>
      <c r="AT307" s="1">
        <v>0</v>
      </c>
      <c r="AV307" s="1">
        <v>0.047221773151</v>
      </c>
      <c r="AX307" s="1">
        <v>0</v>
      </c>
      <c r="AZ307" s="1">
        <v>0</v>
      </c>
      <c r="BB307" s="27">
        <v>-10.314922461473</v>
      </c>
      <c r="BD307" s="45">
        <v>0.5</v>
      </c>
      <c r="BF307" s="42">
        <v>2.8192231399659997</v>
      </c>
    </row>
    <row r="308" spans="1:58" ht="12.75">
      <c r="A308" t="s">
        <v>250</v>
      </c>
      <c r="B308" t="s">
        <v>652</v>
      </c>
      <c r="D308" s="1">
        <v>4.986672353602</v>
      </c>
      <c r="F308" s="1">
        <v>2.1329606930450002</v>
      </c>
      <c r="H308" s="1">
        <v>0</v>
      </c>
      <c r="J308" s="1">
        <v>1.933626346768</v>
      </c>
      <c r="L308" s="1">
        <v>0</v>
      </c>
      <c r="N308" s="1">
        <v>0.10392427779199999</v>
      </c>
      <c r="P308" s="1">
        <v>0</v>
      </c>
      <c r="R308" s="1">
        <v>0</v>
      </c>
      <c r="T308" s="1">
        <v>0.095410068485</v>
      </c>
      <c r="V308" s="1">
        <v>0</v>
      </c>
      <c r="X308" s="1">
        <v>0</v>
      </c>
      <c r="Z308" s="1">
        <v>0</v>
      </c>
      <c r="AB308" s="27">
        <v>0</v>
      </c>
      <c r="AD308" s="1">
        <v>2.8537116605580004</v>
      </c>
      <c r="AF308" s="1">
        <v>0</v>
      </c>
      <c r="AH308" s="1">
        <v>2.707761937206</v>
      </c>
      <c r="AJ308" s="1">
        <v>0</v>
      </c>
      <c r="AL308" s="1">
        <v>0.075423002791</v>
      </c>
      <c r="AN308" s="1">
        <v>0</v>
      </c>
      <c r="AP308" s="1">
        <v>0</v>
      </c>
      <c r="AR308" s="1">
        <v>0</v>
      </c>
      <c r="AT308" s="1">
        <v>0</v>
      </c>
      <c r="AV308" s="1">
        <v>0.070526720561</v>
      </c>
      <c r="AX308" s="1">
        <v>0</v>
      </c>
      <c r="AZ308" s="1">
        <v>0</v>
      </c>
      <c r="BB308" s="27">
        <v>-15.849312070149</v>
      </c>
      <c r="BD308" s="45">
        <v>0.5</v>
      </c>
      <c r="BF308" s="42">
        <v>2.639683286016</v>
      </c>
    </row>
    <row r="309" spans="1:58" ht="12.75">
      <c r="A309" t="s">
        <v>251</v>
      </c>
      <c r="B309" t="s">
        <v>653</v>
      </c>
      <c r="D309" s="1">
        <v>2.4541426089989997</v>
      </c>
      <c r="F309" s="1">
        <v>1.051637182512</v>
      </c>
      <c r="H309" s="1">
        <v>0</v>
      </c>
      <c r="J309" s="1">
        <v>0.9508017625290001</v>
      </c>
      <c r="L309" s="1">
        <v>0</v>
      </c>
      <c r="N309" s="1">
        <v>0.060925105428000004</v>
      </c>
      <c r="P309" s="1">
        <v>0</v>
      </c>
      <c r="R309" s="1">
        <v>0</v>
      </c>
      <c r="T309" s="1">
        <v>0.036295843967</v>
      </c>
      <c r="V309" s="1">
        <v>0</v>
      </c>
      <c r="X309" s="1">
        <v>0</v>
      </c>
      <c r="Z309" s="1">
        <v>0.003614470588</v>
      </c>
      <c r="AB309" s="27">
        <v>0</v>
      </c>
      <c r="AD309" s="1">
        <v>1.402505426487</v>
      </c>
      <c r="AF309" s="1">
        <v>0</v>
      </c>
      <c r="AH309" s="1">
        <v>1.331459320829</v>
      </c>
      <c r="AJ309" s="1">
        <v>0</v>
      </c>
      <c r="AL309" s="1">
        <v>0.044216370750000004</v>
      </c>
      <c r="AN309" s="1">
        <v>0</v>
      </c>
      <c r="AP309" s="1">
        <v>0</v>
      </c>
      <c r="AR309" s="1">
        <v>0</v>
      </c>
      <c r="AT309" s="1">
        <v>0</v>
      </c>
      <c r="AV309" s="1">
        <v>0.026829734908</v>
      </c>
      <c r="AX309" s="1">
        <v>0</v>
      </c>
      <c r="AZ309" s="1">
        <v>0</v>
      </c>
      <c r="BB309" s="27">
        <v>-3.849007197663</v>
      </c>
      <c r="BD309" s="45">
        <v>0.5</v>
      </c>
      <c r="BF309" s="42">
        <v>1.2973175195</v>
      </c>
    </row>
    <row r="310" spans="1:58" ht="12.75">
      <c r="A310" t="s">
        <v>252</v>
      </c>
      <c r="B310" t="s">
        <v>654</v>
      </c>
      <c r="D310" s="1">
        <v>2.783340672144</v>
      </c>
      <c r="F310" s="1">
        <v>1.192931468239</v>
      </c>
      <c r="H310" s="1">
        <v>0</v>
      </c>
      <c r="J310" s="1">
        <v>1.073605082673</v>
      </c>
      <c r="L310" s="1">
        <v>0</v>
      </c>
      <c r="N310" s="1">
        <v>0.09101714464699999</v>
      </c>
      <c r="P310" s="1">
        <v>0</v>
      </c>
      <c r="R310" s="1">
        <v>0</v>
      </c>
      <c r="T310" s="1">
        <v>0.028309240919</v>
      </c>
      <c r="V310" s="1">
        <v>0</v>
      </c>
      <c r="X310" s="1">
        <v>0</v>
      </c>
      <c r="Z310" s="1">
        <v>0</v>
      </c>
      <c r="AB310" s="27">
        <v>0</v>
      </c>
      <c r="AD310" s="1">
        <v>1.590409203905</v>
      </c>
      <c r="AF310" s="1">
        <v>0</v>
      </c>
      <c r="AH310" s="1">
        <v>1.50342747621</v>
      </c>
      <c r="AJ310" s="1">
        <v>0</v>
      </c>
      <c r="AL310" s="1">
        <v>0.066055656104</v>
      </c>
      <c r="AN310" s="1">
        <v>0</v>
      </c>
      <c r="AP310" s="1">
        <v>0</v>
      </c>
      <c r="AR310" s="1">
        <v>0</v>
      </c>
      <c r="AT310" s="1">
        <v>0</v>
      </c>
      <c r="AV310" s="1">
        <v>0.020926071591</v>
      </c>
      <c r="AX310" s="1">
        <v>0</v>
      </c>
      <c r="AZ310" s="1">
        <v>0</v>
      </c>
      <c r="BB310" s="27">
        <v>-4.883888752622</v>
      </c>
      <c r="BD310" s="45">
        <v>0.5</v>
      </c>
      <c r="BF310" s="42">
        <v>1.471128513612</v>
      </c>
    </row>
    <row r="311" spans="1:58" ht="12.75">
      <c r="A311" t="s">
        <v>253</v>
      </c>
      <c r="B311" t="s">
        <v>655</v>
      </c>
      <c r="D311" s="1">
        <v>8.088468111077999</v>
      </c>
      <c r="F311" s="1">
        <v>3.458624226805</v>
      </c>
      <c r="H311" s="1">
        <v>0</v>
      </c>
      <c r="J311" s="1">
        <v>3.2233525873830002</v>
      </c>
      <c r="L311" s="1">
        <v>0</v>
      </c>
      <c r="N311" s="1">
        <v>0.110835724077</v>
      </c>
      <c r="P311" s="1">
        <v>0</v>
      </c>
      <c r="R311" s="1">
        <v>0</v>
      </c>
      <c r="T311" s="1">
        <v>0.048118915345</v>
      </c>
      <c r="V311" s="1">
        <v>0</v>
      </c>
      <c r="X311" s="1">
        <v>0</v>
      </c>
      <c r="Z311" s="1">
        <v>0</v>
      </c>
      <c r="AB311" s="27">
        <v>0.076317</v>
      </c>
      <c r="AD311" s="1">
        <v>4.629843884273</v>
      </c>
      <c r="AF311" s="1">
        <v>0</v>
      </c>
      <c r="AH311" s="1">
        <v>4.513835602674</v>
      </c>
      <c r="AJ311" s="1">
        <v>0</v>
      </c>
      <c r="AL311" s="1">
        <v>0.080438982152</v>
      </c>
      <c r="AN311" s="1">
        <v>0</v>
      </c>
      <c r="AP311" s="1">
        <v>0</v>
      </c>
      <c r="AR311" s="1">
        <v>0</v>
      </c>
      <c r="AT311" s="1">
        <v>0</v>
      </c>
      <c r="AV311" s="1">
        <v>0.035569299447</v>
      </c>
      <c r="AX311" s="1">
        <v>0</v>
      </c>
      <c r="AZ311" s="1">
        <v>0</v>
      </c>
      <c r="BB311" s="27">
        <v>-5.333391085787</v>
      </c>
      <c r="BD311" s="45">
        <v>0.5</v>
      </c>
      <c r="BF311" s="42">
        <v>4.282605592952</v>
      </c>
    </row>
    <row r="312" spans="1:58" ht="12.75">
      <c r="A312" t="s">
        <v>254</v>
      </c>
      <c r="B312" t="s">
        <v>656</v>
      </c>
      <c r="D312" s="1">
        <v>2.5754611791229998</v>
      </c>
      <c r="F312" s="1">
        <v>1.154841192543</v>
      </c>
      <c r="H312" s="1">
        <v>0</v>
      </c>
      <c r="J312" s="1">
        <v>0.952303060207</v>
      </c>
      <c r="L312" s="1">
        <v>0</v>
      </c>
      <c r="N312" s="1">
        <v>0.07094598169699999</v>
      </c>
      <c r="P312" s="1">
        <v>0</v>
      </c>
      <c r="R312" s="1">
        <v>0</v>
      </c>
      <c r="T312" s="1">
        <v>0.048118915345</v>
      </c>
      <c r="V312" s="1">
        <v>0</v>
      </c>
      <c r="X312" s="1">
        <v>0</v>
      </c>
      <c r="Z312" s="1">
        <v>0.032777235294</v>
      </c>
      <c r="AB312" s="27">
        <v>0.050696</v>
      </c>
      <c r="AD312" s="1">
        <v>1.42061998658</v>
      </c>
      <c r="AF312" s="1">
        <v>0</v>
      </c>
      <c r="AH312" s="1">
        <v>1.333561669463</v>
      </c>
      <c r="AJ312" s="1">
        <v>0</v>
      </c>
      <c r="AL312" s="1">
        <v>0.05148901767</v>
      </c>
      <c r="AN312" s="1">
        <v>0</v>
      </c>
      <c r="AP312" s="1">
        <v>0</v>
      </c>
      <c r="AR312" s="1">
        <v>0</v>
      </c>
      <c r="AT312" s="1">
        <v>0</v>
      </c>
      <c r="AV312" s="1">
        <v>0.035569299447</v>
      </c>
      <c r="AX312" s="1">
        <v>0</v>
      </c>
      <c r="AZ312" s="1">
        <v>0</v>
      </c>
      <c r="BB312" s="27">
        <v>-14.806878605585</v>
      </c>
      <c r="BD312" s="45">
        <v>0.5</v>
      </c>
      <c r="BF312" s="42">
        <v>1.314073487586</v>
      </c>
    </row>
    <row r="314" ht="12.75">
      <c r="B314" t="s">
        <v>657</v>
      </c>
    </row>
    <row r="315" spans="1:58" ht="12.75">
      <c r="A315" t="s">
        <v>255</v>
      </c>
      <c r="B315" t="s">
        <v>658</v>
      </c>
      <c r="D315" s="1">
        <v>4.615592276029</v>
      </c>
      <c r="F315" s="1">
        <v>2.015150659109</v>
      </c>
      <c r="H315" s="1">
        <v>0</v>
      </c>
      <c r="J315" s="1">
        <v>1.770336003511</v>
      </c>
      <c r="L315" s="1">
        <v>0</v>
      </c>
      <c r="N315" s="1">
        <v>0.114174093918</v>
      </c>
      <c r="P315" s="1">
        <v>0</v>
      </c>
      <c r="R315" s="1">
        <v>0</v>
      </c>
      <c r="T315" s="1">
        <v>0.052059561681</v>
      </c>
      <c r="V315" s="1">
        <v>0</v>
      </c>
      <c r="X315" s="1">
        <v>0</v>
      </c>
      <c r="Z315" s="1">
        <v>0</v>
      </c>
      <c r="AB315" s="27">
        <v>0.078581</v>
      </c>
      <c r="AD315" s="1">
        <v>2.60044161692</v>
      </c>
      <c r="AF315" s="1">
        <v>0</v>
      </c>
      <c r="AH315" s="1">
        <v>2.479097605587</v>
      </c>
      <c r="AJ315" s="1">
        <v>0</v>
      </c>
      <c r="AL315" s="1">
        <v>0.08286180272</v>
      </c>
      <c r="AN315" s="1">
        <v>0</v>
      </c>
      <c r="AP315" s="1">
        <v>0</v>
      </c>
      <c r="AR315" s="1">
        <v>0</v>
      </c>
      <c r="AT315" s="1">
        <v>0</v>
      </c>
      <c r="AV315" s="1">
        <v>0.038482208612</v>
      </c>
      <c r="AX315" s="1">
        <v>0</v>
      </c>
      <c r="AZ315" s="1">
        <v>0</v>
      </c>
      <c r="BB315" s="27">
        <v>-19.243333543258</v>
      </c>
      <c r="BD315" s="45">
        <v>0.5</v>
      </c>
      <c r="BF315" s="42">
        <v>2.4054084956510002</v>
      </c>
    </row>
    <row r="316" spans="1:58" ht="12.75">
      <c r="A316" t="s">
        <v>256</v>
      </c>
      <c r="B316" t="s">
        <v>659</v>
      </c>
      <c r="D316" s="1">
        <v>3.123205535513</v>
      </c>
      <c r="F316" s="1">
        <v>1.404202177867</v>
      </c>
      <c r="H316" s="1">
        <v>0</v>
      </c>
      <c r="J316" s="1">
        <v>1.171700882935</v>
      </c>
      <c r="L316" s="1">
        <v>0</v>
      </c>
      <c r="N316" s="1">
        <v>0.078819898057</v>
      </c>
      <c r="P316" s="1">
        <v>0</v>
      </c>
      <c r="R316" s="1">
        <v>0</v>
      </c>
      <c r="T316" s="1">
        <v>0.02841398511</v>
      </c>
      <c r="V316" s="1">
        <v>0</v>
      </c>
      <c r="X316" s="1">
        <v>0</v>
      </c>
      <c r="Z316" s="1">
        <v>0.070655411765</v>
      </c>
      <c r="AB316" s="27">
        <v>0.054612</v>
      </c>
      <c r="AD316" s="1">
        <v>1.7190033576460002</v>
      </c>
      <c r="AF316" s="1">
        <v>0</v>
      </c>
      <c r="AH316" s="1">
        <v>1.64079635029</v>
      </c>
      <c r="AJ316" s="1">
        <v>0</v>
      </c>
      <c r="AL316" s="1">
        <v>0.0572035093</v>
      </c>
      <c r="AN316" s="1">
        <v>0</v>
      </c>
      <c r="AP316" s="1">
        <v>0</v>
      </c>
      <c r="AR316" s="1">
        <v>0</v>
      </c>
      <c r="AT316" s="1">
        <v>0</v>
      </c>
      <c r="AV316" s="1">
        <v>0.021003498056</v>
      </c>
      <c r="AX316" s="1">
        <v>0</v>
      </c>
      <c r="AZ316" s="1">
        <v>0</v>
      </c>
      <c r="BB316" s="27">
        <v>-10.309163258942</v>
      </c>
      <c r="BD316" s="45">
        <v>0.5</v>
      </c>
      <c r="BF316" s="42">
        <v>1.590078105822</v>
      </c>
    </row>
    <row r="317" spans="1:58" ht="12.75">
      <c r="A317" t="s">
        <v>257</v>
      </c>
      <c r="B317" t="s">
        <v>660</v>
      </c>
      <c r="D317" s="1">
        <v>4.1758462645089995</v>
      </c>
      <c r="F317" s="1">
        <v>1.803532910534</v>
      </c>
      <c r="H317" s="1">
        <v>0</v>
      </c>
      <c r="J317" s="1">
        <v>1.643626794085</v>
      </c>
      <c r="L317" s="1">
        <v>0</v>
      </c>
      <c r="N317" s="1">
        <v>0.06851875788299999</v>
      </c>
      <c r="P317" s="1">
        <v>0</v>
      </c>
      <c r="R317" s="1">
        <v>0</v>
      </c>
      <c r="T317" s="1">
        <v>0.028309240919</v>
      </c>
      <c r="V317" s="1">
        <v>0</v>
      </c>
      <c r="X317" s="1">
        <v>0</v>
      </c>
      <c r="Z317" s="1">
        <v>0.014688117647</v>
      </c>
      <c r="AB317" s="27">
        <v>0.04839</v>
      </c>
      <c r="AD317" s="1">
        <v>2.3723133539749997</v>
      </c>
      <c r="AF317" s="1">
        <v>0</v>
      </c>
      <c r="AH317" s="1">
        <v>2.30165982142</v>
      </c>
      <c r="AJ317" s="1">
        <v>0</v>
      </c>
      <c r="AL317" s="1">
        <v>0.049727460964</v>
      </c>
      <c r="AN317" s="1">
        <v>0</v>
      </c>
      <c r="AP317" s="1">
        <v>0</v>
      </c>
      <c r="AR317" s="1">
        <v>0</v>
      </c>
      <c r="AT317" s="1">
        <v>0</v>
      </c>
      <c r="AV317" s="1">
        <v>0.020926071591</v>
      </c>
      <c r="AX317" s="1">
        <v>0</v>
      </c>
      <c r="AZ317" s="1">
        <v>0</v>
      </c>
      <c r="BB317" s="27">
        <v>-2.3703730569330004</v>
      </c>
      <c r="BD317" s="45">
        <v>0.499795</v>
      </c>
      <c r="BF317" s="42">
        <v>2.1943898524270002</v>
      </c>
    </row>
    <row r="318" spans="1:58" ht="12.75">
      <c r="A318" t="s">
        <v>258</v>
      </c>
      <c r="B318" t="s">
        <v>661</v>
      </c>
      <c r="D318" s="1">
        <v>6.033797795196</v>
      </c>
      <c r="F318" s="1">
        <v>2.643480214362</v>
      </c>
      <c r="H318" s="1">
        <v>0</v>
      </c>
      <c r="J318" s="1">
        <v>2.255506498013</v>
      </c>
      <c r="L318" s="1">
        <v>0</v>
      </c>
      <c r="N318" s="1">
        <v>0.101810765015</v>
      </c>
      <c r="P318" s="1">
        <v>0</v>
      </c>
      <c r="R318" s="1">
        <v>0</v>
      </c>
      <c r="T318" s="1">
        <v>0.213637951335</v>
      </c>
      <c r="V318" s="1">
        <v>0</v>
      </c>
      <c r="X318" s="1">
        <v>0</v>
      </c>
      <c r="Z318" s="1">
        <v>0</v>
      </c>
      <c r="AB318" s="27">
        <v>0.072525</v>
      </c>
      <c r="AD318" s="1">
        <v>3.390317580833</v>
      </c>
      <c r="AF318" s="1">
        <v>0</v>
      </c>
      <c r="AH318" s="1">
        <v>3.1585081857449997</v>
      </c>
      <c r="AJ318" s="1">
        <v>0</v>
      </c>
      <c r="AL318" s="1">
        <v>0.073889121744</v>
      </c>
      <c r="AN318" s="1">
        <v>0</v>
      </c>
      <c r="AP318" s="1">
        <v>0</v>
      </c>
      <c r="AR318" s="1">
        <v>0</v>
      </c>
      <c r="AT318" s="1">
        <v>0</v>
      </c>
      <c r="AV318" s="1">
        <v>0.157920273345</v>
      </c>
      <c r="AX318" s="1">
        <v>0</v>
      </c>
      <c r="AZ318" s="1">
        <v>0</v>
      </c>
      <c r="BB318" s="27">
        <v>-16.641366979567</v>
      </c>
      <c r="BD318" s="45">
        <v>0.5</v>
      </c>
      <c r="BF318" s="42">
        <v>3.136043762271</v>
      </c>
    </row>
    <row r="319" spans="1:58" ht="12.75">
      <c r="A319" t="s">
        <v>259</v>
      </c>
      <c r="B319" t="s">
        <v>662</v>
      </c>
      <c r="D319" s="1">
        <v>4.031528683563</v>
      </c>
      <c r="F319" s="1">
        <v>1.770875846339</v>
      </c>
      <c r="H319" s="1">
        <v>0</v>
      </c>
      <c r="J319" s="1">
        <v>1.532739917228</v>
      </c>
      <c r="L319" s="1">
        <v>0</v>
      </c>
      <c r="N319" s="1">
        <v>0.116473872623</v>
      </c>
      <c r="P319" s="1">
        <v>0</v>
      </c>
      <c r="R319" s="1">
        <v>0</v>
      </c>
      <c r="T319" s="1">
        <v>0.040237056488</v>
      </c>
      <c r="V319" s="1">
        <v>0</v>
      </c>
      <c r="X319" s="1">
        <v>0</v>
      </c>
      <c r="Z319" s="1">
        <v>0</v>
      </c>
      <c r="AB319" s="27">
        <v>0.081425</v>
      </c>
      <c r="AD319" s="1">
        <v>2.2606528372240002</v>
      </c>
      <c r="AF319" s="1">
        <v>0</v>
      </c>
      <c r="AH319" s="1">
        <v>2.146378908439</v>
      </c>
      <c r="AJ319" s="1">
        <v>0</v>
      </c>
      <c r="AL319" s="1">
        <v>0.08453086619</v>
      </c>
      <c r="AN319" s="1">
        <v>0</v>
      </c>
      <c r="AP319" s="1">
        <v>0</v>
      </c>
      <c r="AR319" s="1">
        <v>0</v>
      </c>
      <c r="AT319" s="1">
        <v>0</v>
      </c>
      <c r="AV319" s="1">
        <v>0.029743062594999998</v>
      </c>
      <c r="AX319" s="1">
        <v>0</v>
      </c>
      <c r="AZ319" s="1">
        <v>0</v>
      </c>
      <c r="BB319" s="27">
        <v>-7.701585886364</v>
      </c>
      <c r="BD319" s="45">
        <v>0.5</v>
      </c>
      <c r="BF319" s="42">
        <v>2.091103874432</v>
      </c>
    </row>
    <row r="320" spans="1:58" ht="12.75">
      <c r="A320" t="s">
        <v>260</v>
      </c>
      <c r="B320" t="s">
        <v>663</v>
      </c>
      <c r="D320" s="1">
        <v>2.9653679495140004</v>
      </c>
      <c r="F320" s="1">
        <v>1.275725441843</v>
      </c>
      <c r="H320" s="1">
        <v>0</v>
      </c>
      <c r="J320" s="1">
        <v>1.167959723435</v>
      </c>
      <c r="L320" s="1">
        <v>0</v>
      </c>
      <c r="N320" s="1">
        <v>0.045689359841999996</v>
      </c>
      <c r="P320" s="1">
        <v>0</v>
      </c>
      <c r="R320" s="1">
        <v>0</v>
      </c>
      <c r="T320" s="1">
        <v>0.028309240919</v>
      </c>
      <c r="V320" s="1">
        <v>0</v>
      </c>
      <c r="X320" s="1">
        <v>0</v>
      </c>
      <c r="Z320" s="1">
        <v>0.001616117647</v>
      </c>
      <c r="AB320" s="27">
        <v>0.032151</v>
      </c>
      <c r="AD320" s="1">
        <v>1.689642507671</v>
      </c>
      <c r="AF320" s="1">
        <v>0</v>
      </c>
      <c r="AH320" s="1">
        <v>1.635557401559</v>
      </c>
      <c r="AJ320" s="1">
        <v>0</v>
      </c>
      <c r="AL320" s="1">
        <v>0.033159034521000004</v>
      </c>
      <c r="AN320" s="1">
        <v>0</v>
      </c>
      <c r="AP320" s="1">
        <v>0</v>
      </c>
      <c r="AR320" s="1">
        <v>0</v>
      </c>
      <c r="AT320" s="1">
        <v>0</v>
      </c>
      <c r="AV320" s="1">
        <v>0.020926071591</v>
      </c>
      <c r="AX320" s="1">
        <v>0</v>
      </c>
      <c r="AZ320" s="1">
        <v>0</v>
      </c>
      <c r="BB320" s="27">
        <v>-12.228648704178</v>
      </c>
      <c r="BD320" s="45">
        <v>0.5</v>
      </c>
      <c r="BF320" s="42">
        <v>1.562919319596</v>
      </c>
    </row>
    <row r="322" ht="12.75">
      <c r="B322" t="s">
        <v>664</v>
      </c>
    </row>
    <row r="323" spans="1:58" ht="12.75">
      <c r="A323" t="s">
        <v>261</v>
      </c>
      <c r="B323" t="s">
        <v>665</v>
      </c>
      <c r="D323" s="1">
        <v>4.931071386759</v>
      </c>
      <c r="F323" s="1">
        <v>2.137769228562</v>
      </c>
      <c r="H323" s="1">
        <v>0</v>
      </c>
      <c r="J323" s="1">
        <v>1.9139541560200002</v>
      </c>
      <c r="L323" s="1">
        <v>0</v>
      </c>
      <c r="N323" s="1">
        <v>0.097350762882</v>
      </c>
      <c r="P323" s="1">
        <v>0</v>
      </c>
      <c r="R323" s="1">
        <v>0</v>
      </c>
      <c r="T323" s="1">
        <v>0.05740830966</v>
      </c>
      <c r="V323" s="1">
        <v>0</v>
      </c>
      <c r="X323" s="1">
        <v>0</v>
      </c>
      <c r="Z323" s="1">
        <v>0</v>
      </c>
      <c r="AB323" s="27">
        <v>0.069056</v>
      </c>
      <c r="AD323" s="1">
        <v>2.793302158197</v>
      </c>
      <c r="AF323" s="1">
        <v>0</v>
      </c>
      <c r="AH323" s="1">
        <v>2.680213900629</v>
      </c>
      <c r="AJ323" s="1">
        <v>0</v>
      </c>
      <c r="AL323" s="1">
        <v>0.07065227699</v>
      </c>
      <c r="AN323" s="1">
        <v>0</v>
      </c>
      <c r="AP323" s="1">
        <v>0</v>
      </c>
      <c r="AR323" s="1">
        <v>0</v>
      </c>
      <c r="AT323" s="1">
        <v>0</v>
      </c>
      <c r="AV323" s="1">
        <v>0.042435980579000006</v>
      </c>
      <c r="AX323" s="1">
        <v>0</v>
      </c>
      <c r="AZ323" s="1">
        <v>0</v>
      </c>
      <c r="BB323" s="27">
        <v>-27.165503106343</v>
      </c>
      <c r="BD323" s="45">
        <v>0.5</v>
      </c>
      <c r="BF323" s="42">
        <v>2.583804496333</v>
      </c>
    </row>
    <row r="324" spans="1:58" ht="12.75">
      <c r="A324" t="s">
        <v>262</v>
      </c>
      <c r="B324" t="s">
        <v>666</v>
      </c>
      <c r="D324" s="1">
        <v>3.04661227857</v>
      </c>
      <c r="F324" s="1">
        <v>1.3116804290100001</v>
      </c>
      <c r="H324" s="1">
        <v>0</v>
      </c>
      <c r="J324" s="1">
        <v>1.1594401010159998</v>
      </c>
      <c r="L324" s="1">
        <v>0</v>
      </c>
      <c r="N324" s="1">
        <v>0.09151077819</v>
      </c>
      <c r="P324" s="1">
        <v>0</v>
      </c>
      <c r="R324" s="1">
        <v>0</v>
      </c>
      <c r="T324" s="1">
        <v>0.060729549804</v>
      </c>
      <c r="V324" s="1">
        <v>0</v>
      </c>
      <c r="X324" s="1">
        <v>0</v>
      </c>
      <c r="Z324" s="1">
        <v>0</v>
      </c>
      <c r="AB324" s="27">
        <v>0</v>
      </c>
      <c r="AD324" s="1">
        <v>1.73493184956</v>
      </c>
      <c r="AF324" s="1">
        <v>0</v>
      </c>
      <c r="AH324" s="1">
        <v>1.623626911812</v>
      </c>
      <c r="AJ324" s="1">
        <v>0</v>
      </c>
      <c r="AL324" s="1">
        <v>0.06641391045</v>
      </c>
      <c r="AN324" s="1">
        <v>0</v>
      </c>
      <c r="AP324" s="1">
        <v>0</v>
      </c>
      <c r="AR324" s="1">
        <v>0</v>
      </c>
      <c r="AT324" s="1">
        <v>0</v>
      </c>
      <c r="AV324" s="1">
        <v>0.044891027298</v>
      </c>
      <c r="AX324" s="1">
        <v>0</v>
      </c>
      <c r="AZ324" s="1">
        <v>0</v>
      </c>
      <c r="BB324" s="27">
        <v>-9.841234201798999</v>
      </c>
      <c r="BD324" s="45">
        <v>0.5</v>
      </c>
      <c r="BF324" s="42">
        <v>1.604811960843</v>
      </c>
    </row>
    <row r="325" spans="1:58" ht="12.75">
      <c r="A325" t="s">
        <v>263</v>
      </c>
      <c r="B325" t="s">
        <v>667</v>
      </c>
      <c r="D325" s="1">
        <v>4.167936591547</v>
      </c>
      <c r="F325" s="1">
        <v>1.803458061904</v>
      </c>
      <c r="H325" s="1">
        <v>0</v>
      </c>
      <c r="J325" s="1">
        <v>1.628875480304</v>
      </c>
      <c r="L325" s="1">
        <v>0</v>
      </c>
      <c r="N325" s="1">
        <v>0.086186340681</v>
      </c>
      <c r="P325" s="1">
        <v>0</v>
      </c>
      <c r="R325" s="1">
        <v>0</v>
      </c>
      <c r="T325" s="1">
        <v>0.028309240919</v>
      </c>
      <c r="V325" s="1">
        <v>0</v>
      </c>
      <c r="X325" s="1">
        <v>0</v>
      </c>
      <c r="Z325" s="1">
        <v>0</v>
      </c>
      <c r="AB325" s="27">
        <v>0.060087</v>
      </c>
      <c r="AD325" s="1">
        <v>2.364478529643</v>
      </c>
      <c r="AF325" s="1">
        <v>0</v>
      </c>
      <c r="AH325" s="1">
        <v>2.281002755982</v>
      </c>
      <c r="AJ325" s="1">
        <v>0</v>
      </c>
      <c r="AL325" s="1">
        <v>0.06254970207</v>
      </c>
      <c r="AN325" s="1">
        <v>0</v>
      </c>
      <c r="AP325" s="1">
        <v>0</v>
      </c>
      <c r="AR325" s="1">
        <v>0</v>
      </c>
      <c r="AT325" s="1">
        <v>0</v>
      </c>
      <c r="AV325" s="1">
        <v>0.020926071591</v>
      </c>
      <c r="AX325" s="1">
        <v>0</v>
      </c>
      <c r="AZ325" s="1">
        <v>0</v>
      </c>
      <c r="BB325" s="27">
        <v>-20.48296392697</v>
      </c>
      <c r="BD325" s="45">
        <v>0.5</v>
      </c>
      <c r="BF325" s="42">
        <v>2.187142639919</v>
      </c>
    </row>
    <row r="326" spans="1:58" ht="12.75">
      <c r="A326" t="s">
        <v>264</v>
      </c>
      <c r="B326" t="s">
        <v>668</v>
      </c>
      <c r="D326" s="1">
        <v>3.143402661963</v>
      </c>
      <c r="F326" s="1">
        <v>1.378369303972</v>
      </c>
      <c r="H326" s="1">
        <v>0</v>
      </c>
      <c r="J326" s="1">
        <v>1.1985032144299999</v>
      </c>
      <c r="L326" s="1">
        <v>0</v>
      </c>
      <c r="N326" s="1">
        <v>0.086513891911</v>
      </c>
      <c r="P326" s="1">
        <v>0</v>
      </c>
      <c r="R326" s="1">
        <v>0</v>
      </c>
      <c r="T326" s="1">
        <v>0.032355197631</v>
      </c>
      <c r="V326" s="1">
        <v>0</v>
      </c>
      <c r="X326" s="1">
        <v>0</v>
      </c>
      <c r="Z326" s="1">
        <v>0</v>
      </c>
      <c r="AB326" s="27">
        <v>0.060997</v>
      </c>
      <c r="AD326" s="1">
        <v>1.76503335799</v>
      </c>
      <c r="AF326" s="1">
        <v>0</v>
      </c>
      <c r="AH326" s="1">
        <v>1.678329110005</v>
      </c>
      <c r="AJ326" s="1">
        <v>0</v>
      </c>
      <c r="AL326" s="1">
        <v>0.062787422243</v>
      </c>
      <c r="AN326" s="1">
        <v>0</v>
      </c>
      <c r="AP326" s="1">
        <v>0</v>
      </c>
      <c r="AR326" s="1">
        <v>0</v>
      </c>
      <c r="AT326" s="1">
        <v>0</v>
      </c>
      <c r="AV326" s="1">
        <v>0.023916825742000002</v>
      </c>
      <c r="AX326" s="1">
        <v>0</v>
      </c>
      <c r="AZ326" s="1">
        <v>0</v>
      </c>
      <c r="BB326" s="27">
        <v>-15.274735841304</v>
      </c>
      <c r="BD326" s="45">
        <v>0.5</v>
      </c>
      <c r="BF326" s="42">
        <v>1.632655856141</v>
      </c>
    </row>
    <row r="327" spans="1:58" ht="12.75">
      <c r="A327" t="s">
        <v>265</v>
      </c>
      <c r="B327" t="s">
        <v>669</v>
      </c>
      <c r="D327" s="1">
        <v>4.0477364928899995</v>
      </c>
      <c r="F327" s="1">
        <v>1.755265688382</v>
      </c>
      <c r="H327" s="1">
        <v>0</v>
      </c>
      <c r="J327" s="1">
        <v>1.569432779732</v>
      </c>
      <c r="L327" s="1">
        <v>0</v>
      </c>
      <c r="N327" s="1">
        <v>0.08068486403899999</v>
      </c>
      <c r="P327" s="1">
        <v>0</v>
      </c>
      <c r="R327" s="1">
        <v>0</v>
      </c>
      <c r="T327" s="1">
        <v>0.048907044611999996</v>
      </c>
      <c r="V327" s="1">
        <v>0</v>
      </c>
      <c r="X327" s="1">
        <v>0</v>
      </c>
      <c r="Z327" s="1">
        <v>0</v>
      </c>
      <c r="AB327" s="27">
        <v>0.056241</v>
      </c>
      <c r="AD327" s="1">
        <v>2.292470804508</v>
      </c>
      <c r="AF327" s="1">
        <v>0</v>
      </c>
      <c r="AH327" s="1">
        <v>2.197761915617</v>
      </c>
      <c r="AJ327" s="1">
        <v>0</v>
      </c>
      <c r="AL327" s="1">
        <v>0.058557007611</v>
      </c>
      <c r="AN327" s="1">
        <v>0</v>
      </c>
      <c r="AP327" s="1">
        <v>0</v>
      </c>
      <c r="AR327" s="1">
        <v>0</v>
      </c>
      <c r="AT327" s="1">
        <v>0</v>
      </c>
      <c r="AV327" s="1">
        <v>0.03615188128</v>
      </c>
      <c r="AX327" s="1">
        <v>0</v>
      </c>
      <c r="AZ327" s="1">
        <v>0</v>
      </c>
      <c r="BB327" s="27">
        <v>-3.520764302287</v>
      </c>
      <c r="BD327" s="45">
        <v>0.5</v>
      </c>
      <c r="BF327" s="42">
        <v>2.12053549417</v>
      </c>
    </row>
    <row r="328" spans="1:58" ht="12.75">
      <c r="A328" t="s">
        <v>266</v>
      </c>
      <c r="B328" t="s">
        <v>670</v>
      </c>
      <c r="D328" s="1">
        <v>2.314488960351</v>
      </c>
      <c r="F328" s="1">
        <v>1.0496574170119999</v>
      </c>
      <c r="H328" s="1">
        <v>0</v>
      </c>
      <c r="J328" s="1">
        <v>0.806872789619</v>
      </c>
      <c r="L328" s="1">
        <v>0</v>
      </c>
      <c r="N328" s="1">
        <v>0.083112087853</v>
      </c>
      <c r="P328" s="1">
        <v>0</v>
      </c>
      <c r="R328" s="1">
        <v>0</v>
      </c>
      <c r="T328" s="1">
        <v>0.10092753954</v>
      </c>
      <c r="V328" s="1">
        <v>0</v>
      </c>
      <c r="X328" s="1">
        <v>0</v>
      </c>
      <c r="Z328" s="1">
        <v>0</v>
      </c>
      <c r="AB328" s="27">
        <v>0.058745</v>
      </c>
      <c r="AD328" s="1">
        <v>1.264831543339</v>
      </c>
      <c r="AF328" s="1">
        <v>0</v>
      </c>
      <c r="AH328" s="1">
        <v>1.1299077671079998</v>
      </c>
      <c r="AJ328" s="1">
        <v>0</v>
      </c>
      <c r="AL328" s="1">
        <v>0.060318564316999994</v>
      </c>
      <c r="AN328" s="1">
        <v>0</v>
      </c>
      <c r="AP328" s="1">
        <v>0</v>
      </c>
      <c r="AR328" s="1">
        <v>0</v>
      </c>
      <c r="AT328" s="1">
        <v>0</v>
      </c>
      <c r="AV328" s="1">
        <v>0.074605211914</v>
      </c>
      <c r="AX328" s="1">
        <v>0</v>
      </c>
      <c r="AZ328" s="1">
        <v>0</v>
      </c>
      <c r="BB328" s="27">
        <v>-10.654645412489002</v>
      </c>
      <c r="BD328" s="45">
        <v>0.5</v>
      </c>
      <c r="BF328" s="42">
        <v>1.169969177588</v>
      </c>
    </row>
    <row r="329" spans="1:58" ht="12.75">
      <c r="A329" t="s">
        <v>267</v>
      </c>
      <c r="B329" t="s">
        <v>671</v>
      </c>
      <c r="D329" s="1">
        <v>5.419310453107</v>
      </c>
      <c r="F329" s="1">
        <v>2.355436560488</v>
      </c>
      <c r="H329" s="1">
        <v>0</v>
      </c>
      <c r="J329" s="1">
        <v>2.0961219250139997</v>
      </c>
      <c r="L329" s="1">
        <v>0</v>
      </c>
      <c r="N329" s="1">
        <v>0.119300732005</v>
      </c>
      <c r="P329" s="1">
        <v>0</v>
      </c>
      <c r="R329" s="1">
        <v>0</v>
      </c>
      <c r="T329" s="1">
        <v>0.056788903467999995</v>
      </c>
      <c r="V329" s="1">
        <v>0</v>
      </c>
      <c r="X329" s="1">
        <v>0</v>
      </c>
      <c r="Z329" s="1">
        <v>0</v>
      </c>
      <c r="AB329" s="27">
        <v>0.083225</v>
      </c>
      <c r="AD329" s="1">
        <v>3.0638738926189997</v>
      </c>
      <c r="AF329" s="1">
        <v>0</v>
      </c>
      <c r="AH329" s="1">
        <v>2.935313316238</v>
      </c>
      <c r="AJ329" s="1">
        <v>0</v>
      </c>
      <c r="AL329" s="1">
        <v>0.086582458249</v>
      </c>
      <c r="AN329" s="1">
        <v>0</v>
      </c>
      <c r="AP329" s="1">
        <v>0</v>
      </c>
      <c r="AR329" s="1">
        <v>0</v>
      </c>
      <c r="AT329" s="1">
        <v>0</v>
      </c>
      <c r="AV329" s="1">
        <v>0.041978118132</v>
      </c>
      <c r="AX329" s="1">
        <v>0</v>
      </c>
      <c r="AZ329" s="1">
        <v>0</v>
      </c>
      <c r="BB329" s="27">
        <v>-9.844006517407</v>
      </c>
      <c r="BD329" s="45">
        <v>0.5</v>
      </c>
      <c r="BF329" s="42">
        <v>2.8340833506729997</v>
      </c>
    </row>
    <row r="330" spans="1:58" ht="12.75">
      <c r="A330" t="s">
        <v>268</v>
      </c>
      <c r="B330" t="s">
        <v>672</v>
      </c>
      <c r="D330" s="1">
        <v>6.486429221319</v>
      </c>
      <c r="F330" s="1">
        <v>2.828077435503</v>
      </c>
      <c r="H330" s="1">
        <v>0</v>
      </c>
      <c r="J330" s="1">
        <v>2.5041153441599997</v>
      </c>
      <c r="L330" s="1">
        <v>0</v>
      </c>
      <c r="N330" s="1">
        <v>0.164033388519</v>
      </c>
      <c r="P330" s="1">
        <v>0</v>
      </c>
      <c r="R330" s="1">
        <v>0</v>
      </c>
      <c r="T330" s="1">
        <v>0.044177702824</v>
      </c>
      <c r="V330" s="1">
        <v>0</v>
      </c>
      <c r="X330" s="1">
        <v>0</v>
      </c>
      <c r="Z330" s="1">
        <v>0</v>
      </c>
      <c r="AB330" s="27">
        <v>0.115751</v>
      </c>
      <c r="AD330" s="1">
        <v>3.658351785816</v>
      </c>
      <c r="AF330" s="1">
        <v>0</v>
      </c>
      <c r="AH330" s="1">
        <v>3.506648648341</v>
      </c>
      <c r="AJ330" s="1">
        <v>0</v>
      </c>
      <c r="AL330" s="1">
        <v>0.119047165715</v>
      </c>
      <c r="AN330" s="1">
        <v>0</v>
      </c>
      <c r="AP330" s="1">
        <v>0</v>
      </c>
      <c r="AR330" s="1">
        <v>0</v>
      </c>
      <c r="AT330" s="1">
        <v>0</v>
      </c>
      <c r="AV330" s="1">
        <v>0.03265597176</v>
      </c>
      <c r="AX330" s="1">
        <v>0</v>
      </c>
      <c r="AZ330" s="1">
        <v>0</v>
      </c>
      <c r="BB330" s="27">
        <v>-22.382629556011</v>
      </c>
      <c r="BD330" s="45">
        <v>0.5</v>
      </c>
      <c r="BF330" s="42">
        <v>3.38397540188</v>
      </c>
    </row>
    <row r="331" spans="1:58" ht="12.75">
      <c r="A331" t="s">
        <v>269</v>
      </c>
      <c r="B331" t="s">
        <v>673</v>
      </c>
      <c r="D331" s="1">
        <v>3.8610032403509997</v>
      </c>
      <c r="F331" s="1">
        <v>1.6820100983619999</v>
      </c>
      <c r="H331" s="1">
        <v>0</v>
      </c>
      <c r="J331" s="1">
        <v>1.482910293269</v>
      </c>
      <c r="L331" s="1">
        <v>0</v>
      </c>
      <c r="N331" s="1">
        <v>0.084048030892</v>
      </c>
      <c r="P331" s="1">
        <v>0</v>
      </c>
      <c r="R331" s="1">
        <v>0</v>
      </c>
      <c r="T331" s="1">
        <v>0.056000774201</v>
      </c>
      <c r="V331" s="1">
        <v>0</v>
      </c>
      <c r="X331" s="1">
        <v>0</v>
      </c>
      <c r="Z331" s="1">
        <v>0</v>
      </c>
      <c r="AB331" s="27">
        <v>0.059051</v>
      </c>
      <c r="AD331" s="1">
        <v>2.1789931419890003</v>
      </c>
      <c r="AF331" s="1">
        <v>0</v>
      </c>
      <c r="AH331" s="1">
        <v>2.076599781088</v>
      </c>
      <c r="AJ331" s="1">
        <v>0</v>
      </c>
      <c r="AL331" s="1">
        <v>0.060997824601</v>
      </c>
      <c r="AN331" s="1">
        <v>0</v>
      </c>
      <c r="AP331" s="1">
        <v>0</v>
      </c>
      <c r="AR331" s="1">
        <v>0</v>
      </c>
      <c r="AT331" s="1">
        <v>0</v>
      </c>
      <c r="AV331" s="1">
        <v>0.041395536299</v>
      </c>
      <c r="AX331" s="1">
        <v>0</v>
      </c>
      <c r="AZ331" s="1">
        <v>0</v>
      </c>
      <c r="BB331" s="27">
        <v>-15.304837665030998</v>
      </c>
      <c r="BD331" s="45">
        <v>0.5</v>
      </c>
      <c r="BF331" s="42">
        <v>2.015568656339</v>
      </c>
    </row>
    <row r="332" spans="1:58" ht="12.75">
      <c r="A332" t="s">
        <v>270</v>
      </c>
      <c r="B332" t="s">
        <v>674</v>
      </c>
      <c r="D332" s="1">
        <v>3.800038474666</v>
      </c>
      <c r="F332" s="1">
        <v>1.6207296794219999</v>
      </c>
      <c r="H332" s="1">
        <v>0</v>
      </c>
      <c r="J332" s="1">
        <v>1.4859023262139999</v>
      </c>
      <c r="L332" s="1">
        <v>0</v>
      </c>
      <c r="N332" s="1">
        <v>0.085132179328</v>
      </c>
      <c r="P332" s="1">
        <v>0</v>
      </c>
      <c r="R332" s="1">
        <v>0</v>
      </c>
      <c r="T332" s="1">
        <v>0.049695173879</v>
      </c>
      <c r="V332" s="1">
        <v>0</v>
      </c>
      <c r="X332" s="1">
        <v>0</v>
      </c>
      <c r="Z332" s="1">
        <v>0</v>
      </c>
      <c r="AB332" s="27">
        <v>0</v>
      </c>
      <c r="AD332" s="1">
        <v>2.1793087952450003</v>
      </c>
      <c r="AF332" s="1">
        <v>0</v>
      </c>
      <c r="AH332" s="1">
        <v>2.080789687239</v>
      </c>
      <c r="AJ332" s="1">
        <v>0</v>
      </c>
      <c r="AL332" s="1">
        <v>0.061784644893</v>
      </c>
      <c r="AN332" s="1">
        <v>0</v>
      </c>
      <c r="AP332" s="1">
        <v>0</v>
      </c>
      <c r="AR332" s="1">
        <v>0</v>
      </c>
      <c r="AT332" s="1">
        <v>0</v>
      </c>
      <c r="AV332" s="1">
        <v>0.036734463113</v>
      </c>
      <c r="AX332" s="1">
        <v>0</v>
      </c>
      <c r="AZ332" s="1">
        <v>0</v>
      </c>
      <c r="BB332" s="27">
        <v>-16.457965107057</v>
      </c>
      <c r="BD332" s="45">
        <v>0.5</v>
      </c>
      <c r="BF332" s="42">
        <v>2.015860635602</v>
      </c>
    </row>
    <row r="333" spans="1:58" ht="12.75">
      <c r="A333" t="s">
        <v>271</v>
      </c>
      <c r="B333" t="s">
        <v>675</v>
      </c>
      <c r="D333" s="1">
        <v>3.68402687516</v>
      </c>
      <c r="F333" s="1">
        <v>1.6431278315020001</v>
      </c>
      <c r="H333" s="1">
        <v>0</v>
      </c>
      <c r="J333" s="1">
        <v>1.337165083971</v>
      </c>
      <c r="L333" s="1">
        <v>0</v>
      </c>
      <c r="N333" s="1">
        <v>0.099871407997</v>
      </c>
      <c r="P333" s="1">
        <v>0</v>
      </c>
      <c r="R333" s="1">
        <v>0</v>
      </c>
      <c r="T333" s="1">
        <v>0.12975257482799998</v>
      </c>
      <c r="V333" s="1">
        <v>0</v>
      </c>
      <c r="X333" s="1">
        <v>0</v>
      </c>
      <c r="Z333" s="1">
        <v>0.005431764706</v>
      </c>
      <c r="AB333" s="27">
        <v>0.070907</v>
      </c>
      <c r="AD333" s="1">
        <v>2.040899043658</v>
      </c>
      <c r="AF333" s="1">
        <v>0</v>
      </c>
      <c r="AH333" s="1">
        <v>1.872504852961</v>
      </c>
      <c r="AJ333" s="1">
        <v>0</v>
      </c>
      <c r="AL333" s="1">
        <v>0.072481634169</v>
      </c>
      <c r="AN333" s="1">
        <v>0</v>
      </c>
      <c r="AP333" s="1">
        <v>0</v>
      </c>
      <c r="AR333" s="1">
        <v>0</v>
      </c>
      <c r="AT333" s="1">
        <v>0</v>
      </c>
      <c r="AV333" s="1">
        <v>0.09591255652899999</v>
      </c>
      <c r="AX333" s="1">
        <v>0</v>
      </c>
      <c r="AZ333" s="1">
        <v>0</v>
      </c>
      <c r="BB333" s="27">
        <v>-18.551201030027</v>
      </c>
      <c r="BD333" s="45">
        <v>0.5</v>
      </c>
      <c r="BF333" s="42">
        <v>1.8878316153839998</v>
      </c>
    </row>
    <row r="335" ht="12.75">
      <c r="B335" t="s">
        <v>676</v>
      </c>
    </row>
    <row r="336" spans="1:58" ht="12.75">
      <c r="A336" t="s">
        <v>277</v>
      </c>
      <c r="B336" t="s">
        <v>677</v>
      </c>
      <c r="D336" s="1">
        <v>3.78169440481</v>
      </c>
      <c r="F336" s="1">
        <v>1.627241196671</v>
      </c>
      <c r="H336" s="1">
        <v>0</v>
      </c>
      <c r="J336" s="1">
        <v>1.487996483326</v>
      </c>
      <c r="L336" s="1">
        <v>0</v>
      </c>
      <c r="N336" s="1">
        <v>0.060490869378</v>
      </c>
      <c r="P336" s="1">
        <v>0</v>
      </c>
      <c r="R336" s="1">
        <v>0</v>
      </c>
      <c r="T336" s="1">
        <v>0.036295843967</v>
      </c>
      <c r="V336" s="1">
        <v>0</v>
      </c>
      <c r="X336" s="1">
        <v>0</v>
      </c>
      <c r="Z336" s="1">
        <v>0</v>
      </c>
      <c r="AB336" s="27">
        <v>0.042458</v>
      </c>
      <c r="AD336" s="1">
        <v>2.154453208139</v>
      </c>
      <c r="AF336" s="1">
        <v>0</v>
      </c>
      <c r="AH336" s="1">
        <v>2.08372224912</v>
      </c>
      <c r="AJ336" s="1">
        <v>0</v>
      </c>
      <c r="AL336" s="1">
        <v>0.043901224111</v>
      </c>
      <c r="AN336" s="1">
        <v>0</v>
      </c>
      <c r="AP336" s="1">
        <v>0</v>
      </c>
      <c r="AR336" s="1">
        <v>0</v>
      </c>
      <c r="AT336" s="1">
        <v>0</v>
      </c>
      <c r="AV336" s="1">
        <v>0.026829734908</v>
      </c>
      <c r="AX336" s="1">
        <v>0</v>
      </c>
      <c r="AZ336" s="1">
        <v>0</v>
      </c>
      <c r="BB336" s="27">
        <v>-13.854363697063999</v>
      </c>
      <c r="BD336" s="45">
        <v>0.5</v>
      </c>
      <c r="BF336" s="42">
        <v>1.992869217529</v>
      </c>
    </row>
    <row r="337" spans="1:58" ht="12.75">
      <c r="A337" t="s">
        <v>278</v>
      </c>
      <c r="B337" t="s">
        <v>678</v>
      </c>
      <c r="D337" s="1">
        <v>4.815691488119</v>
      </c>
      <c r="F337" s="1">
        <v>2.0544595010899998</v>
      </c>
      <c r="H337" s="1">
        <v>0</v>
      </c>
      <c r="J337" s="1">
        <v>1.882329319903</v>
      </c>
      <c r="L337" s="1">
        <v>0</v>
      </c>
      <c r="N337" s="1">
        <v>0.14382094026800002</v>
      </c>
      <c r="P337" s="1">
        <v>0</v>
      </c>
      <c r="R337" s="1">
        <v>0</v>
      </c>
      <c r="T337" s="1">
        <v>0.028309240919</v>
      </c>
      <c r="V337" s="1">
        <v>0</v>
      </c>
      <c r="X337" s="1">
        <v>0</v>
      </c>
      <c r="Z337" s="1">
        <v>0</v>
      </c>
      <c r="AB337" s="27">
        <v>0</v>
      </c>
      <c r="AD337" s="1">
        <v>2.76123198703</v>
      </c>
      <c r="AF337" s="1">
        <v>0</v>
      </c>
      <c r="AH337" s="1">
        <v>2.635927925909</v>
      </c>
      <c r="AJ337" s="1">
        <v>0</v>
      </c>
      <c r="AL337" s="1">
        <v>0.10437798953</v>
      </c>
      <c r="AN337" s="1">
        <v>0</v>
      </c>
      <c r="AP337" s="1">
        <v>0</v>
      </c>
      <c r="AR337" s="1">
        <v>0</v>
      </c>
      <c r="AT337" s="1">
        <v>0</v>
      </c>
      <c r="AV337" s="1">
        <v>0.020926071591</v>
      </c>
      <c r="AX337" s="1">
        <v>0</v>
      </c>
      <c r="AZ337" s="1">
        <v>0</v>
      </c>
      <c r="BB337" s="27">
        <v>-22.088699067499</v>
      </c>
      <c r="BD337" s="45">
        <v>0.5</v>
      </c>
      <c r="BF337" s="42">
        <v>2.554139588002</v>
      </c>
    </row>
    <row r="338" spans="1:58" ht="12.75">
      <c r="A338" t="s">
        <v>279</v>
      </c>
      <c r="B338" t="s">
        <v>679</v>
      </c>
      <c r="D338" s="1">
        <v>4.438629827394</v>
      </c>
      <c r="F338" s="1">
        <v>1.948857403481</v>
      </c>
      <c r="H338" s="1">
        <v>0</v>
      </c>
      <c r="J338" s="1">
        <v>1.6939088249260001</v>
      </c>
      <c r="L338" s="1">
        <v>0</v>
      </c>
      <c r="N338" s="1">
        <v>0.133343337635</v>
      </c>
      <c r="P338" s="1">
        <v>0</v>
      </c>
      <c r="R338" s="1">
        <v>0</v>
      </c>
      <c r="T338" s="1">
        <v>0.028309240919</v>
      </c>
      <c r="V338" s="1">
        <v>0</v>
      </c>
      <c r="X338" s="1">
        <v>0</v>
      </c>
      <c r="Z338" s="1">
        <v>0</v>
      </c>
      <c r="AB338" s="27">
        <v>0.093296</v>
      </c>
      <c r="AD338" s="1">
        <v>2.489772423913</v>
      </c>
      <c r="AF338" s="1">
        <v>0</v>
      </c>
      <c r="AH338" s="1">
        <v>2.372072478687</v>
      </c>
      <c r="AJ338" s="1">
        <v>0</v>
      </c>
      <c r="AL338" s="1">
        <v>0.096773873635</v>
      </c>
      <c r="AN338" s="1">
        <v>0</v>
      </c>
      <c r="AP338" s="1">
        <v>0</v>
      </c>
      <c r="AR338" s="1">
        <v>0</v>
      </c>
      <c r="AT338" s="1">
        <v>0</v>
      </c>
      <c r="AV338" s="1">
        <v>0.020926071591</v>
      </c>
      <c r="AX338" s="1">
        <v>0</v>
      </c>
      <c r="AZ338" s="1">
        <v>0</v>
      </c>
      <c r="BB338" s="27">
        <v>-15.575996136531</v>
      </c>
      <c r="BD338" s="45">
        <v>0.5</v>
      </c>
      <c r="BF338" s="42">
        <v>2.30303949212</v>
      </c>
    </row>
    <row r="339" spans="1:58" ht="12.75">
      <c r="A339" t="s">
        <v>280</v>
      </c>
      <c r="B339" t="s">
        <v>680</v>
      </c>
      <c r="D339" s="1">
        <v>4.401265125393</v>
      </c>
      <c r="F339" s="1">
        <v>1.909432031558</v>
      </c>
      <c r="H339" s="1">
        <v>0</v>
      </c>
      <c r="J339" s="1">
        <v>1.70898394569</v>
      </c>
      <c r="L339" s="1">
        <v>0</v>
      </c>
      <c r="N339" s="1">
        <v>0.094946029381</v>
      </c>
      <c r="P339" s="1">
        <v>0</v>
      </c>
      <c r="R339" s="1">
        <v>0</v>
      </c>
      <c r="T339" s="1">
        <v>0.040237056488</v>
      </c>
      <c r="V339" s="1">
        <v>0</v>
      </c>
      <c r="X339" s="1">
        <v>0</v>
      </c>
      <c r="Z339" s="1">
        <v>0</v>
      </c>
      <c r="AB339" s="27">
        <v>0.065265</v>
      </c>
      <c r="AD339" s="1">
        <v>2.491833093835</v>
      </c>
      <c r="AF339" s="1">
        <v>0</v>
      </c>
      <c r="AH339" s="1">
        <v>2.393182988621</v>
      </c>
      <c r="AJ339" s="1">
        <v>0</v>
      </c>
      <c r="AL339" s="1">
        <v>0.068907042619</v>
      </c>
      <c r="AN339" s="1">
        <v>0</v>
      </c>
      <c r="AP339" s="1">
        <v>0</v>
      </c>
      <c r="AR339" s="1">
        <v>0</v>
      </c>
      <c r="AT339" s="1">
        <v>0</v>
      </c>
      <c r="AV339" s="1">
        <v>0.029743062594999998</v>
      </c>
      <c r="AX339" s="1">
        <v>0</v>
      </c>
      <c r="AZ339" s="1">
        <v>0</v>
      </c>
      <c r="BB339" s="27">
        <v>-15.217082477193</v>
      </c>
      <c r="BD339" s="45">
        <v>0.5</v>
      </c>
      <c r="BF339" s="42">
        <v>2.3049456117969997</v>
      </c>
    </row>
    <row r="340" spans="1:58" ht="12.75">
      <c r="A340" t="s">
        <v>281</v>
      </c>
      <c r="B340" t="s">
        <v>681</v>
      </c>
      <c r="D340" s="1">
        <v>4.368371964899</v>
      </c>
      <c r="F340" s="1">
        <v>1.87362607399</v>
      </c>
      <c r="H340" s="1">
        <v>0</v>
      </c>
      <c r="J340" s="1">
        <v>1.681420741437</v>
      </c>
      <c r="L340" s="1">
        <v>0</v>
      </c>
      <c r="N340" s="1">
        <v>0.142510158674</v>
      </c>
      <c r="P340" s="1">
        <v>0</v>
      </c>
      <c r="R340" s="1">
        <v>0</v>
      </c>
      <c r="T340" s="1">
        <v>0.049695173879</v>
      </c>
      <c r="V340" s="1">
        <v>0</v>
      </c>
      <c r="X340" s="1">
        <v>0</v>
      </c>
      <c r="Z340" s="1">
        <v>0</v>
      </c>
      <c r="AB340" s="27">
        <v>0</v>
      </c>
      <c r="AD340" s="1">
        <v>2.49474589091</v>
      </c>
      <c r="AF340" s="1">
        <v>0</v>
      </c>
      <c r="AH340" s="1">
        <v>2.354584737481</v>
      </c>
      <c r="AJ340" s="1">
        <v>0</v>
      </c>
      <c r="AL340" s="1">
        <v>0.103426690315</v>
      </c>
      <c r="AN340" s="1">
        <v>0</v>
      </c>
      <c r="AP340" s="1">
        <v>0</v>
      </c>
      <c r="AR340" s="1">
        <v>0</v>
      </c>
      <c r="AT340" s="1">
        <v>0</v>
      </c>
      <c r="AV340" s="1">
        <v>0.036734463113</v>
      </c>
      <c r="AX340" s="1">
        <v>0</v>
      </c>
      <c r="AZ340" s="1">
        <v>0</v>
      </c>
      <c r="BB340" s="27">
        <v>-12.84987059749</v>
      </c>
      <c r="BD340" s="45">
        <v>0.5</v>
      </c>
      <c r="BF340" s="42">
        <v>2.3076399490919997</v>
      </c>
    </row>
    <row r="341" spans="1:58" ht="12.75">
      <c r="A341" t="s">
        <v>282</v>
      </c>
      <c r="B341" t="s">
        <v>682</v>
      </c>
      <c r="D341" s="1">
        <v>4.159296735118</v>
      </c>
      <c r="F341" s="1">
        <v>1.848406279912</v>
      </c>
      <c r="H341" s="1">
        <v>0</v>
      </c>
      <c r="J341" s="1">
        <v>1.548835452029</v>
      </c>
      <c r="L341" s="1">
        <v>0</v>
      </c>
      <c r="N341" s="1">
        <v>0.150625125058</v>
      </c>
      <c r="P341" s="1">
        <v>0</v>
      </c>
      <c r="R341" s="1">
        <v>0</v>
      </c>
      <c r="T341" s="1">
        <v>0.044177702824</v>
      </c>
      <c r="V341" s="1">
        <v>0</v>
      </c>
      <c r="X341" s="1">
        <v>0</v>
      </c>
      <c r="Z341" s="1">
        <v>0</v>
      </c>
      <c r="AB341" s="27">
        <v>0.104768</v>
      </c>
      <c r="AD341" s="1">
        <v>2.3108904552059997</v>
      </c>
      <c r="AF341" s="1">
        <v>0</v>
      </c>
      <c r="AH341" s="1">
        <v>2.168918359543</v>
      </c>
      <c r="AJ341" s="1">
        <v>0</v>
      </c>
      <c r="AL341" s="1">
        <v>0.10931612390399999</v>
      </c>
      <c r="AN341" s="1">
        <v>0</v>
      </c>
      <c r="AP341" s="1">
        <v>0</v>
      </c>
      <c r="AR341" s="1">
        <v>0</v>
      </c>
      <c r="AT341" s="1">
        <v>0</v>
      </c>
      <c r="AV341" s="1">
        <v>0.03265597176</v>
      </c>
      <c r="AX341" s="1">
        <v>0</v>
      </c>
      <c r="AZ341" s="1">
        <v>0</v>
      </c>
      <c r="BB341" s="27">
        <v>-23.708336057681002</v>
      </c>
      <c r="BD341" s="45">
        <v>0.5</v>
      </c>
      <c r="BF341" s="42">
        <v>2.1375736710660003</v>
      </c>
    </row>
    <row r="342" spans="1:58" ht="12.75">
      <c r="A342" t="s">
        <v>283</v>
      </c>
      <c r="B342" t="s">
        <v>683</v>
      </c>
      <c r="D342" s="1">
        <v>4.146968804075</v>
      </c>
      <c r="F342" s="1">
        <v>1.7927157316940001</v>
      </c>
      <c r="H342" s="1">
        <v>0</v>
      </c>
      <c r="J342" s="1">
        <v>1.6193812315120002</v>
      </c>
      <c r="L342" s="1">
        <v>0</v>
      </c>
      <c r="N342" s="1">
        <v>0.078267443694</v>
      </c>
      <c r="P342" s="1">
        <v>0</v>
      </c>
      <c r="R342" s="1">
        <v>0</v>
      </c>
      <c r="T342" s="1">
        <v>0.040237056488</v>
      </c>
      <c r="V342" s="1">
        <v>0</v>
      </c>
      <c r="X342" s="1">
        <v>0</v>
      </c>
      <c r="Z342" s="1">
        <v>0</v>
      </c>
      <c r="AB342" s="27">
        <v>0.05483</v>
      </c>
      <c r="AD342" s="1">
        <v>2.3542530723810002</v>
      </c>
      <c r="AF342" s="1">
        <v>0</v>
      </c>
      <c r="AH342" s="1">
        <v>2.267707444018</v>
      </c>
      <c r="AJ342" s="1">
        <v>0</v>
      </c>
      <c r="AL342" s="1">
        <v>0.056802565769</v>
      </c>
      <c r="AN342" s="1">
        <v>0</v>
      </c>
      <c r="AP342" s="1">
        <v>0</v>
      </c>
      <c r="AR342" s="1">
        <v>0</v>
      </c>
      <c r="AT342" s="1">
        <v>0</v>
      </c>
      <c r="AV342" s="1">
        <v>0.029743062594999998</v>
      </c>
      <c r="AX342" s="1">
        <v>0</v>
      </c>
      <c r="AZ342" s="1">
        <v>0</v>
      </c>
      <c r="BB342" s="27">
        <v>-16.373442513255</v>
      </c>
      <c r="BD342" s="45">
        <v>0.5</v>
      </c>
      <c r="BF342" s="42">
        <v>2.177684091952</v>
      </c>
    </row>
    <row r="343" spans="1:58" ht="12.75">
      <c r="A343" t="s">
        <v>284</v>
      </c>
      <c r="B343" t="s">
        <v>684</v>
      </c>
      <c r="D343" s="1">
        <v>3.246998735415</v>
      </c>
      <c r="F343" s="1">
        <v>1.4213916118610002</v>
      </c>
      <c r="H343" s="1">
        <v>0</v>
      </c>
      <c r="J343" s="1">
        <v>1.2417481853549999</v>
      </c>
      <c r="L343" s="1">
        <v>0</v>
      </c>
      <c r="N343" s="1">
        <v>0.086535228875</v>
      </c>
      <c r="P343" s="1">
        <v>0</v>
      </c>
      <c r="R343" s="1">
        <v>0</v>
      </c>
      <c r="T343" s="1">
        <v>0.032355197631</v>
      </c>
      <c r="V343" s="1">
        <v>0</v>
      </c>
      <c r="X343" s="1">
        <v>0</v>
      </c>
      <c r="Z343" s="1">
        <v>0</v>
      </c>
      <c r="AB343" s="27">
        <v>0.060753</v>
      </c>
      <c r="AD343" s="1">
        <v>1.825607123554</v>
      </c>
      <c r="AF343" s="1">
        <v>0</v>
      </c>
      <c r="AH343" s="1">
        <v>1.738887390275</v>
      </c>
      <c r="AJ343" s="1">
        <v>0</v>
      </c>
      <c r="AL343" s="1">
        <v>0.062802907536</v>
      </c>
      <c r="AN343" s="1">
        <v>0</v>
      </c>
      <c r="AP343" s="1">
        <v>0</v>
      </c>
      <c r="AR343" s="1">
        <v>0</v>
      </c>
      <c r="AT343" s="1">
        <v>0</v>
      </c>
      <c r="AV343" s="1">
        <v>0.023916825742000002</v>
      </c>
      <c r="AX343" s="1">
        <v>0</v>
      </c>
      <c r="AZ343" s="1">
        <v>0</v>
      </c>
      <c r="BB343" s="27">
        <v>-8.717557888221</v>
      </c>
      <c r="BD343" s="45">
        <v>0.5</v>
      </c>
      <c r="BF343" s="42">
        <v>1.688686589287</v>
      </c>
    </row>
    <row r="344" spans="1:58" ht="12.75">
      <c r="A344" t="s">
        <v>285</v>
      </c>
      <c r="B344" t="s">
        <v>685</v>
      </c>
      <c r="D344" s="1">
        <v>4.66782173114</v>
      </c>
      <c r="F344" s="1">
        <v>2.069502503561</v>
      </c>
      <c r="H344" s="1">
        <v>0</v>
      </c>
      <c r="J344" s="1">
        <v>1.7106501731380002</v>
      </c>
      <c r="L344" s="1">
        <v>0</v>
      </c>
      <c r="N344" s="1">
        <v>0.118038391085</v>
      </c>
      <c r="P344" s="1">
        <v>0</v>
      </c>
      <c r="R344" s="1">
        <v>0</v>
      </c>
      <c r="T344" s="1">
        <v>0.158464939338</v>
      </c>
      <c r="V344" s="1">
        <v>0</v>
      </c>
      <c r="X344" s="1">
        <v>0</v>
      </c>
      <c r="Z344" s="1">
        <v>0</v>
      </c>
      <c r="AB344" s="27">
        <v>0.082349</v>
      </c>
      <c r="AD344" s="1">
        <v>2.598319227578</v>
      </c>
      <c r="AF344" s="1">
        <v>0</v>
      </c>
      <c r="AH344" s="1">
        <v>2.395516297365</v>
      </c>
      <c r="AJ344" s="1">
        <v>0</v>
      </c>
      <c r="AL344" s="1">
        <v>0.085666314835</v>
      </c>
      <c r="AN344" s="1">
        <v>0</v>
      </c>
      <c r="AP344" s="1">
        <v>0</v>
      </c>
      <c r="AR344" s="1">
        <v>0</v>
      </c>
      <c r="AT344" s="1">
        <v>0</v>
      </c>
      <c r="AV344" s="1">
        <v>0.117136615379</v>
      </c>
      <c r="AX344" s="1">
        <v>0</v>
      </c>
      <c r="AZ344" s="1">
        <v>0</v>
      </c>
      <c r="BB344" s="27">
        <v>-24.79609064533</v>
      </c>
      <c r="BD344" s="45">
        <v>0.5</v>
      </c>
      <c r="BF344" s="42">
        <v>2.4034452855099997</v>
      </c>
    </row>
    <row r="345" spans="1:58" ht="12.75">
      <c r="A345" t="s">
        <v>286</v>
      </c>
      <c r="B345" t="s">
        <v>686</v>
      </c>
      <c r="D345" s="1">
        <v>4.733233006149</v>
      </c>
      <c r="F345" s="1">
        <v>2.0692110814799998</v>
      </c>
      <c r="H345" s="1">
        <v>0</v>
      </c>
      <c r="J345" s="1">
        <v>1.808553330082</v>
      </c>
      <c r="L345" s="1">
        <v>0</v>
      </c>
      <c r="N345" s="1">
        <v>0.118864189257</v>
      </c>
      <c r="P345" s="1">
        <v>0</v>
      </c>
      <c r="R345" s="1">
        <v>0</v>
      </c>
      <c r="T345" s="1">
        <v>0.061067562141</v>
      </c>
      <c r="V345" s="1">
        <v>0</v>
      </c>
      <c r="X345" s="1">
        <v>0</v>
      </c>
      <c r="Z345" s="1">
        <v>0</v>
      </c>
      <c r="AB345" s="27">
        <v>0.080726</v>
      </c>
      <c r="AD345" s="1">
        <v>2.664021924669</v>
      </c>
      <c r="AF345" s="1">
        <v>0</v>
      </c>
      <c r="AH345" s="1">
        <v>2.532615402551</v>
      </c>
      <c r="AJ345" s="1">
        <v>0</v>
      </c>
      <c r="AL345" s="1">
        <v>0.086265637525</v>
      </c>
      <c r="AN345" s="1">
        <v>0</v>
      </c>
      <c r="AP345" s="1">
        <v>0</v>
      </c>
      <c r="AR345" s="1">
        <v>0</v>
      </c>
      <c r="AT345" s="1">
        <v>0</v>
      </c>
      <c r="AV345" s="1">
        <v>0.045140884592000004</v>
      </c>
      <c r="AX345" s="1">
        <v>0</v>
      </c>
      <c r="AZ345" s="1">
        <v>0</v>
      </c>
      <c r="BB345" s="27">
        <v>-19.911356173650997</v>
      </c>
      <c r="BD345" s="45">
        <v>0.5</v>
      </c>
      <c r="BF345" s="42">
        <v>2.464220280319</v>
      </c>
    </row>
    <row r="347" ht="12.75">
      <c r="B347" t="s">
        <v>687</v>
      </c>
    </row>
    <row r="348" spans="1:58" ht="12.75">
      <c r="A348" t="s">
        <v>287</v>
      </c>
      <c r="B348" t="s">
        <v>688</v>
      </c>
      <c r="D348" s="1">
        <v>4.581606430663</v>
      </c>
      <c r="F348" s="1">
        <v>1.948048794467</v>
      </c>
      <c r="H348" s="1">
        <v>0</v>
      </c>
      <c r="J348" s="1">
        <v>1.818033051037</v>
      </c>
      <c r="L348" s="1">
        <v>0</v>
      </c>
      <c r="N348" s="1">
        <v>0.091961737806</v>
      </c>
      <c r="P348" s="1">
        <v>0</v>
      </c>
      <c r="R348" s="1">
        <v>0</v>
      </c>
      <c r="T348" s="1">
        <v>0.028309240919</v>
      </c>
      <c r="V348" s="1">
        <v>0</v>
      </c>
      <c r="X348" s="1">
        <v>0</v>
      </c>
      <c r="Z348" s="1">
        <v>0.009744764706</v>
      </c>
      <c r="AB348" s="27">
        <v>0</v>
      </c>
      <c r="AD348" s="1">
        <v>2.633557636196</v>
      </c>
      <c r="AF348" s="1">
        <v>0</v>
      </c>
      <c r="AH348" s="1">
        <v>2.545890370395</v>
      </c>
      <c r="AJ348" s="1">
        <v>0</v>
      </c>
      <c r="AL348" s="1">
        <v>0.06674119421000001</v>
      </c>
      <c r="AN348" s="1">
        <v>0</v>
      </c>
      <c r="AP348" s="1">
        <v>0</v>
      </c>
      <c r="AR348" s="1">
        <v>0</v>
      </c>
      <c r="AT348" s="1">
        <v>0</v>
      </c>
      <c r="AV348" s="1">
        <v>0.020926071591</v>
      </c>
      <c r="AX348" s="1">
        <v>0</v>
      </c>
      <c r="AZ348" s="1">
        <v>0</v>
      </c>
      <c r="BB348" s="27">
        <v>-15.623777413884001</v>
      </c>
      <c r="BD348" s="45">
        <v>0.5</v>
      </c>
      <c r="BF348" s="42">
        <v>2.4360408134809997</v>
      </c>
    </row>
    <row r="349" spans="1:58" ht="12.75">
      <c r="A349" t="s">
        <v>288</v>
      </c>
      <c r="B349" t="s">
        <v>689</v>
      </c>
      <c r="D349" s="1">
        <v>7.5045226243</v>
      </c>
      <c r="F349" s="1">
        <v>3.214739029829</v>
      </c>
      <c r="H349" s="1">
        <v>0</v>
      </c>
      <c r="J349" s="1">
        <v>2.896837896342</v>
      </c>
      <c r="L349" s="1">
        <v>0</v>
      </c>
      <c r="N349" s="1">
        <v>0.13438308212</v>
      </c>
      <c r="P349" s="1">
        <v>0</v>
      </c>
      <c r="R349" s="1">
        <v>0</v>
      </c>
      <c r="T349" s="1">
        <v>0.183518051367</v>
      </c>
      <c r="V349" s="1">
        <v>0</v>
      </c>
      <c r="X349" s="1">
        <v>0</v>
      </c>
      <c r="Z349" s="1">
        <v>0</v>
      </c>
      <c r="AB349" s="27">
        <v>0</v>
      </c>
      <c r="AD349" s="1">
        <v>4.289783594471</v>
      </c>
      <c r="AF349" s="1">
        <v>0</v>
      </c>
      <c r="AH349" s="1">
        <v>4.0565993564789995</v>
      </c>
      <c r="AJ349" s="1">
        <v>0</v>
      </c>
      <c r="AL349" s="1">
        <v>0.097528467777</v>
      </c>
      <c r="AN349" s="1">
        <v>0</v>
      </c>
      <c r="AP349" s="1">
        <v>0</v>
      </c>
      <c r="AR349" s="1">
        <v>0</v>
      </c>
      <c r="AT349" s="1">
        <v>0</v>
      </c>
      <c r="AV349" s="1">
        <v>0.135655770215</v>
      </c>
      <c r="AX349" s="1">
        <v>0</v>
      </c>
      <c r="AZ349" s="1">
        <v>0</v>
      </c>
      <c r="BB349" s="27">
        <v>-16.608807662009</v>
      </c>
      <c r="BD349" s="45">
        <v>0.5</v>
      </c>
      <c r="BF349" s="42">
        <v>3.9680498248859997</v>
      </c>
    </row>
    <row r="350" spans="1:58" ht="12.75">
      <c r="A350" t="s">
        <v>289</v>
      </c>
      <c r="B350" t="s">
        <v>690</v>
      </c>
      <c r="D350" s="1">
        <v>4.385797221123</v>
      </c>
      <c r="F350" s="1">
        <v>1.900244009091</v>
      </c>
      <c r="H350" s="1">
        <v>0</v>
      </c>
      <c r="J350" s="1">
        <v>1.701172449333</v>
      </c>
      <c r="L350" s="1">
        <v>0</v>
      </c>
      <c r="N350" s="1">
        <v>0.081296139221</v>
      </c>
      <c r="P350" s="1">
        <v>0</v>
      </c>
      <c r="R350" s="1">
        <v>0</v>
      </c>
      <c r="T350" s="1">
        <v>0.059941420536999995</v>
      </c>
      <c r="V350" s="1">
        <v>0</v>
      </c>
      <c r="X350" s="1">
        <v>0</v>
      </c>
      <c r="Z350" s="1">
        <v>0</v>
      </c>
      <c r="AB350" s="27">
        <v>0.057834</v>
      </c>
      <c r="AD350" s="1">
        <v>2.4855532120309998</v>
      </c>
      <c r="AF350" s="1">
        <v>0</v>
      </c>
      <c r="AH350" s="1">
        <v>2.382244126238</v>
      </c>
      <c r="AJ350" s="1">
        <v>0</v>
      </c>
      <c r="AL350" s="1">
        <v>0.059000640328</v>
      </c>
      <c r="AN350" s="1">
        <v>0</v>
      </c>
      <c r="AP350" s="1">
        <v>0</v>
      </c>
      <c r="AR350" s="1">
        <v>0</v>
      </c>
      <c r="AT350" s="1">
        <v>0</v>
      </c>
      <c r="AV350" s="1">
        <v>0.044308445465</v>
      </c>
      <c r="AX350" s="1">
        <v>0</v>
      </c>
      <c r="AZ350" s="1">
        <v>0</v>
      </c>
      <c r="BB350" s="27">
        <v>-30.504644053046</v>
      </c>
      <c r="BD350" s="45">
        <v>0.5</v>
      </c>
      <c r="BF350" s="42">
        <v>2.2991367211290004</v>
      </c>
    </row>
    <row r="351" spans="1:58" ht="12.75">
      <c r="A351" t="s">
        <v>290</v>
      </c>
      <c r="B351" t="s">
        <v>691</v>
      </c>
      <c r="D351" s="1">
        <v>5.9008536444</v>
      </c>
      <c r="F351" s="1">
        <v>2.51008492353</v>
      </c>
      <c r="H351" s="1">
        <v>0</v>
      </c>
      <c r="J351" s="1">
        <v>2.324048325748</v>
      </c>
      <c r="L351" s="1">
        <v>0</v>
      </c>
      <c r="N351" s="1">
        <v>0.092202787831</v>
      </c>
      <c r="P351" s="1">
        <v>0</v>
      </c>
      <c r="R351" s="1">
        <v>0</v>
      </c>
      <c r="T351" s="1">
        <v>0.09383380995</v>
      </c>
      <c r="V351" s="1">
        <v>0</v>
      </c>
      <c r="X351" s="1">
        <v>0</v>
      </c>
      <c r="Z351" s="1">
        <v>0</v>
      </c>
      <c r="AB351" s="27">
        <v>0</v>
      </c>
      <c r="AD351" s="1">
        <v>3.3907687208699997</v>
      </c>
      <c r="AF351" s="1">
        <v>0</v>
      </c>
      <c r="AH351" s="1">
        <v>3.2544910278079997</v>
      </c>
      <c r="AJ351" s="1">
        <v>0</v>
      </c>
      <c r="AL351" s="1">
        <v>0.066916136168</v>
      </c>
      <c r="AN351" s="1">
        <v>0</v>
      </c>
      <c r="AP351" s="1">
        <v>0</v>
      </c>
      <c r="AR351" s="1">
        <v>0</v>
      </c>
      <c r="AT351" s="1">
        <v>0</v>
      </c>
      <c r="AV351" s="1">
        <v>0.06936155689399999</v>
      </c>
      <c r="AX351" s="1">
        <v>0</v>
      </c>
      <c r="AZ351" s="1">
        <v>0</v>
      </c>
      <c r="BB351" s="27">
        <v>-10.604536997372</v>
      </c>
      <c r="BD351" s="45">
        <v>0.5</v>
      </c>
      <c r="BF351" s="42">
        <v>3.136461066805</v>
      </c>
    </row>
    <row r="352" spans="1:58" ht="12.75">
      <c r="A352" t="s">
        <v>291</v>
      </c>
      <c r="B352" t="s">
        <v>692</v>
      </c>
      <c r="D352" s="1">
        <v>4.718075595928</v>
      </c>
      <c r="F352" s="1">
        <v>2.004728762197</v>
      </c>
      <c r="H352" s="1">
        <v>0</v>
      </c>
      <c r="J352" s="1">
        <v>1.864295891754</v>
      </c>
      <c r="L352" s="1">
        <v>0</v>
      </c>
      <c r="N352" s="1">
        <v>0.084432096242</v>
      </c>
      <c r="P352" s="1">
        <v>0</v>
      </c>
      <c r="R352" s="1">
        <v>0</v>
      </c>
      <c r="T352" s="1">
        <v>0.056000774201</v>
      </c>
      <c r="V352" s="1">
        <v>0</v>
      </c>
      <c r="X352" s="1">
        <v>0</v>
      </c>
      <c r="Z352" s="1">
        <v>0</v>
      </c>
      <c r="AB352" s="27">
        <v>0</v>
      </c>
      <c r="AD352" s="1">
        <v>2.71334683373</v>
      </c>
      <c r="AF352" s="1">
        <v>0</v>
      </c>
      <c r="AH352" s="1">
        <v>2.610674737557</v>
      </c>
      <c r="AJ352" s="1">
        <v>0</v>
      </c>
      <c r="AL352" s="1">
        <v>0.061276559875</v>
      </c>
      <c r="AN352" s="1">
        <v>0</v>
      </c>
      <c r="AP352" s="1">
        <v>0</v>
      </c>
      <c r="AR352" s="1">
        <v>0</v>
      </c>
      <c r="AT352" s="1">
        <v>0</v>
      </c>
      <c r="AV352" s="1">
        <v>0.041395536299</v>
      </c>
      <c r="AX352" s="1">
        <v>0</v>
      </c>
      <c r="AZ352" s="1">
        <v>0</v>
      </c>
      <c r="BB352" s="27">
        <v>-6.4524626810950005</v>
      </c>
      <c r="BD352" s="45">
        <v>0.5</v>
      </c>
      <c r="BF352" s="42">
        <v>2.509845821201</v>
      </c>
    </row>
    <row r="353" spans="1:58" ht="12.75">
      <c r="A353" t="s">
        <v>292</v>
      </c>
      <c r="B353" t="s">
        <v>693</v>
      </c>
      <c r="D353" s="1">
        <v>5.234004351914</v>
      </c>
      <c r="F353" s="1">
        <v>2.250663419098</v>
      </c>
      <c r="H353" s="1">
        <v>0</v>
      </c>
      <c r="J353" s="1">
        <v>1.999913382619</v>
      </c>
      <c r="L353" s="1">
        <v>0</v>
      </c>
      <c r="N353" s="1">
        <v>0.193341726819</v>
      </c>
      <c r="P353" s="1">
        <v>0</v>
      </c>
      <c r="R353" s="1">
        <v>0</v>
      </c>
      <c r="T353" s="1">
        <v>0.05740830966</v>
      </c>
      <c r="V353" s="1">
        <v>0</v>
      </c>
      <c r="X353" s="1">
        <v>0</v>
      </c>
      <c r="Z353" s="1">
        <v>0</v>
      </c>
      <c r="AB353" s="27">
        <v>0</v>
      </c>
      <c r="AD353" s="1">
        <v>2.983340932816</v>
      </c>
      <c r="AF353" s="1">
        <v>0</v>
      </c>
      <c r="AH353" s="1">
        <v>2.8005872717940004</v>
      </c>
      <c r="AJ353" s="1">
        <v>0</v>
      </c>
      <c r="AL353" s="1">
        <v>0.140317680444</v>
      </c>
      <c r="AN353" s="1">
        <v>0</v>
      </c>
      <c r="AP353" s="1">
        <v>0</v>
      </c>
      <c r="AR353" s="1">
        <v>0</v>
      </c>
      <c r="AT353" s="1">
        <v>0</v>
      </c>
      <c r="AV353" s="1">
        <v>0.042435980579000006</v>
      </c>
      <c r="AX353" s="1">
        <v>0</v>
      </c>
      <c r="AZ353" s="1">
        <v>0</v>
      </c>
      <c r="BB353" s="27">
        <v>-19.653700387260002</v>
      </c>
      <c r="BD353" s="45">
        <v>0.5</v>
      </c>
      <c r="BF353" s="42">
        <v>2.759590362855</v>
      </c>
    </row>
    <row r="354" spans="1:58" ht="12.75">
      <c r="A354" t="s">
        <v>293</v>
      </c>
      <c r="B354" t="s">
        <v>694</v>
      </c>
      <c r="D354" s="1">
        <v>3.7031840969600003</v>
      </c>
      <c r="F354" s="1">
        <v>1.5943772692140001</v>
      </c>
      <c r="H354" s="1">
        <v>0</v>
      </c>
      <c r="J354" s="1">
        <v>1.409696943297</v>
      </c>
      <c r="L354" s="1">
        <v>0</v>
      </c>
      <c r="N354" s="1">
        <v>0.132620764236</v>
      </c>
      <c r="P354" s="1">
        <v>0</v>
      </c>
      <c r="R354" s="1">
        <v>0</v>
      </c>
      <c r="T354" s="1">
        <v>0.052059561681</v>
      </c>
      <c r="V354" s="1">
        <v>0</v>
      </c>
      <c r="X354" s="1">
        <v>0</v>
      </c>
      <c r="Z354" s="1">
        <v>0</v>
      </c>
      <c r="AB354" s="27">
        <v>0</v>
      </c>
      <c r="AD354" s="1">
        <v>2.108806827746</v>
      </c>
      <c r="AF354" s="1">
        <v>0</v>
      </c>
      <c r="AH354" s="1">
        <v>1.974075152853</v>
      </c>
      <c r="AJ354" s="1">
        <v>0</v>
      </c>
      <c r="AL354" s="1">
        <v>0.096249466281</v>
      </c>
      <c r="AN354" s="1">
        <v>0</v>
      </c>
      <c r="AP354" s="1">
        <v>0</v>
      </c>
      <c r="AR354" s="1">
        <v>0</v>
      </c>
      <c r="AT354" s="1">
        <v>0</v>
      </c>
      <c r="AV354" s="1">
        <v>0.038482208612</v>
      </c>
      <c r="AX354" s="1">
        <v>0</v>
      </c>
      <c r="AZ354" s="1">
        <v>0</v>
      </c>
      <c r="BB354" s="27">
        <v>-12.108519269647001</v>
      </c>
      <c r="BD354" s="45">
        <v>0.5</v>
      </c>
      <c r="BF354" s="42">
        <v>1.9506463156649998</v>
      </c>
    </row>
    <row r="355" spans="1:58" ht="12.75">
      <c r="A355" t="s">
        <v>294</v>
      </c>
      <c r="B355" t="s">
        <v>695</v>
      </c>
      <c r="D355" s="1">
        <v>6.051841065308</v>
      </c>
      <c r="F355" s="1">
        <v>2.635874191773</v>
      </c>
      <c r="H355" s="1">
        <v>0</v>
      </c>
      <c r="J355" s="1">
        <v>2.332732108963</v>
      </c>
      <c r="L355" s="1">
        <v>0</v>
      </c>
      <c r="N355" s="1">
        <v>0.140673449753</v>
      </c>
      <c r="P355" s="1">
        <v>0</v>
      </c>
      <c r="R355" s="1">
        <v>0</v>
      </c>
      <c r="T355" s="1">
        <v>0.063882633058</v>
      </c>
      <c r="V355" s="1">
        <v>0</v>
      </c>
      <c r="X355" s="1">
        <v>0</v>
      </c>
      <c r="Z355" s="1">
        <v>0</v>
      </c>
      <c r="AB355" s="27">
        <v>0.098586</v>
      </c>
      <c r="AD355" s="1">
        <v>3.415966873534</v>
      </c>
      <c r="AF355" s="1">
        <v>0</v>
      </c>
      <c r="AH355" s="1">
        <v>3.266651400828</v>
      </c>
      <c r="AJ355" s="1">
        <v>0</v>
      </c>
      <c r="AL355" s="1">
        <v>0.102093699555</v>
      </c>
      <c r="AN355" s="1">
        <v>0</v>
      </c>
      <c r="AP355" s="1">
        <v>0</v>
      </c>
      <c r="AR355" s="1">
        <v>0</v>
      </c>
      <c r="AT355" s="1">
        <v>0</v>
      </c>
      <c r="AV355" s="1">
        <v>0.047221773151</v>
      </c>
      <c r="AX355" s="1">
        <v>0</v>
      </c>
      <c r="AZ355" s="1">
        <v>0</v>
      </c>
      <c r="BB355" s="27">
        <v>-6.403936324157</v>
      </c>
      <c r="BD355" s="45">
        <v>0.5</v>
      </c>
      <c r="BF355" s="42">
        <v>3.159769358019</v>
      </c>
    </row>
    <row r="356" spans="1:58" ht="12.75">
      <c r="A356" t="s">
        <v>295</v>
      </c>
      <c r="B356" t="s">
        <v>696</v>
      </c>
      <c r="D356" s="1">
        <v>6.886238716455001</v>
      </c>
      <c r="F356" s="1">
        <v>2.959818428963</v>
      </c>
      <c r="H356" s="1">
        <v>0</v>
      </c>
      <c r="J356" s="1">
        <v>2.719072506387</v>
      </c>
      <c r="L356" s="1">
        <v>0</v>
      </c>
      <c r="N356" s="1">
        <v>0.110607360895</v>
      </c>
      <c r="P356" s="1">
        <v>0</v>
      </c>
      <c r="R356" s="1">
        <v>0</v>
      </c>
      <c r="T356" s="1">
        <v>0.052059561681</v>
      </c>
      <c r="V356" s="1">
        <v>0</v>
      </c>
      <c r="X356" s="1">
        <v>0</v>
      </c>
      <c r="Z356" s="1">
        <v>0</v>
      </c>
      <c r="AB356" s="27">
        <v>0.078079</v>
      </c>
      <c r="AD356" s="1">
        <v>3.9264202874920002</v>
      </c>
      <c r="AF356" s="1">
        <v>0</v>
      </c>
      <c r="AH356" s="1">
        <v>3.807664831215</v>
      </c>
      <c r="AJ356" s="1">
        <v>0</v>
      </c>
      <c r="AL356" s="1">
        <v>0.080273247665</v>
      </c>
      <c r="AN356" s="1">
        <v>0</v>
      </c>
      <c r="AP356" s="1">
        <v>0</v>
      </c>
      <c r="AR356" s="1">
        <v>0</v>
      </c>
      <c r="AT356" s="1">
        <v>0</v>
      </c>
      <c r="AV356" s="1">
        <v>0.038482208612</v>
      </c>
      <c r="AX356" s="1">
        <v>0</v>
      </c>
      <c r="AZ356" s="1">
        <v>0</v>
      </c>
      <c r="BB356" s="27">
        <v>-11.614534458068</v>
      </c>
      <c r="BD356" s="45">
        <v>0.5</v>
      </c>
      <c r="BF356" s="42">
        <v>3.63193876593</v>
      </c>
    </row>
    <row r="357" spans="1:58" ht="12.75">
      <c r="A357" t="s">
        <v>296</v>
      </c>
      <c r="B357" t="s">
        <v>697</v>
      </c>
      <c r="D357" s="1">
        <v>8.126286422523</v>
      </c>
      <c r="F357" s="1">
        <v>3.5010821963720002</v>
      </c>
      <c r="H357" s="1">
        <v>0</v>
      </c>
      <c r="J357" s="1">
        <v>3.19125568217</v>
      </c>
      <c r="L357" s="1">
        <v>0</v>
      </c>
      <c r="N357" s="1">
        <v>0.142291022288</v>
      </c>
      <c r="P357" s="1">
        <v>0</v>
      </c>
      <c r="R357" s="1">
        <v>0</v>
      </c>
      <c r="T357" s="1">
        <v>0.071764491915</v>
      </c>
      <c r="V357" s="1">
        <v>0</v>
      </c>
      <c r="X357" s="1">
        <v>0</v>
      </c>
      <c r="Z357" s="1">
        <v>0</v>
      </c>
      <c r="AB357" s="27">
        <v>0.095771</v>
      </c>
      <c r="AD357" s="1">
        <v>4.625204226149999</v>
      </c>
      <c r="AF357" s="1">
        <v>0</v>
      </c>
      <c r="AH357" s="1">
        <v>4.468888563975</v>
      </c>
      <c r="AJ357" s="1">
        <v>0</v>
      </c>
      <c r="AL357" s="1">
        <v>0.103267652171</v>
      </c>
      <c r="AN357" s="1">
        <v>0</v>
      </c>
      <c r="AP357" s="1">
        <v>0</v>
      </c>
      <c r="AR357" s="1">
        <v>0</v>
      </c>
      <c r="AT357" s="1">
        <v>0</v>
      </c>
      <c r="AV357" s="1">
        <v>0.053048010004</v>
      </c>
      <c r="AX357" s="1">
        <v>0</v>
      </c>
      <c r="AZ357" s="1">
        <v>0</v>
      </c>
      <c r="BB357" s="27">
        <v>-8.626271207504</v>
      </c>
      <c r="BD357" s="45">
        <v>0.5</v>
      </c>
      <c r="BF357" s="42">
        <v>4.2783139091889995</v>
      </c>
    </row>
    <row r="358" spans="1:58" ht="12.75">
      <c r="A358" t="s">
        <v>297</v>
      </c>
      <c r="B358" t="s">
        <v>698</v>
      </c>
      <c r="D358" s="1">
        <v>3.684595021855</v>
      </c>
      <c r="F358" s="1">
        <v>1.578070293521</v>
      </c>
      <c r="H358" s="1">
        <v>0</v>
      </c>
      <c r="J358" s="1">
        <v>1.424250103735</v>
      </c>
      <c r="L358" s="1">
        <v>0</v>
      </c>
      <c r="N358" s="1">
        <v>0.121464992156</v>
      </c>
      <c r="P358" s="1">
        <v>0</v>
      </c>
      <c r="R358" s="1">
        <v>0</v>
      </c>
      <c r="T358" s="1">
        <v>0.032355197631</v>
      </c>
      <c r="V358" s="1">
        <v>0</v>
      </c>
      <c r="X358" s="1">
        <v>0</v>
      </c>
      <c r="Z358" s="1">
        <v>0</v>
      </c>
      <c r="AB358" s="27">
        <v>0</v>
      </c>
      <c r="AD358" s="1">
        <v>2.106524728333</v>
      </c>
      <c r="AF358" s="1">
        <v>0</v>
      </c>
      <c r="AH358" s="1">
        <v>1.994454733408</v>
      </c>
      <c r="AJ358" s="1">
        <v>0</v>
      </c>
      <c r="AL358" s="1">
        <v>0.08815316918300001</v>
      </c>
      <c r="AN358" s="1">
        <v>0</v>
      </c>
      <c r="AP358" s="1">
        <v>0</v>
      </c>
      <c r="AR358" s="1">
        <v>0</v>
      </c>
      <c r="AT358" s="1">
        <v>0</v>
      </c>
      <c r="AV358" s="1">
        <v>0.023916825742000002</v>
      </c>
      <c r="AX358" s="1">
        <v>0</v>
      </c>
      <c r="AZ358" s="1">
        <v>0</v>
      </c>
      <c r="BB358" s="27">
        <v>-20.318138927193</v>
      </c>
      <c r="BD358" s="45">
        <v>0.5</v>
      </c>
      <c r="BF358" s="42">
        <v>1.948535373708</v>
      </c>
    </row>
    <row r="359" spans="1:58" ht="12.75">
      <c r="A359" t="s">
        <v>298</v>
      </c>
      <c r="B359" t="s">
        <v>699</v>
      </c>
      <c r="D359" s="1">
        <v>3.794265191823</v>
      </c>
      <c r="F359" s="1">
        <v>1.620994293037</v>
      </c>
      <c r="H359" s="1">
        <v>0</v>
      </c>
      <c r="J359" s="1">
        <v>1.476667377489</v>
      </c>
      <c r="L359" s="1">
        <v>0</v>
      </c>
      <c r="N359" s="1">
        <v>0.094631741669</v>
      </c>
      <c r="P359" s="1">
        <v>0</v>
      </c>
      <c r="R359" s="1">
        <v>0</v>
      </c>
      <c r="T359" s="1">
        <v>0.049695173879</v>
      </c>
      <c r="V359" s="1">
        <v>0</v>
      </c>
      <c r="X359" s="1">
        <v>0</v>
      </c>
      <c r="Z359" s="1">
        <v>0</v>
      </c>
      <c r="AB359" s="27">
        <v>0</v>
      </c>
      <c r="AD359" s="1">
        <v>2.1732708987870004</v>
      </c>
      <c r="AF359" s="1">
        <v>0</v>
      </c>
      <c r="AH359" s="1">
        <v>2.067857487234</v>
      </c>
      <c r="AJ359" s="1">
        <v>0</v>
      </c>
      <c r="AL359" s="1">
        <v>0.068678948439</v>
      </c>
      <c r="AN359" s="1">
        <v>0</v>
      </c>
      <c r="AP359" s="1">
        <v>0</v>
      </c>
      <c r="AR359" s="1">
        <v>0</v>
      </c>
      <c r="AT359" s="1">
        <v>0</v>
      </c>
      <c r="AV359" s="1">
        <v>0.036734463113</v>
      </c>
      <c r="AX359" s="1">
        <v>0</v>
      </c>
      <c r="AZ359" s="1">
        <v>0</v>
      </c>
      <c r="BB359" s="27">
        <v>-17.950482057071</v>
      </c>
      <c r="BD359" s="45">
        <v>0.5</v>
      </c>
      <c r="BF359" s="42">
        <v>2.010275581378</v>
      </c>
    </row>
    <row r="361" ht="12.75">
      <c r="B361" t="s">
        <v>700</v>
      </c>
    </row>
    <row r="362" spans="1:58" ht="12.75">
      <c r="A362" t="s">
        <v>299</v>
      </c>
      <c r="B362" t="s">
        <v>701</v>
      </c>
      <c r="D362" s="1">
        <v>6.764671368137</v>
      </c>
      <c r="F362" s="1">
        <v>2.8618763704920003</v>
      </c>
      <c r="H362" s="1">
        <v>0</v>
      </c>
      <c r="J362" s="1">
        <v>2.705235380295</v>
      </c>
      <c r="L362" s="1">
        <v>0</v>
      </c>
      <c r="N362" s="1">
        <v>0.095292034201</v>
      </c>
      <c r="P362" s="1">
        <v>0</v>
      </c>
      <c r="R362" s="1">
        <v>0</v>
      </c>
      <c r="T362" s="1">
        <v>0.061348955995999994</v>
      </c>
      <c r="V362" s="1">
        <v>0</v>
      </c>
      <c r="X362" s="1">
        <v>0</v>
      </c>
      <c r="Z362" s="1">
        <v>0</v>
      </c>
      <c r="AB362" s="27">
        <v>0</v>
      </c>
      <c r="AD362" s="1">
        <v>3.902794997645</v>
      </c>
      <c r="AF362" s="1">
        <v>0</v>
      </c>
      <c r="AH362" s="1">
        <v>3.788287952422</v>
      </c>
      <c r="AJ362" s="1">
        <v>0</v>
      </c>
      <c r="AL362" s="1">
        <v>0.069158155478</v>
      </c>
      <c r="AN362" s="1">
        <v>0</v>
      </c>
      <c r="AP362" s="1">
        <v>0</v>
      </c>
      <c r="AR362" s="1">
        <v>0</v>
      </c>
      <c r="AT362" s="1">
        <v>0</v>
      </c>
      <c r="AV362" s="1">
        <v>0.045348889744</v>
      </c>
      <c r="AX362" s="1">
        <v>0</v>
      </c>
      <c r="AZ362" s="1">
        <v>0</v>
      </c>
      <c r="BB362" s="27">
        <v>-7.173471345126999</v>
      </c>
      <c r="BD362" s="45">
        <v>0.5</v>
      </c>
      <c r="BF362" s="42">
        <v>3.610085372821</v>
      </c>
    </row>
    <row r="363" spans="1:58" ht="12.75">
      <c r="A363" t="s">
        <v>300</v>
      </c>
      <c r="B363" t="s">
        <v>702</v>
      </c>
      <c r="D363" s="1">
        <v>4.742996159414</v>
      </c>
      <c r="F363" s="1">
        <v>2.05139641811</v>
      </c>
      <c r="H363" s="1">
        <v>0</v>
      </c>
      <c r="J363" s="1">
        <v>1.8531239821780001</v>
      </c>
      <c r="L363" s="1">
        <v>0</v>
      </c>
      <c r="N363" s="1">
        <v>0.092079379445</v>
      </c>
      <c r="P363" s="1">
        <v>0</v>
      </c>
      <c r="R363" s="1">
        <v>0</v>
      </c>
      <c r="T363" s="1">
        <v>0.040237056488</v>
      </c>
      <c r="V363" s="1">
        <v>0</v>
      </c>
      <c r="X363" s="1">
        <v>0</v>
      </c>
      <c r="Z363" s="1">
        <v>0</v>
      </c>
      <c r="AB363" s="27">
        <v>0.065956</v>
      </c>
      <c r="AD363" s="1">
        <v>2.691599741304</v>
      </c>
      <c r="AF363" s="1">
        <v>0</v>
      </c>
      <c r="AH363" s="1">
        <v>2.595030106128</v>
      </c>
      <c r="AJ363" s="1">
        <v>0</v>
      </c>
      <c r="AL363" s="1">
        <v>0.06682657258199999</v>
      </c>
      <c r="AN363" s="1">
        <v>0</v>
      </c>
      <c r="AP363" s="1">
        <v>0</v>
      </c>
      <c r="AR363" s="1">
        <v>0</v>
      </c>
      <c r="AT363" s="1">
        <v>0</v>
      </c>
      <c r="AV363" s="1">
        <v>0.029743062594999998</v>
      </c>
      <c r="AX363" s="1">
        <v>0</v>
      </c>
      <c r="AZ363" s="1">
        <v>0</v>
      </c>
      <c r="BB363" s="27">
        <v>-7.856661840706</v>
      </c>
      <c r="BD363" s="45">
        <v>0.5</v>
      </c>
      <c r="BF363" s="42">
        <v>2.489729760706</v>
      </c>
    </row>
    <row r="364" spans="1:58" ht="12.75">
      <c r="A364" t="s">
        <v>301</v>
      </c>
      <c r="B364" t="s">
        <v>703</v>
      </c>
      <c r="D364" s="1">
        <v>3.1450048991029997</v>
      </c>
      <c r="F364" s="1">
        <v>1.373826624267</v>
      </c>
      <c r="H364" s="1">
        <v>0</v>
      </c>
      <c r="J364" s="1">
        <v>1.207878544754</v>
      </c>
      <c r="L364" s="1">
        <v>0</v>
      </c>
      <c r="N364" s="1">
        <v>0.081011838594</v>
      </c>
      <c r="P364" s="1">
        <v>0</v>
      </c>
      <c r="R364" s="1">
        <v>0</v>
      </c>
      <c r="T364" s="1">
        <v>0.028309240919</v>
      </c>
      <c r="V364" s="1">
        <v>0</v>
      </c>
      <c r="X364" s="1">
        <v>0</v>
      </c>
      <c r="Z364" s="1">
        <v>0</v>
      </c>
      <c r="AB364" s="27">
        <v>0.056627</v>
      </c>
      <c r="AD364" s="1">
        <v>1.771178274836</v>
      </c>
      <c r="AF364" s="1">
        <v>0</v>
      </c>
      <c r="AH364" s="1">
        <v>1.691457893983</v>
      </c>
      <c r="AJ364" s="1">
        <v>0</v>
      </c>
      <c r="AL364" s="1">
        <v>0.058794309262</v>
      </c>
      <c r="AN364" s="1">
        <v>0</v>
      </c>
      <c r="AP364" s="1">
        <v>0</v>
      </c>
      <c r="AR364" s="1">
        <v>0</v>
      </c>
      <c r="AT364" s="1">
        <v>0</v>
      </c>
      <c r="AV364" s="1">
        <v>0.020926071591</v>
      </c>
      <c r="AX364" s="1">
        <v>0</v>
      </c>
      <c r="AZ364" s="1">
        <v>0</v>
      </c>
      <c r="BB364" s="27">
        <v>-8.246907823541</v>
      </c>
      <c r="BD364" s="45">
        <v>0.5</v>
      </c>
      <c r="BF364" s="42">
        <v>1.638339904223</v>
      </c>
    </row>
    <row r="365" spans="1:58" ht="12.75">
      <c r="A365" t="s">
        <v>302</v>
      </c>
      <c r="B365" t="s">
        <v>704</v>
      </c>
      <c r="D365" s="1">
        <v>5.756267960086</v>
      </c>
      <c r="F365" s="1">
        <v>2.460953910793</v>
      </c>
      <c r="H365" s="1">
        <v>0</v>
      </c>
      <c r="J365" s="1">
        <v>2.2940461538359997</v>
      </c>
      <c r="L365" s="1">
        <v>0</v>
      </c>
      <c r="N365" s="1">
        <v>0.07814576533300001</v>
      </c>
      <c r="P365" s="1">
        <v>0</v>
      </c>
      <c r="R365" s="1">
        <v>0</v>
      </c>
      <c r="T365" s="1">
        <v>0.035338991624000005</v>
      </c>
      <c r="V365" s="1">
        <v>0</v>
      </c>
      <c r="X365" s="1">
        <v>0</v>
      </c>
      <c r="Z365" s="1">
        <v>0</v>
      </c>
      <c r="AB365" s="27">
        <v>0.053423</v>
      </c>
      <c r="AD365" s="1">
        <v>3.2953140492929998</v>
      </c>
      <c r="AF365" s="1">
        <v>0</v>
      </c>
      <c r="AH365" s="1">
        <v>3.212477357859</v>
      </c>
      <c r="AJ365" s="1">
        <v>0</v>
      </c>
      <c r="AL365" s="1">
        <v>0.056714257746</v>
      </c>
      <c r="AN365" s="1">
        <v>0</v>
      </c>
      <c r="AP365" s="1">
        <v>0</v>
      </c>
      <c r="AR365" s="1">
        <v>0</v>
      </c>
      <c r="AT365" s="1">
        <v>0</v>
      </c>
      <c r="AV365" s="1">
        <v>0.026122433688</v>
      </c>
      <c r="AX365" s="1">
        <v>0</v>
      </c>
      <c r="AZ365" s="1">
        <v>0</v>
      </c>
      <c r="BB365" s="27">
        <v>-5.063238020013</v>
      </c>
      <c r="BD365" s="45">
        <v>0.5</v>
      </c>
      <c r="BF365" s="42">
        <v>3.048165495596</v>
      </c>
    </row>
    <row r="366" spans="1:58" ht="12.75">
      <c r="A366" t="s">
        <v>303</v>
      </c>
      <c r="B366" t="s">
        <v>705</v>
      </c>
      <c r="D366" s="1">
        <v>9.08234066511</v>
      </c>
      <c r="F366" s="1">
        <v>3.8321521161020002</v>
      </c>
      <c r="H366" s="1">
        <v>0</v>
      </c>
      <c r="J366" s="1">
        <v>3.65887629411</v>
      </c>
      <c r="L366" s="1">
        <v>0</v>
      </c>
      <c r="N366" s="1">
        <v>0.12042813104399999</v>
      </c>
      <c r="P366" s="1">
        <v>0</v>
      </c>
      <c r="R366" s="1">
        <v>0</v>
      </c>
      <c r="T366" s="1">
        <v>0.052847690948</v>
      </c>
      <c r="V366" s="1">
        <v>0</v>
      </c>
      <c r="X366" s="1">
        <v>0</v>
      </c>
      <c r="Z366" s="1">
        <v>0</v>
      </c>
      <c r="AB366" s="27">
        <v>0</v>
      </c>
      <c r="AD366" s="1">
        <v>5.250188549009</v>
      </c>
      <c r="AF366" s="1">
        <v>0</v>
      </c>
      <c r="AH366" s="1">
        <v>5.123723090915</v>
      </c>
      <c r="AJ366" s="1">
        <v>0</v>
      </c>
      <c r="AL366" s="1">
        <v>0.087400667648</v>
      </c>
      <c r="AN366" s="1">
        <v>0</v>
      </c>
      <c r="AP366" s="1">
        <v>0</v>
      </c>
      <c r="AR366" s="1">
        <v>0</v>
      </c>
      <c r="AT366" s="1">
        <v>0</v>
      </c>
      <c r="AV366" s="1">
        <v>0.039064790445</v>
      </c>
      <c r="AX366" s="1">
        <v>0</v>
      </c>
      <c r="AZ366" s="1">
        <v>0</v>
      </c>
      <c r="BB366" s="27">
        <v>-19.927637631207002</v>
      </c>
      <c r="BD366" s="45">
        <v>0.5</v>
      </c>
      <c r="BF366" s="42">
        <v>4.856424407833</v>
      </c>
    </row>
    <row r="367" spans="1:58" ht="12.75">
      <c r="A367" t="s">
        <v>304</v>
      </c>
      <c r="B367" t="s">
        <v>706</v>
      </c>
      <c r="D367" s="1">
        <v>6.519369495265</v>
      </c>
      <c r="F367" s="1">
        <v>2.79330263308</v>
      </c>
      <c r="H367" s="1">
        <v>0</v>
      </c>
      <c r="J367" s="1">
        <v>2.584142386136</v>
      </c>
      <c r="L367" s="1">
        <v>0</v>
      </c>
      <c r="N367" s="1">
        <v>0.09088047274300001</v>
      </c>
      <c r="P367" s="1">
        <v>0</v>
      </c>
      <c r="R367" s="1">
        <v>0</v>
      </c>
      <c r="T367" s="1">
        <v>0.056000774201</v>
      </c>
      <c r="V367" s="1">
        <v>0</v>
      </c>
      <c r="X367" s="1">
        <v>0</v>
      </c>
      <c r="Z367" s="1">
        <v>0</v>
      </c>
      <c r="AB367" s="27">
        <v>0.062279</v>
      </c>
      <c r="AD367" s="1">
        <v>3.726066862185</v>
      </c>
      <c r="AF367" s="1">
        <v>0</v>
      </c>
      <c r="AH367" s="1">
        <v>3.618714859361</v>
      </c>
      <c r="AJ367" s="1">
        <v>0</v>
      </c>
      <c r="AL367" s="1">
        <v>0.065956466525</v>
      </c>
      <c r="AN367" s="1">
        <v>0</v>
      </c>
      <c r="AP367" s="1">
        <v>0</v>
      </c>
      <c r="AR367" s="1">
        <v>0</v>
      </c>
      <c r="AT367" s="1">
        <v>0</v>
      </c>
      <c r="AV367" s="1">
        <v>0.041395536299</v>
      </c>
      <c r="AX367" s="1">
        <v>0</v>
      </c>
      <c r="AZ367" s="1">
        <v>0</v>
      </c>
      <c r="BB367" s="27">
        <v>-4.093826687116</v>
      </c>
      <c r="BD367" s="45">
        <v>0.5</v>
      </c>
      <c r="BF367" s="42">
        <v>3.446611847521</v>
      </c>
    </row>
    <row r="368" spans="1:58" ht="12.75">
      <c r="A368" t="s">
        <v>305</v>
      </c>
      <c r="B368" t="s">
        <v>707</v>
      </c>
      <c r="D368" s="1">
        <v>8.837837732465001</v>
      </c>
      <c r="F368" s="1">
        <v>3.749798312176</v>
      </c>
      <c r="H368" s="1">
        <v>0</v>
      </c>
      <c r="J368" s="1">
        <v>3.506313833958</v>
      </c>
      <c r="L368" s="1">
        <v>0</v>
      </c>
      <c r="N368" s="1">
        <v>0.15059110125099998</v>
      </c>
      <c r="P368" s="1">
        <v>0</v>
      </c>
      <c r="R368" s="1">
        <v>0</v>
      </c>
      <c r="T368" s="1">
        <v>0.09289337696700001</v>
      </c>
      <c r="V368" s="1">
        <v>0</v>
      </c>
      <c r="X368" s="1">
        <v>0</v>
      </c>
      <c r="Z368" s="1">
        <v>0</v>
      </c>
      <c r="AB368" s="27">
        <v>0</v>
      </c>
      <c r="AD368" s="1">
        <v>5.088039420288999</v>
      </c>
      <c r="AF368" s="1">
        <v>0</v>
      </c>
      <c r="AH368" s="1">
        <v>4.910081596353</v>
      </c>
      <c r="AJ368" s="1">
        <v>0</v>
      </c>
      <c r="AL368" s="1">
        <v>0.10929143113899999</v>
      </c>
      <c r="AN368" s="1">
        <v>0</v>
      </c>
      <c r="AP368" s="1">
        <v>0</v>
      </c>
      <c r="AR368" s="1">
        <v>0</v>
      </c>
      <c r="AT368" s="1">
        <v>0</v>
      </c>
      <c r="AV368" s="1">
        <v>0.068666392796</v>
      </c>
      <c r="AX368" s="1">
        <v>0</v>
      </c>
      <c r="AZ368" s="1">
        <v>0</v>
      </c>
      <c r="BB368" s="27">
        <v>-21.927353282786</v>
      </c>
      <c r="BD368" s="45">
        <v>0.5</v>
      </c>
      <c r="BF368" s="42">
        <v>4.706436463767</v>
      </c>
    </row>
    <row r="369" spans="1:58" ht="12.75">
      <c r="A369" t="s">
        <v>306</v>
      </c>
      <c r="B369" t="s">
        <v>708</v>
      </c>
      <c r="D369" s="1">
        <v>2.20401163426</v>
      </c>
      <c r="F369" s="1">
        <v>0.964493522263</v>
      </c>
      <c r="H369" s="1">
        <v>0</v>
      </c>
      <c r="J369" s="1">
        <v>0.846693696466</v>
      </c>
      <c r="L369" s="1">
        <v>0</v>
      </c>
      <c r="N369" s="1">
        <v>0.045361231937</v>
      </c>
      <c r="P369" s="1">
        <v>0</v>
      </c>
      <c r="R369" s="1">
        <v>0</v>
      </c>
      <c r="T369" s="1">
        <v>0.028309240919</v>
      </c>
      <c r="V369" s="1">
        <v>0</v>
      </c>
      <c r="X369" s="1">
        <v>0</v>
      </c>
      <c r="Z369" s="1">
        <v>0.012657352940999999</v>
      </c>
      <c r="AB369" s="27">
        <v>0.031472</v>
      </c>
      <c r="AD369" s="1">
        <v>1.239518111997</v>
      </c>
      <c r="AF369" s="1">
        <v>0</v>
      </c>
      <c r="AH369" s="1">
        <v>1.1856711445800001</v>
      </c>
      <c r="AJ369" s="1">
        <v>0</v>
      </c>
      <c r="AL369" s="1">
        <v>0.032920895826</v>
      </c>
      <c r="AN369" s="1">
        <v>0</v>
      </c>
      <c r="AP369" s="1">
        <v>0</v>
      </c>
      <c r="AR369" s="1">
        <v>0</v>
      </c>
      <c r="AT369" s="1">
        <v>0</v>
      </c>
      <c r="AV369" s="1">
        <v>0.020926071591</v>
      </c>
      <c r="AX369" s="1">
        <v>0</v>
      </c>
      <c r="AZ369" s="1">
        <v>0</v>
      </c>
      <c r="BB369" s="27">
        <v>-4.361492821094</v>
      </c>
      <c r="BD369" s="45">
        <v>0.5</v>
      </c>
      <c r="BF369" s="42">
        <v>1.146554253597</v>
      </c>
    </row>
    <row r="370" spans="1:58" ht="12.75">
      <c r="A370" t="s">
        <v>307</v>
      </c>
      <c r="B370" t="s">
        <v>709</v>
      </c>
      <c r="D370" s="1">
        <v>3.534774699587</v>
      </c>
      <c r="F370" s="1">
        <v>1.540079739887</v>
      </c>
      <c r="H370" s="1">
        <v>0</v>
      </c>
      <c r="J370" s="1">
        <v>1.357910912797</v>
      </c>
      <c r="L370" s="1">
        <v>0</v>
      </c>
      <c r="N370" s="1">
        <v>0.079323911746</v>
      </c>
      <c r="P370" s="1">
        <v>0</v>
      </c>
      <c r="R370" s="1">
        <v>0</v>
      </c>
      <c r="T370" s="1">
        <v>0.048118915345</v>
      </c>
      <c r="V370" s="1">
        <v>0</v>
      </c>
      <c r="X370" s="1">
        <v>0</v>
      </c>
      <c r="Z370" s="1">
        <v>0</v>
      </c>
      <c r="AB370" s="27">
        <v>0.054726</v>
      </c>
      <c r="AD370" s="1">
        <v>1.9946949597</v>
      </c>
      <c r="AF370" s="1">
        <v>0</v>
      </c>
      <c r="AH370" s="1">
        <v>1.901556363221</v>
      </c>
      <c r="AJ370" s="1">
        <v>0</v>
      </c>
      <c r="AL370" s="1">
        <v>0.057569297032000005</v>
      </c>
      <c r="AN370" s="1">
        <v>0</v>
      </c>
      <c r="AP370" s="1">
        <v>0</v>
      </c>
      <c r="AR370" s="1">
        <v>0</v>
      </c>
      <c r="AT370" s="1">
        <v>0</v>
      </c>
      <c r="AV370" s="1">
        <v>0.035569299447</v>
      </c>
      <c r="AX370" s="1">
        <v>0</v>
      </c>
      <c r="AZ370" s="1">
        <v>0</v>
      </c>
      <c r="BB370" s="27">
        <v>-3.305780237417</v>
      </c>
      <c r="BD370" s="45">
        <v>0.5</v>
      </c>
      <c r="BF370" s="42">
        <v>1.845092837722</v>
      </c>
    </row>
    <row r="371" spans="1:58" ht="12.75">
      <c r="A371" t="s">
        <v>308</v>
      </c>
      <c r="B371" t="s">
        <v>710</v>
      </c>
      <c r="D371" s="1">
        <v>3.825891687205</v>
      </c>
      <c r="F371" s="1">
        <v>1.6784614604950001</v>
      </c>
      <c r="H371" s="1">
        <v>0</v>
      </c>
      <c r="J371" s="1">
        <v>1.4596992017310002</v>
      </c>
      <c r="L371" s="1">
        <v>0</v>
      </c>
      <c r="N371" s="1">
        <v>0.10942806113299999</v>
      </c>
      <c r="P371" s="1">
        <v>0</v>
      </c>
      <c r="R371" s="1">
        <v>0</v>
      </c>
      <c r="T371" s="1">
        <v>0.032355197631</v>
      </c>
      <c r="V371" s="1">
        <v>0</v>
      </c>
      <c r="X371" s="1">
        <v>0</v>
      </c>
      <c r="Z371" s="1">
        <v>0</v>
      </c>
      <c r="AB371" s="27">
        <v>0.076979</v>
      </c>
      <c r="AD371" s="1">
        <v>2.147430226709</v>
      </c>
      <c r="AF371" s="1">
        <v>0</v>
      </c>
      <c r="AH371" s="1">
        <v>2.04409602963</v>
      </c>
      <c r="AJ371" s="1">
        <v>0</v>
      </c>
      <c r="AL371" s="1">
        <v>0.079417371337</v>
      </c>
      <c r="AN371" s="1">
        <v>0</v>
      </c>
      <c r="AP371" s="1">
        <v>0</v>
      </c>
      <c r="AR371" s="1">
        <v>0</v>
      </c>
      <c r="AT371" s="1">
        <v>0</v>
      </c>
      <c r="AV371" s="1">
        <v>0.023916825742000002</v>
      </c>
      <c r="AX371" s="1">
        <v>0</v>
      </c>
      <c r="AZ371" s="1">
        <v>0</v>
      </c>
      <c r="BB371" s="27">
        <v>-11.954756714949001</v>
      </c>
      <c r="BD371" s="45">
        <v>0.5</v>
      </c>
      <c r="BF371" s="42">
        <v>1.986372959706</v>
      </c>
    </row>
    <row r="372" spans="1:58" ht="12.75">
      <c r="A372" t="s">
        <v>309</v>
      </c>
      <c r="B372" t="s">
        <v>711</v>
      </c>
      <c r="D372" s="1">
        <v>5.331414943721</v>
      </c>
      <c r="F372" s="1">
        <v>2.297825546699</v>
      </c>
      <c r="H372" s="1">
        <v>0</v>
      </c>
      <c r="J372" s="1">
        <v>2.0996259518550002</v>
      </c>
      <c r="L372" s="1">
        <v>0</v>
      </c>
      <c r="N372" s="1">
        <v>0.099818353925</v>
      </c>
      <c r="P372" s="1">
        <v>0</v>
      </c>
      <c r="R372" s="1">
        <v>0</v>
      </c>
      <c r="T372" s="1">
        <v>0.028309240919</v>
      </c>
      <c r="V372" s="1">
        <v>0</v>
      </c>
      <c r="X372" s="1">
        <v>0</v>
      </c>
      <c r="Z372" s="1">
        <v>0</v>
      </c>
      <c r="AB372" s="27">
        <v>0.070072</v>
      </c>
      <c r="AD372" s="1">
        <v>3.0335893970220003</v>
      </c>
      <c r="AF372" s="1">
        <v>0</v>
      </c>
      <c r="AH372" s="1">
        <v>2.940220195234</v>
      </c>
      <c r="AJ372" s="1">
        <v>0</v>
      </c>
      <c r="AL372" s="1">
        <v>0.07244313019700001</v>
      </c>
      <c r="AN372" s="1">
        <v>0</v>
      </c>
      <c r="AP372" s="1">
        <v>0</v>
      </c>
      <c r="AR372" s="1">
        <v>0</v>
      </c>
      <c r="AT372" s="1">
        <v>0</v>
      </c>
      <c r="AV372" s="1">
        <v>0.020926071591</v>
      </c>
      <c r="AX372" s="1">
        <v>0</v>
      </c>
      <c r="AZ372" s="1">
        <v>0</v>
      </c>
      <c r="BB372" s="27">
        <v>-9.633375703478999</v>
      </c>
      <c r="BD372" s="45">
        <v>0.5</v>
      </c>
      <c r="BF372" s="42">
        <v>2.806070192245</v>
      </c>
    </row>
    <row r="373" spans="1:58" ht="12.75">
      <c r="A373" t="s">
        <v>310</v>
      </c>
      <c r="B373" t="s">
        <v>712</v>
      </c>
      <c r="D373" s="1">
        <v>5.486770032139</v>
      </c>
      <c r="F373" s="1">
        <v>2.366668579384</v>
      </c>
      <c r="H373" s="1">
        <v>0</v>
      </c>
      <c r="J373" s="1">
        <v>2.154865705283</v>
      </c>
      <c r="L373" s="1">
        <v>0</v>
      </c>
      <c r="N373" s="1">
        <v>0.101892076148</v>
      </c>
      <c r="P373" s="1">
        <v>0</v>
      </c>
      <c r="R373" s="1">
        <v>0</v>
      </c>
      <c r="T373" s="1">
        <v>0.038660797954</v>
      </c>
      <c r="V373" s="1">
        <v>0</v>
      </c>
      <c r="X373" s="1">
        <v>0</v>
      </c>
      <c r="Z373" s="1">
        <v>0</v>
      </c>
      <c r="AB373" s="27">
        <v>0.07125</v>
      </c>
      <c r="AD373" s="1">
        <v>3.120101452755</v>
      </c>
      <c r="AF373" s="1">
        <v>0</v>
      </c>
      <c r="AH373" s="1">
        <v>3.0175754205609997</v>
      </c>
      <c r="AJ373" s="1">
        <v>0</v>
      </c>
      <c r="AL373" s="1">
        <v>0.073948133266</v>
      </c>
      <c r="AN373" s="1">
        <v>0</v>
      </c>
      <c r="AP373" s="1">
        <v>0</v>
      </c>
      <c r="AR373" s="1">
        <v>0</v>
      </c>
      <c r="AT373" s="1">
        <v>0</v>
      </c>
      <c r="AV373" s="1">
        <v>0.028577898927999997</v>
      </c>
      <c r="AX373" s="1">
        <v>0</v>
      </c>
      <c r="AZ373" s="1">
        <v>0</v>
      </c>
      <c r="BB373" s="27">
        <v>-7.35252208902</v>
      </c>
      <c r="BD373" s="45">
        <v>0.5</v>
      </c>
      <c r="BF373" s="42">
        <v>2.8860938437979997</v>
      </c>
    </row>
    <row r="375" ht="12.75">
      <c r="B375" t="s">
        <v>713</v>
      </c>
    </row>
    <row r="376" spans="1:58" ht="12.75">
      <c r="A376" t="s">
        <v>311</v>
      </c>
      <c r="B376" t="s">
        <v>714</v>
      </c>
      <c r="D376" s="1">
        <v>3.588372818422</v>
      </c>
      <c r="F376" s="1">
        <v>1.5472954912119998</v>
      </c>
      <c r="H376" s="1">
        <v>0</v>
      </c>
      <c r="J376" s="1">
        <v>1.408054535715</v>
      </c>
      <c r="L376" s="1">
        <v>0</v>
      </c>
      <c r="N376" s="1">
        <v>0.062535757866</v>
      </c>
      <c r="P376" s="1">
        <v>0</v>
      </c>
      <c r="R376" s="1">
        <v>0</v>
      </c>
      <c r="T376" s="1">
        <v>0.032355197631</v>
      </c>
      <c r="V376" s="1">
        <v>0</v>
      </c>
      <c r="X376" s="1">
        <v>0</v>
      </c>
      <c r="Z376" s="1">
        <v>0</v>
      </c>
      <c r="AB376" s="27">
        <v>0.04435</v>
      </c>
      <c r="AD376" s="1">
        <v>2.04107732721</v>
      </c>
      <c r="AF376" s="1">
        <v>0</v>
      </c>
      <c r="AH376" s="1">
        <v>1.971775200359</v>
      </c>
      <c r="AJ376" s="1">
        <v>0</v>
      </c>
      <c r="AL376" s="1">
        <v>0.045385301109</v>
      </c>
      <c r="AN376" s="1">
        <v>0</v>
      </c>
      <c r="AP376" s="1">
        <v>0</v>
      </c>
      <c r="AR376" s="1">
        <v>0</v>
      </c>
      <c r="AT376" s="1">
        <v>0</v>
      </c>
      <c r="AV376" s="1">
        <v>0.023916825742000002</v>
      </c>
      <c r="AX376" s="1">
        <v>0</v>
      </c>
      <c r="AZ376" s="1">
        <v>0</v>
      </c>
      <c r="BB376" s="27">
        <v>-13.913172793454</v>
      </c>
      <c r="BD376" s="45">
        <v>0.5</v>
      </c>
      <c r="BF376" s="42">
        <v>1.88799652767</v>
      </c>
    </row>
    <row r="377" spans="1:58" ht="12.75">
      <c r="A377" t="s">
        <v>312</v>
      </c>
      <c r="B377" t="s">
        <v>715</v>
      </c>
      <c r="D377" s="1">
        <v>6.879869074509</v>
      </c>
      <c r="F377" s="1">
        <v>2.951205400014</v>
      </c>
      <c r="H377" s="1">
        <v>0</v>
      </c>
      <c r="J377" s="1">
        <v>2.723032291882</v>
      </c>
      <c r="L377" s="1">
        <v>0</v>
      </c>
      <c r="N377" s="1">
        <v>0.098832816862</v>
      </c>
      <c r="P377" s="1">
        <v>0</v>
      </c>
      <c r="R377" s="1">
        <v>0</v>
      </c>
      <c r="T377" s="1">
        <v>0.05915329127</v>
      </c>
      <c r="V377" s="1">
        <v>0</v>
      </c>
      <c r="X377" s="1">
        <v>0</v>
      </c>
      <c r="Z377" s="1">
        <v>0</v>
      </c>
      <c r="AB377" s="27">
        <v>0.070187</v>
      </c>
      <c r="AD377" s="1">
        <v>3.928663674495</v>
      </c>
      <c r="AF377" s="1">
        <v>0</v>
      </c>
      <c r="AH377" s="1">
        <v>3.813209933794</v>
      </c>
      <c r="AJ377" s="1">
        <v>0</v>
      </c>
      <c r="AL377" s="1">
        <v>0.07172787707</v>
      </c>
      <c r="AN377" s="1">
        <v>0</v>
      </c>
      <c r="AP377" s="1">
        <v>0</v>
      </c>
      <c r="AR377" s="1">
        <v>0</v>
      </c>
      <c r="AT377" s="1">
        <v>0</v>
      </c>
      <c r="AV377" s="1">
        <v>0.043725863632</v>
      </c>
      <c r="AX377" s="1">
        <v>0</v>
      </c>
      <c r="AZ377" s="1">
        <v>0</v>
      </c>
      <c r="BB377" s="27">
        <v>-14.106566412591999</v>
      </c>
      <c r="BD377" s="45">
        <v>0.5</v>
      </c>
      <c r="BF377" s="42">
        <v>3.634013898908</v>
      </c>
    </row>
    <row r="378" spans="1:58" ht="12.75">
      <c r="A378" t="s">
        <v>313</v>
      </c>
      <c r="B378" t="s">
        <v>716</v>
      </c>
      <c r="D378" s="1">
        <v>2.912720695512</v>
      </c>
      <c r="F378" s="1">
        <v>1.292320404226</v>
      </c>
      <c r="H378" s="1">
        <v>0</v>
      </c>
      <c r="J378" s="1">
        <v>1.087934207712</v>
      </c>
      <c r="L378" s="1">
        <v>0</v>
      </c>
      <c r="N378" s="1">
        <v>0.080502634833</v>
      </c>
      <c r="P378" s="1">
        <v>0</v>
      </c>
      <c r="R378" s="1">
        <v>0</v>
      </c>
      <c r="T378" s="1">
        <v>0.052059561681</v>
      </c>
      <c r="V378" s="1">
        <v>0</v>
      </c>
      <c r="X378" s="1">
        <v>0</v>
      </c>
      <c r="Z378" s="1">
        <v>0.015751</v>
      </c>
      <c r="AB378" s="27">
        <v>0.056073</v>
      </c>
      <c r="AD378" s="1">
        <v>1.620400291286</v>
      </c>
      <c r="AF378" s="1">
        <v>0</v>
      </c>
      <c r="AH378" s="1">
        <v>1.5234933278359999</v>
      </c>
      <c r="AJ378" s="1">
        <v>0</v>
      </c>
      <c r="AL378" s="1">
        <v>0.058424754838</v>
      </c>
      <c r="AN378" s="1">
        <v>0</v>
      </c>
      <c r="AP378" s="1">
        <v>0</v>
      </c>
      <c r="AR378" s="1">
        <v>0</v>
      </c>
      <c r="AT378" s="1">
        <v>0</v>
      </c>
      <c r="AV378" s="1">
        <v>0.038482208612</v>
      </c>
      <c r="AX378" s="1">
        <v>0</v>
      </c>
      <c r="AZ378" s="1">
        <v>0</v>
      </c>
      <c r="BB378" s="27">
        <v>-12.013323536615</v>
      </c>
      <c r="BD378" s="45">
        <v>0.5</v>
      </c>
      <c r="BF378" s="42">
        <v>1.49887026944</v>
      </c>
    </row>
    <row r="379" spans="1:58" ht="12.75">
      <c r="A379" t="s">
        <v>314</v>
      </c>
      <c r="B379" t="s">
        <v>717</v>
      </c>
      <c r="D379" s="1">
        <v>4.161548647546</v>
      </c>
      <c r="F379" s="1">
        <v>1.783190247458</v>
      </c>
      <c r="H379" s="1">
        <v>0</v>
      </c>
      <c r="J379" s="1">
        <v>1.6520987570160002</v>
      </c>
      <c r="L379" s="1">
        <v>0</v>
      </c>
      <c r="N379" s="1">
        <v>0.060501249523</v>
      </c>
      <c r="P379" s="1">
        <v>0</v>
      </c>
      <c r="R379" s="1">
        <v>0</v>
      </c>
      <c r="T379" s="1">
        <v>0.028309240919</v>
      </c>
      <c r="V379" s="1">
        <v>0</v>
      </c>
      <c r="X379" s="1">
        <v>0</v>
      </c>
      <c r="Z379" s="1">
        <v>0</v>
      </c>
      <c r="AB379" s="27">
        <v>0.042281</v>
      </c>
      <c r="AD379" s="1">
        <v>2.378358400088</v>
      </c>
      <c r="AF379" s="1">
        <v>0</v>
      </c>
      <c r="AH379" s="1">
        <v>2.313523571</v>
      </c>
      <c r="AJ379" s="1">
        <v>0</v>
      </c>
      <c r="AL379" s="1">
        <v>0.043908757496999996</v>
      </c>
      <c r="AN379" s="1">
        <v>0</v>
      </c>
      <c r="AP379" s="1">
        <v>0</v>
      </c>
      <c r="AR379" s="1">
        <v>0</v>
      </c>
      <c r="AT379" s="1">
        <v>0</v>
      </c>
      <c r="AV379" s="1">
        <v>0.020926071591</v>
      </c>
      <c r="AX379" s="1">
        <v>0</v>
      </c>
      <c r="AZ379" s="1">
        <v>0</v>
      </c>
      <c r="BB379" s="27">
        <v>-9.041985857529</v>
      </c>
      <c r="BD379" s="45">
        <v>0.5</v>
      </c>
      <c r="BF379" s="42">
        <v>2.199981520081</v>
      </c>
    </row>
    <row r="380" spans="1:58" ht="12.75">
      <c r="A380" t="s">
        <v>315</v>
      </c>
      <c r="B380" t="s">
        <v>718</v>
      </c>
      <c r="D380" s="1">
        <v>2.180628024866</v>
      </c>
      <c r="F380" s="1">
        <v>0.965602474424</v>
      </c>
      <c r="H380" s="1">
        <v>0</v>
      </c>
      <c r="J380" s="1">
        <v>0.821260414282</v>
      </c>
      <c r="L380" s="1">
        <v>0</v>
      </c>
      <c r="N380" s="1">
        <v>0.048538709537</v>
      </c>
      <c r="P380" s="1">
        <v>0</v>
      </c>
      <c r="R380" s="1">
        <v>0</v>
      </c>
      <c r="T380" s="1">
        <v>0.040237056488</v>
      </c>
      <c r="V380" s="1">
        <v>0</v>
      </c>
      <c r="X380" s="1">
        <v>0</v>
      </c>
      <c r="Z380" s="1">
        <v>0.021311294118</v>
      </c>
      <c r="AB380" s="27">
        <v>0.034255</v>
      </c>
      <c r="AD380" s="1">
        <v>1.2150255504429999</v>
      </c>
      <c r="AF380" s="1">
        <v>0</v>
      </c>
      <c r="AH380" s="1">
        <v>1.150055538932</v>
      </c>
      <c r="AJ380" s="1">
        <v>0</v>
      </c>
      <c r="AL380" s="1">
        <v>0.035226948916</v>
      </c>
      <c r="AN380" s="1">
        <v>0</v>
      </c>
      <c r="AP380" s="1">
        <v>0</v>
      </c>
      <c r="AR380" s="1">
        <v>0</v>
      </c>
      <c r="AT380" s="1">
        <v>0</v>
      </c>
      <c r="AV380" s="1">
        <v>0.029743062594999998</v>
      </c>
      <c r="AX380" s="1">
        <v>0</v>
      </c>
      <c r="AZ380" s="1">
        <v>0</v>
      </c>
      <c r="BB380" s="27">
        <v>-3.988584540837</v>
      </c>
      <c r="BD380" s="45">
        <v>0.5</v>
      </c>
      <c r="BF380" s="42">
        <v>1.1238986341589998</v>
      </c>
    </row>
    <row r="381" spans="1:58" ht="12.75">
      <c r="A381" t="s">
        <v>316</v>
      </c>
      <c r="B381" t="s">
        <v>719</v>
      </c>
      <c r="D381" s="1">
        <v>3.8793630898369997</v>
      </c>
      <c r="F381" s="1">
        <v>1.679612604815</v>
      </c>
      <c r="H381" s="1">
        <v>0</v>
      </c>
      <c r="J381" s="1">
        <v>1.513589072963</v>
      </c>
      <c r="L381" s="1">
        <v>0</v>
      </c>
      <c r="N381" s="1">
        <v>0.08165829093299999</v>
      </c>
      <c r="P381" s="1">
        <v>0</v>
      </c>
      <c r="R381" s="1">
        <v>0</v>
      </c>
      <c r="T381" s="1">
        <v>0.028309240919</v>
      </c>
      <c r="V381" s="1">
        <v>0</v>
      </c>
      <c r="X381" s="1">
        <v>0</v>
      </c>
      <c r="Z381" s="1">
        <v>0</v>
      </c>
      <c r="AB381" s="27">
        <v>0.056056</v>
      </c>
      <c r="AD381" s="1">
        <v>2.1997504850209997</v>
      </c>
      <c r="AF381" s="1">
        <v>0</v>
      </c>
      <c r="AH381" s="1">
        <v>2.119560941643</v>
      </c>
      <c r="AJ381" s="1">
        <v>0</v>
      </c>
      <c r="AL381" s="1">
        <v>0.059263471788000004</v>
      </c>
      <c r="AN381" s="1">
        <v>0</v>
      </c>
      <c r="AP381" s="1">
        <v>0</v>
      </c>
      <c r="AR381" s="1">
        <v>0</v>
      </c>
      <c r="AT381" s="1">
        <v>0</v>
      </c>
      <c r="AV381" s="1">
        <v>0.020926071591</v>
      </c>
      <c r="AX381" s="1">
        <v>0</v>
      </c>
      <c r="AZ381" s="1">
        <v>0</v>
      </c>
      <c r="BB381" s="27">
        <v>-16.972844842517</v>
      </c>
      <c r="BD381" s="45">
        <v>0.5</v>
      </c>
      <c r="BF381" s="42">
        <v>2.0347691986450003</v>
      </c>
    </row>
    <row r="382" spans="1:58" ht="12.75">
      <c r="A382" t="s">
        <v>317</v>
      </c>
      <c r="B382" t="s">
        <v>720</v>
      </c>
      <c r="D382" s="1">
        <v>2.495640440138</v>
      </c>
      <c r="F382" s="1">
        <v>1.084178416279</v>
      </c>
      <c r="H382" s="1">
        <v>0</v>
      </c>
      <c r="J382" s="1">
        <v>0.9658281319330001</v>
      </c>
      <c r="L382" s="1">
        <v>0</v>
      </c>
      <c r="N382" s="1">
        <v>0.052407043427</v>
      </c>
      <c r="P382" s="1">
        <v>0</v>
      </c>
      <c r="R382" s="1">
        <v>0</v>
      </c>
      <c r="T382" s="1">
        <v>0.028309240919</v>
      </c>
      <c r="V382" s="1">
        <v>0</v>
      </c>
      <c r="X382" s="1">
        <v>0</v>
      </c>
      <c r="Z382" s="1">
        <v>0</v>
      </c>
      <c r="AB382" s="27">
        <v>0.037634</v>
      </c>
      <c r="AD382" s="1">
        <v>1.411462023859</v>
      </c>
      <c r="AF382" s="1">
        <v>0</v>
      </c>
      <c r="AH382" s="1">
        <v>1.352501561588</v>
      </c>
      <c r="AJ382" s="1">
        <v>0</v>
      </c>
      <c r="AL382" s="1">
        <v>0.038034390679999995</v>
      </c>
      <c r="AN382" s="1">
        <v>0</v>
      </c>
      <c r="AP382" s="1">
        <v>0</v>
      </c>
      <c r="AR382" s="1">
        <v>0</v>
      </c>
      <c r="AT382" s="1">
        <v>0</v>
      </c>
      <c r="AV382" s="1">
        <v>0.020926071591</v>
      </c>
      <c r="AX382" s="1">
        <v>0</v>
      </c>
      <c r="AZ382" s="1">
        <v>0</v>
      </c>
      <c r="BB382" s="27">
        <v>-3.541171604769</v>
      </c>
      <c r="BD382" s="45">
        <v>0.5</v>
      </c>
      <c r="BF382" s="42">
        <v>1.305602372069</v>
      </c>
    </row>
    <row r="384" ht="12.75">
      <c r="B384" t="s">
        <v>721</v>
      </c>
    </row>
    <row r="385" spans="1:58" ht="12.75">
      <c r="A385" t="s">
        <v>318</v>
      </c>
      <c r="B385" t="s">
        <v>722</v>
      </c>
      <c r="D385" s="1">
        <v>4.3280166972359995</v>
      </c>
      <c r="F385" s="1">
        <v>1.8542963592089998</v>
      </c>
      <c r="H385" s="1">
        <v>0</v>
      </c>
      <c r="J385" s="1">
        <v>1.71783762919</v>
      </c>
      <c r="L385" s="1">
        <v>0</v>
      </c>
      <c r="N385" s="1">
        <v>0.047458021148</v>
      </c>
      <c r="P385" s="1">
        <v>0</v>
      </c>
      <c r="R385" s="1">
        <v>0</v>
      </c>
      <c r="T385" s="1">
        <v>0.045585238282</v>
      </c>
      <c r="V385" s="1">
        <v>0</v>
      </c>
      <c r="X385" s="1">
        <v>0</v>
      </c>
      <c r="Z385" s="1">
        <v>0.009998470588</v>
      </c>
      <c r="AB385" s="27">
        <v>0.033417</v>
      </c>
      <c r="AD385" s="1">
        <v>2.473720338027</v>
      </c>
      <c r="AF385" s="1">
        <v>0</v>
      </c>
      <c r="AH385" s="1">
        <v>2.405581282235</v>
      </c>
      <c r="AJ385" s="1">
        <v>0</v>
      </c>
      <c r="AL385" s="1">
        <v>0.034442639752</v>
      </c>
      <c r="AN385" s="1">
        <v>0</v>
      </c>
      <c r="AP385" s="1">
        <v>0</v>
      </c>
      <c r="AR385" s="1">
        <v>0</v>
      </c>
      <c r="AT385" s="1">
        <v>0</v>
      </c>
      <c r="AV385" s="1">
        <v>0.033696416039999996</v>
      </c>
      <c r="AX385" s="1">
        <v>0</v>
      </c>
      <c r="AZ385" s="1">
        <v>0</v>
      </c>
      <c r="BB385" s="27">
        <v>-5.172785872994</v>
      </c>
      <c r="BD385" s="45">
        <v>0.5</v>
      </c>
      <c r="BF385" s="42">
        <v>2.288191312675</v>
      </c>
    </row>
    <row r="386" spans="1:58" ht="12.75">
      <c r="A386" t="s">
        <v>319</v>
      </c>
      <c r="B386" t="s">
        <v>723</v>
      </c>
      <c r="D386" s="1">
        <v>9.790964473358</v>
      </c>
      <c r="F386" s="1">
        <v>4.161646626137</v>
      </c>
      <c r="H386" s="1">
        <v>0</v>
      </c>
      <c r="J386" s="1">
        <v>3.950165799047</v>
      </c>
      <c r="L386" s="1">
        <v>0</v>
      </c>
      <c r="N386" s="1">
        <v>0.07756217053600001</v>
      </c>
      <c r="P386" s="1">
        <v>0</v>
      </c>
      <c r="R386" s="1">
        <v>0</v>
      </c>
      <c r="T386" s="1">
        <v>0.056000774201</v>
      </c>
      <c r="V386" s="1">
        <v>0</v>
      </c>
      <c r="X386" s="1">
        <v>0</v>
      </c>
      <c r="Z386" s="1">
        <v>0.077917882353</v>
      </c>
      <c r="AB386" s="27">
        <v>0</v>
      </c>
      <c r="AD386" s="1">
        <v>5.629317847221</v>
      </c>
      <c r="AF386" s="1">
        <v>0</v>
      </c>
      <c r="AH386" s="1">
        <v>5.531631596865</v>
      </c>
      <c r="AJ386" s="1">
        <v>0</v>
      </c>
      <c r="AL386" s="1">
        <v>0.056290714057</v>
      </c>
      <c r="AN386" s="1">
        <v>0</v>
      </c>
      <c r="AP386" s="1">
        <v>0</v>
      </c>
      <c r="AR386" s="1">
        <v>0</v>
      </c>
      <c r="AT386" s="1">
        <v>0</v>
      </c>
      <c r="AV386" s="1">
        <v>0.041395536299</v>
      </c>
      <c r="AX386" s="1">
        <v>0</v>
      </c>
      <c r="AZ386" s="1">
        <v>0</v>
      </c>
      <c r="BB386" s="27">
        <v>-7.265724639366</v>
      </c>
      <c r="BD386" s="45">
        <v>0.5</v>
      </c>
      <c r="BF386" s="42">
        <v>5.20711900868</v>
      </c>
    </row>
    <row r="387" spans="1:58" ht="12.75">
      <c r="A387" t="s">
        <v>320</v>
      </c>
      <c r="B387" t="s">
        <v>724</v>
      </c>
      <c r="D387" s="1">
        <v>6.056679003257</v>
      </c>
      <c r="F387" s="1">
        <v>2.5659971615490003</v>
      </c>
      <c r="H387" s="1">
        <v>0</v>
      </c>
      <c r="J387" s="1">
        <v>2.412619366904</v>
      </c>
      <c r="L387" s="1">
        <v>0</v>
      </c>
      <c r="N387" s="1">
        <v>0.090452580115</v>
      </c>
      <c r="P387" s="1">
        <v>0</v>
      </c>
      <c r="R387" s="1">
        <v>0</v>
      </c>
      <c r="T387" s="1">
        <v>0.06292521453</v>
      </c>
      <c r="V387" s="1">
        <v>0</v>
      </c>
      <c r="X387" s="1">
        <v>0</v>
      </c>
      <c r="Z387" s="1">
        <v>0</v>
      </c>
      <c r="AB387" s="27">
        <v>0</v>
      </c>
      <c r="AD387" s="1">
        <v>3.4906818417079997</v>
      </c>
      <c r="AF387" s="1">
        <v>0</v>
      </c>
      <c r="AH387" s="1">
        <v>3.3785218646749997</v>
      </c>
      <c r="AJ387" s="1">
        <v>0</v>
      </c>
      <c r="AL387" s="1">
        <v>0.065645923623</v>
      </c>
      <c r="AN387" s="1">
        <v>0</v>
      </c>
      <c r="AP387" s="1">
        <v>0</v>
      </c>
      <c r="AR387" s="1">
        <v>0</v>
      </c>
      <c r="AT387" s="1">
        <v>0</v>
      </c>
      <c r="AV387" s="1">
        <v>0.04651405341</v>
      </c>
      <c r="AX387" s="1">
        <v>0</v>
      </c>
      <c r="AZ387" s="1">
        <v>0</v>
      </c>
      <c r="BB387" s="27">
        <v>-12.936117794285</v>
      </c>
      <c r="BD387" s="45">
        <v>0.5</v>
      </c>
      <c r="BF387" s="42">
        <v>3.22888070358</v>
      </c>
    </row>
    <row r="388" spans="1:58" ht="12.75">
      <c r="A388" t="s">
        <v>321</v>
      </c>
      <c r="B388" t="s">
        <v>725</v>
      </c>
      <c r="D388" s="1">
        <v>4.983061385338</v>
      </c>
      <c r="F388" s="1">
        <v>2.133437140263</v>
      </c>
      <c r="H388" s="1">
        <v>0</v>
      </c>
      <c r="J388" s="1">
        <v>1.973438190736</v>
      </c>
      <c r="L388" s="1">
        <v>0</v>
      </c>
      <c r="N388" s="1">
        <v>0.073655776115</v>
      </c>
      <c r="P388" s="1">
        <v>0</v>
      </c>
      <c r="R388" s="1">
        <v>0</v>
      </c>
      <c r="T388" s="1">
        <v>0.044177702824</v>
      </c>
      <c r="V388" s="1">
        <v>0</v>
      </c>
      <c r="X388" s="1">
        <v>0</v>
      </c>
      <c r="Z388" s="1">
        <v>0.042165470588</v>
      </c>
      <c r="AB388" s="27">
        <v>0</v>
      </c>
      <c r="AD388" s="1">
        <v>2.849624245075</v>
      </c>
      <c r="AF388" s="1">
        <v>0</v>
      </c>
      <c r="AH388" s="1">
        <v>2.7635126234369998</v>
      </c>
      <c r="AJ388" s="1">
        <v>0</v>
      </c>
      <c r="AL388" s="1">
        <v>0.05345564987799999</v>
      </c>
      <c r="AN388" s="1">
        <v>0</v>
      </c>
      <c r="AP388" s="1">
        <v>0</v>
      </c>
      <c r="AR388" s="1">
        <v>0</v>
      </c>
      <c r="AT388" s="1">
        <v>0</v>
      </c>
      <c r="AV388" s="1">
        <v>0.03265597176</v>
      </c>
      <c r="AX388" s="1">
        <v>0</v>
      </c>
      <c r="AZ388" s="1">
        <v>0</v>
      </c>
      <c r="BB388" s="27">
        <v>-6.218359190255001</v>
      </c>
      <c r="BD388" s="45">
        <v>0.5</v>
      </c>
      <c r="BF388" s="42">
        <v>2.635902426695</v>
      </c>
    </row>
    <row r="389" spans="1:58" ht="12.75">
      <c r="A389" t="s">
        <v>322</v>
      </c>
      <c r="B389" t="s">
        <v>726</v>
      </c>
      <c r="D389" s="1">
        <v>5.366908711773</v>
      </c>
      <c r="F389" s="1">
        <v>2.304945152495</v>
      </c>
      <c r="H389" s="1">
        <v>0</v>
      </c>
      <c r="J389" s="1">
        <v>2.128430933096</v>
      </c>
      <c r="L389" s="1">
        <v>0</v>
      </c>
      <c r="N389" s="1">
        <v>0.067172222458</v>
      </c>
      <c r="P389" s="1">
        <v>0</v>
      </c>
      <c r="R389" s="1">
        <v>0</v>
      </c>
      <c r="T389" s="1">
        <v>0.044177702824</v>
      </c>
      <c r="V389" s="1">
        <v>0</v>
      </c>
      <c r="X389" s="1">
        <v>0</v>
      </c>
      <c r="Z389" s="1">
        <v>0.018670294118000003</v>
      </c>
      <c r="AB389" s="27">
        <v>0.046494</v>
      </c>
      <c r="AD389" s="1">
        <v>3.0619635592780003</v>
      </c>
      <c r="AF389" s="1">
        <v>0</v>
      </c>
      <c r="AH389" s="1">
        <v>2.9805573740969997</v>
      </c>
      <c r="AJ389" s="1">
        <v>0</v>
      </c>
      <c r="AL389" s="1">
        <v>0.04875021342</v>
      </c>
      <c r="AN389" s="1">
        <v>0</v>
      </c>
      <c r="AP389" s="1">
        <v>0</v>
      </c>
      <c r="AR389" s="1">
        <v>0</v>
      </c>
      <c r="AT389" s="1">
        <v>0</v>
      </c>
      <c r="AV389" s="1">
        <v>0.03265597176</v>
      </c>
      <c r="AX389" s="1">
        <v>0</v>
      </c>
      <c r="AZ389" s="1">
        <v>0</v>
      </c>
      <c r="BB389" s="27">
        <v>-6.750556730935</v>
      </c>
      <c r="BD389" s="45">
        <v>0.5</v>
      </c>
      <c r="BF389" s="42">
        <v>2.832316292332</v>
      </c>
    </row>
    <row r="390" spans="1:58" ht="12.75">
      <c r="A390" t="s">
        <v>323</v>
      </c>
      <c r="B390" t="s">
        <v>727</v>
      </c>
      <c r="D390" s="1">
        <v>5.8625932800589995</v>
      </c>
      <c r="F390" s="1">
        <v>2.5045497465329998</v>
      </c>
      <c r="H390" s="1">
        <v>0</v>
      </c>
      <c r="J390" s="1">
        <v>2.319341335771</v>
      </c>
      <c r="L390" s="1">
        <v>0</v>
      </c>
      <c r="N390" s="1">
        <v>0.090713813754</v>
      </c>
      <c r="P390" s="1">
        <v>0</v>
      </c>
      <c r="R390" s="1">
        <v>0</v>
      </c>
      <c r="T390" s="1">
        <v>0.059941420536999995</v>
      </c>
      <c r="V390" s="1">
        <v>0</v>
      </c>
      <c r="X390" s="1">
        <v>0</v>
      </c>
      <c r="Z390" s="1">
        <v>0.034553176471</v>
      </c>
      <c r="AB390" s="27">
        <v>0</v>
      </c>
      <c r="AD390" s="1">
        <v>3.358043533527</v>
      </c>
      <c r="AF390" s="1">
        <v>0</v>
      </c>
      <c r="AH390" s="1">
        <v>3.247899574231</v>
      </c>
      <c r="AJ390" s="1">
        <v>0</v>
      </c>
      <c r="AL390" s="1">
        <v>0.065835513831</v>
      </c>
      <c r="AN390" s="1">
        <v>0</v>
      </c>
      <c r="AP390" s="1">
        <v>0</v>
      </c>
      <c r="AR390" s="1">
        <v>0</v>
      </c>
      <c r="AT390" s="1">
        <v>0</v>
      </c>
      <c r="AV390" s="1">
        <v>0.044308445465</v>
      </c>
      <c r="AX390" s="1">
        <v>0</v>
      </c>
      <c r="AZ390" s="1">
        <v>0</v>
      </c>
      <c r="BB390" s="27">
        <v>-12.871470239447</v>
      </c>
      <c r="BD390" s="45">
        <v>0.5</v>
      </c>
      <c r="BF390" s="42">
        <v>3.106190268512</v>
      </c>
    </row>
    <row r="391" spans="1:58" ht="12.75">
      <c r="A391" t="s">
        <v>324</v>
      </c>
      <c r="B391" t="s">
        <v>728</v>
      </c>
      <c r="D391" s="1">
        <v>4.854535929453999</v>
      </c>
      <c r="F391" s="1">
        <v>2.088216721185</v>
      </c>
      <c r="H391" s="1">
        <v>0</v>
      </c>
      <c r="J391" s="1">
        <v>1.91323355884</v>
      </c>
      <c r="L391" s="1">
        <v>0</v>
      </c>
      <c r="N391" s="1">
        <v>0.08306537720200001</v>
      </c>
      <c r="P391" s="1">
        <v>0</v>
      </c>
      <c r="R391" s="1">
        <v>0</v>
      </c>
      <c r="T391" s="1">
        <v>0.036295843967</v>
      </c>
      <c r="V391" s="1">
        <v>0</v>
      </c>
      <c r="X391" s="1">
        <v>0</v>
      </c>
      <c r="Z391" s="1">
        <v>0.055621941176</v>
      </c>
      <c r="AB391" s="27">
        <v>0</v>
      </c>
      <c r="AD391" s="1">
        <v>2.766319208269</v>
      </c>
      <c r="AF391" s="1">
        <v>0</v>
      </c>
      <c r="AH391" s="1">
        <v>2.6792048092800003</v>
      </c>
      <c r="AJ391" s="1">
        <v>0</v>
      </c>
      <c r="AL391" s="1">
        <v>0.060284664081</v>
      </c>
      <c r="AN391" s="1">
        <v>0</v>
      </c>
      <c r="AP391" s="1">
        <v>0</v>
      </c>
      <c r="AR391" s="1">
        <v>0</v>
      </c>
      <c r="AT391" s="1">
        <v>0</v>
      </c>
      <c r="AV391" s="1">
        <v>0.026829734908</v>
      </c>
      <c r="AX391" s="1">
        <v>0</v>
      </c>
      <c r="AZ391" s="1">
        <v>0</v>
      </c>
      <c r="BB391" s="27">
        <v>-3.491864472299</v>
      </c>
      <c r="BD391" s="45">
        <v>0.5</v>
      </c>
      <c r="BF391" s="42">
        <v>2.558845267649</v>
      </c>
    </row>
    <row r="393" ht="12.75">
      <c r="B393" t="s">
        <v>729</v>
      </c>
    </row>
    <row r="394" spans="1:58" ht="12.75">
      <c r="A394" t="s">
        <v>325</v>
      </c>
      <c r="B394" t="s">
        <v>730</v>
      </c>
      <c r="D394" s="1">
        <v>6.324629562632</v>
      </c>
      <c r="F394" s="1">
        <v>2.701040439633</v>
      </c>
      <c r="H394" s="1">
        <v>0</v>
      </c>
      <c r="J394" s="1">
        <v>2.5236300505769997</v>
      </c>
      <c r="L394" s="1">
        <v>0</v>
      </c>
      <c r="N394" s="1">
        <v>0.042354450049</v>
      </c>
      <c r="P394" s="1">
        <v>0</v>
      </c>
      <c r="R394" s="1">
        <v>0</v>
      </c>
      <c r="T394" s="1">
        <v>0.07964635077099999</v>
      </c>
      <c r="V394" s="1">
        <v>0</v>
      </c>
      <c r="X394" s="1">
        <v>0</v>
      </c>
      <c r="Z394" s="1">
        <v>0.055409588235</v>
      </c>
      <c r="AB394" s="27">
        <v>0</v>
      </c>
      <c r="AD394" s="1">
        <v>3.623589122999</v>
      </c>
      <c r="AF394" s="1">
        <v>0</v>
      </c>
      <c r="AH394" s="1">
        <v>3.5339761510620002</v>
      </c>
      <c r="AJ394" s="1">
        <v>0</v>
      </c>
      <c r="AL394" s="1">
        <v>0.030738725081</v>
      </c>
      <c r="AN394" s="1">
        <v>0</v>
      </c>
      <c r="AP394" s="1">
        <v>0</v>
      </c>
      <c r="AR394" s="1">
        <v>0</v>
      </c>
      <c r="AT394" s="1">
        <v>0</v>
      </c>
      <c r="AV394" s="1">
        <v>0.058874246856</v>
      </c>
      <c r="AX394" s="1">
        <v>0</v>
      </c>
      <c r="AZ394" s="1">
        <v>0</v>
      </c>
      <c r="BB394" s="27">
        <v>-7.967736798861</v>
      </c>
      <c r="BD394" s="45">
        <v>0.5</v>
      </c>
      <c r="BF394" s="42">
        <v>3.3518199387739998</v>
      </c>
    </row>
    <row r="395" spans="1:58" ht="12.75">
      <c r="A395" t="s">
        <v>326</v>
      </c>
      <c r="B395" t="s">
        <v>731</v>
      </c>
      <c r="D395" s="1">
        <v>4.630282376008</v>
      </c>
      <c r="F395" s="1">
        <v>1.99862791864</v>
      </c>
      <c r="H395" s="1">
        <v>0</v>
      </c>
      <c r="J395" s="1">
        <v>1.807016352935</v>
      </c>
      <c r="L395" s="1">
        <v>0</v>
      </c>
      <c r="N395" s="1">
        <v>0.07436393264699999</v>
      </c>
      <c r="P395" s="1">
        <v>0</v>
      </c>
      <c r="R395" s="1">
        <v>0</v>
      </c>
      <c r="T395" s="1">
        <v>0.063882633058</v>
      </c>
      <c r="V395" s="1">
        <v>0</v>
      </c>
      <c r="X395" s="1">
        <v>0</v>
      </c>
      <c r="Z395" s="1">
        <v>0</v>
      </c>
      <c r="AB395" s="27">
        <v>0.053365</v>
      </c>
      <c r="AD395" s="1">
        <v>2.631654457368</v>
      </c>
      <c r="AF395" s="1">
        <v>0</v>
      </c>
      <c r="AH395" s="1">
        <v>2.53046309002</v>
      </c>
      <c r="AJ395" s="1">
        <v>0</v>
      </c>
      <c r="AL395" s="1">
        <v>0.053969594196999995</v>
      </c>
      <c r="AN395" s="1">
        <v>0</v>
      </c>
      <c r="AP395" s="1">
        <v>0</v>
      </c>
      <c r="AR395" s="1">
        <v>0</v>
      </c>
      <c r="AT395" s="1">
        <v>0</v>
      </c>
      <c r="AV395" s="1">
        <v>0.047221773151</v>
      </c>
      <c r="AX395" s="1">
        <v>0</v>
      </c>
      <c r="AZ395" s="1">
        <v>0</v>
      </c>
      <c r="BB395" s="27">
        <v>-8.995788220125998</v>
      </c>
      <c r="BD395" s="45">
        <v>0.5</v>
      </c>
      <c r="BF395" s="42">
        <v>2.434280373065</v>
      </c>
    </row>
    <row r="396" spans="1:58" ht="12.75">
      <c r="A396" t="s">
        <v>327</v>
      </c>
      <c r="B396" t="s">
        <v>732</v>
      </c>
      <c r="D396" s="1">
        <v>6.122403242661</v>
      </c>
      <c r="F396" s="1">
        <v>2.607475993525</v>
      </c>
      <c r="H396" s="1">
        <v>0</v>
      </c>
      <c r="J396" s="1">
        <v>2.4543318408459998</v>
      </c>
      <c r="L396" s="1">
        <v>0</v>
      </c>
      <c r="N396" s="1">
        <v>0.066483096191</v>
      </c>
      <c r="P396" s="1">
        <v>0</v>
      </c>
      <c r="R396" s="1">
        <v>0</v>
      </c>
      <c r="T396" s="1">
        <v>0.040237056488</v>
      </c>
      <c r="V396" s="1">
        <v>0</v>
      </c>
      <c r="X396" s="1">
        <v>0</v>
      </c>
      <c r="Z396" s="1">
        <v>0</v>
      </c>
      <c r="AB396" s="27">
        <v>0.046424</v>
      </c>
      <c r="AD396" s="1">
        <v>3.514927249136</v>
      </c>
      <c r="AF396" s="1">
        <v>0</v>
      </c>
      <c r="AH396" s="1">
        <v>3.436934106232</v>
      </c>
      <c r="AJ396" s="1">
        <v>0</v>
      </c>
      <c r="AL396" s="1">
        <v>0.048250080309</v>
      </c>
      <c r="AN396" s="1">
        <v>0</v>
      </c>
      <c r="AP396" s="1">
        <v>0</v>
      </c>
      <c r="AR396" s="1">
        <v>0</v>
      </c>
      <c r="AT396" s="1">
        <v>0</v>
      </c>
      <c r="AV396" s="1">
        <v>0.029743062594999998</v>
      </c>
      <c r="AX396" s="1">
        <v>0</v>
      </c>
      <c r="AZ396" s="1">
        <v>0</v>
      </c>
      <c r="BB396" s="27">
        <v>-8.729158497664</v>
      </c>
      <c r="BD396" s="45">
        <v>0.5</v>
      </c>
      <c r="BF396" s="42">
        <v>3.251307705451</v>
      </c>
    </row>
    <row r="397" spans="1:58" ht="12.75">
      <c r="A397" t="s">
        <v>331</v>
      </c>
      <c r="B397" t="s">
        <v>733</v>
      </c>
      <c r="D397" s="1">
        <v>8.811064755892</v>
      </c>
      <c r="F397" s="1">
        <v>3.785586429089</v>
      </c>
      <c r="H397" s="1">
        <v>0</v>
      </c>
      <c r="J397" s="1">
        <v>3.5037838490109996</v>
      </c>
      <c r="L397" s="1">
        <v>0</v>
      </c>
      <c r="N397" s="1">
        <v>0.090791088164</v>
      </c>
      <c r="P397" s="1">
        <v>0</v>
      </c>
      <c r="R397" s="1">
        <v>0</v>
      </c>
      <c r="T397" s="1">
        <v>0.071764491915</v>
      </c>
      <c r="V397" s="1">
        <v>0</v>
      </c>
      <c r="X397" s="1">
        <v>0</v>
      </c>
      <c r="Z397" s="1">
        <v>0.054283</v>
      </c>
      <c r="AB397" s="27">
        <v>0.064964</v>
      </c>
      <c r="AD397" s="1">
        <v>5.025478326802999</v>
      </c>
      <c r="AF397" s="1">
        <v>0</v>
      </c>
      <c r="AH397" s="1">
        <v>4.906538721096</v>
      </c>
      <c r="AJ397" s="1">
        <v>0</v>
      </c>
      <c r="AL397" s="1">
        <v>0.065891595703</v>
      </c>
      <c r="AN397" s="1">
        <v>0</v>
      </c>
      <c r="AP397" s="1">
        <v>0</v>
      </c>
      <c r="AR397" s="1">
        <v>0</v>
      </c>
      <c r="AT397" s="1">
        <v>0</v>
      </c>
      <c r="AV397" s="1">
        <v>0.053048010004</v>
      </c>
      <c r="AX397" s="1">
        <v>0</v>
      </c>
      <c r="AZ397" s="1">
        <v>0</v>
      </c>
      <c r="BB397" s="27">
        <v>-11.819834120927</v>
      </c>
      <c r="BD397" s="45">
        <v>0.5</v>
      </c>
      <c r="BF397" s="42">
        <v>4.648567452293</v>
      </c>
    </row>
    <row r="398" spans="1:58" ht="12.75">
      <c r="A398" t="s">
        <v>328</v>
      </c>
      <c r="B398" t="s">
        <v>734</v>
      </c>
      <c r="D398" s="1">
        <v>5.245760839111</v>
      </c>
      <c r="F398" s="1">
        <v>2.294088124475</v>
      </c>
      <c r="H398" s="1">
        <v>0</v>
      </c>
      <c r="J398" s="1">
        <v>2.029224617919</v>
      </c>
      <c r="L398" s="1">
        <v>0</v>
      </c>
      <c r="N398" s="1">
        <v>0.082541756574</v>
      </c>
      <c r="P398" s="1">
        <v>0</v>
      </c>
      <c r="R398" s="1">
        <v>0</v>
      </c>
      <c r="T398" s="1">
        <v>0.067823279394</v>
      </c>
      <c r="V398" s="1">
        <v>0</v>
      </c>
      <c r="X398" s="1">
        <v>0</v>
      </c>
      <c r="Z398" s="1">
        <v>0.056738470587999995</v>
      </c>
      <c r="AB398" s="27">
        <v>0.05776</v>
      </c>
      <c r="AD398" s="1">
        <v>2.951672714636</v>
      </c>
      <c r="AF398" s="1">
        <v>0</v>
      </c>
      <c r="AH398" s="1">
        <v>2.841633385698</v>
      </c>
      <c r="AJ398" s="1">
        <v>0</v>
      </c>
      <c r="AL398" s="1">
        <v>0.059904646621</v>
      </c>
      <c r="AN398" s="1">
        <v>0</v>
      </c>
      <c r="AP398" s="1">
        <v>0</v>
      </c>
      <c r="AR398" s="1">
        <v>0</v>
      </c>
      <c r="AT398" s="1">
        <v>0</v>
      </c>
      <c r="AV398" s="1">
        <v>0.050134682316999996</v>
      </c>
      <c r="AX398" s="1">
        <v>0</v>
      </c>
      <c r="AZ398" s="1">
        <v>0</v>
      </c>
      <c r="BB398" s="27">
        <v>-6.8050508756029995</v>
      </c>
      <c r="BD398" s="45">
        <v>0.5</v>
      </c>
      <c r="BF398" s="42">
        <v>2.7302972610380003</v>
      </c>
    </row>
    <row r="399" spans="1:58" ht="12.75">
      <c r="A399" t="s">
        <v>329</v>
      </c>
      <c r="B399" t="s">
        <v>735</v>
      </c>
      <c r="D399" s="1">
        <v>9.544926267596</v>
      </c>
      <c r="F399" s="1">
        <v>4.066105400822</v>
      </c>
      <c r="H399" s="1">
        <v>0</v>
      </c>
      <c r="J399" s="1">
        <v>3.743365393388</v>
      </c>
      <c r="L399" s="1">
        <v>0</v>
      </c>
      <c r="N399" s="1">
        <v>0.13274763267</v>
      </c>
      <c r="P399" s="1">
        <v>0</v>
      </c>
      <c r="R399" s="1">
        <v>0</v>
      </c>
      <c r="T399" s="1">
        <v>0.189992374765</v>
      </c>
      <c r="V399" s="1">
        <v>0</v>
      </c>
      <c r="X399" s="1">
        <v>0</v>
      </c>
      <c r="Z399" s="1">
        <v>0</v>
      </c>
      <c r="AB399" s="27">
        <v>0</v>
      </c>
      <c r="AD399" s="1">
        <v>5.478820866773</v>
      </c>
      <c r="AF399" s="1">
        <v>0</v>
      </c>
      <c r="AH399" s="1">
        <v>5.242037762989001</v>
      </c>
      <c r="AJ399" s="1">
        <v>0</v>
      </c>
      <c r="AL399" s="1">
        <v>0.096341540996</v>
      </c>
      <c r="AN399" s="1">
        <v>0</v>
      </c>
      <c r="AP399" s="1">
        <v>0</v>
      </c>
      <c r="AR399" s="1">
        <v>0</v>
      </c>
      <c r="AT399" s="1">
        <v>0</v>
      </c>
      <c r="AV399" s="1">
        <v>0.14044156278800002</v>
      </c>
      <c r="AX399" s="1">
        <v>0</v>
      </c>
      <c r="AZ399" s="1">
        <v>0</v>
      </c>
      <c r="BB399" s="27">
        <v>-26.100933793369</v>
      </c>
      <c r="BD399" s="45">
        <v>0.5</v>
      </c>
      <c r="BF399" s="42">
        <v>5.067909301765001</v>
      </c>
    </row>
    <row r="400" spans="1:58" ht="12.75">
      <c r="A400" t="s">
        <v>330</v>
      </c>
      <c r="B400" t="s">
        <v>736</v>
      </c>
      <c r="D400" s="1">
        <v>5.087126530226</v>
      </c>
      <c r="F400" s="1">
        <v>2.2304337727020003</v>
      </c>
      <c r="H400" s="1">
        <v>0</v>
      </c>
      <c r="J400" s="1">
        <v>1.9359001141280001</v>
      </c>
      <c r="L400" s="1">
        <v>0</v>
      </c>
      <c r="N400" s="1">
        <v>0.087588813552</v>
      </c>
      <c r="P400" s="1">
        <v>0</v>
      </c>
      <c r="R400" s="1">
        <v>0</v>
      </c>
      <c r="T400" s="1">
        <v>0.111173786198</v>
      </c>
      <c r="V400" s="1">
        <v>0</v>
      </c>
      <c r="X400" s="1">
        <v>0</v>
      </c>
      <c r="Z400" s="1">
        <v>0.033450058824</v>
      </c>
      <c r="AB400" s="27">
        <v>0.062321</v>
      </c>
      <c r="AD400" s="1">
        <v>2.856692757525</v>
      </c>
      <c r="AF400" s="1">
        <v>0</v>
      </c>
      <c r="AH400" s="1">
        <v>2.710946017068</v>
      </c>
      <c r="AJ400" s="1">
        <v>0</v>
      </c>
      <c r="AL400" s="1">
        <v>0.063567546192</v>
      </c>
      <c r="AN400" s="1">
        <v>0</v>
      </c>
      <c r="AP400" s="1">
        <v>0</v>
      </c>
      <c r="AR400" s="1">
        <v>0</v>
      </c>
      <c r="AT400" s="1">
        <v>0</v>
      </c>
      <c r="AV400" s="1">
        <v>0.082179194265</v>
      </c>
      <c r="AX400" s="1">
        <v>0</v>
      </c>
      <c r="AZ400" s="1">
        <v>0</v>
      </c>
      <c r="BB400" s="27">
        <v>-8.238362591249</v>
      </c>
      <c r="BD400" s="45">
        <v>0.5</v>
      </c>
      <c r="BF400" s="42">
        <v>2.642440800711</v>
      </c>
    </row>
    <row r="402" ht="12.75">
      <c r="B402" t="s">
        <v>737</v>
      </c>
    </row>
    <row r="403" spans="1:58" ht="12.75">
      <c r="A403" t="s">
        <v>339</v>
      </c>
      <c r="B403" t="s">
        <v>738</v>
      </c>
      <c r="D403" s="1">
        <v>2.443811905251</v>
      </c>
      <c r="F403" s="1">
        <v>1.0842762369949999</v>
      </c>
      <c r="H403" s="1">
        <v>0</v>
      </c>
      <c r="J403" s="1">
        <v>0.920041827261</v>
      </c>
      <c r="L403" s="1">
        <v>0</v>
      </c>
      <c r="N403" s="1">
        <v>0.049027729682999996</v>
      </c>
      <c r="P403" s="1">
        <v>0</v>
      </c>
      <c r="R403" s="1">
        <v>0</v>
      </c>
      <c r="T403" s="1">
        <v>0.048118915345</v>
      </c>
      <c r="V403" s="1">
        <v>0</v>
      </c>
      <c r="X403" s="1">
        <v>0</v>
      </c>
      <c r="Z403" s="1">
        <v>0.032829764706</v>
      </c>
      <c r="AB403" s="27">
        <v>0.034258</v>
      </c>
      <c r="AD403" s="1">
        <v>1.3595356682559998</v>
      </c>
      <c r="AF403" s="1">
        <v>0</v>
      </c>
      <c r="AH403" s="1">
        <v>1.2883845137199998</v>
      </c>
      <c r="AJ403" s="1">
        <v>0</v>
      </c>
      <c r="AL403" s="1">
        <v>0.035581855089999996</v>
      </c>
      <c r="AN403" s="1">
        <v>0</v>
      </c>
      <c r="AP403" s="1">
        <v>0</v>
      </c>
      <c r="AR403" s="1">
        <v>0</v>
      </c>
      <c r="AT403" s="1">
        <v>0</v>
      </c>
      <c r="AV403" s="1">
        <v>0.035569299447</v>
      </c>
      <c r="AX403" s="1">
        <v>0</v>
      </c>
      <c r="AZ403" s="1">
        <v>0</v>
      </c>
      <c r="BB403" s="27">
        <v>-5.875970527988</v>
      </c>
      <c r="BD403" s="45">
        <v>0.5</v>
      </c>
      <c r="BF403" s="42">
        <v>1.257570493137</v>
      </c>
    </row>
    <row r="404" spans="1:58" ht="12.75">
      <c r="A404" t="s">
        <v>340</v>
      </c>
      <c r="B404" t="s">
        <v>739</v>
      </c>
      <c r="D404" s="1">
        <v>3.42275342223</v>
      </c>
      <c r="F404" s="1">
        <v>1.512196429305</v>
      </c>
      <c r="H404" s="1">
        <v>0</v>
      </c>
      <c r="J404" s="1">
        <v>1.318950680958</v>
      </c>
      <c r="L404" s="1">
        <v>0</v>
      </c>
      <c r="N404" s="1">
        <v>0.046594162447</v>
      </c>
      <c r="P404" s="1">
        <v>0</v>
      </c>
      <c r="R404" s="1">
        <v>0</v>
      </c>
      <c r="T404" s="1">
        <v>0.040237056488</v>
      </c>
      <c r="V404" s="1">
        <v>0</v>
      </c>
      <c r="X404" s="1">
        <v>0</v>
      </c>
      <c r="Z404" s="1">
        <v>0.073753529412</v>
      </c>
      <c r="AB404" s="27">
        <v>0.032661</v>
      </c>
      <c r="AD404" s="1">
        <v>1.910556992925</v>
      </c>
      <c r="AF404" s="1">
        <v>0</v>
      </c>
      <c r="AH404" s="1">
        <v>1.846998235683</v>
      </c>
      <c r="AJ404" s="1">
        <v>0</v>
      </c>
      <c r="AL404" s="1">
        <v>0.033815694647999994</v>
      </c>
      <c r="AN404" s="1">
        <v>0</v>
      </c>
      <c r="AP404" s="1">
        <v>0</v>
      </c>
      <c r="AR404" s="1">
        <v>0</v>
      </c>
      <c r="AT404" s="1">
        <v>0</v>
      </c>
      <c r="AV404" s="1">
        <v>0.029743062594999998</v>
      </c>
      <c r="AX404" s="1">
        <v>0</v>
      </c>
      <c r="AZ404" s="1">
        <v>0</v>
      </c>
      <c r="BB404" s="27">
        <v>-8.93498394287</v>
      </c>
      <c r="BD404" s="45">
        <v>0.5</v>
      </c>
      <c r="BF404" s="42">
        <v>1.767265218456</v>
      </c>
    </row>
    <row r="405" spans="1:58" ht="12.75">
      <c r="A405" t="s">
        <v>398</v>
      </c>
      <c r="B405" t="s">
        <v>740</v>
      </c>
      <c r="D405" s="1">
        <v>6.154302079537</v>
      </c>
      <c r="F405" s="1">
        <v>2.72918098213</v>
      </c>
      <c r="H405" s="1">
        <v>0</v>
      </c>
      <c r="J405" s="1">
        <v>2.31960126434</v>
      </c>
      <c r="L405" s="1">
        <v>0</v>
      </c>
      <c r="N405" s="1">
        <v>0.19695574716699998</v>
      </c>
      <c r="P405" s="1">
        <v>0</v>
      </c>
      <c r="R405" s="1">
        <v>0</v>
      </c>
      <c r="T405" s="1">
        <v>0.045883617682</v>
      </c>
      <c r="V405" s="1">
        <v>0</v>
      </c>
      <c r="X405" s="1">
        <v>0</v>
      </c>
      <c r="Z405" s="1">
        <v>0.028199352941</v>
      </c>
      <c r="AB405" s="27">
        <v>0.138541</v>
      </c>
      <c r="AD405" s="1">
        <v>3.425121097407</v>
      </c>
      <c r="AF405" s="1">
        <v>0</v>
      </c>
      <c r="AH405" s="1">
        <v>3.248263566316</v>
      </c>
      <c r="AJ405" s="1">
        <v>0</v>
      </c>
      <c r="AL405" s="1">
        <v>0.142940554257</v>
      </c>
      <c r="AN405" s="1">
        <v>0</v>
      </c>
      <c r="AP405" s="1">
        <v>0</v>
      </c>
      <c r="AR405" s="1">
        <v>0</v>
      </c>
      <c r="AT405" s="1">
        <v>0</v>
      </c>
      <c r="AV405" s="1">
        <v>0.033916976834</v>
      </c>
      <c r="AX405" s="1">
        <v>0</v>
      </c>
      <c r="AZ405" s="1">
        <v>0</v>
      </c>
      <c r="BB405" s="27">
        <v>-21.098905130729</v>
      </c>
      <c r="BD405" s="45">
        <v>0.5</v>
      </c>
      <c r="BF405" s="42">
        <v>3.168237015102</v>
      </c>
    </row>
    <row r="406" spans="1:58" ht="12.75">
      <c r="A406" t="s">
        <v>341</v>
      </c>
      <c r="B406" t="s">
        <v>741</v>
      </c>
      <c r="D406" s="1">
        <v>2.448482309687</v>
      </c>
      <c r="F406" s="1">
        <v>1.07181506043</v>
      </c>
      <c r="H406" s="1">
        <v>0</v>
      </c>
      <c r="J406" s="1">
        <v>0.932407674732</v>
      </c>
      <c r="L406" s="1">
        <v>0</v>
      </c>
      <c r="N406" s="1">
        <v>0.052723637838</v>
      </c>
      <c r="P406" s="1">
        <v>0</v>
      </c>
      <c r="R406" s="1">
        <v>0</v>
      </c>
      <c r="T406" s="1">
        <v>0.044239983154000004</v>
      </c>
      <c r="V406" s="1">
        <v>0</v>
      </c>
      <c r="X406" s="1">
        <v>0</v>
      </c>
      <c r="Z406" s="1">
        <v>0.042443764706</v>
      </c>
      <c r="AB406" s="27">
        <v>0</v>
      </c>
      <c r="AD406" s="1">
        <v>1.376667249257</v>
      </c>
      <c r="AF406" s="1">
        <v>0</v>
      </c>
      <c r="AH406" s="1">
        <v>1.305701081193</v>
      </c>
      <c r="AJ406" s="1">
        <v>0</v>
      </c>
      <c r="AL406" s="1">
        <v>0.038264158946</v>
      </c>
      <c r="AN406" s="1">
        <v>0</v>
      </c>
      <c r="AP406" s="1">
        <v>0</v>
      </c>
      <c r="AR406" s="1">
        <v>0</v>
      </c>
      <c r="AT406" s="1">
        <v>0</v>
      </c>
      <c r="AV406" s="1">
        <v>0.032702009118</v>
      </c>
      <c r="AX406" s="1">
        <v>0</v>
      </c>
      <c r="AZ406" s="1">
        <v>0</v>
      </c>
      <c r="BB406" s="27">
        <v>-3.7624183433039997</v>
      </c>
      <c r="BD406" s="45">
        <v>0.5</v>
      </c>
      <c r="BF406" s="42">
        <v>1.273417205563</v>
      </c>
    </row>
    <row r="407" spans="1:58" ht="12.75">
      <c r="A407" t="s">
        <v>399</v>
      </c>
      <c r="B407" t="s">
        <v>742</v>
      </c>
      <c r="D407" s="1">
        <v>2.724599920889</v>
      </c>
      <c r="F407" s="1">
        <v>1.224948210365</v>
      </c>
      <c r="H407" s="1">
        <v>0</v>
      </c>
      <c r="J407" s="1">
        <v>1.017360565441</v>
      </c>
      <c r="L407" s="1">
        <v>0</v>
      </c>
      <c r="N407" s="1">
        <v>0.054312376638</v>
      </c>
      <c r="P407" s="1">
        <v>0</v>
      </c>
      <c r="R407" s="1">
        <v>0</v>
      </c>
      <c r="T407" s="1">
        <v>0.048118915345</v>
      </c>
      <c r="V407" s="1">
        <v>0</v>
      </c>
      <c r="X407" s="1">
        <v>0</v>
      </c>
      <c r="Z407" s="1">
        <v>0.067111352941</v>
      </c>
      <c r="AB407" s="27">
        <v>0.038045</v>
      </c>
      <c r="AD407" s="1">
        <v>1.499651710524</v>
      </c>
      <c r="AF407" s="1">
        <v>0</v>
      </c>
      <c r="AH407" s="1">
        <v>1.424665225586</v>
      </c>
      <c r="AJ407" s="1">
        <v>0</v>
      </c>
      <c r="AL407" s="1">
        <v>0.039417185491</v>
      </c>
      <c r="AN407" s="1">
        <v>0</v>
      </c>
      <c r="AP407" s="1">
        <v>0</v>
      </c>
      <c r="AR407" s="1">
        <v>0</v>
      </c>
      <c r="AT407" s="1">
        <v>0</v>
      </c>
      <c r="AV407" s="1">
        <v>0.035569299447</v>
      </c>
      <c r="AX407" s="1">
        <v>0</v>
      </c>
      <c r="AZ407" s="1">
        <v>0</v>
      </c>
      <c r="BB407" s="27">
        <v>-5.173798481467</v>
      </c>
      <c r="BD407" s="45">
        <v>0.5</v>
      </c>
      <c r="BF407" s="42">
        <v>1.387177832234</v>
      </c>
    </row>
    <row r="408" spans="1:58" ht="12.75">
      <c r="A408" t="s">
        <v>342</v>
      </c>
      <c r="B408" t="s">
        <v>743</v>
      </c>
      <c r="D408" s="1">
        <v>6.894495441185001</v>
      </c>
      <c r="F408" s="1">
        <v>2.971956891068</v>
      </c>
      <c r="H408" s="1">
        <v>0</v>
      </c>
      <c r="J408" s="1">
        <v>2.7159368156480004</v>
      </c>
      <c r="L408" s="1">
        <v>0</v>
      </c>
      <c r="N408" s="1">
        <v>0.126562219833</v>
      </c>
      <c r="P408" s="1">
        <v>0</v>
      </c>
      <c r="R408" s="1">
        <v>0</v>
      </c>
      <c r="T408" s="1">
        <v>0.037083973234</v>
      </c>
      <c r="V408" s="1">
        <v>0</v>
      </c>
      <c r="X408" s="1">
        <v>0</v>
      </c>
      <c r="Z408" s="1">
        <v>0.002430882353</v>
      </c>
      <c r="AB408" s="27">
        <v>0.089943</v>
      </c>
      <c r="AD408" s="1">
        <v>3.922538550116</v>
      </c>
      <c r="AF408" s="1">
        <v>0</v>
      </c>
      <c r="AH408" s="1">
        <v>3.803273753257</v>
      </c>
      <c r="AJ408" s="1">
        <v>0</v>
      </c>
      <c r="AL408" s="1">
        <v>0.091852480119</v>
      </c>
      <c r="AN408" s="1">
        <v>0</v>
      </c>
      <c r="AP408" s="1">
        <v>0</v>
      </c>
      <c r="AR408" s="1">
        <v>0</v>
      </c>
      <c r="AT408" s="1">
        <v>0</v>
      </c>
      <c r="AV408" s="1">
        <v>0.027412316741</v>
      </c>
      <c r="AX408" s="1">
        <v>0</v>
      </c>
      <c r="AZ408" s="1">
        <v>0</v>
      </c>
      <c r="BB408" s="27">
        <v>-9.16884581724</v>
      </c>
      <c r="BD408" s="45">
        <v>0.5</v>
      </c>
      <c r="BF408" s="42">
        <v>3.628348158858</v>
      </c>
    </row>
    <row r="409" spans="1:58" ht="12.75">
      <c r="A409" t="s">
        <v>400</v>
      </c>
      <c r="B409" t="s">
        <v>744</v>
      </c>
      <c r="D409" s="1">
        <v>3.984281147816</v>
      </c>
      <c r="F409" s="1">
        <v>1.7340871400359998</v>
      </c>
      <c r="H409" s="1">
        <v>0</v>
      </c>
      <c r="J409" s="1">
        <v>1.5375663556649999</v>
      </c>
      <c r="L409" s="1">
        <v>0</v>
      </c>
      <c r="N409" s="1">
        <v>0.06866638660699999</v>
      </c>
      <c r="P409" s="1">
        <v>0</v>
      </c>
      <c r="R409" s="1">
        <v>0</v>
      </c>
      <c r="T409" s="1">
        <v>0.063882633058</v>
      </c>
      <c r="V409" s="1">
        <v>0</v>
      </c>
      <c r="X409" s="1">
        <v>0</v>
      </c>
      <c r="Z409" s="1">
        <v>0.015843764706</v>
      </c>
      <c r="AB409" s="27">
        <v>0.048128</v>
      </c>
      <c r="AD409" s="1">
        <v>2.250194007781</v>
      </c>
      <c r="AF409" s="1">
        <v>0</v>
      </c>
      <c r="AH409" s="1">
        <v>2.153137632179</v>
      </c>
      <c r="AJ409" s="1">
        <v>0</v>
      </c>
      <c r="AL409" s="1">
        <v>0.04983460245</v>
      </c>
      <c r="AN409" s="1">
        <v>0</v>
      </c>
      <c r="AP409" s="1">
        <v>0</v>
      </c>
      <c r="AR409" s="1">
        <v>0</v>
      </c>
      <c r="AT409" s="1">
        <v>0</v>
      </c>
      <c r="AV409" s="1">
        <v>0.047221773151</v>
      </c>
      <c r="AX409" s="1">
        <v>0</v>
      </c>
      <c r="AZ409" s="1">
        <v>0</v>
      </c>
      <c r="BB409" s="27">
        <v>-14.819209312465999</v>
      </c>
      <c r="BD409" s="45">
        <v>0.5</v>
      </c>
      <c r="BF409" s="42">
        <v>2.0814294571970002</v>
      </c>
    </row>
    <row r="411" ht="12.75">
      <c r="B411" t="s">
        <v>745</v>
      </c>
    </row>
    <row r="412" spans="1:58" ht="12.75">
      <c r="A412" t="s">
        <v>332</v>
      </c>
      <c r="B412" t="s">
        <v>746</v>
      </c>
      <c r="D412" s="1">
        <v>3.392234723953</v>
      </c>
      <c r="F412" s="1">
        <v>1.4570529141319999</v>
      </c>
      <c r="H412" s="1">
        <v>0</v>
      </c>
      <c r="J412" s="1">
        <v>1.336206929701</v>
      </c>
      <c r="L412" s="1">
        <v>0</v>
      </c>
      <c r="N412" s="1">
        <v>0.047227927943</v>
      </c>
      <c r="P412" s="1">
        <v>0</v>
      </c>
      <c r="R412" s="1">
        <v>0</v>
      </c>
      <c r="T412" s="1">
        <v>0.040237056488</v>
      </c>
      <c r="V412" s="1">
        <v>0</v>
      </c>
      <c r="X412" s="1">
        <v>0</v>
      </c>
      <c r="Z412" s="1">
        <v>0</v>
      </c>
      <c r="AB412" s="27">
        <v>0.033381</v>
      </c>
      <c r="AD412" s="1">
        <v>1.9351818098220002</v>
      </c>
      <c r="AF412" s="1">
        <v>0</v>
      </c>
      <c r="AH412" s="1">
        <v>1.871163097526</v>
      </c>
      <c r="AJ412" s="1">
        <v>0</v>
      </c>
      <c r="AL412" s="1">
        <v>0.034275649701</v>
      </c>
      <c r="AN412" s="1">
        <v>0</v>
      </c>
      <c r="AP412" s="1">
        <v>0</v>
      </c>
      <c r="AR412" s="1">
        <v>0</v>
      </c>
      <c r="AT412" s="1">
        <v>0</v>
      </c>
      <c r="AV412" s="1">
        <v>0.029743062594999998</v>
      </c>
      <c r="AX412" s="1">
        <v>0</v>
      </c>
      <c r="AZ412" s="1">
        <v>0</v>
      </c>
      <c r="BB412" s="27">
        <v>-10.576266293223</v>
      </c>
      <c r="BD412" s="45">
        <v>0.5</v>
      </c>
      <c r="BF412" s="42">
        <v>1.790043174085</v>
      </c>
    </row>
    <row r="413" spans="1:58" ht="12.75">
      <c r="A413" t="s">
        <v>333</v>
      </c>
      <c r="B413" t="s">
        <v>747</v>
      </c>
      <c r="D413" s="1">
        <v>3.386292147</v>
      </c>
      <c r="F413" s="1">
        <v>1.4480611367979999</v>
      </c>
      <c r="H413" s="1">
        <v>0</v>
      </c>
      <c r="J413" s="1">
        <v>1.338104339399</v>
      </c>
      <c r="L413" s="1">
        <v>0</v>
      </c>
      <c r="N413" s="1">
        <v>0.057401623008</v>
      </c>
      <c r="P413" s="1">
        <v>0</v>
      </c>
      <c r="R413" s="1">
        <v>0</v>
      </c>
      <c r="T413" s="1">
        <v>0.030778939097</v>
      </c>
      <c r="V413" s="1">
        <v>0</v>
      </c>
      <c r="X413" s="1">
        <v>0</v>
      </c>
      <c r="Z413" s="1">
        <v>0.021776235294</v>
      </c>
      <c r="AB413" s="27">
        <v>0</v>
      </c>
      <c r="AD413" s="1">
        <v>1.9382310102009999</v>
      </c>
      <c r="AF413" s="1">
        <v>0</v>
      </c>
      <c r="AH413" s="1">
        <v>1.873820143324</v>
      </c>
      <c r="AJ413" s="1">
        <v>0</v>
      </c>
      <c r="AL413" s="1">
        <v>0.041659204801</v>
      </c>
      <c r="AN413" s="1">
        <v>0</v>
      </c>
      <c r="AP413" s="1">
        <v>0</v>
      </c>
      <c r="AR413" s="1">
        <v>0</v>
      </c>
      <c r="AT413" s="1">
        <v>0</v>
      </c>
      <c r="AV413" s="1">
        <v>0.022751662076</v>
      </c>
      <c r="AX413" s="1">
        <v>0</v>
      </c>
      <c r="AZ413" s="1">
        <v>0</v>
      </c>
      <c r="BB413" s="27">
        <v>-12.821636826614</v>
      </c>
      <c r="BD413" s="45">
        <v>0.5</v>
      </c>
      <c r="BF413" s="42">
        <v>1.792863684436</v>
      </c>
    </row>
    <row r="414" spans="1:58" ht="12.75">
      <c r="A414" t="s">
        <v>334</v>
      </c>
      <c r="B414" t="s">
        <v>748</v>
      </c>
      <c r="D414" s="1">
        <v>3.861481695832</v>
      </c>
      <c r="F414" s="1">
        <v>1.655963478586</v>
      </c>
      <c r="H414" s="1">
        <v>0</v>
      </c>
      <c r="J414" s="1">
        <v>1.5328024791550001</v>
      </c>
      <c r="L414" s="1">
        <v>0</v>
      </c>
      <c r="N414" s="1">
        <v>0.052532758512000004</v>
      </c>
      <c r="P414" s="1">
        <v>0</v>
      </c>
      <c r="R414" s="1">
        <v>0</v>
      </c>
      <c r="T414" s="1">
        <v>0.028309240919</v>
      </c>
      <c r="V414" s="1">
        <v>0</v>
      </c>
      <c r="X414" s="1">
        <v>0</v>
      </c>
      <c r="Z414" s="1">
        <v>0.003952</v>
      </c>
      <c r="AB414" s="27">
        <v>0.038367</v>
      </c>
      <c r="AD414" s="1">
        <v>2.2055182172460004</v>
      </c>
      <c r="AF414" s="1">
        <v>0</v>
      </c>
      <c r="AH414" s="1">
        <v>2.146466517303</v>
      </c>
      <c r="AJ414" s="1">
        <v>0</v>
      </c>
      <c r="AL414" s="1">
        <v>0.038125628352</v>
      </c>
      <c r="AN414" s="1">
        <v>0</v>
      </c>
      <c r="AP414" s="1">
        <v>0</v>
      </c>
      <c r="AR414" s="1">
        <v>0</v>
      </c>
      <c r="AT414" s="1">
        <v>0</v>
      </c>
      <c r="AV414" s="1">
        <v>0.020926071591</v>
      </c>
      <c r="AX414" s="1">
        <v>0</v>
      </c>
      <c r="AZ414" s="1">
        <v>0</v>
      </c>
      <c r="BB414" s="27">
        <v>-5.896282128725</v>
      </c>
      <c r="BD414" s="45">
        <v>0.5</v>
      </c>
      <c r="BF414" s="42">
        <v>2.040104350952</v>
      </c>
    </row>
    <row r="415" spans="1:58" ht="12.75">
      <c r="A415" t="s">
        <v>335</v>
      </c>
      <c r="B415" t="s">
        <v>749</v>
      </c>
      <c r="D415" s="1">
        <v>4.097617272629</v>
      </c>
      <c r="F415" s="1">
        <v>1.787384351423</v>
      </c>
      <c r="H415" s="1">
        <v>0</v>
      </c>
      <c r="J415" s="1">
        <v>1.568293541908</v>
      </c>
      <c r="L415" s="1">
        <v>0</v>
      </c>
      <c r="N415" s="1">
        <v>0.09210417645699999</v>
      </c>
      <c r="P415" s="1">
        <v>0</v>
      </c>
      <c r="R415" s="1">
        <v>0</v>
      </c>
      <c r="T415" s="1">
        <v>0.063882633058</v>
      </c>
      <c r="V415" s="1">
        <v>0</v>
      </c>
      <c r="X415" s="1">
        <v>0</v>
      </c>
      <c r="Z415" s="1">
        <v>0</v>
      </c>
      <c r="AB415" s="27">
        <v>0.063104</v>
      </c>
      <c r="AD415" s="1">
        <v>2.310232921206</v>
      </c>
      <c r="AF415" s="1">
        <v>0</v>
      </c>
      <c r="AH415" s="1">
        <v>2.196166579051</v>
      </c>
      <c r="AJ415" s="1">
        <v>0</v>
      </c>
      <c r="AL415" s="1">
        <v>0.066844569003</v>
      </c>
      <c r="AN415" s="1">
        <v>0</v>
      </c>
      <c r="AP415" s="1">
        <v>0</v>
      </c>
      <c r="AR415" s="1">
        <v>0</v>
      </c>
      <c r="AT415" s="1">
        <v>0</v>
      </c>
      <c r="AV415" s="1">
        <v>0.047221773151</v>
      </c>
      <c r="AX415" s="1">
        <v>0</v>
      </c>
      <c r="AZ415" s="1">
        <v>0</v>
      </c>
      <c r="BB415" s="27">
        <v>-9.063448486242</v>
      </c>
      <c r="BD415" s="45">
        <v>0.5</v>
      </c>
      <c r="BF415" s="42">
        <v>2.136965452116</v>
      </c>
    </row>
    <row r="416" spans="1:58" ht="12.75">
      <c r="A416" t="s">
        <v>336</v>
      </c>
      <c r="B416" t="s">
        <v>750</v>
      </c>
      <c r="D416" s="1">
        <v>11.009429143792</v>
      </c>
      <c r="F416" s="1">
        <v>4.757176896711999</v>
      </c>
      <c r="H416" s="1">
        <v>0</v>
      </c>
      <c r="J416" s="1">
        <v>4.305447212453999</v>
      </c>
      <c r="L416" s="1">
        <v>0</v>
      </c>
      <c r="N416" s="1">
        <v>0.202201756917</v>
      </c>
      <c r="P416" s="1">
        <v>0</v>
      </c>
      <c r="R416" s="1">
        <v>0</v>
      </c>
      <c r="T416" s="1">
        <v>0.103291927341</v>
      </c>
      <c r="V416" s="1">
        <v>0</v>
      </c>
      <c r="X416" s="1">
        <v>0</v>
      </c>
      <c r="Z416" s="1">
        <v>0</v>
      </c>
      <c r="AB416" s="27">
        <v>0.146236</v>
      </c>
      <c r="AD416" s="1">
        <v>6.252252247079</v>
      </c>
      <c r="AF416" s="1">
        <v>0</v>
      </c>
      <c r="AH416" s="1">
        <v>6.029151445944</v>
      </c>
      <c r="AJ416" s="1">
        <v>0</v>
      </c>
      <c r="AL416" s="1">
        <v>0.146747843722</v>
      </c>
      <c r="AN416" s="1">
        <v>0</v>
      </c>
      <c r="AP416" s="1">
        <v>0</v>
      </c>
      <c r="AR416" s="1">
        <v>0</v>
      </c>
      <c r="AT416" s="1">
        <v>0</v>
      </c>
      <c r="AV416" s="1">
        <v>0.076352957413</v>
      </c>
      <c r="AX416" s="1">
        <v>0</v>
      </c>
      <c r="AZ416" s="1">
        <v>0</v>
      </c>
      <c r="BB416" s="27">
        <v>-32.999723381684</v>
      </c>
      <c r="BD416" s="45">
        <v>0.5</v>
      </c>
      <c r="BF416" s="42">
        <v>5.783333328548</v>
      </c>
    </row>
    <row r="417" spans="1:58" ht="12.75">
      <c r="A417" t="s">
        <v>337</v>
      </c>
      <c r="B417" t="s">
        <v>751</v>
      </c>
      <c r="D417" s="1">
        <v>3.095879475586</v>
      </c>
      <c r="F417" s="1">
        <v>1.370015135279</v>
      </c>
      <c r="H417" s="1">
        <v>0</v>
      </c>
      <c r="J417" s="1">
        <v>1.170168102537</v>
      </c>
      <c r="L417" s="1">
        <v>0</v>
      </c>
      <c r="N417" s="1">
        <v>0.082400471272</v>
      </c>
      <c r="P417" s="1">
        <v>0</v>
      </c>
      <c r="R417" s="1">
        <v>0</v>
      </c>
      <c r="T417" s="1">
        <v>0.037083973234</v>
      </c>
      <c r="V417" s="1">
        <v>0</v>
      </c>
      <c r="X417" s="1">
        <v>0</v>
      </c>
      <c r="Z417" s="1">
        <v>0.022121588235</v>
      </c>
      <c r="AB417" s="27">
        <v>0.058241</v>
      </c>
      <c r="AD417" s="1">
        <v>1.725864340306</v>
      </c>
      <c r="AF417" s="1">
        <v>0</v>
      </c>
      <c r="AH417" s="1">
        <v>1.638649914695</v>
      </c>
      <c r="AJ417" s="1">
        <v>0</v>
      </c>
      <c r="AL417" s="1">
        <v>0.059802108869999995</v>
      </c>
      <c r="AN417" s="1">
        <v>0</v>
      </c>
      <c r="AP417" s="1">
        <v>0</v>
      </c>
      <c r="AR417" s="1">
        <v>0</v>
      </c>
      <c r="AT417" s="1">
        <v>0</v>
      </c>
      <c r="AV417" s="1">
        <v>0.027412316741</v>
      </c>
      <c r="AX417" s="1">
        <v>0</v>
      </c>
      <c r="AZ417" s="1">
        <v>0</v>
      </c>
      <c r="BB417" s="27">
        <v>-6.396300290756</v>
      </c>
      <c r="BD417" s="45">
        <v>0.5</v>
      </c>
      <c r="BF417" s="42">
        <v>1.596424514783</v>
      </c>
    </row>
    <row r="418" spans="1:58" ht="12.75">
      <c r="A418" t="s">
        <v>338</v>
      </c>
      <c r="B418" t="s">
        <v>752</v>
      </c>
      <c r="D418" s="1">
        <v>3.8663837499389997</v>
      </c>
      <c r="F418" s="1">
        <v>1.651218178609</v>
      </c>
      <c r="H418" s="1">
        <v>0</v>
      </c>
      <c r="J418" s="1">
        <v>1.540928419786</v>
      </c>
      <c r="L418" s="1">
        <v>0</v>
      </c>
      <c r="N418" s="1">
        <v>0.046025561192</v>
      </c>
      <c r="P418" s="1">
        <v>0</v>
      </c>
      <c r="R418" s="1">
        <v>0</v>
      </c>
      <c r="T418" s="1">
        <v>0.032355197631</v>
      </c>
      <c r="V418" s="1">
        <v>0</v>
      </c>
      <c r="X418" s="1">
        <v>0</v>
      </c>
      <c r="Z418" s="1">
        <v>0</v>
      </c>
      <c r="AB418" s="27">
        <v>0.031909</v>
      </c>
      <c r="AD418" s="1">
        <v>2.21516557133</v>
      </c>
      <c r="AF418" s="1">
        <v>0</v>
      </c>
      <c r="AH418" s="1">
        <v>2.157845713071</v>
      </c>
      <c r="AJ418" s="1">
        <v>0</v>
      </c>
      <c r="AL418" s="1">
        <v>0.033403032516</v>
      </c>
      <c r="AN418" s="1">
        <v>0</v>
      </c>
      <c r="AP418" s="1">
        <v>0</v>
      </c>
      <c r="AR418" s="1">
        <v>0</v>
      </c>
      <c r="AT418" s="1">
        <v>0</v>
      </c>
      <c r="AV418" s="1">
        <v>0.023916825742000002</v>
      </c>
      <c r="AX418" s="1">
        <v>0</v>
      </c>
      <c r="AZ418" s="1">
        <v>0</v>
      </c>
      <c r="BB418" s="27">
        <v>-8.713988086087</v>
      </c>
      <c r="BD418" s="45">
        <v>0.5</v>
      </c>
      <c r="BF418" s="42">
        <v>2.04902815348</v>
      </c>
    </row>
    <row r="420" ht="12.75">
      <c r="B420" t="s">
        <v>753</v>
      </c>
    </row>
    <row r="421" spans="1:58" ht="12.75">
      <c r="A421" t="s">
        <v>343</v>
      </c>
      <c r="B421" t="s">
        <v>754</v>
      </c>
      <c r="D421" s="1">
        <v>6.210435620715</v>
      </c>
      <c r="F421" s="1">
        <v>2.654751790254</v>
      </c>
      <c r="H421" s="1">
        <v>0</v>
      </c>
      <c r="J421" s="1">
        <v>2.4800202554029998</v>
      </c>
      <c r="L421" s="1">
        <v>0</v>
      </c>
      <c r="N421" s="1">
        <v>0.08522329393099999</v>
      </c>
      <c r="P421" s="1">
        <v>0</v>
      </c>
      <c r="R421" s="1">
        <v>0</v>
      </c>
      <c r="T421" s="1">
        <v>0.028309240919</v>
      </c>
      <c r="V421" s="1">
        <v>0</v>
      </c>
      <c r="X421" s="1">
        <v>0</v>
      </c>
      <c r="Z421" s="1">
        <v>0</v>
      </c>
      <c r="AB421" s="27">
        <v>0.061199</v>
      </c>
      <c r="AD421" s="1">
        <v>3.555683830461</v>
      </c>
      <c r="AF421" s="1">
        <v>0</v>
      </c>
      <c r="AH421" s="1">
        <v>3.4729069875909997</v>
      </c>
      <c r="AJ421" s="1">
        <v>0</v>
      </c>
      <c r="AL421" s="1">
        <v>0.061850771279</v>
      </c>
      <c r="AN421" s="1">
        <v>0</v>
      </c>
      <c r="AP421" s="1">
        <v>0</v>
      </c>
      <c r="AR421" s="1">
        <v>0</v>
      </c>
      <c r="AT421" s="1">
        <v>0</v>
      </c>
      <c r="AV421" s="1">
        <v>0.020926071591</v>
      </c>
      <c r="AX421" s="1">
        <v>0</v>
      </c>
      <c r="AZ421" s="1">
        <v>0</v>
      </c>
      <c r="BB421" s="27">
        <v>-9.350166874314</v>
      </c>
      <c r="BD421" s="45">
        <v>0.5</v>
      </c>
      <c r="BF421" s="42">
        <v>3.2890075431769996</v>
      </c>
    </row>
    <row r="422" spans="1:58" ht="12.75">
      <c r="A422" t="s">
        <v>344</v>
      </c>
      <c r="B422" t="s">
        <v>755</v>
      </c>
      <c r="D422" s="1">
        <v>6.488036472545</v>
      </c>
      <c r="F422" s="1">
        <v>2.77584123392</v>
      </c>
      <c r="H422" s="1">
        <v>0</v>
      </c>
      <c r="J422" s="1">
        <v>2.582063053171</v>
      </c>
      <c r="L422" s="1">
        <v>0</v>
      </c>
      <c r="N422" s="1">
        <v>0.07979332495199999</v>
      </c>
      <c r="P422" s="1">
        <v>0</v>
      </c>
      <c r="R422" s="1">
        <v>0</v>
      </c>
      <c r="T422" s="1">
        <v>0.052059561681</v>
      </c>
      <c r="V422" s="1">
        <v>0</v>
      </c>
      <c r="X422" s="1">
        <v>0</v>
      </c>
      <c r="Z422" s="1">
        <v>0.006301294118</v>
      </c>
      <c r="AB422" s="27">
        <v>0.055624</v>
      </c>
      <c r="AD422" s="1">
        <v>3.712195238625</v>
      </c>
      <c r="AF422" s="1">
        <v>0</v>
      </c>
      <c r="AH422" s="1">
        <v>3.6158030565360004</v>
      </c>
      <c r="AJ422" s="1">
        <v>0</v>
      </c>
      <c r="AL422" s="1">
        <v>0.057909973477</v>
      </c>
      <c r="AN422" s="1">
        <v>0</v>
      </c>
      <c r="AP422" s="1">
        <v>0</v>
      </c>
      <c r="AR422" s="1">
        <v>0</v>
      </c>
      <c r="AT422" s="1">
        <v>0</v>
      </c>
      <c r="AV422" s="1">
        <v>0.038482208612</v>
      </c>
      <c r="AX422" s="1">
        <v>0</v>
      </c>
      <c r="AZ422" s="1">
        <v>0</v>
      </c>
      <c r="BB422" s="27">
        <v>-15.410787539687</v>
      </c>
      <c r="BD422" s="45">
        <v>0.5</v>
      </c>
      <c r="BF422" s="42">
        <v>3.4337805957280003</v>
      </c>
    </row>
    <row r="423" spans="1:58" ht="12.75">
      <c r="A423" t="s">
        <v>345</v>
      </c>
      <c r="B423" t="s">
        <v>756</v>
      </c>
      <c r="D423" s="1">
        <v>4.668389901476001</v>
      </c>
      <c r="F423" s="1">
        <v>2.016667838654</v>
      </c>
      <c r="H423" s="1">
        <v>0</v>
      </c>
      <c r="J423" s="1">
        <v>1.824029072921</v>
      </c>
      <c r="L423" s="1">
        <v>0</v>
      </c>
      <c r="N423" s="1">
        <v>0.083638591854</v>
      </c>
      <c r="P423" s="1">
        <v>0</v>
      </c>
      <c r="R423" s="1">
        <v>0</v>
      </c>
      <c r="T423" s="1">
        <v>0.049695173879</v>
      </c>
      <c r="V423" s="1">
        <v>0</v>
      </c>
      <c r="X423" s="1">
        <v>0</v>
      </c>
      <c r="Z423" s="1">
        <v>0</v>
      </c>
      <c r="AB423" s="27">
        <v>0.059305</v>
      </c>
      <c r="AD423" s="1">
        <v>2.651722062822</v>
      </c>
      <c r="AF423" s="1">
        <v>0</v>
      </c>
      <c r="AH423" s="1">
        <v>2.554286925324</v>
      </c>
      <c r="AJ423" s="1">
        <v>0</v>
      </c>
      <c r="AL423" s="1">
        <v>0.060700674384</v>
      </c>
      <c r="AN423" s="1">
        <v>0</v>
      </c>
      <c r="AP423" s="1">
        <v>0</v>
      </c>
      <c r="AR423" s="1">
        <v>0</v>
      </c>
      <c r="AT423" s="1">
        <v>0</v>
      </c>
      <c r="AV423" s="1">
        <v>0.036734463113</v>
      </c>
      <c r="AX423" s="1">
        <v>0</v>
      </c>
      <c r="AZ423" s="1">
        <v>0</v>
      </c>
      <c r="BB423" s="27">
        <v>-7.214282676299</v>
      </c>
      <c r="BD423" s="45">
        <v>0.5</v>
      </c>
      <c r="BF423" s="42">
        <v>2.45284290811</v>
      </c>
    </row>
    <row r="424" spans="1:58" ht="12.75">
      <c r="A424" t="s">
        <v>346</v>
      </c>
      <c r="B424" t="s">
        <v>757</v>
      </c>
      <c r="D424" s="1">
        <v>4.885526029561</v>
      </c>
      <c r="F424" s="1">
        <v>2.070015593143</v>
      </c>
      <c r="H424" s="1">
        <v>0</v>
      </c>
      <c r="J424" s="1">
        <v>1.9457371977520002</v>
      </c>
      <c r="L424" s="1">
        <v>0</v>
      </c>
      <c r="N424" s="1">
        <v>0.080100692567</v>
      </c>
      <c r="P424" s="1">
        <v>0</v>
      </c>
      <c r="R424" s="1">
        <v>0</v>
      </c>
      <c r="T424" s="1">
        <v>0.044177702824</v>
      </c>
      <c r="V424" s="1">
        <v>0</v>
      </c>
      <c r="X424" s="1">
        <v>0</v>
      </c>
      <c r="Z424" s="1">
        <v>0</v>
      </c>
      <c r="AB424" s="27">
        <v>0</v>
      </c>
      <c r="AD424" s="1">
        <v>2.815510436418</v>
      </c>
      <c r="AF424" s="1">
        <v>0</v>
      </c>
      <c r="AH424" s="1">
        <v>2.724721419257</v>
      </c>
      <c r="AJ424" s="1">
        <v>0</v>
      </c>
      <c r="AL424" s="1">
        <v>0.0581330454</v>
      </c>
      <c r="AN424" s="1">
        <v>0</v>
      </c>
      <c r="AP424" s="1">
        <v>0</v>
      </c>
      <c r="AR424" s="1">
        <v>0</v>
      </c>
      <c r="AT424" s="1">
        <v>0</v>
      </c>
      <c r="AV424" s="1">
        <v>0.03265597176</v>
      </c>
      <c r="AX424" s="1">
        <v>0</v>
      </c>
      <c r="AZ424" s="1">
        <v>0</v>
      </c>
      <c r="BB424" s="27">
        <v>-5.5278660363</v>
      </c>
      <c r="BD424" s="45">
        <v>0.5</v>
      </c>
      <c r="BF424" s="42">
        <v>2.604347153686</v>
      </c>
    </row>
    <row r="425" spans="1:58" ht="12.75">
      <c r="A425" t="s">
        <v>347</v>
      </c>
      <c r="B425" t="s">
        <v>758</v>
      </c>
      <c r="D425" s="1">
        <v>5.989428230631001</v>
      </c>
      <c r="F425" s="1">
        <v>2.573942675784</v>
      </c>
      <c r="H425" s="1">
        <v>0</v>
      </c>
      <c r="J425" s="1">
        <v>2.355413804473</v>
      </c>
      <c r="L425" s="1">
        <v>0</v>
      </c>
      <c r="N425" s="1">
        <v>0.084203733061</v>
      </c>
      <c r="P425" s="1">
        <v>0</v>
      </c>
      <c r="R425" s="1">
        <v>0</v>
      </c>
      <c r="T425" s="1">
        <v>0.07570513825099999</v>
      </c>
      <c r="V425" s="1">
        <v>0</v>
      </c>
      <c r="X425" s="1">
        <v>0</v>
      </c>
      <c r="Z425" s="1">
        <v>0</v>
      </c>
      <c r="AB425" s="27">
        <v>0.05862</v>
      </c>
      <c r="AD425" s="1">
        <v>3.4154855548470002</v>
      </c>
      <c r="AF425" s="1">
        <v>0</v>
      </c>
      <c r="AH425" s="1">
        <v>3.29841381029</v>
      </c>
      <c r="AJ425" s="1">
        <v>0</v>
      </c>
      <c r="AL425" s="1">
        <v>0.061110825388</v>
      </c>
      <c r="AN425" s="1">
        <v>0</v>
      </c>
      <c r="AP425" s="1">
        <v>0</v>
      </c>
      <c r="AR425" s="1">
        <v>0</v>
      </c>
      <c r="AT425" s="1">
        <v>0</v>
      </c>
      <c r="AV425" s="1">
        <v>0.055960919169</v>
      </c>
      <c r="AX425" s="1">
        <v>0</v>
      </c>
      <c r="AZ425" s="1">
        <v>0</v>
      </c>
      <c r="BB425" s="27">
        <v>-7.476022205578</v>
      </c>
      <c r="BD425" s="45">
        <v>0.5</v>
      </c>
      <c r="BF425" s="42">
        <v>3.159324138234</v>
      </c>
    </row>
    <row r="426" spans="1:58" ht="12.75">
      <c r="A426" t="s">
        <v>348</v>
      </c>
      <c r="B426" t="s">
        <v>759</v>
      </c>
      <c r="D426" s="1">
        <v>5.903153310621</v>
      </c>
      <c r="F426" s="1">
        <v>2.537350473628</v>
      </c>
      <c r="H426" s="1">
        <v>0</v>
      </c>
      <c r="J426" s="1">
        <v>2.331818128637</v>
      </c>
      <c r="L426" s="1">
        <v>0</v>
      </c>
      <c r="N426" s="1">
        <v>0.09338670099100001</v>
      </c>
      <c r="P426" s="1">
        <v>0</v>
      </c>
      <c r="R426" s="1">
        <v>0</v>
      </c>
      <c r="T426" s="1">
        <v>0.044177702824</v>
      </c>
      <c r="V426" s="1">
        <v>0</v>
      </c>
      <c r="X426" s="1">
        <v>0</v>
      </c>
      <c r="Z426" s="1">
        <v>0.004454941176000001</v>
      </c>
      <c r="AB426" s="27">
        <v>0.063513</v>
      </c>
      <c r="AD426" s="1">
        <v>3.365802836992</v>
      </c>
      <c r="AF426" s="1">
        <v>0</v>
      </c>
      <c r="AH426" s="1">
        <v>3.265371504564</v>
      </c>
      <c r="AJ426" s="1">
        <v>0</v>
      </c>
      <c r="AL426" s="1">
        <v>0.067775360668</v>
      </c>
      <c r="AN426" s="1">
        <v>0</v>
      </c>
      <c r="AP426" s="1">
        <v>0</v>
      </c>
      <c r="AR426" s="1">
        <v>0</v>
      </c>
      <c r="AT426" s="1">
        <v>0</v>
      </c>
      <c r="AV426" s="1">
        <v>0.03265597176</v>
      </c>
      <c r="AX426" s="1">
        <v>0</v>
      </c>
      <c r="AZ426" s="1">
        <v>0</v>
      </c>
      <c r="BB426" s="27">
        <v>-10.535446448163999</v>
      </c>
      <c r="BD426" s="45">
        <v>0.5</v>
      </c>
      <c r="BF426" s="42">
        <v>3.113367624218</v>
      </c>
    </row>
    <row r="427" spans="1:58" ht="12.75">
      <c r="A427" t="s">
        <v>349</v>
      </c>
      <c r="B427" t="s">
        <v>760</v>
      </c>
      <c r="D427" s="1">
        <v>3.791367609669</v>
      </c>
      <c r="F427" s="1">
        <v>1.609274785801</v>
      </c>
      <c r="H427" s="1">
        <v>0</v>
      </c>
      <c r="J427" s="1">
        <v>1.502778835645</v>
      </c>
      <c r="L427" s="1">
        <v>0</v>
      </c>
      <c r="N427" s="1">
        <v>0.07818670923599999</v>
      </c>
      <c r="P427" s="1">
        <v>0</v>
      </c>
      <c r="R427" s="1">
        <v>0</v>
      </c>
      <c r="T427" s="1">
        <v>0.028309240919</v>
      </c>
      <c r="V427" s="1">
        <v>0</v>
      </c>
      <c r="X427" s="1">
        <v>0</v>
      </c>
      <c r="Z427" s="1">
        <v>0</v>
      </c>
      <c r="AB427" s="27">
        <v>0</v>
      </c>
      <c r="AD427" s="1">
        <v>2.182092823869</v>
      </c>
      <c r="AF427" s="1">
        <v>0</v>
      </c>
      <c r="AH427" s="1">
        <v>2.1044227795099997</v>
      </c>
      <c r="AJ427" s="1">
        <v>0</v>
      </c>
      <c r="AL427" s="1">
        <v>0.056743972768</v>
      </c>
      <c r="AN427" s="1">
        <v>0</v>
      </c>
      <c r="AP427" s="1">
        <v>0</v>
      </c>
      <c r="AR427" s="1">
        <v>0</v>
      </c>
      <c r="AT427" s="1">
        <v>0</v>
      </c>
      <c r="AV427" s="1">
        <v>0.020926071591</v>
      </c>
      <c r="AX427" s="1">
        <v>0</v>
      </c>
      <c r="AZ427" s="1">
        <v>0</v>
      </c>
      <c r="BB427" s="27">
        <v>-8.928770455319</v>
      </c>
      <c r="BD427" s="45">
        <v>0.5</v>
      </c>
      <c r="BF427" s="42">
        <v>2.0184358620780003</v>
      </c>
    </row>
    <row r="429" ht="12.75">
      <c r="B429" t="s">
        <v>761</v>
      </c>
    </row>
    <row r="430" spans="1:58" ht="12.75">
      <c r="A430" t="s">
        <v>350</v>
      </c>
      <c r="B430" t="s">
        <v>762</v>
      </c>
      <c r="D430" s="1">
        <v>6.124003152355001</v>
      </c>
      <c r="F430" s="1">
        <v>2.6290642262710002</v>
      </c>
      <c r="H430" s="1">
        <v>0</v>
      </c>
      <c r="J430" s="1">
        <v>2.419001018041</v>
      </c>
      <c r="L430" s="1">
        <v>0</v>
      </c>
      <c r="N430" s="1">
        <v>0.08962389857</v>
      </c>
      <c r="P430" s="1">
        <v>0</v>
      </c>
      <c r="R430" s="1">
        <v>0</v>
      </c>
      <c r="T430" s="1">
        <v>0.05740830966</v>
      </c>
      <c r="V430" s="1">
        <v>0</v>
      </c>
      <c r="X430" s="1">
        <v>0</v>
      </c>
      <c r="Z430" s="1">
        <v>0</v>
      </c>
      <c r="AB430" s="27">
        <v>0.063031</v>
      </c>
      <c r="AD430" s="1">
        <v>3.494938926084</v>
      </c>
      <c r="AF430" s="1">
        <v>0</v>
      </c>
      <c r="AH430" s="1">
        <v>3.387458437181</v>
      </c>
      <c r="AJ430" s="1">
        <v>0</v>
      </c>
      <c r="AL430" s="1">
        <v>0.065044508325</v>
      </c>
      <c r="AN430" s="1">
        <v>0</v>
      </c>
      <c r="AP430" s="1">
        <v>0</v>
      </c>
      <c r="AR430" s="1">
        <v>0</v>
      </c>
      <c r="AT430" s="1">
        <v>0</v>
      </c>
      <c r="AV430" s="1">
        <v>0.042435980579000006</v>
      </c>
      <c r="AX430" s="1">
        <v>0</v>
      </c>
      <c r="AZ430" s="1">
        <v>0</v>
      </c>
      <c r="BB430" s="27">
        <v>-23.943446241482</v>
      </c>
      <c r="BD430" s="45">
        <v>0.5</v>
      </c>
      <c r="BF430" s="42">
        <v>3.232818506628</v>
      </c>
    </row>
    <row r="431" spans="1:58" ht="12.75">
      <c r="A431" t="s">
        <v>351</v>
      </c>
      <c r="B431" t="s">
        <v>763</v>
      </c>
      <c r="D431" s="1">
        <v>10.161554177738</v>
      </c>
      <c r="F431" s="1">
        <v>4.432666580453</v>
      </c>
      <c r="H431" s="1">
        <v>0</v>
      </c>
      <c r="J431" s="1">
        <v>3.712686393792</v>
      </c>
      <c r="L431" s="1">
        <v>0</v>
      </c>
      <c r="N431" s="1">
        <v>0.178118668077</v>
      </c>
      <c r="P431" s="1">
        <v>0</v>
      </c>
      <c r="R431" s="1">
        <v>0</v>
      </c>
      <c r="T431" s="1">
        <v>0.541861518584</v>
      </c>
      <c r="V431" s="1">
        <v>0</v>
      </c>
      <c r="X431" s="1">
        <v>0</v>
      </c>
      <c r="Z431" s="1">
        <v>0</v>
      </c>
      <c r="AB431" s="27">
        <v>0</v>
      </c>
      <c r="AD431" s="1">
        <v>5.728887597284</v>
      </c>
      <c r="AF431" s="1">
        <v>0</v>
      </c>
      <c r="AH431" s="1">
        <v>5.199076294495</v>
      </c>
      <c r="AJ431" s="1">
        <v>0</v>
      </c>
      <c r="AL431" s="1">
        <v>0.129269551687</v>
      </c>
      <c r="AN431" s="1">
        <v>0</v>
      </c>
      <c r="AP431" s="1">
        <v>0</v>
      </c>
      <c r="AR431" s="1">
        <v>0</v>
      </c>
      <c r="AT431" s="1">
        <v>0</v>
      </c>
      <c r="AV431" s="1">
        <v>0.400541751102</v>
      </c>
      <c r="AX431" s="1">
        <v>0</v>
      </c>
      <c r="AZ431" s="1">
        <v>0</v>
      </c>
      <c r="BB431" s="27">
        <v>-27.709264756478998</v>
      </c>
      <c r="BD431" s="45">
        <v>0.5</v>
      </c>
      <c r="BF431" s="42">
        <v>5.299221027488</v>
      </c>
    </row>
    <row r="432" spans="1:58" ht="12.75">
      <c r="A432" t="s">
        <v>352</v>
      </c>
      <c r="B432" t="s">
        <v>764</v>
      </c>
      <c r="D432" s="1">
        <v>4.219772521793001</v>
      </c>
      <c r="F432" s="1">
        <v>1.8358190668130001</v>
      </c>
      <c r="H432" s="1">
        <v>0</v>
      </c>
      <c r="J432" s="1">
        <v>1.636271179397</v>
      </c>
      <c r="L432" s="1">
        <v>0</v>
      </c>
      <c r="N432" s="1">
        <v>0.09875035238</v>
      </c>
      <c r="P432" s="1">
        <v>0</v>
      </c>
      <c r="R432" s="1">
        <v>0</v>
      </c>
      <c r="T432" s="1">
        <v>0.028309240919</v>
      </c>
      <c r="V432" s="1">
        <v>0</v>
      </c>
      <c r="X432" s="1">
        <v>0</v>
      </c>
      <c r="Z432" s="1">
        <v>0.004952294118</v>
      </c>
      <c r="AB432" s="27">
        <v>0.067536</v>
      </c>
      <c r="AD432" s="1">
        <v>2.38395345498</v>
      </c>
      <c r="AF432" s="1">
        <v>0</v>
      </c>
      <c r="AH432" s="1">
        <v>2.291359354884</v>
      </c>
      <c r="AJ432" s="1">
        <v>0</v>
      </c>
      <c r="AL432" s="1">
        <v>0.071668028505</v>
      </c>
      <c r="AN432" s="1">
        <v>0</v>
      </c>
      <c r="AP432" s="1">
        <v>0</v>
      </c>
      <c r="AR432" s="1">
        <v>0</v>
      </c>
      <c r="AT432" s="1">
        <v>0</v>
      </c>
      <c r="AV432" s="1">
        <v>0.020926071591</v>
      </c>
      <c r="AX432" s="1">
        <v>0</v>
      </c>
      <c r="AZ432" s="1">
        <v>0</v>
      </c>
      <c r="BB432" s="27">
        <v>-15.002059158978</v>
      </c>
      <c r="BD432" s="45">
        <v>0.5</v>
      </c>
      <c r="BF432" s="42">
        <v>2.205156945856</v>
      </c>
    </row>
    <row r="433" spans="1:58" ht="12.75">
      <c r="A433" t="s">
        <v>353</v>
      </c>
      <c r="B433" t="s">
        <v>765</v>
      </c>
      <c r="D433" s="1">
        <v>3.8391274546810004</v>
      </c>
      <c r="F433" s="1">
        <v>1.670100237029</v>
      </c>
      <c r="H433" s="1">
        <v>0</v>
      </c>
      <c r="J433" s="1">
        <v>1.481291557136</v>
      </c>
      <c r="L433" s="1">
        <v>0</v>
      </c>
      <c r="N433" s="1">
        <v>0.081467411607</v>
      </c>
      <c r="P433" s="1">
        <v>0</v>
      </c>
      <c r="R433" s="1">
        <v>0</v>
      </c>
      <c r="T433" s="1">
        <v>0.048118915345</v>
      </c>
      <c r="V433" s="1">
        <v>0</v>
      </c>
      <c r="X433" s="1">
        <v>0</v>
      </c>
      <c r="Z433" s="1">
        <v>0.001067352941</v>
      </c>
      <c r="AB433" s="27">
        <v>0.058155</v>
      </c>
      <c r="AD433" s="1">
        <v>2.1690272176520002</v>
      </c>
      <c r="AF433" s="1">
        <v>0</v>
      </c>
      <c r="AH433" s="1">
        <v>2.074332977011</v>
      </c>
      <c r="AJ433" s="1">
        <v>0</v>
      </c>
      <c r="AL433" s="1">
        <v>0.059124941194</v>
      </c>
      <c r="AN433" s="1">
        <v>0</v>
      </c>
      <c r="AP433" s="1">
        <v>0</v>
      </c>
      <c r="AR433" s="1">
        <v>0</v>
      </c>
      <c r="AT433" s="1">
        <v>0</v>
      </c>
      <c r="AV433" s="1">
        <v>0.035569299447</v>
      </c>
      <c r="AX433" s="1">
        <v>0</v>
      </c>
      <c r="AZ433" s="1">
        <v>0</v>
      </c>
      <c r="BB433" s="27">
        <v>-21.054110215704</v>
      </c>
      <c r="BD433" s="45">
        <v>0.5</v>
      </c>
      <c r="BF433" s="42">
        <v>2.006350176328</v>
      </c>
    </row>
    <row r="434" spans="1:58" ht="12.75">
      <c r="A434" t="s">
        <v>354</v>
      </c>
      <c r="B434" t="s">
        <v>766</v>
      </c>
      <c r="D434" s="1">
        <v>3.476467970874</v>
      </c>
      <c r="F434" s="1">
        <v>1.512421346725</v>
      </c>
      <c r="H434" s="1">
        <v>0</v>
      </c>
      <c r="J434" s="1">
        <v>1.336823657869</v>
      </c>
      <c r="L434" s="1">
        <v>0</v>
      </c>
      <c r="N434" s="1">
        <v>0.049685138841</v>
      </c>
      <c r="P434" s="1">
        <v>0</v>
      </c>
      <c r="R434" s="1">
        <v>0</v>
      </c>
      <c r="T434" s="1">
        <v>0.07570513825099999</v>
      </c>
      <c r="V434" s="1">
        <v>0</v>
      </c>
      <c r="X434" s="1">
        <v>0</v>
      </c>
      <c r="Z434" s="1">
        <v>0.014890411765</v>
      </c>
      <c r="AB434" s="27">
        <v>0.035317</v>
      </c>
      <c r="AD434" s="1">
        <v>1.9640466241480001</v>
      </c>
      <c r="AF434" s="1">
        <v>0</v>
      </c>
      <c r="AH434" s="1">
        <v>1.8720267354570002</v>
      </c>
      <c r="AJ434" s="1">
        <v>0</v>
      </c>
      <c r="AL434" s="1">
        <v>0.036058969522</v>
      </c>
      <c r="AN434" s="1">
        <v>0</v>
      </c>
      <c r="AP434" s="1">
        <v>0</v>
      </c>
      <c r="AR434" s="1">
        <v>0</v>
      </c>
      <c r="AT434" s="1">
        <v>0</v>
      </c>
      <c r="AV434" s="1">
        <v>0.055960919169</v>
      </c>
      <c r="AX434" s="1">
        <v>0</v>
      </c>
      <c r="AZ434" s="1">
        <v>0</v>
      </c>
      <c r="BB434" s="27">
        <v>-10.385880875742</v>
      </c>
      <c r="BD434" s="45">
        <v>0.5</v>
      </c>
      <c r="BF434" s="42">
        <v>1.816743127337</v>
      </c>
    </row>
    <row r="436" ht="12.75">
      <c r="B436" t="s">
        <v>767</v>
      </c>
    </row>
    <row r="437" spans="1:58" ht="12.75">
      <c r="A437" t="s">
        <v>355</v>
      </c>
      <c r="B437" t="s">
        <v>768</v>
      </c>
      <c r="D437" s="1">
        <v>4.743831658313</v>
      </c>
      <c r="F437" s="1">
        <v>2.083920168511</v>
      </c>
      <c r="H437" s="1">
        <v>0</v>
      </c>
      <c r="J437" s="1">
        <v>1.793799900832</v>
      </c>
      <c r="L437" s="1">
        <v>0</v>
      </c>
      <c r="N437" s="1">
        <v>0.086619423381</v>
      </c>
      <c r="P437" s="1">
        <v>0</v>
      </c>
      <c r="R437" s="1">
        <v>0</v>
      </c>
      <c r="T437" s="1">
        <v>0.11511443253400001</v>
      </c>
      <c r="V437" s="1">
        <v>0</v>
      </c>
      <c r="X437" s="1">
        <v>0</v>
      </c>
      <c r="Z437" s="1">
        <v>0.028532411765</v>
      </c>
      <c r="AB437" s="27">
        <v>0.059854</v>
      </c>
      <c r="AD437" s="1">
        <v>2.659911489801</v>
      </c>
      <c r="AF437" s="1">
        <v>0</v>
      </c>
      <c r="AH437" s="1">
        <v>2.511955374705</v>
      </c>
      <c r="AJ437" s="1">
        <v>0</v>
      </c>
      <c r="AL437" s="1">
        <v>0.062864011665</v>
      </c>
      <c r="AN437" s="1">
        <v>0</v>
      </c>
      <c r="AP437" s="1">
        <v>0</v>
      </c>
      <c r="AR437" s="1">
        <v>0</v>
      </c>
      <c r="AT437" s="1">
        <v>0</v>
      </c>
      <c r="AV437" s="1">
        <v>0.08509210343</v>
      </c>
      <c r="AX437" s="1">
        <v>0</v>
      </c>
      <c r="AZ437" s="1">
        <v>0</v>
      </c>
      <c r="BB437" s="27">
        <v>-10.04259827077</v>
      </c>
      <c r="BD437" s="45">
        <v>0.5</v>
      </c>
      <c r="BF437" s="42">
        <v>2.4604181280660002</v>
      </c>
    </row>
    <row r="438" spans="1:58" ht="12.75">
      <c r="A438" t="s">
        <v>356</v>
      </c>
      <c r="B438" t="s">
        <v>769</v>
      </c>
      <c r="D438" s="1">
        <v>5.641888506817</v>
      </c>
      <c r="F438" s="1">
        <v>2.390366836683</v>
      </c>
      <c r="H438" s="1">
        <v>0</v>
      </c>
      <c r="J438" s="1">
        <v>2.2469484241570004</v>
      </c>
      <c r="L438" s="1">
        <v>0</v>
      </c>
      <c r="N438" s="1">
        <v>0.075595133132</v>
      </c>
      <c r="P438" s="1">
        <v>0</v>
      </c>
      <c r="R438" s="1">
        <v>0</v>
      </c>
      <c r="T438" s="1">
        <v>0.067823279394</v>
      </c>
      <c r="V438" s="1">
        <v>0</v>
      </c>
      <c r="X438" s="1">
        <v>0</v>
      </c>
      <c r="Z438" s="1">
        <v>0</v>
      </c>
      <c r="AB438" s="27">
        <v>0</v>
      </c>
      <c r="AD438" s="1">
        <v>3.251521670134</v>
      </c>
      <c r="AF438" s="1">
        <v>0</v>
      </c>
      <c r="AH438" s="1">
        <v>3.1465238503640003</v>
      </c>
      <c r="AJ438" s="1">
        <v>0</v>
      </c>
      <c r="AL438" s="1">
        <v>0.054863137453000005</v>
      </c>
      <c r="AN438" s="1">
        <v>0</v>
      </c>
      <c r="AP438" s="1">
        <v>0</v>
      </c>
      <c r="AR438" s="1">
        <v>0</v>
      </c>
      <c r="AT438" s="1">
        <v>0</v>
      </c>
      <c r="AV438" s="1">
        <v>0.050134682316999996</v>
      </c>
      <c r="AX438" s="1">
        <v>0</v>
      </c>
      <c r="AZ438" s="1">
        <v>0</v>
      </c>
      <c r="BB438" s="27">
        <v>-10.643091576105</v>
      </c>
      <c r="BD438" s="45">
        <v>0.5</v>
      </c>
      <c r="BF438" s="42">
        <v>3.0076575448739997</v>
      </c>
    </row>
    <row r="439" spans="1:58" ht="12.75">
      <c r="A439" t="s">
        <v>359</v>
      </c>
      <c r="B439" t="s">
        <v>770</v>
      </c>
      <c r="D439" s="1">
        <v>5.941733935877</v>
      </c>
      <c r="F439" s="1">
        <v>2.5855499873060004</v>
      </c>
      <c r="H439" s="1">
        <v>0</v>
      </c>
      <c r="J439" s="1">
        <v>2.311988212963</v>
      </c>
      <c r="L439" s="1">
        <v>0</v>
      </c>
      <c r="N439" s="1">
        <v>0.131412054064</v>
      </c>
      <c r="P439" s="1">
        <v>0</v>
      </c>
      <c r="R439" s="1">
        <v>0</v>
      </c>
      <c r="T439" s="1">
        <v>0.031397779103</v>
      </c>
      <c r="V439" s="1">
        <v>0</v>
      </c>
      <c r="X439" s="1">
        <v>0</v>
      </c>
      <c r="Z439" s="1">
        <v>0.019502941176</v>
      </c>
      <c r="AB439" s="27">
        <v>0.091249</v>
      </c>
      <c r="AD439" s="1">
        <v>3.3561839485709997</v>
      </c>
      <c r="AF439" s="1">
        <v>0</v>
      </c>
      <c r="AH439" s="1">
        <v>3.23760259721</v>
      </c>
      <c r="AJ439" s="1">
        <v>0</v>
      </c>
      <c r="AL439" s="1">
        <v>0.09537224536</v>
      </c>
      <c r="AN439" s="1">
        <v>0</v>
      </c>
      <c r="AP439" s="1">
        <v>0</v>
      </c>
      <c r="AR439" s="1">
        <v>0</v>
      </c>
      <c r="AT439" s="1">
        <v>0</v>
      </c>
      <c r="AV439" s="1">
        <v>0.023209106001</v>
      </c>
      <c r="AX439" s="1">
        <v>0</v>
      </c>
      <c r="AZ439" s="1">
        <v>0</v>
      </c>
      <c r="BB439" s="27">
        <v>-14.065381226866</v>
      </c>
      <c r="BD439" s="45">
        <v>0.5</v>
      </c>
      <c r="BF439" s="42">
        <v>3.1044701524279996</v>
      </c>
    </row>
    <row r="440" spans="1:58" ht="12.75">
      <c r="A440" t="s">
        <v>357</v>
      </c>
      <c r="B440" t="s">
        <v>771</v>
      </c>
      <c r="D440" s="1">
        <v>4.379233634692</v>
      </c>
      <c r="F440" s="1">
        <v>1.9007991353190001</v>
      </c>
      <c r="H440" s="1">
        <v>0</v>
      </c>
      <c r="J440" s="1">
        <v>1.692169582799</v>
      </c>
      <c r="L440" s="1">
        <v>0</v>
      </c>
      <c r="N440" s="1">
        <v>0.079397149432</v>
      </c>
      <c r="P440" s="1">
        <v>0</v>
      </c>
      <c r="R440" s="1">
        <v>0</v>
      </c>
      <c r="T440" s="1">
        <v>0.069230814852</v>
      </c>
      <c r="V440" s="1">
        <v>0</v>
      </c>
      <c r="X440" s="1">
        <v>0</v>
      </c>
      <c r="Z440" s="1">
        <v>0.003254588235</v>
      </c>
      <c r="AB440" s="27">
        <v>0.056747</v>
      </c>
      <c r="AD440" s="1">
        <v>2.4784344993730003</v>
      </c>
      <c r="AF440" s="1">
        <v>0</v>
      </c>
      <c r="AH440" s="1">
        <v>2.3696369235240002</v>
      </c>
      <c r="AJ440" s="1">
        <v>0</v>
      </c>
      <c r="AL440" s="1">
        <v>0.057622449253</v>
      </c>
      <c r="AN440" s="1">
        <v>0</v>
      </c>
      <c r="AP440" s="1">
        <v>0</v>
      </c>
      <c r="AR440" s="1">
        <v>0</v>
      </c>
      <c r="AT440" s="1">
        <v>0</v>
      </c>
      <c r="AV440" s="1">
        <v>0.051175126596</v>
      </c>
      <c r="AX440" s="1">
        <v>0</v>
      </c>
      <c r="AZ440" s="1">
        <v>0</v>
      </c>
      <c r="BB440" s="27">
        <v>-13.84342066409</v>
      </c>
      <c r="BD440" s="45">
        <v>0.5</v>
      </c>
      <c r="BF440" s="42">
        <v>2.29255191192</v>
      </c>
    </row>
    <row r="441" spans="1:58" ht="12.75">
      <c r="A441" t="s">
        <v>358</v>
      </c>
      <c r="B441" t="s">
        <v>772</v>
      </c>
      <c r="D441" s="1">
        <v>1.9387576122280001</v>
      </c>
      <c r="F441" s="1">
        <v>0.838063249034</v>
      </c>
      <c r="H441" s="1">
        <v>0</v>
      </c>
      <c r="J441" s="1">
        <v>0.756419509846</v>
      </c>
      <c r="L441" s="1">
        <v>0</v>
      </c>
      <c r="N441" s="1">
        <v>0.028264557093</v>
      </c>
      <c r="P441" s="1">
        <v>0</v>
      </c>
      <c r="R441" s="1">
        <v>0</v>
      </c>
      <c r="T441" s="1">
        <v>0.028309240919</v>
      </c>
      <c r="V441" s="1">
        <v>0</v>
      </c>
      <c r="X441" s="1">
        <v>0</v>
      </c>
      <c r="Z441" s="1">
        <v>0.025069941176</v>
      </c>
      <c r="AB441" s="27">
        <v>0</v>
      </c>
      <c r="AD441" s="1">
        <v>1.100694363193</v>
      </c>
      <c r="AF441" s="1">
        <v>0</v>
      </c>
      <c r="AH441" s="1">
        <v>1.059255300665</v>
      </c>
      <c r="AJ441" s="1">
        <v>0</v>
      </c>
      <c r="AL441" s="1">
        <v>0.020512990937</v>
      </c>
      <c r="AN441" s="1">
        <v>0</v>
      </c>
      <c r="AP441" s="1">
        <v>0</v>
      </c>
      <c r="AR441" s="1">
        <v>0</v>
      </c>
      <c r="AT441" s="1">
        <v>0</v>
      </c>
      <c r="AV441" s="1">
        <v>0.020926071591</v>
      </c>
      <c r="AX441" s="1">
        <v>0</v>
      </c>
      <c r="AZ441" s="1">
        <v>0</v>
      </c>
      <c r="BB441" s="27">
        <v>-3.0616692369200003</v>
      </c>
      <c r="BD441" s="45">
        <v>0.5</v>
      </c>
      <c r="BF441" s="42">
        <v>1.018142285954</v>
      </c>
    </row>
    <row r="443" ht="12.75">
      <c r="B443" t="s">
        <v>773</v>
      </c>
    </row>
    <row r="444" spans="1:58" ht="12.75">
      <c r="A444" t="s">
        <v>360</v>
      </c>
      <c r="B444" t="s">
        <v>774</v>
      </c>
      <c r="D444" s="1">
        <v>4.83901197434</v>
      </c>
      <c r="F444" s="1">
        <v>2.051759238538</v>
      </c>
      <c r="H444" s="1">
        <v>0</v>
      </c>
      <c r="J444" s="1">
        <v>1.9235369864</v>
      </c>
      <c r="L444" s="1">
        <v>0</v>
      </c>
      <c r="N444" s="1">
        <v>0.08640893711499999</v>
      </c>
      <c r="P444" s="1">
        <v>0</v>
      </c>
      <c r="R444" s="1">
        <v>0</v>
      </c>
      <c r="T444" s="1">
        <v>0.041813315022</v>
      </c>
      <c r="V444" s="1">
        <v>0</v>
      </c>
      <c r="X444" s="1">
        <v>0</v>
      </c>
      <c r="Z444" s="1">
        <v>0</v>
      </c>
      <c r="AB444" s="27">
        <v>0</v>
      </c>
      <c r="AD444" s="1">
        <v>2.787252735802</v>
      </c>
      <c r="AF444" s="1">
        <v>0</v>
      </c>
      <c r="AH444" s="1">
        <v>2.693633258198</v>
      </c>
      <c r="AJ444" s="1">
        <v>0</v>
      </c>
      <c r="AL444" s="1">
        <v>0.062711251343</v>
      </c>
      <c r="AN444" s="1">
        <v>0</v>
      </c>
      <c r="AP444" s="1">
        <v>0</v>
      </c>
      <c r="AR444" s="1">
        <v>0</v>
      </c>
      <c r="AT444" s="1">
        <v>0</v>
      </c>
      <c r="AV444" s="1">
        <v>0.030908226261</v>
      </c>
      <c r="AX444" s="1">
        <v>0</v>
      </c>
      <c r="AZ444" s="1">
        <v>0</v>
      </c>
      <c r="BB444" s="27">
        <v>-10.619878358492</v>
      </c>
      <c r="BD444" s="45">
        <v>0.5</v>
      </c>
      <c r="BF444" s="42">
        <v>2.578208780617</v>
      </c>
    </row>
    <row r="445" spans="1:58" ht="12.75">
      <c r="A445" t="s">
        <v>361</v>
      </c>
      <c r="B445" t="s">
        <v>775</v>
      </c>
      <c r="D445" s="1">
        <v>5.149477040733</v>
      </c>
      <c r="F445" s="1">
        <v>2.2215275467559996</v>
      </c>
      <c r="H445" s="1">
        <v>0</v>
      </c>
      <c r="J445" s="1">
        <v>2.0237824043429997</v>
      </c>
      <c r="L445" s="1">
        <v>0</v>
      </c>
      <c r="N445" s="1">
        <v>0.100600901493</v>
      </c>
      <c r="P445" s="1">
        <v>0</v>
      </c>
      <c r="R445" s="1">
        <v>0</v>
      </c>
      <c r="T445" s="1">
        <v>0.028309240919</v>
      </c>
      <c r="V445" s="1">
        <v>0</v>
      </c>
      <c r="X445" s="1">
        <v>0</v>
      </c>
      <c r="Z445" s="1">
        <v>0</v>
      </c>
      <c r="AB445" s="27">
        <v>0.068835</v>
      </c>
      <c r="AD445" s="1">
        <v>2.927949493977</v>
      </c>
      <c r="AF445" s="1">
        <v>0</v>
      </c>
      <c r="AH445" s="1">
        <v>2.834012358607</v>
      </c>
      <c r="AJ445" s="1">
        <v>0</v>
      </c>
      <c r="AL445" s="1">
        <v>0.07301106378</v>
      </c>
      <c r="AN445" s="1">
        <v>0</v>
      </c>
      <c r="AP445" s="1">
        <v>0</v>
      </c>
      <c r="AR445" s="1">
        <v>0</v>
      </c>
      <c r="AT445" s="1">
        <v>0</v>
      </c>
      <c r="AV445" s="1">
        <v>0.020926071591</v>
      </c>
      <c r="AX445" s="1">
        <v>0</v>
      </c>
      <c r="AZ445" s="1">
        <v>0</v>
      </c>
      <c r="BB445" s="27">
        <v>-18.83510643903</v>
      </c>
      <c r="BD445" s="45">
        <v>0.5</v>
      </c>
      <c r="BF445" s="42">
        <v>2.708353281929</v>
      </c>
    </row>
    <row r="446" spans="1:58" ht="12.75">
      <c r="A446" t="s">
        <v>362</v>
      </c>
      <c r="B446" t="s">
        <v>776</v>
      </c>
      <c r="D446" s="1">
        <v>3.377020120423</v>
      </c>
      <c r="F446" s="1">
        <v>1.439803628275</v>
      </c>
      <c r="H446" s="1">
        <v>0</v>
      </c>
      <c r="J446" s="1">
        <v>1.321868306022</v>
      </c>
      <c r="L446" s="1">
        <v>0</v>
      </c>
      <c r="N446" s="1">
        <v>0.07769826576500001</v>
      </c>
      <c r="P446" s="1">
        <v>0</v>
      </c>
      <c r="R446" s="1">
        <v>0</v>
      </c>
      <c r="T446" s="1">
        <v>0.040237056488</v>
      </c>
      <c r="V446" s="1">
        <v>0</v>
      </c>
      <c r="X446" s="1">
        <v>0</v>
      </c>
      <c r="Z446" s="1">
        <v>0</v>
      </c>
      <c r="AB446" s="27">
        <v>0</v>
      </c>
      <c r="AD446" s="1">
        <v>1.937216492148</v>
      </c>
      <c r="AF446" s="1">
        <v>0</v>
      </c>
      <c r="AH446" s="1">
        <v>1.851083944438</v>
      </c>
      <c r="AJ446" s="1">
        <v>0</v>
      </c>
      <c r="AL446" s="1">
        <v>0.056389485115000006</v>
      </c>
      <c r="AN446" s="1">
        <v>0</v>
      </c>
      <c r="AP446" s="1">
        <v>0</v>
      </c>
      <c r="AR446" s="1">
        <v>0</v>
      </c>
      <c r="AT446" s="1">
        <v>0</v>
      </c>
      <c r="AV446" s="1">
        <v>0.029743062594999998</v>
      </c>
      <c r="AX446" s="1">
        <v>0</v>
      </c>
      <c r="AZ446" s="1">
        <v>0</v>
      </c>
      <c r="BB446" s="27">
        <v>-11.269405350628</v>
      </c>
      <c r="BD446" s="45">
        <v>0.5</v>
      </c>
      <c r="BF446" s="42">
        <v>1.791925255237</v>
      </c>
    </row>
    <row r="447" spans="1:58" ht="12.75">
      <c r="A447" t="s">
        <v>363</v>
      </c>
      <c r="B447" t="s">
        <v>777</v>
      </c>
      <c r="D447" s="1">
        <v>6.012254618869</v>
      </c>
      <c r="F447" s="1">
        <v>2.593113200997</v>
      </c>
      <c r="H447" s="1">
        <v>0</v>
      </c>
      <c r="J447" s="1">
        <v>2.352106584363</v>
      </c>
      <c r="L447" s="1">
        <v>0</v>
      </c>
      <c r="N447" s="1">
        <v>0.099636124719</v>
      </c>
      <c r="P447" s="1">
        <v>0</v>
      </c>
      <c r="R447" s="1">
        <v>0</v>
      </c>
      <c r="T447" s="1">
        <v>0.071764491915</v>
      </c>
      <c r="V447" s="1">
        <v>0</v>
      </c>
      <c r="X447" s="1">
        <v>0</v>
      </c>
      <c r="Z447" s="1">
        <v>0</v>
      </c>
      <c r="AB447" s="27">
        <v>0.069606</v>
      </c>
      <c r="AD447" s="1">
        <v>3.419141417872</v>
      </c>
      <c r="AF447" s="1">
        <v>0</v>
      </c>
      <c r="AH447" s="1">
        <v>3.293782530444</v>
      </c>
      <c r="AJ447" s="1">
        <v>0</v>
      </c>
      <c r="AL447" s="1">
        <v>0.07231087742400001</v>
      </c>
      <c r="AN447" s="1">
        <v>0</v>
      </c>
      <c r="AP447" s="1">
        <v>0</v>
      </c>
      <c r="AR447" s="1">
        <v>0</v>
      </c>
      <c r="AT447" s="1">
        <v>0</v>
      </c>
      <c r="AV447" s="1">
        <v>0.053048010004</v>
      </c>
      <c r="AX447" s="1">
        <v>0</v>
      </c>
      <c r="AZ447" s="1">
        <v>0</v>
      </c>
      <c r="BB447" s="27">
        <v>-9.586996345891</v>
      </c>
      <c r="BD447" s="45">
        <v>0.5</v>
      </c>
      <c r="BF447" s="42">
        <v>3.162705811532</v>
      </c>
    </row>
    <row r="448" spans="1:58" ht="12.75">
      <c r="A448" t="s">
        <v>364</v>
      </c>
      <c r="B448" t="s">
        <v>778</v>
      </c>
      <c r="D448" s="1">
        <v>3.760573063257</v>
      </c>
      <c r="F448" s="1">
        <v>1.611868758139</v>
      </c>
      <c r="H448" s="1">
        <v>0</v>
      </c>
      <c r="J448" s="1">
        <v>1.491182053835</v>
      </c>
      <c r="L448" s="1">
        <v>0</v>
      </c>
      <c r="N448" s="1">
        <v>0.054557463385000005</v>
      </c>
      <c r="P448" s="1">
        <v>0</v>
      </c>
      <c r="R448" s="1">
        <v>0</v>
      </c>
      <c r="T448" s="1">
        <v>0.028309240919</v>
      </c>
      <c r="V448" s="1">
        <v>0</v>
      </c>
      <c r="X448" s="1">
        <v>0</v>
      </c>
      <c r="Z448" s="1">
        <v>0</v>
      </c>
      <c r="AB448" s="27">
        <v>0.03782</v>
      </c>
      <c r="AD448" s="1">
        <v>2.148704305118</v>
      </c>
      <c r="AF448" s="1">
        <v>0</v>
      </c>
      <c r="AH448" s="1">
        <v>2.088183176428</v>
      </c>
      <c r="AJ448" s="1">
        <v>0</v>
      </c>
      <c r="AL448" s="1">
        <v>0.0395950571</v>
      </c>
      <c r="AN448" s="1">
        <v>0</v>
      </c>
      <c r="AP448" s="1">
        <v>0</v>
      </c>
      <c r="AR448" s="1">
        <v>0</v>
      </c>
      <c r="AT448" s="1">
        <v>0</v>
      </c>
      <c r="AV448" s="1">
        <v>0.020926071591</v>
      </c>
      <c r="AX448" s="1">
        <v>0</v>
      </c>
      <c r="AZ448" s="1">
        <v>0</v>
      </c>
      <c r="BB448" s="27">
        <v>-5.8709439050559995</v>
      </c>
      <c r="BD448" s="45">
        <v>0.5</v>
      </c>
      <c r="BF448" s="42">
        <v>1.987551482234</v>
      </c>
    </row>
    <row r="449" spans="1:58" ht="12.75">
      <c r="A449" t="s">
        <v>365</v>
      </c>
      <c r="B449" t="s">
        <v>779</v>
      </c>
      <c r="D449" s="1">
        <v>4.5643909264780005</v>
      </c>
      <c r="F449" s="1">
        <v>1.979526190752</v>
      </c>
      <c r="H449" s="1">
        <v>0</v>
      </c>
      <c r="J449" s="1">
        <v>1.779401622632</v>
      </c>
      <c r="L449" s="1">
        <v>0</v>
      </c>
      <c r="N449" s="1">
        <v>0.099302230068</v>
      </c>
      <c r="P449" s="1">
        <v>0</v>
      </c>
      <c r="R449" s="1">
        <v>0</v>
      </c>
      <c r="T449" s="1">
        <v>0.02841398511</v>
      </c>
      <c r="V449" s="1">
        <v>0</v>
      </c>
      <c r="X449" s="1">
        <v>0</v>
      </c>
      <c r="Z449" s="1">
        <v>0.002948352941</v>
      </c>
      <c r="AB449" s="27">
        <v>0.06946</v>
      </c>
      <c r="AD449" s="1">
        <v>2.5848647357259997</v>
      </c>
      <c r="AF449" s="1">
        <v>0</v>
      </c>
      <c r="AH449" s="1">
        <v>2.491792684156</v>
      </c>
      <c r="AJ449" s="1">
        <v>0</v>
      </c>
      <c r="AL449" s="1">
        <v>0.07206855351500001</v>
      </c>
      <c r="AN449" s="1">
        <v>0</v>
      </c>
      <c r="AP449" s="1">
        <v>0</v>
      </c>
      <c r="AR449" s="1">
        <v>0</v>
      </c>
      <c r="AT449" s="1">
        <v>0</v>
      </c>
      <c r="AV449" s="1">
        <v>0.021003498056</v>
      </c>
      <c r="AX449" s="1">
        <v>0</v>
      </c>
      <c r="AZ449" s="1">
        <v>0</v>
      </c>
      <c r="BB449" s="27">
        <v>-14.493676632847</v>
      </c>
      <c r="BD449" s="45">
        <v>0.5</v>
      </c>
      <c r="BF449" s="42">
        <v>2.390999880547</v>
      </c>
    </row>
    <row r="450" spans="1:58" ht="12.75">
      <c r="A450" t="s">
        <v>366</v>
      </c>
      <c r="B450" t="s">
        <v>780</v>
      </c>
      <c r="D450" s="1">
        <v>4.224990426798</v>
      </c>
      <c r="F450" s="1">
        <v>1.824989690337</v>
      </c>
      <c r="H450" s="1">
        <v>0</v>
      </c>
      <c r="J450" s="1">
        <v>1.657884074392</v>
      </c>
      <c r="L450" s="1">
        <v>0</v>
      </c>
      <c r="N450" s="1">
        <v>0.075038065372</v>
      </c>
      <c r="P450" s="1">
        <v>0</v>
      </c>
      <c r="R450" s="1">
        <v>0</v>
      </c>
      <c r="T450" s="1">
        <v>0.032355197631</v>
      </c>
      <c r="V450" s="1">
        <v>0</v>
      </c>
      <c r="X450" s="1">
        <v>0</v>
      </c>
      <c r="Z450" s="1">
        <v>0.007090352941</v>
      </c>
      <c r="AB450" s="27">
        <v>0.052622</v>
      </c>
      <c r="AD450" s="1">
        <v>2.400000736461</v>
      </c>
      <c r="AF450" s="1">
        <v>0</v>
      </c>
      <c r="AH450" s="1">
        <v>2.3216250649680004</v>
      </c>
      <c r="AJ450" s="1">
        <v>0</v>
      </c>
      <c r="AL450" s="1">
        <v>0.05445884575</v>
      </c>
      <c r="AN450" s="1">
        <v>0</v>
      </c>
      <c r="AP450" s="1">
        <v>0</v>
      </c>
      <c r="AR450" s="1">
        <v>0</v>
      </c>
      <c r="AT450" s="1">
        <v>0</v>
      </c>
      <c r="AV450" s="1">
        <v>0.023916825742000002</v>
      </c>
      <c r="AX450" s="1">
        <v>0</v>
      </c>
      <c r="AZ450" s="1">
        <v>0</v>
      </c>
      <c r="BB450" s="27">
        <v>-4.755242579821</v>
      </c>
      <c r="BD450" s="45">
        <v>0.5</v>
      </c>
      <c r="BF450" s="42">
        <v>2.2200006812260002</v>
      </c>
    </row>
    <row r="451" spans="1:58" ht="12.75">
      <c r="A451" t="s">
        <v>367</v>
      </c>
      <c r="B451" t="s">
        <v>781</v>
      </c>
      <c r="D451" s="1">
        <v>3.736065457181</v>
      </c>
      <c r="F451" s="1">
        <v>1.5959035931130001</v>
      </c>
      <c r="H451" s="1">
        <v>0</v>
      </c>
      <c r="J451" s="1">
        <v>1.453739540733</v>
      </c>
      <c r="L451" s="1">
        <v>0</v>
      </c>
      <c r="N451" s="1">
        <v>0.050244513301</v>
      </c>
      <c r="P451" s="1">
        <v>0</v>
      </c>
      <c r="R451" s="1">
        <v>0</v>
      </c>
      <c r="T451" s="1">
        <v>0.091919539079</v>
      </c>
      <c r="V451" s="1">
        <v>0</v>
      </c>
      <c r="X451" s="1">
        <v>0</v>
      </c>
      <c r="Z451" s="1">
        <v>0</v>
      </c>
      <c r="AB451" s="27">
        <v>0</v>
      </c>
      <c r="AD451" s="1">
        <v>2.1401618640680002</v>
      </c>
      <c r="AF451" s="1">
        <v>0</v>
      </c>
      <c r="AH451" s="1">
        <v>2.035750392824</v>
      </c>
      <c r="AJ451" s="1">
        <v>0</v>
      </c>
      <c r="AL451" s="1">
        <v>0.036464935311</v>
      </c>
      <c r="AN451" s="1">
        <v>0</v>
      </c>
      <c r="AP451" s="1">
        <v>0</v>
      </c>
      <c r="AR451" s="1">
        <v>0</v>
      </c>
      <c r="AT451" s="1">
        <v>0</v>
      </c>
      <c r="AV451" s="1">
        <v>0.06794653593300001</v>
      </c>
      <c r="AX451" s="1">
        <v>0</v>
      </c>
      <c r="AZ451" s="1">
        <v>0</v>
      </c>
      <c r="BB451" s="27">
        <v>-10.63995217382</v>
      </c>
      <c r="BD451" s="45">
        <v>0.5</v>
      </c>
      <c r="BF451" s="42">
        <v>1.979649724263</v>
      </c>
    </row>
    <row r="453" ht="12.75">
      <c r="B453" t="s">
        <v>782</v>
      </c>
    </row>
    <row r="454" spans="1:58" ht="12.75">
      <c r="A454" t="s">
        <v>368</v>
      </c>
      <c r="B454" t="s">
        <v>783</v>
      </c>
      <c r="D454" s="1">
        <v>3.476597656333</v>
      </c>
      <c r="F454" s="1">
        <v>1.519297899377</v>
      </c>
      <c r="H454" s="1">
        <v>0</v>
      </c>
      <c r="J454" s="1">
        <v>1.348111397288</v>
      </c>
      <c r="L454" s="1">
        <v>0</v>
      </c>
      <c r="N454" s="1">
        <v>0.066882731758</v>
      </c>
      <c r="P454" s="1">
        <v>0</v>
      </c>
      <c r="R454" s="1">
        <v>0</v>
      </c>
      <c r="T454" s="1">
        <v>0.028309240919</v>
      </c>
      <c r="V454" s="1">
        <v>0</v>
      </c>
      <c r="X454" s="1">
        <v>0</v>
      </c>
      <c r="Z454" s="1">
        <v>0.026595529412</v>
      </c>
      <c r="AB454" s="27">
        <v>0.049399</v>
      </c>
      <c r="AD454" s="1">
        <v>1.9572997569550001</v>
      </c>
      <c r="AF454" s="1">
        <v>0</v>
      </c>
      <c r="AH454" s="1">
        <v>1.887833569703</v>
      </c>
      <c r="AJ454" s="1">
        <v>0</v>
      </c>
      <c r="AL454" s="1">
        <v>0.048540115662</v>
      </c>
      <c r="AN454" s="1">
        <v>0</v>
      </c>
      <c r="AP454" s="1">
        <v>0</v>
      </c>
      <c r="AR454" s="1">
        <v>0</v>
      </c>
      <c r="AT454" s="1">
        <v>0</v>
      </c>
      <c r="AV454" s="1">
        <v>0.020926071591</v>
      </c>
      <c r="AX454" s="1">
        <v>0</v>
      </c>
      <c r="AZ454" s="1">
        <v>0</v>
      </c>
      <c r="BB454" s="27">
        <v>-7.266763837265</v>
      </c>
      <c r="BD454" s="45">
        <v>0.5</v>
      </c>
      <c r="BF454" s="42">
        <v>1.8105022751839999</v>
      </c>
    </row>
    <row r="455" spans="1:58" ht="12.75">
      <c r="A455" t="s">
        <v>369</v>
      </c>
      <c r="B455" t="s">
        <v>784</v>
      </c>
      <c r="D455" s="1">
        <v>3.2016908193390003</v>
      </c>
      <c r="F455" s="1">
        <v>1.36757111888</v>
      </c>
      <c r="H455" s="1">
        <v>0</v>
      </c>
      <c r="J455" s="1">
        <v>1.276513629066</v>
      </c>
      <c r="L455" s="1">
        <v>0</v>
      </c>
      <c r="N455" s="1">
        <v>0.035304601836</v>
      </c>
      <c r="P455" s="1">
        <v>0</v>
      </c>
      <c r="R455" s="1">
        <v>0</v>
      </c>
      <c r="T455" s="1">
        <v>0.028309240919</v>
      </c>
      <c r="V455" s="1">
        <v>0</v>
      </c>
      <c r="X455" s="1">
        <v>0</v>
      </c>
      <c r="Z455" s="1">
        <v>0.002561647059</v>
      </c>
      <c r="AB455" s="27">
        <v>0.024882</v>
      </c>
      <c r="AD455" s="1">
        <v>1.834119700459</v>
      </c>
      <c r="AF455" s="1">
        <v>0</v>
      </c>
      <c r="AH455" s="1">
        <v>1.7875713282910002</v>
      </c>
      <c r="AJ455" s="1">
        <v>0</v>
      </c>
      <c r="AL455" s="1">
        <v>0.025622300577</v>
      </c>
      <c r="AN455" s="1">
        <v>0</v>
      </c>
      <c r="AP455" s="1">
        <v>0</v>
      </c>
      <c r="AR455" s="1">
        <v>0</v>
      </c>
      <c r="AT455" s="1">
        <v>0</v>
      </c>
      <c r="AV455" s="1">
        <v>0.020926071591</v>
      </c>
      <c r="AX455" s="1">
        <v>0</v>
      </c>
      <c r="AZ455" s="1">
        <v>0</v>
      </c>
      <c r="BB455" s="27">
        <v>-7.0234770546080005</v>
      </c>
      <c r="BD455" s="45">
        <v>0.5</v>
      </c>
      <c r="BF455" s="42">
        <v>1.6965607229239998</v>
      </c>
    </row>
    <row r="456" spans="1:58" ht="12.75">
      <c r="A456" t="s">
        <v>370</v>
      </c>
      <c r="B456" t="s">
        <v>785</v>
      </c>
      <c r="D456" s="1">
        <v>6.9590680069749995</v>
      </c>
      <c r="F456" s="1">
        <v>2.971402131051</v>
      </c>
      <c r="H456" s="1">
        <v>0</v>
      </c>
      <c r="J456" s="1">
        <v>2.713006675806</v>
      </c>
      <c r="L456" s="1">
        <v>0</v>
      </c>
      <c r="N456" s="1">
        <v>0.18663096333</v>
      </c>
      <c r="P456" s="1">
        <v>0</v>
      </c>
      <c r="R456" s="1">
        <v>0</v>
      </c>
      <c r="T456" s="1">
        <v>0.071764491915</v>
      </c>
      <c r="V456" s="1">
        <v>0</v>
      </c>
      <c r="X456" s="1">
        <v>0</v>
      </c>
      <c r="Z456" s="1">
        <v>0</v>
      </c>
      <c r="AB456" s="27">
        <v>0</v>
      </c>
      <c r="AD456" s="1">
        <v>3.9876658759240002</v>
      </c>
      <c r="AF456" s="1">
        <v>0</v>
      </c>
      <c r="AH456" s="1">
        <v>3.799170519378</v>
      </c>
      <c r="AJ456" s="1">
        <v>0</v>
      </c>
      <c r="AL456" s="1">
        <v>0.13544734654200002</v>
      </c>
      <c r="AN456" s="1">
        <v>0</v>
      </c>
      <c r="AP456" s="1">
        <v>0</v>
      </c>
      <c r="AR456" s="1">
        <v>0</v>
      </c>
      <c r="AT456" s="1">
        <v>0</v>
      </c>
      <c r="AV456" s="1">
        <v>0.053048010004</v>
      </c>
      <c r="AX456" s="1">
        <v>0</v>
      </c>
      <c r="AZ456" s="1">
        <v>0</v>
      </c>
      <c r="BB456" s="27">
        <v>-18.076601412596</v>
      </c>
      <c r="BD456" s="45">
        <v>0.5</v>
      </c>
      <c r="BF456" s="42">
        <v>3.688590935229</v>
      </c>
    </row>
    <row r="457" spans="1:58" ht="12.75">
      <c r="A457" t="s">
        <v>371</v>
      </c>
      <c r="B457" t="s">
        <v>786</v>
      </c>
      <c r="D457" s="1">
        <v>3.7268334540940002</v>
      </c>
      <c r="F457" s="1">
        <v>1.6455258006140001</v>
      </c>
      <c r="H457" s="1">
        <v>0</v>
      </c>
      <c r="J457" s="1">
        <v>1.4287639801419998</v>
      </c>
      <c r="L457" s="1">
        <v>0</v>
      </c>
      <c r="N457" s="1">
        <v>0.078009093429</v>
      </c>
      <c r="P457" s="1">
        <v>0</v>
      </c>
      <c r="R457" s="1">
        <v>0</v>
      </c>
      <c r="T457" s="1">
        <v>0.032355197631</v>
      </c>
      <c r="V457" s="1">
        <v>0</v>
      </c>
      <c r="X457" s="1">
        <v>0</v>
      </c>
      <c r="Z457" s="1">
        <v>0.050782529412</v>
      </c>
      <c r="AB457" s="27">
        <v>0.055615</v>
      </c>
      <c r="AD457" s="1">
        <v>2.08130765348</v>
      </c>
      <c r="AF457" s="1">
        <v>0</v>
      </c>
      <c r="AH457" s="1">
        <v>2.00077575957</v>
      </c>
      <c r="AJ457" s="1">
        <v>0</v>
      </c>
      <c r="AL457" s="1">
        <v>0.056615068166999995</v>
      </c>
      <c r="AN457" s="1">
        <v>0</v>
      </c>
      <c r="AP457" s="1">
        <v>0</v>
      </c>
      <c r="AR457" s="1">
        <v>0</v>
      </c>
      <c r="AT457" s="1">
        <v>0</v>
      </c>
      <c r="AV457" s="1">
        <v>0.023916825742000002</v>
      </c>
      <c r="AX457" s="1">
        <v>0</v>
      </c>
      <c r="AZ457" s="1">
        <v>0</v>
      </c>
      <c r="BB457" s="27">
        <v>-6.615208457612001</v>
      </c>
      <c r="BD457" s="45">
        <v>0.5</v>
      </c>
      <c r="BF457" s="42">
        <v>1.925209579469</v>
      </c>
    </row>
    <row r="458" spans="1:58" ht="12.75">
      <c r="A458" t="s">
        <v>372</v>
      </c>
      <c r="B458" t="s">
        <v>787</v>
      </c>
      <c r="D458" s="1">
        <v>4.097358553577</v>
      </c>
      <c r="F458" s="1">
        <v>1.7914245211020001</v>
      </c>
      <c r="H458" s="1">
        <v>0</v>
      </c>
      <c r="J458" s="1">
        <v>1.581737051286</v>
      </c>
      <c r="L458" s="1">
        <v>0</v>
      </c>
      <c r="N458" s="1">
        <v>0.09647364066200001</v>
      </c>
      <c r="P458" s="1">
        <v>0</v>
      </c>
      <c r="R458" s="1">
        <v>0</v>
      </c>
      <c r="T458" s="1">
        <v>0.028309240919</v>
      </c>
      <c r="V458" s="1">
        <v>0</v>
      </c>
      <c r="X458" s="1">
        <v>0</v>
      </c>
      <c r="Z458" s="1">
        <v>0.017713588235</v>
      </c>
      <c r="AB458" s="27">
        <v>0.067191</v>
      </c>
      <c r="AD458" s="1">
        <v>2.3059340324749997</v>
      </c>
      <c r="AF458" s="1">
        <v>0</v>
      </c>
      <c r="AH458" s="1">
        <v>2.214992254992</v>
      </c>
      <c r="AJ458" s="1">
        <v>0</v>
      </c>
      <c r="AL458" s="1">
        <v>0.070015705892</v>
      </c>
      <c r="AN458" s="1">
        <v>0</v>
      </c>
      <c r="AP458" s="1">
        <v>0</v>
      </c>
      <c r="AR458" s="1">
        <v>0</v>
      </c>
      <c r="AT458" s="1">
        <v>0</v>
      </c>
      <c r="AV458" s="1">
        <v>0.020926071591</v>
      </c>
      <c r="AX458" s="1">
        <v>0</v>
      </c>
      <c r="AZ458" s="1">
        <v>0</v>
      </c>
      <c r="BB458" s="27">
        <v>-16.048735791812998</v>
      </c>
      <c r="BD458" s="45">
        <v>0.5</v>
      </c>
      <c r="BF458" s="42">
        <v>2.132988980039</v>
      </c>
    </row>
    <row r="459" spans="1:58" ht="12.75">
      <c r="A459" t="s">
        <v>373</v>
      </c>
      <c r="B459" t="s">
        <v>788</v>
      </c>
      <c r="D459" s="1">
        <v>4.69300447125</v>
      </c>
      <c r="F459" s="1">
        <v>2.056449518776</v>
      </c>
      <c r="H459" s="1">
        <v>0</v>
      </c>
      <c r="J459" s="1">
        <v>1.8059790009969998</v>
      </c>
      <c r="L459" s="1">
        <v>0</v>
      </c>
      <c r="N459" s="1">
        <v>0.107201520115</v>
      </c>
      <c r="P459" s="1">
        <v>0</v>
      </c>
      <c r="R459" s="1">
        <v>0</v>
      </c>
      <c r="T459" s="1">
        <v>0.040237056488</v>
      </c>
      <c r="V459" s="1">
        <v>0</v>
      </c>
      <c r="X459" s="1">
        <v>0</v>
      </c>
      <c r="Z459" s="1">
        <v>0.029097941176</v>
      </c>
      <c r="AB459" s="27">
        <v>0.073934</v>
      </c>
      <c r="AD459" s="1">
        <v>2.636554952474</v>
      </c>
      <c r="AF459" s="1">
        <v>0</v>
      </c>
      <c r="AH459" s="1">
        <v>2.529010429791</v>
      </c>
      <c r="AJ459" s="1">
        <v>0</v>
      </c>
      <c r="AL459" s="1">
        <v>0.07780146008800001</v>
      </c>
      <c r="AN459" s="1">
        <v>0</v>
      </c>
      <c r="AP459" s="1">
        <v>0</v>
      </c>
      <c r="AR459" s="1">
        <v>0</v>
      </c>
      <c r="AT459" s="1">
        <v>0</v>
      </c>
      <c r="AV459" s="1">
        <v>0.029743062594999998</v>
      </c>
      <c r="AX459" s="1">
        <v>0</v>
      </c>
      <c r="AZ459" s="1">
        <v>0</v>
      </c>
      <c r="BB459" s="27">
        <v>-17.116332418708</v>
      </c>
      <c r="BD459" s="45">
        <v>0.5</v>
      </c>
      <c r="BF459" s="42">
        <v>2.4388133310380002</v>
      </c>
    </row>
    <row r="460" spans="1:58" ht="12.75">
      <c r="A460" t="s">
        <v>374</v>
      </c>
      <c r="B460" t="s">
        <v>789</v>
      </c>
      <c r="D460" s="1">
        <v>6.470185793367</v>
      </c>
      <c r="F460" s="1">
        <v>2.769120696069</v>
      </c>
      <c r="H460" s="1">
        <v>0</v>
      </c>
      <c r="J460" s="1">
        <v>2.569142692515</v>
      </c>
      <c r="L460" s="1">
        <v>0</v>
      </c>
      <c r="N460" s="1">
        <v>0.085373229353</v>
      </c>
      <c r="P460" s="1">
        <v>0</v>
      </c>
      <c r="R460" s="1">
        <v>0</v>
      </c>
      <c r="T460" s="1">
        <v>0.056000774201</v>
      </c>
      <c r="V460" s="1">
        <v>0</v>
      </c>
      <c r="X460" s="1">
        <v>0</v>
      </c>
      <c r="Z460" s="1">
        <v>0</v>
      </c>
      <c r="AB460" s="27">
        <v>0.058604</v>
      </c>
      <c r="AD460" s="1">
        <v>3.701065097298</v>
      </c>
      <c r="AF460" s="1">
        <v>0</v>
      </c>
      <c r="AH460" s="1">
        <v>3.597709974148</v>
      </c>
      <c r="AJ460" s="1">
        <v>0</v>
      </c>
      <c r="AL460" s="1">
        <v>0.061959586851</v>
      </c>
      <c r="AN460" s="1">
        <v>0</v>
      </c>
      <c r="AP460" s="1">
        <v>0</v>
      </c>
      <c r="AR460" s="1">
        <v>0</v>
      </c>
      <c r="AT460" s="1">
        <v>0</v>
      </c>
      <c r="AV460" s="1">
        <v>0.041395536299</v>
      </c>
      <c r="AX460" s="1">
        <v>0</v>
      </c>
      <c r="AZ460" s="1">
        <v>0</v>
      </c>
      <c r="BB460" s="27">
        <v>-7.080756242014</v>
      </c>
      <c r="BD460" s="45">
        <v>0.5</v>
      </c>
      <c r="BF460" s="42">
        <v>3.423485215001</v>
      </c>
    </row>
    <row r="462" ht="12.75">
      <c r="B462" t="s">
        <v>790</v>
      </c>
    </row>
    <row r="463" spans="1:58" ht="12.75">
      <c r="A463" t="s">
        <v>375</v>
      </c>
      <c r="B463" t="s">
        <v>791</v>
      </c>
      <c r="D463" s="1">
        <v>3.7639884294750003</v>
      </c>
      <c r="F463" s="1">
        <v>1.633134293326</v>
      </c>
      <c r="H463" s="1">
        <v>0</v>
      </c>
      <c r="J463" s="1">
        <v>1.400683388574</v>
      </c>
      <c r="L463" s="1">
        <v>0</v>
      </c>
      <c r="N463" s="1">
        <v>0.180391343072</v>
      </c>
      <c r="P463" s="1">
        <v>0</v>
      </c>
      <c r="R463" s="1">
        <v>0</v>
      </c>
      <c r="T463" s="1">
        <v>0.052059561681</v>
      </c>
      <c r="V463" s="1">
        <v>0</v>
      </c>
      <c r="X463" s="1">
        <v>0</v>
      </c>
      <c r="Z463" s="1">
        <v>0</v>
      </c>
      <c r="AB463" s="27">
        <v>0</v>
      </c>
      <c r="AD463" s="1">
        <v>2.130854136149</v>
      </c>
      <c r="AF463" s="1">
        <v>0</v>
      </c>
      <c r="AH463" s="1">
        <v>1.961452982887</v>
      </c>
      <c r="AJ463" s="1">
        <v>0</v>
      </c>
      <c r="AL463" s="1">
        <v>0.13091894465</v>
      </c>
      <c r="AN463" s="1">
        <v>0</v>
      </c>
      <c r="AP463" s="1">
        <v>0</v>
      </c>
      <c r="AR463" s="1">
        <v>0</v>
      </c>
      <c r="AT463" s="1">
        <v>0</v>
      </c>
      <c r="AV463" s="1">
        <v>0.038482208612</v>
      </c>
      <c r="AX463" s="1">
        <v>0</v>
      </c>
      <c r="AZ463" s="1">
        <v>0</v>
      </c>
      <c r="BB463" s="27">
        <v>-18.920926966141</v>
      </c>
      <c r="BD463" s="45">
        <v>0.5</v>
      </c>
      <c r="BF463" s="42">
        <v>1.971040075938</v>
      </c>
    </row>
    <row r="464" spans="1:58" ht="12.75">
      <c r="A464" t="s">
        <v>376</v>
      </c>
      <c r="B464" t="s">
        <v>792</v>
      </c>
      <c r="D464" s="1">
        <v>2.298933927608</v>
      </c>
      <c r="F464" s="1">
        <v>0.9996296367940001</v>
      </c>
      <c r="H464" s="1">
        <v>0</v>
      </c>
      <c r="J464" s="1">
        <v>0.849098072787</v>
      </c>
      <c r="L464" s="1">
        <v>0</v>
      </c>
      <c r="N464" s="1">
        <v>0.074826425757</v>
      </c>
      <c r="P464" s="1">
        <v>0</v>
      </c>
      <c r="R464" s="1">
        <v>0</v>
      </c>
      <c r="T464" s="1">
        <v>0.07570513825099999</v>
      </c>
      <c r="V464" s="1">
        <v>0</v>
      </c>
      <c r="X464" s="1">
        <v>0</v>
      </c>
      <c r="Z464" s="1">
        <v>0</v>
      </c>
      <c r="AB464" s="27">
        <v>0</v>
      </c>
      <c r="AD464" s="1">
        <v>1.299304290814</v>
      </c>
      <c r="AF464" s="1">
        <v>0</v>
      </c>
      <c r="AH464" s="1">
        <v>1.18903812326</v>
      </c>
      <c r="AJ464" s="1">
        <v>0</v>
      </c>
      <c r="AL464" s="1">
        <v>0.054305248385</v>
      </c>
      <c r="AN464" s="1">
        <v>0</v>
      </c>
      <c r="AP464" s="1">
        <v>0</v>
      </c>
      <c r="AR464" s="1">
        <v>0</v>
      </c>
      <c r="AT464" s="1">
        <v>0</v>
      </c>
      <c r="AV464" s="1">
        <v>0.055960919169</v>
      </c>
      <c r="AX464" s="1">
        <v>0</v>
      </c>
      <c r="AZ464" s="1">
        <v>0</v>
      </c>
      <c r="BB464" s="27">
        <v>-8.258342649264</v>
      </c>
      <c r="BD464" s="45">
        <v>0.5</v>
      </c>
      <c r="BF464" s="42">
        <v>1.201856469003</v>
      </c>
    </row>
    <row r="465" spans="1:58" ht="12.75">
      <c r="A465" t="s">
        <v>377</v>
      </c>
      <c r="B465" t="s">
        <v>793</v>
      </c>
      <c r="D465" s="1">
        <v>4.745326515819</v>
      </c>
      <c r="F465" s="1">
        <v>2.065185762218</v>
      </c>
      <c r="H465" s="1">
        <v>0</v>
      </c>
      <c r="J465" s="1">
        <v>1.747176475786</v>
      </c>
      <c r="L465" s="1">
        <v>0</v>
      </c>
      <c r="N465" s="1">
        <v>0.11872751735300001</v>
      </c>
      <c r="P465" s="1">
        <v>0</v>
      </c>
      <c r="R465" s="1">
        <v>0</v>
      </c>
      <c r="T465" s="1">
        <v>0.19928176908</v>
      </c>
      <c r="V465" s="1">
        <v>0</v>
      </c>
      <c r="X465" s="1">
        <v>0</v>
      </c>
      <c r="Z465" s="1">
        <v>0</v>
      </c>
      <c r="AB465" s="27">
        <v>0</v>
      </c>
      <c r="AD465" s="1">
        <v>2.680140753601</v>
      </c>
      <c r="AF465" s="1">
        <v>0</v>
      </c>
      <c r="AH465" s="1">
        <v>2.446666061735</v>
      </c>
      <c r="AJ465" s="1">
        <v>0</v>
      </c>
      <c r="AL465" s="1">
        <v>0.086166447946</v>
      </c>
      <c r="AN465" s="1">
        <v>0</v>
      </c>
      <c r="AP465" s="1">
        <v>0</v>
      </c>
      <c r="AR465" s="1">
        <v>0</v>
      </c>
      <c r="AT465" s="1">
        <v>0</v>
      </c>
      <c r="AV465" s="1">
        <v>0.147308243919</v>
      </c>
      <c r="AX465" s="1">
        <v>0</v>
      </c>
      <c r="AZ465" s="1">
        <v>0</v>
      </c>
      <c r="BB465" s="27">
        <v>-28.293585421671</v>
      </c>
      <c r="BD465" s="45">
        <v>0.5</v>
      </c>
      <c r="BF465" s="42">
        <v>2.479130197081</v>
      </c>
    </row>
    <row r="466" spans="1:58" ht="12.75">
      <c r="A466" t="s">
        <v>378</v>
      </c>
      <c r="B466" t="s">
        <v>794</v>
      </c>
      <c r="D466" s="1">
        <v>2.0738727983770002</v>
      </c>
      <c r="F466" s="1">
        <v>0.896754747243</v>
      </c>
      <c r="H466" s="1">
        <v>0</v>
      </c>
      <c r="J466" s="1">
        <v>0.779594351852</v>
      </c>
      <c r="L466" s="1">
        <v>0</v>
      </c>
      <c r="N466" s="1">
        <v>0.088851154472</v>
      </c>
      <c r="P466" s="1">
        <v>0</v>
      </c>
      <c r="R466" s="1">
        <v>0</v>
      </c>
      <c r="T466" s="1">
        <v>0.028309240919</v>
      </c>
      <c r="V466" s="1">
        <v>0</v>
      </c>
      <c r="X466" s="1">
        <v>0</v>
      </c>
      <c r="Z466" s="1">
        <v>0</v>
      </c>
      <c r="AB466" s="27">
        <v>0</v>
      </c>
      <c r="AD466" s="1">
        <v>1.177118051134</v>
      </c>
      <c r="AF466" s="1">
        <v>0</v>
      </c>
      <c r="AH466" s="1">
        <v>1.091708289937</v>
      </c>
      <c r="AJ466" s="1">
        <v>0</v>
      </c>
      <c r="AL466" s="1">
        <v>0.064483689607</v>
      </c>
      <c r="AN466" s="1">
        <v>0</v>
      </c>
      <c r="AP466" s="1">
        <v>0</v>
      </c>
      <c r="AR466" s="1">
        <v>0</v>
      </c>
      <c r="AT466" s="1">
        <v>0</v>
      </c>
      <c r="AV466" s="1">
        <v>0.020926071591</v>
      </c>
      <c r="AX466" s="1">
        <v>0</v>
      </c>
      <c r="AZ466" s="1">
        <v>0</v>
      </c>
      <c r="BB466" s="27">
        <v>-13.431403981962</v>
      </c>
      <c r="BD466" s="45">
        <v>0.5</v>
      </c>
      <c r="BF466" s="42">
        <v>1.088834197299</v>
      </c>
    </row>
    <row r="467" spans="1:58" ht="12.75">
      <c r="A467" t="s">
        <v>379</v>
      </c>
      <c r="B467" t="s">
        <v>795</v>
      </c>
      <c r="D467" s="1">
        <v>3.83696863971</v>
      </c>
      <c r="F467" s="1">
        <v>1.65374414085</v>
      </c>
      <c r="H467" s="1">
        <v>0</v>
      </c>
      <c r="J467" s="1">
        <v>1.456534946601</v>
      </c>
      <c r="L467" s="1">
        <v>0</v>
      </c>
      <c r="N467" s="1">
        <v>0.164853996617</v>
      </c>
      <c r="P467" s="1">
        <v>0</v>
      </c>
      <c r="R467" s="1">
        <v>0</v>
      </c>
      <c r="T467" s="1">
        <v>0.032355197631</v>
      </c>
      <c r="V467" s="1">
        <v>0</v>
      </c>
      <c r="X467" s="1">
        <v>0</v>
      </c>
      <c r="Z467" s="1">
        <v>0</v>
      </c>
      <c r="AB467" s="27">
        <v>0</v>
      </c>
      <c r="AD467" s="1">
        <v>2.18322449886</v>
      </c>
      <c r="AF467" s="1">
        <v>0</v>
      </c>
      <c r="AH467" s="1">
        <v>2.039664951406</v>
      </c>
      <c r="AJ467" s="1">
        <v>0</v>
      </c>
      <c r="AL467" s="1">
        <v>0.119642721712</v>
      </c>
      <c r="AN467" s="1">
        <v>0</v>
      </c>
      <c r="AP467" s="1">
        <v>0</v>
      </c>
      <c r="AR467" s="1">
        <v>0</v>
      </c>
      <c r="AT467" s="1">
        <v>0</v>
      </c>
      <c r="AV467" s="1">
        <v>0.023916825742000002</v>
      </c>
      <c r="AX467" s="1">
        <v>0</v>
      </c>
      <c r="AZ467" s="1">
        <v>0</v>
      </c>
      <c r="BB467" s="27">
        <v>-17.462019751354003</v>
      </c>
      <c r="BD467" s="45">
        <v>0.5</v>
      </c>
      <c r="BF467" s="42">
        <v>2.019482661446</v>
      </c>
    </row>
    <row r="468" spans="1:58" ht="12.75">
      <c r="A468" t="s">
        <v>380</v>
      </c>
      <c r="B468" t="s">
        <v>796</v>
      </c>
      <c r="D468" s="1">
        <v>2.9623390279549997</v>
      </c>
      <c r="F468" s="1">
        <v>1.266045259113</v>
      </c>
      <c r="H468" s="1">
        <v>0</v>
      </c>
      <c r="J468" s="1">
        <v>1.151511295192</v>
      </c>
      <c r="L468" s="1">
        <v>0</v>
      </c>
      <c r="N468" s="1">
        <v>0.066415048576</v>
      </c>
      <c r="P468" s="1">
        <v>0</v>
      </c>
      <c r="R468" s="1">
        <v>0</v>
      </c>
      <c r="T468" s="1">
        <v>0.048118915345</v>
      </c>
      <c r="V468" s="1">
        <v>0</v>
      </c>
      <c r="X468" s="1">
        <v>0</v>
      </c>
      <c r="Z468" s="1">
        <v>0</v>
      </c>
      <c r="AB468" s="27">
        <v>0</v>
      </c>
      <c r="AD468" s="1">
        <v>1.6962937688420001</v>
      </c>
      <c r="AF468" s="1">
        <v>0</v>
      </c>
      <c r="AH468" s="1">
        <v>1.612523774615</v>
      </c>
      <c r="AJ468" s="1">
        <v>0</v>
      </c>
      <c r="AL468" s="1">
        <v>0.04820069478</v>
      </c>
      <c r="AN468" s="1">
        <v>0</v>
      </c>
      <c r="AP468" s="1">
        <v>0</v>
      </c>
      <c r="AR468" s="1">
        <v>0</v>
      </c>
      <c r="AT468" s="1">
        <v>0</v>
      </c>
      <c r="AV468" s="1">
        <v>0.035569299447</v>
      </c>
      <c r="AX468" s="1">
        <v>0</v>
      </c>
      <c r="AZ468" s="1">
        <v>0</v>
      </c>
      <c r="BB468" s="27">
        <v>-15.947378213399</v>
      </c>
      <c r="BD468" s="45">
        <v>0.5</v>
      </c>
      <c r="BF468" s="42">
        <v>1.569071736179</v>
      </c>
    </row>
    <row r="469" spans="1:58" ht="12.75">
      <c r="A469" t="s">
        <v>381</v>
      </c>
      <c r="B469" t="s">
        <v>797</v>
      </c>
      <c r="D469" s="1">
        <v>3.0862676903320003</v>
      </c>
      <c r="F469" s="1">
        <v>1.3209985133539999</v>
      </c>
      <c r="H469" s="1">
        <v>0</v>
      </c>
      <c r="J469" s="1">
        <v>1.195032295288</v>
      </c>
      <c r="L469" s="1">
        <v>0</v>
      </c>
      <c r="N469" s="1">
        <v>0.09765697714800001</v>
      </c>
      <c r="P469" s="1">
        <v>0</v>
      </c>
      <c r="R469" s="1">
        <v>0</v>
      </c>
      <c r="T469" s="1">
        <v>0.028309240919</v>
      </c>
      <c r="V469" s="1">
        <v>0</v>
      </c>
      <c r="X469" s="1">
        <v>0</v>
      </c>
      <c r="Z469" s="1">
        <v>0</v>
      </c>
      <c r="AB469" s="27">
        <v>0</v>
      </c>
      <c r="AD469" s="1">
        <v>1.765269176978</v>
      </c>
      <c r="AF469" s="1">
        <v>0</v>
      </c>
      <c r="AH469" s="1">
        <v>1.6734685935170002</v>
      </c>
      <c r="AJ469" s="1">
        <v>0</v>
      </c>
      <c r="AL469" s="1">
        <v>0.07087451187</v>
      </c>
      <c r="AN469" s="1">
        <v>0</v>
      </c>
      <c r="AP469" s="1">
        <v>0</v>
      </c>
      <c r="AR469" s="1">
        <v>0</v>
      </c>
      <c r="AT469" s="1">
        <v>0</v>
      </c>
      <c r="AV469" s="1">
        <v>0.020926071591</v>
      </c>
      <c r="AX469" s="1">
        <v>0</v>
      </c>
      <c r="AZ469" s="1">
        <v>0</v>
      </c>
      <c r="BB469" s="27">
        <v>-14.214615324153</v>
      </c>
      <c r="BD469" s="45">
        <v>0.5</v>
      </c>
      <c r="BF469" s="42">
        <v>1.6328739887039998</v>
      </c>
    </row>
    <row r="470" spans="1:58" ht="12.75">
      <c r="A470" t="s">
        <v>382</v>
      </c>
      <c r="B470" t="s">
        <v>798</v>
      </c>
      <c r="D470" s="1">
        <v>2.522558302146</v>
      </c>
      <c r="F470" s="1">
        <v>1.087199301698</v>
      </c>
      <c r="H470" s="1">
        <v>0</v>
      </c>
      <c r="J470" s="1">
        <v>0.957514685163</v>
      </c>
      <c r="L470" s="1">
        <v>0</v>
      </c>
      <c r="N470" s="1">
        <v>0.101375375616</v>
      </c>
      <c r="P470" s="1">
        <v>0</v>
      </c>
      <c r="R470" s="1">
        <v>0</v>
      </c>
      <c r="T470" s="1">
        <v>0.028309240919</v>
      </c>
      <c r="V470" s="1">
        <v>0</v>
      </c>
      <c r="X470" s="1">
        <v>0</v>
      </c>
      <c r="Z470" s="1">
        <v>0</v>
      </c>
      <c r="AB470" s="27">
        <v>0</v>
      </c>
      <c r="AD470" s="1">
        <v>1.4353590004469998</v>
      </c>
      <c r="AF470" s="1">
        <v>0</v>
      </c>
      <c r="AH470" s="1">
        <v>1.340859790794</v>
      </c>
      <c r="AJ470" s="1">
        <v>0</v>
      </c>
      <c r="AL470" s="1">
        <v>0.073573138063</v>
      </c>
      <c r="AN470" s="1">
        <v>0</v>
      </c>
      <c r="AP470" s="1">
        <v>0</v>
      </c>
      <c r="AR470" s="1">
        <v>0</v>
      </c>
      <c r="AT470" s="1">
        <v>0</v>
      </c>
      <c r="AV470" s="1">
        <v>0.020926071591</v>
      </c>
      <c r="AX470" s="1">
        <v>0</v>
      </c>
      <c r="AZ470" s="1">
        <v>0</v>
      </c>
      <c r="BB470" s="27">
        <v>-12.288945518532001</v>
      </c>
      <c r="BD470" s="45">
        <v>0.5</v>
      </c>
      <c r="BF470" s="42">
        <v>1.3277070754140001</v>
      </c>
    </row>
    <row r="471" spans="1:58" ht="12.75">
      <c r="A471" t="s">
        <v>383</v>
      </c>
      <c r="B471" t="s">
        <v>799</v>
      </c>
      <c r="D471" s="1">
        <v>2.427503358494</v>
      </c>
      <c r="F471" s="1">
        <v>1.092103933291</v>
      </c>
      <c r="H471" s="1">
        <v>0</v>
      </c>
      <c r="J471" s="1">
        <v>0.883956394913</v>
      </c>
      <c r="L471" s="1">
        <v>0</v>
      </c>
      <c r="N471" s="1">
        <v>0.10557529745899999</v>
      </c>
      <c r="P471" s="1">
        <v>0</v>
      </c>
      <c r="R471" s="1">
        <v>0</v>
      </c>
      <c r="T471" s="1">
        <v>0.028309240919</v>
      </c>
      <c r="V471" s="1">
        <v>0</v>
      </c>
      <c r="X471" s="1">
        <v>0</v>
      </c>
      <c r="Z471" s="1">
        <v>0</v>
      </c>
      <c r="AB471" s="27">
        <v>0.074263</v>
      </c>
      <c r="AD471" s="1">
        <v>1.335399425203</v>
      </c>
      <c r="AF471" s="1">
        <v>0</v>
      </c>
      <c r="AH471" s="1">
        <v>1.237852123961</v>
      </c>
      <c r="AJ471" s="1">
        <v>0</v>
      </c>
      <c r="AL471" s="1">
        <v>0.076621229651</v>
      </c>
      <c r="AN471" s="1">
        <v>0</v>
      </c>
      <c r="AP471" s="1">
        <v>0</v>
      </c>
      <c r="AR471" s="1">
        <v>0</v>
      </c>
      <c r="AT471" s="1">
        <v>0</v>
      </c>
      <c r="AV471" s="1">
        <v>0.020926071591</v>
      </c>
      <c r="AX471" s="1">
        <v>0</v>
      </c>
      <c r="AZ471" s="1">
        <v>0</v>
      </c>
      <c r="BB471" s="27">
        <v>-7.1012001093979995</v>
      </c>
      <c r="BD471" s="45">
        <v>0.5</v>
      </c>
      <c r="BF471" s="42">
        <v>1.2352444683119999</v>
      </c>
    </row>
    <row r="472" spans="1:58" ht="12.75">
      <c r="A472" t="s">
        <v>384</v>
      </c>
      <c r="B472" t="s">
        <v>800</v>
      </c>
      <c r="D472" s="1">
        <v>3.3053854072099997</v>
      </c>
      <c r="F472" s="1">
        <v>1.472598904999</v>
      </c>
      <c r="H472" s="1">
        <v>0</v>
      </c>
      <c r="J472" s="1">
        <v>1.227743263521</v>
      </c>
      <c r="L472" s="1">
        <v>0</v>
      </c>
      <c r="N472" s="1">
        <v>0.12757140055900001</v>
      </c>
      <c r="P472" s="1">
        <v>0</v>
      </c>
      <c r="R472" s="1">
        <v>0</v>
      </c>
      <c r="T472" s="1">
        <v>0.028309240919</v>
      </c>
      <c r="V472" s="1">
        <v>0</v>
      </c>
      <c r="X472" s="1">
        <v>0</v>
      </c>
      <c r="Z472" s="1">
        <v>0</v>
      </c>
      <c r="AB472" s="27">
        <v>0.088975</v>
      </c>
      <c r="AD472" s="1">
        <v>1.8327865022110001</v>
      </c>
      <c r="AF472" s="1">
        <v>0</v>
      </c>
      <c r="AH472" s="1">
        <v>1.7192755379959999</v>
      </c>
      <c r="AJ472" s="1">
        <v>0</v>
      </c>
      <c r="AL472" s="1">
        <v>0.092584892624</v>
      </c>
      <c r="AN472" s="1">
        <v>0</v>
      </c>
      <c r="AP472" s="1">
        <v>0</v>
      </c>
      <c r="AR472" s="1">
        <v>0</v>
      </c>
      <c r="AT472" s="1">
        <v>0</v>
      </c>
      <c r="AV472" s="1">
        <v>0.020926071591</v>
      </c>
      <c r="AX472" s="1">
        <v>0</v>
      </c>
      <c r="AZ472" s="1">
        <v>0</v>
      </c>
      <c r="BB472" s="27">
        <v>-12.694957748780999</v>
      </c>
      <c r="BD472" s="45">
        <v>0.5</v>
      </c>
      <c r="BF472" s="42">
        <v>1.695327514545</v>
      </c>
    </row>
    <row r="473" spans="1:58" ht="12.75">
      <c r="A473" t="s">
        <v>385</v>
      </c>
      <c r="B473" t="s">
        <v>801</v>
      </c>
      <c r="D473" s="1">
        <v>3.4255850837810002</v>
      </c>
      <c r="F473" s="1">
        <v>1.4720116200600002</v>
      </c>
      <c r="H473" s="1">
        <v>0</v>
      </c>
      <c r="J473" s="1">
        <v>1.311465227516</v>
      </c>
      <c r="L473" s="1">
        <v>0</v>
      </c>
      <c r="N473" s="1">
        <v>0.120309336056</v>
      </c>
      <c r="P473" s="1">
        <v>0</v>
      </c>
      <c r="R473" s="1">
        <v>0</v>
      </c>
      <c r="T473" s="1">
        <v>0.040237056488</v>
      </c>
      <c r="V473" s="1">
        <v>0</v>
      </c>
      <c r="X473" s="1">
        <v>0</v>
      </c>
      <c r="Z473" s="1">
        <v>0</v>
      </c>
      <c r="AB473" s="27">
        <v>0</v>
      </c>
      <c r="AD473" s="1">
        <v>1.9535734637209998</v>
      </c>
      <c r="AF473" s="1">
        <v>0</v>
      </c>
      <c r="AH473" s="1">
        <v>1.8365159488929998</v>
      </c>
      <c r="AJ473" s="1">
        <v>0</v>
      </c>
      <c r="AL473" s="1">
        <v>0.08731445223300001</v>
      </c>
      <c r="AN473" s="1">
        <v>0</v>
      </c>
      <c r="AP473" s="1">
        <v>0</v>
      </c>
      <c r="AR473" s="1">
        <v>0</v>
      </c>
      <c r="AT473" s="1">
        <v>0</v>
      </c>
      <c r="AV473" s="1">
        <v>0.029743062594999998</v>
      </c>
      <c r="AX473" s="1">
        <v>0</v>
      </c>
      <c r="AZ473" s="1">
        <v>0</v>
      </c>
      <c r="BB473" s="27">
        <v>-15.702820698756</v>
      </c>
      <c r="BD473" s="45">
        <v>0.5</v>
      </c>
      <c r="BF473" s="42">
        <v>1.8070554539419998</v>
      </c>
    </row>
    <row r="475" ht="12.75">
      <c r="B475" t="s">
        <v>802</v>
      </c>
    </row>
    <row r="476" spans="1:58" ht="12.75">
      <c r="A476" t="s">
        <v>386</v>
      </c>
      <c r="B476" t="s">
        <v>803</v>
      </c>
      <c r="D476" s="1">
        <v>3.105515155564</v>
      </c>
      <c r="F476" s="1">
        <v>1.346847910863</v>
      </c>
      <c r="H476" s="1">
        <v>0</v>
      </c>
      <c r="J476" s="1">
        <v>1.205396622155</v>
      </c>
      <c r="L476" s="1">
        <v>0</v>
      </c>
      <c r="N476" s="1">
        <v>0.064441091076</v>
      </c>
      <c r="P476" s="1">
        <v>0</v>
      </c>
      <c r="R476" s="1">
        <v>0</v>
      </c>
      <c r="T476" s="1">
        <v>0.032355197631</v>
      </c>
      <c r="V476" s="1">
        <v>0</v>
      </c>
      <c r="X476" s="1">
        <v>0</v>
      </c>
      <c r="Z476" s="1">
        <v>0</v>
      </c>
      <c r="AB476" s="27">
        <v>0.044655</v>
      </c>
      <c r="AD476" s="1">
        <v>1.7586672447009999</v>
      </c>
      <c r="AF476" s="1">
        <v>0</v>
      </c>
      <c r="AH476" s="1">
        <v>1.68798232304</v>
      </c>
      <c r="AJ476" s="1">
        <v>0</v>
      </c>
      <c r="AL476" s="1">
        <v>0.046768095919</v>
      </c>
      <c r="AN476" s="1">
        <v>0</v>
      </c>
      <c r="AP476" s="1">
        <v>0</v>
      </c>
      <c r="AR476" s="1">
        <v>0</v>
      </c>
      <c r="AT476" s="1">
        <v>0</v>
      </c>
      <c r="AV476" s="1">
        <v>0.023916825742000002</v>
      </c>
      <c r="AX476" s="1">
        <v>0</v>
      </c>
      <c r="AZ476" s="1">
        <v>0</v>
      </c>
      <c r="BB476" s="27">
        <v>-14.649297625981</v>
      </c>
      <c r="BD476" s="45">
        <v>0.5</v>
      </c>
      <c r="BF476" s="42">
        <v>1.626767201349</v>
      </c>
    </row>
    <row r="477" spans="1:58" ht="12.75">
      <c r="A477" t="s">
        <v>387</v>
      </c>
      <c r="B477" t="s">
        <v>804</v>
      </c>
      <c r="D477" s="1">
        <v>5.947955364547999</v>
      </c>
      <c r="F477" s="1">
        <v>2.5693521675359996</v>
      </c>
      <c r="H477" s="1">
        <v>0</v>
      </c>
      <c r="J477" s="1">
        <v>2.329371508911</v>
      </c>
      <c r="L477" s="1">
        <v>0</v>
      </c>
      <c r="N477" s="1">
        <v>0.11574495580199999</v>
      </c>
      <c r="P477" s="1">
        <v>0</v>
      </c>
      <c r="R477" s="1">
        <v>0</v>
      </c>
      <c r="T477" s="1">
        <v>0.044177702824</v>
      </c>
      <c r="V477" s="1">
        <v>0</v>
      </c>
      <c r="X477" s="1">
        <v>0</v>
      </c>
      <c r="Z477" s="1">
        <v>0</v>
      </c>
      <c r="AB477" s="27">
        <v>0.080058</v>
      </c>
      <c r="AD477" s="1">
        <v>3.378603197011</v>
      </c>
      <c r="AF477" s="1">
        <v>0</v>
      </c>
      <c r="AH477" s="1">
        <v>3.26194537015</v>
      </c>
      <c r="AJ477" s="1">
        <v>0</v>
      </c>
      <c r="AL477" s="1">
        <v>0.084001855101</v>
      </c>
      <c r="AN477" s="1">
        <v>0</v>
      </c>
      <c r="AP477" s="1">
        <v>0</v>
      </c>
      <c r="AR477" s="1">
        <v>0</v>
      </c>
      <c r="AT477" s="1">
        <v>0</v>
      </c>
      <c r="AV477" s="1">
        <v>0.03265597176</v>
      </c>
      <c r="AX477" s="1">
        <v>0</v>
      </c>
      <c r="AZ477" s="1">
        <v>0</v>
      </c>
      <c r="BB477" s="27">
        <v>-9.898094413474999</v>
      </c>
      <c r="BD477" s="45">
        <v>0.5</v>
      </c>
      <c r="BF477" s="42">
        <v>3.1252079572350002</v>
      </c>
    </row>
    <row r="478" spans="1:58" ht="12.75">
      <c r="A478" t="s">
        <v>388</v>
      </c>
      <c r="B478" t="s">
        <v>805</v>
      </c>
      <c r="D478" s="1">
        <v>3.90971526857</v>
      </c>
      <c r="F478" s="1">
        <v>1.700134015737</v>
      </c>
      <c r="H478" s="1">
        <v>0</v>
      </c>
      <c r="J478" s="1">
        <v>1.511567911192</v>
      </c>
      <c r="L478" s="1">
        <v>0</v>
      </c>
      <c r="N478" s="1">
        <v>0.08695504805700001</v>
      </c>
      <c r="P478" s="1">
        <v>0</v>
      </c>
      <c r="R478" s="1">
        <v>0</v>
      </c>
      <c r="T478" s="1">
        <v>0.040237056488</v>
      </c>
      <c r="V478" s="1">
        <v>0</v>
      </c>
      <c r="X478" s="1">
        <v>0</v>
      </c>
      <c r="Z478" s="1">
        <v>0</v>
      </c>
      <c r="AB478" s="27">
        <v>0.061374</v>
      </c>
      <c r="AD478" s="1">
        <v>2.209581252833</v>
      </c>
      <c r="AF478" s="1">
        <v>0</v>
      </c>
      <c r="AH478" s="1">
        <v>2.116730599099</v>
      </c>
      <c r="AJ478" s="1">
        <v>0</v>
      </c>
      <c r="AL478" s="1">
        <v>0.063107591139</v>
      </c>
      <c r="AN478" s="1">
        <v>0</v>
      </c>
      <c r="AP478" s="1">
        <v>0</v>
      </c>
      <c r="AR478" s="1">
        <v>0</v>
      </c>
      <c r="AT478" s="1">
        <v>0</v>
      </c>
      <c r="AV478" s="1">
        <v>0.029743062594999998</v>
      </c>
      <c r="AX478" s="1">
        <v>0</v>
      </c>
      <c r="AZ478" s="1">
        <v>0</v>
      </c>
      <c r="BB478" s="27">
        <v>-13.769791802383</v>
      </c>
      <c r="BD478" s="45">
        <v>0.5</v>
      </c>
      <c r="BF478" s="42">
        <v>2.0438626588699997</v>
      </c>
    </row>
    <row r="479" spans="1:58" ht="12.75">
      <c r="A479" t="s">
        <v>389</v>
      </c>
      <c r="B479" t="s">
        <v>806</v>
      </c>
      <c r="D479" s="1">
        <v>4.050912754002</v>
      </c>
      <c r="F479" s="1">
        <v>1.790033830269</v>
      </c>
      <c r="H479" s="1">
        <v>0</v>
      </c>
      <c r="J479" s="1">
        <v>1.53471758908</v>
      </c>
      <c r="L479" s="1">
        <v>0</v>
      </c>
      <c r="N479" s="1">
        <v>0.096913643459</v>
      </c>
      <c r="P479" s="1">
        <v>0</v>
      </c>
      <c r="R479" s="1">
        <v>0</v>
      </c>
      <c r="T479" s="1">
        <v>0.056000774201</v>
      </c>
      <c r="V479" s="1">
        <v>0</v>
      </c>
      <c r="X479" s="1">
        <v>0</v>
      </c>
      <c r="Z479" s="1">
        <v>0.035081823529</v>
      </c>
      <c r="AB479" s="27">
        <v>0.06732</v>
      </c>
      <c r="AD479" s="1">
        <v>2.2608789237330003</v>
      </c>
      <c r="AF479" s="1">
        <v>0</v>
      </c>
      <c r="AH479" s="1">
        <v>2.149148349689</v>
      </c>
      <c r="AJ479" s="1">
        <v>0</v>
      </c>
      <c r="AL479" s="1">
        <v>0.070335037745</v>
      </c>
      <c r="AN479" s="1">
        <v>0</v>
      </c>
      <c r="AP479" s="1">
        <v>0</v>
      </c>
      <c r="AR479" s="1">
        <v>0</v>
      </c>
      <c r="AT479" s="1">
        <v>0</v>
      </c>
      <c r="AV479" s="1">
        <v>0.041395536299</v>
      </c>
      <c r="AX479" s="1">
        <v>0</v>
      </c>
      <c r="AZ479" s="1">
        <v>0</v>
      </c>
      <c r="BB479" s="27">
        <v>-18.748105586108</v>
      </c>
      <c r="BD479" s="45">
        <v>0.5</v>
      </c>
      <c r="BF479" s="42">
        <v>2.0913130044529997</v>
      </c>
    </row>
    <row r="480" spans="1:58" ht="12.75">
      <c r="A480" t="s">
        <v>390</v>
      </c>
      <c r="B480" t="s">
        <v>807</v>
      </c>
      <c r="D480" s="1">
        <v>5.55816322069</v>
      </c>
      <c r="F480" s="1">
        <v>2.403645937698</v>
      </c>
      <c r="H480" s="1">
        <v>0</v>
      </c>
      <c r="J480" s="1">
        <v>2.174311550624</v>
      </c>
      <c r="L480" s="1">
        <v>0</v>
      </c>
      <c r="N480" s="1">
        <v>0.11276700764900001</v>
      </c>
      <c r="P480" s="1">
        <v>0</v>
      </c>
      <c r="R480" s="1">
        <v>0</v>
      </c>
      <c r="T480" s="1">
        <v>0.037703379426</v>
      </c>
      <c r="V480" s="1">
        <v>0</v>
      </c>
      <c r="X480" s="1">
        <v>0</v>
      </c>
      <c r="Z480" s="1">
        <v>0</v>
      </c>
      <c r="AB480" s="27">
        <v>0.078864</v>
      </c>
      <c r="AD480" s="1">
        <v>3.1545172829920003</v>
      </c>
      <c r="AF480" s="1">
        <v>0</v>
      </c>
      <c r="AH480" s="1">
        <v>3.0448064933779997</v>
      </c>
      <c r="AJ480" s="1">
        <v>0</v>
      </c>
      <c r="AL480" s="1">
        <v>0.08184061042700001</v>
      </c>
      <c r="AN480" s="1">
        <v>0</v>
      </c>
      <c r="AP480" s="1">
        <v>0</v>
      </c>
      <c r="AR480" s="1">
        <v>0</v>
      </c>
      <c r="AT480" s="1">
        <v>0</v>
      </c>
      <c r="AV480" s="1">
        <v>0.027870179187</v>
      </c>
      <c r="AX480" s="1">
        <v>0</v>
      </c>
      <c r="AZ480" s="1">
        <v>0</v>
      </c>
      <c r="BB480" s="27">
        <v>-23.076764766697</v>
      </c>
      <c r="BD480" s="45">
        <v>0.5</v>
      </c>
      <c r="BF480" s="42">
        <v>2.917928486768</v>
      </c>
    </row>
    <row r="482" ht="12.75">
      <c r="B482" t="s">
        <v>808</v>
      </c>
    </row>
    <row r="483" spans="1:58" ht="12.75">
      <c r="A483" t="s">
        <v>391</v>
      </c>
      <c r="B483" t="s">
        <v>809</v>
      </c>
      <c r="D483" s="1">
        <v>2.8935600533329997</v>
      </c>
      <c r="F483" s="1">
        <v>1.276290726229</v>
      </c>
      <c r="H483" s="1">
        <v>0</v>
      </c>
      <c r="J483" s="1">
        <v>1.0917056223180002</v>
      </c>
      <c r="L483" s="1">
        <v>0</v>
      </c>
      <c r="N483" s="1">
        <v>0.088980906279</v>
      </c>
      <c r="P483" s="1">
        <v>0</v>
      </c>
      <c r="R483" s="1">
        <v>0</v>
      </c>
      <c r="T483" s="1">
        <v>0.032355197631</v>
      </c>
      <c r="V483" s="1">
        <v>0</v>
      </c>
      <c r="X483" s="1">
        <v>0</v>
      </c>
      <c r="Z483" s="1">
        <v>0</v>
      </c>
      <c r="AB483" s="27">
        <v>0.063249</v>
      </c>
      <c r="AD483" s="1">
        <v>1.617269327104</v>
      </c>
      <c r="AF483" s="1">
        <v>0</v>
      </c>
      <c r="AH483" s="1">
        <v>1.528774644433</v>
      </c>
      <c r="AJ483" s="1">
        <v>0</v>
      </c>
      <c r="AL483" s="1">
        <v>0.064577856929</v>
      </c>
      <c r="AN483" s="1">
        <v>0</v>
      </c>
      <c r="AP483" s="1">
        <v>0</v>
      </c>
      <c r="AR483" s="1">
        <v>0</v>
      </c>
      <c r="AT483" s="1">
        <v>0</v>
      </c>
      <c r="AV483" s="1">
        <v>0.023916825742000002</v>
      </c>
      <c r="AX483" s="1">
        <v>0</v>
      </c>
      <c r="AZ483" s="1">
        <v>0</v>
      </c>
      <c r="BB483" s="27">
        <v>-5.203013415874</v>
      </c>
      <c r="BD483" s="45">
        <v>0.5</v>
      </c>
      <c r="BF483" s="42">
        <v>1.4959741275710001</v>
      </c>
    </row>
    <row r="484" spans="1:58" ht="12.75">
      <c r="A484" t="s">
        <v>392</v>
      </c>
      <c r="B484" t="s">
        <v>810</v>
      </c>
      <c r="D484" s="1">
        <v>5.951903907819</v>
      </c>
      <c r="F484" s="1">
        <v>2.59437852471</v>
      </c>
      <c r="H484" s="1">
        <v>0</v>
      </c>
      <c r="J484" s="1">
        <v>2.294500886391</v>
      </c>
      <c r="L484" s="1">
        <v>0</v>
      </c>
      <c r="N484" s="1">
        <v>0.141943864118</v>
      </c>
      <c r="P484" s="1">
        <v>0</v>
      </c>
      <c r="R484" s="1">
        <v>0</v>
      </c>
      <c r="T484" s="1">
        <v>0.056000774201</v>
      </c>
      <c r="V484" s="1">
        <v>0</v>
      </c>
      <c r="X484" s="1">
        <v>0</v>
      </c>
      <c r="Z484" s="1">
        <v>0</v>
      </c>
      <c r="AB484" s="27">
        <v>0.101933</v>
      </c>
      <c r="AD484" s="1">
        <v>3.357525383108</v>
      </c>
      <c r="AF484" s="1">
        <v>0</v>
      </c>
      <c r="AH484" s="1">
        <v>3.21311414454</v>
      </c>
      <c r="AJ484" s="1">
        <v>0</v>
      </c>
      <c r="AL484" s="1">
        <v>0.103015702269</v>
      </c>
      <c r="AN484" s="1">
        <v>0</v>
      </c>
      <c r="AP484" s="1">
        <v>0</v>
      </c>
      <c r="AR484" s="1">
        <v>0</v>
      </c>
      <c r="AT484" s="1">
        <v>0</v>
      </c>
      <c r="AV484" s="1">
        <v>0.041395536299</v>
      </c>
      <c r="AX484" s="1">
        <v>0</v>
      </c>
      <c r="AZ484" s="1">
        <v>0</v>
      </c>
      <c r="BB484" s="27">
        <v>-8.821303851306</v>
      </c>
      <c r="BD484" s="45">
        <v>0.5</v>
      </c>
      <c r="BF484" s="42">
        <v>3.105710979375</v>
      </c>
    </row>
    <row r="485" spans="1:58" ht="12.75">
      <c r="A485" t="s">
        <v>393</v>
      </c>
      <c r="B485" t="s">
        <v>811</v>
      </c>
      <c r="D485" s="1">
        <v>3.633984548986</v>
      </c>
      <c r="F485" s="1">
        <v>1.573079667904</v>
      </c>
      <c r="H485" s="1">
        <v>0</v>
      </c>
      <c r="J485" s="1">
        <v>1.385222568031</v>
      </c>
      <c r="L485" s="1">
        <v>0</v>
      </c>
      <c r="N485" s="1">
        <v>0.101799231521</v>
      </c>
      <c r="P485" s="1">
        <v>0</v>
      </c>
      <c r="R485" s="1">
        <v>0</v>
      </c>
      <c r="T485" s="1">
        <v>0.063882633058</v>
      </c>
      <c r="V485" s="1">
        <v>0</v>
      </c>
      <c r="X485" s="1">
        <v>0</v>
      </c>
      <c r="Z485" s="1">
        <v>0.022175235294</v>
      </c>
      <c r="AB485" s="27">
        <v>0</v>
      </c>
      <c r="AD485" s="1">
        <v>2.060904881082</v>
      </c>
      <c r="AF485" s="1">
        <v>0</v>
      </c>
      <c r="AH485" s="1">
        <v>1.9398023566159999</v>
      </c>
      <c r="AJ485" s="1">
        <v>0</v>
      </c>
      <c r="AL485" s="1">
        <v>0.073880751315</v>
      </c>
      <c r="AN485" s="1">
        <v>0</v>
      </c>
      <c r="AP485" s="1">
        <v>0</v>
      </c>
      <c r="AR485" s="1">
        <v>0</v>
      </c>
      <c r="AT485" s="1">
        <v>0</v>
      </c>
      <c r="AV485" s="1">
        <v>0.047221773151</v>
      </c>
      <c r="AX485" s="1">
        <v>0</v>
      </c>
      <c r="AZ485" s="1">
        <v>0</v>
      </c>
      <c r="BB485" s="27">
        <v>-15.42872032582</v>
      </c>
      <c r="BD485" s="45">
        <v>0.5</v>
      </c>
      <c r="BF485" s="42">
        <v>1.906337015001</v>
      </c>
    </row>
    <row r="486" spans="1:58" ht="12.75">
      <c r="A486" t="s">
        <v>394</v>
      </c>
      <c r="B486" t="s">
        <v>812</v>
      </c>
      <c r="D486" s="1">
        <v>5.870225951639</v>
      </c>
      <c r="F486" s="1">
        <v>2.536280398278</v>
      </c>
      <c r="H486" s="1">
        <v>0</v>
      </c>
      <c r="J486" s="1">
        <v>2.287101567884</v>
      </c>
      <c r="L486" s="1">
        <v>0</v>
      </c>
      <c r="N486" s="1">
        <v>0.09884435035599999</v>
      </c>
      <c r="P486" s="1">
        <v>0</v>
      </c>
      <c r="R486" s="1">
        <v>0</v>
      </c>
      <c r="T486" s="1">
        <v>0.080434480039</v>
      </c>
      <c r="V486" s="1">
        <v>0</v>
      </c>
      <c r="X486" s="1">
        <v>0</v>
      </c>
      <c r="Z486" s="1">
        <v>0</v>
      </c>
      <c r="AB486" s="27">
        <v>0.0699</v>
      </c>
      <c r="AD486" s="1">
        <v>3.333945553361</v>
      </c>
      <c r="AF486" s="1">
        <v>0</v>
      </c>
      <c r="AH486" s="1">
        <v>3.2027524771739997</v>
      </c>
      <c r="AJ486" s="1">
        <v>0</v>
      </c>
      <c r="AL486" s="1">
        <v>0.07173624749799999</v>
      </c>
      <c r="AN486" s="1">
        <v>0</v>
      </c>
      <c r="AP486" s="1">
        <v>0</v>
      </c>
      <c r="AR486" s="1">
        <v>0</v>
      </c>
      <c r="AT486" s="1">
        <v>0</v>
      </c>
      <c r="AV486" s="1">
        <v>0.059456828689</v>
      </c>
      <c r="AX486" s="1">
        <v>0</v>
      </c>
      <c r="AZ486" s="1">
        <v>0</v>
      </c>
      <c r="BB486" s="27">
        <v>-42.016116470399</v>
      </c>
      <c r="BD486" s="45">
        <v>0.5</v>
      </c>
      <c r="BF486" s="42">
        <v>3.0838996368590004</v>
      </c>
    </row>
    <row r="487" spans="1:58" ht="12.75">
      <c r="A487" t="s">
        <v>395</v>
      </c>
      <c r="B487" t="s">
        <v>813</v>
      </c>
      <c r="D487" s="1">
        <v>3.3869798229100003</v>
      </c>
      <c r="F487" s="1">
        <v>1.5088995460649999</v>
      </c>
      <c r="H487" s="1">
        <v>0</v>
      </c>
      <c r="J487" s="1">
        <v>1.248782784236</v>
      </c>
      <c r="L487" s="1">
        <v>0</v>
      </c>
      <c r="N487" s="1">
        <v>0.117166458938</v>
      </c>
      <c r="P487" s="1">
        <v>0</v>
      </c>
      <c r="R487" s="1">
        <v>0</v>
      </c>
      <c r="T487" s="1">
        <v>0.059941420536999995</v>
      </c>
      <c r="V487" s="1">
        <v>0</v>
      </c>
      <c r="X487" s="1">
        <v>0</v>
      </c>
      <c r="Z487" s="1">
        <v>0.001195882353</v>
      </c>
      <c r="AB487" s="27">
        <v>0.081813</v>
      </c>
      <c r="AD487" s="1">
        <v>1.878080276845</v>
      </c>
      <c r="AF487" s="1">
        <v>0</v>
      </c>
      <c r="AH487" s="1">
        <v>1.7487383209510001</v>
      </c>
      <c r="AJ487" s="1">
        <v>0</v>
      </c>
      <c r="AL487" s="1">
        <v>0.08503351043</v>
      </c>
      <c r="AN487" s="1">
        <v>0</v>
      </c>
      <c r="AP487" s="1">
        <v>0</v>
      </c>
      <c r="AR487" s="1">
        <v>0</v>
      </c>
      <c r="AT487" s="1">
        <v>0</v>
      </c>
      <c r="AV487" s="1">
        <v>0.044308445465</v>
      </c>
      <c r="AX487" s="1">
        <v>0</v>
      </c>
      <c r="AZ487" s="1">
        <v>0</v>
      </c>
      <c r="BB487" s="27">
        <v>-14.07239898118</v>
      </c>
      <c r="BD487" s="45">
        <v>0.5</v>
      </c>
      <c r="BF487" s="42">
        <v>1.737224256082</v>
      </c>
    </row>
    <row r="488" spans="1:58" ht="12.75">
      <c r="A488" t="s">
        <v>396</v>
      </c>
      <c r="B488" t="s">
        <v>814</v>
      </c>
      <c r="D488" s="1">
        <v>3.531048679575</v>
      </c>
      <c r="F488" s="1">
        <v>1.5704764222629999</v>
      </c>
      <c r="H488" s="1">
        <v>0</v>
      </c>
      <c r="J488" s="1">
        <v>1.310527876491</v>
      </c>
      <c r="L488" s="1">
        <v>0</v>
      </c>
      <c r="N488" s="1">
        <v>0.123733630427</v>
      </c>
      <c r="P488" s="1">
        <v>0</v>
      </c>
      <c r="R488" s="1">
        <v>0</v>
      </c>
      <c r="T488" s="1">
        <v>0.048118915345</v>
      </c>
      <c r="V488" s="1">
        <v>0</v>
      </c>
      <c r="X488" s="1">
        <v>0</v>
      </c>
      <c r="Z488" s="1">
        <v>0</v>
      </c>
      <c r="AB488" s="27">
        <v>0.088096</v>
      </c>
      <c r="AD488" s="1">
        <v>1.9605722573120001</v>
      </c>
      <c r="AF488" s="1">
        <v>0</v>
      </c>
      <c r="AH488" s="1">
        <v>1.83520332537</v>
      </c>
      <c r="AJ488" s="1">
        <v>0</v>
      </c>
      <c r="AL488" s="1">
        <v>0.089799632495</v>
      </c>
      <c r="AN488" s="1">
        <v>0</v>
      </c>
      <c r="AP488" s="1">
        <v>0</v>
      </c>
      <c r="AR488" s="1">
        <v>0</v>
      </c>
      <c r="AT488" s="1">
        <v>0</v>
      </c>
      <c r="AV488" s="1">
        <v>0.035569299447</v>
      </c>
      <c r="AX488" s="1">
        <v>0</v>
      </c>
      <c r="AZ488" s="1">
        <v>0</v>
      </c>
      <c r="BB488" s="27">
        <v>-14.990934939138</v>
      </c>
      <c r="BD488" s="45">
        <v>0.5</v>
      </c>
      <c r="BF488" s="42">
        <v>1.813529338014</v>
      </c>
    </row>
    <row r="489" spans="1:58" ht="12.75">
      <c r="A489" t="s">
        <v>397</v>
      </c>
      <c r="B489" t="s">
        <v>815</v>
      </c>
      <c r="D489" s="1">
        <v>4.408749955372</v>
      </c>
      <c r="F489" s="1">
        <v>1.944570681174</v>
      </c>
      <c r="H489" s="1">
        <v>0</v>
      </c>
      <c r="J489" s="1">
        <v>1.6524518095849998</v>
      </c>
      <c r="L489" s="1">
        <v>0</v>
      </c>
      <c r="N489" s="1">
        <v>0.120966745214</v>
      </c>
      <c r="P489" s="1">
        <v>0</v>
      </c>
      <c r="R489" s="1">
        <v>0</v>
      </c>
      <c r="T489" s="1">
        <v>0.084375126374</v>
      </c>
      <c r="V489" s="1">
        <v>0</v>
      </c>
      <c r="X489" s="1">
        <v>0</v>
      </c>
      <c r="Z489" s="1">
        <v>0</v>
      </c>
      <c r="AB489" s="27">
        <v>0.086777</v>
      </c>
      <c r="AD489" s="1">
        <v>2.464179274197</v>
      </c>
      <c r="AF489" s="1">
        <v>0</v>
      </c>
      <c r="AH489" s="1">
        <v>2.314017969677</v>
      </c>
      <c r="AJ489" s="1">
        <v>0</v>
      </c>
      <c r="AL489" s="1">
        <v>0.08779156666599999</v>
      </c>
      <c r="AN489" s="1">
        <v>0</v>
      </c>
      <c r="AP489" s="1">
        <v>0</v>
      </c>
      <c r="AR489" s="1">
        <v>0</v>
      </c>
      <c r="AT489" s="1">
        <v>0</v>
      </c>
      <c r="AV489" s="1">
        <v>0.062369737854</v>
      </c>
      <c r="AX489" s="1">
        <v>0</v>
      </c>
      <c r="AZ489" s="1">
        <v>0</v>
      </c>
      <c r="BB489" s="27">
        <v>-10.079307495941</v>
      </c>
      <c r="BD489" s="45">
        <v>0.5</v>
      </c>
      <c r="BF489" s="42">
        <v>2.2793658286330003</v>
      </c>
    </row>
    <row r="491" ht="12.75">
      <c r="B491" t="s">
        <v>816</v>
      </c>
    </row>
    <row r="492" spans="1:58" ht="12.75">
      <c r="A492" t="s">
        <v>272</v>
      </c>
      <c r="B492" t="s">
        <v>817</v>
      </c>
      <c r="D492" s="1">
        <v>2.818372021228</v>
      </c>
      <c r="F492" s="1">
        <v>1.220302655319</v>
      </c>
      <c r="H492" s="1">
        <v>0</v>
      </c>
      <c r="J492" s="1">
        <v>1.05480474997</v>
      </c>
      <c r="L492" s="1">
        <v>0</v>
      </c>
      <c r="N492" s="1">
        <v>0.101615272291</v>
      </c>
      <c r="P492" s="1">
        <v>0</v>
      </c>
      <c r="R492" s="1">
        <v>0</v>
      </c>
      <c r="T492" s="1">
        <v>0.063882633058</v>
      </c>
      <c r="V492" s="1">
        <v>0</v>
      </c>
      <c r="X492" s="1">
        <v>0</v>
      </c>
      <c r="Z492" s="1">
        <v>0</v>
      </c>
      <c r="AB492" s="27">
        <v>0</v>
      </c>
      <c r="AD492" s="1">
        <v>1.598069365909</v>
      </c>
      <c r="AF492" s="1">
        <v>0</v>
      </c>
      <c r="AH492" s="1">
        <v>1.477100349779</v>
      </c>
      <c r="AJ492" s="1">
        <v>0</v>
      </c>
      <c r="AL492" s="1">
        <v>0.07374724297799999</v>
      </c>
      <c r="AN492" s="1">
        <v>0</v>
      </c>
      <c r="AP492" s="1">
        <v>0</v>
      </c>
      <c r="AR492" s="1">
        <v>0</v>
      </c>
      <c r="AT492" s="1">
        <v>0</v>
      </c>
      <c r="AV492" s="1">
        <v>0.047221773151</v>
      </c>
      <c r="AX492" s="1">
        <v>0</v>
      </c>
      <c r="AZ492" s="1">
        <v>0</v>
      </c>
      <c r="BB492" s="27">
        <v>-9.260451428679001</v>
      </c>
      <c r="BD492" s="45">
        <v>0.5</v>
      </c>
      <c r="BF492" s="42">
        <v>1.478214163465</v>
      </c>
    </row>
    <row r="493" spans="1:58" ht="12.75">
      <c r="A493" t="s">
        <v>402</v>
      </c>
      <c r="B493" t="s">
        <v>818</v>
      </c>
      <c r="D493" s="1">
        <v>2.95013317546</v>
      </c>
      <c r="F493" s="1">
        <v>1.276833615868</v>
      </c>
      <c r="H493" s="1">
        <v>0</v>
      </c>
      <c r="J493" s="1">
        <v>1.134333085445</v>
      </c>
      <c r="L493" s="1">
        <v>0</v>
      </c>
      <c r="N493" s="1">
        <v>0.058244144745</v>
      </c>
      <c r="P493" s="1">
        <v>0</v>
      </c>
      <c r="R493" s="1">
        <v>0</v>
      </c>
      <c r="T493" s="1">
        <v>0.057577032736000004</v>
      </c>
      <c r="V493" s="1">
        <v>0</v>
      </c>
      <c r="X493" s="1">
        <v>0</v>
      </c>
      <c r="Z493" s="1">
        <v>0.026679352941</v>
      </c>
      <c r="AB493" s="27">
        <v>0</v>
      </c>
      <c r="AD493" s="1">
        <v>1.673299559593</v>
      </c>
      <c r="AF493" s="1">
        <v>0</v>
      </c>
      <c r="AH493" s="1">
        <v>1.5884681950139998</v>
      </c>
      <c r="AJ493" s="1">
        <v>0</v>
      </c>
      <c r="AL493" s="1">
        <v>0.042270664613</v>
      </c>
      <c r="AN493" s="1">
        <v>0</v>
      </c>
      <c r="AP493" s="1">
        <v>0</v>
      </c>
      <c r="AR493" s="1">
        <v>0</v>
      </c>
      <c r="AT493" s="1">
        <v>0</v>
      </c>
      <c r="AV493" s="1">
        <v>0.042560699965</v>
      </c>
      <c r="AX493" s="1">
        <v>0</v>
      </c>
      <c r="AZ493" s="1">
        <v>0</v>
      </c>
      <c r="BB493" s="27">
        <v>-4.8483978754049994</v>
      </c>
      <c r="BD493" s="45">
        <v>0.5</v>
      </c>
      <c r="BF493" s="42">
        <v>1.547802092623</v>
      </c>
    </row>
    <row r="494" spans="1:58" ht="12.75">
      <c r="A494" t="s">
        <v>273</v>
      </c>
      <c r="B494" t="s">
        <v>819</v>
      </c>
      <c r="D494" s="1">
        <v>3.58587928462</v>
      </c>
      <c r="F494" s="1">
        <v>1.566635379507</v>
      </c>
      <c r="H494" s="1">
        <v>0</v>
      </c>
      <c r="J494" s="1">
        <v>1.369302683718</v>
      </c>
      <c r="L494" s="1">
        <v>0</v>
      </c>
      <c r="N494" s="1">
        <v>0.083140921588</v>
      </c>
      <c r="P494" s="1">
        <v>0</v>
      </c>
      <c r="R494" s="1">
        <v>0</v>
      </c>
      <c r="T494" s="1">
        <v>0.056000774201</v>
      </c>
      <c r="V494" s="1">
        <v>0</v>
      </c>
      <c r="X494" s="1">
        <v>0</v>
      </c>
      <c r="Z494" s="1">
        <v>0</v>
      </c>
      <c r="AB494" s="27">
        <v>0.058191</v>
      </c>
      <c r="AD494" s="1">
        <v>2.019243905113</v>
      </c>
      <c r="AF494" s="1">
        <v>0</v>
      </c>
      <c r="AH494" s="1">
        <v>1.917508878425</v>
      </c>
      <c r="AJ494" s="1">
        <v>0</v>
      </c>
      <c r="AL494" s="1">
        <v>0.060339490389</v>
      </c>
      <c r="AN494" s="1">
        <v>0</v>
      </c>
      <c r="AP494" s="1">
        <v>0</v>
      </c>
      <c r="AR494" s="1">
        <v>0</v>
      </c>
      <c r="AT494" s="1">
        <v>0</v>
      </c>
      <c r="AV494" s="1">
        <v>0.041395536299</v>
      </c>
      <c r="AX494" s="1">
        <v>0</v>
      </c>
      <c r="AZ494" s="1">
        <v>0</v>
      </c>
      <c r="BB494" s="27">
        <v>-12.500404870472002</v>
      </c>
      <c r="BD494" s="45">
        <v>0.5</v>
      </c>
      <c r="BF494" s="42">
        <v>1.8678006122300002</v>
      </c>
    </row>
    <row r="495" spans="1:58" ht="12.75">
      <c r="A495" t="s">
        <v>274</v>
      </c>
      <c r="B495" t="s">
        <v>820</v>
      </c>
      <c r="D495" s="1">
        <v>4.2366116413479995</v>
      </c>
      <c r="F495" s="1">
        <v>1.843248791055</v>
      </c>
      <c r="H495" s="1">
        <v>0</v>
      </c>
      <c r="J495" s="1">
        <v>1.6208718343400002</v>
      </c>
      <c r="L495" s="1">
        <v>0</v>
      </c>
      <c r="N495" s="1">
        <v>0.077099100751</v>
      </c>
      <c r="P495" s="1">
        <v>0</v>
      </c>
      <c r="R495" s="1">
        <v>0</v>
      </c>
      <c r="T495" s="1">
        <v>0.091468855964</v>
      </c>
      <c r="V495" s="1">
        <v>0</v>
      </c>
      <c r="X495" s="1">
        <v>0</v>
      </c>
      <c r="Z495" s="1">
        <v>0</v>
      </c>
      <c r="AB495" s="27">
        <v>0.053809</v>
      </c>
      <c r="AD495" s="1">
        <v>2.393362850293</v>
      </c>
      <c r="AF495" s="1">
        <v>0</v>
      </c>
      <c r="AH495" s="1">
        <v>2.2697948160720003</v>
      </c>
      <c r="AJ495" s="1">
        <v>0</v>
      </c>
      <c r="AL495" s="1">
        <v>0.055954641347999996</v>
      </c>
      <c r="AN495" s="1">
        <v>0</v>
      </c>
      <c r="AP495" s="1">
        <v>0</v>
      </c>
      <c r="AR495" s="1">
        <v>0</v>
      </c>
      <c r="AT495" s="1">
        <v>0</v>
      </c>
      <c r="AV495" s="1">
        <v>0.06761339287399999</v>
      </c>
      <c r="AX495" s="1">
        <v>0</v>
      </c>
      <c r="AZ495" s="1">
        <v>0</v>
      </c>
      <c r="BB495" s="27">
        <v>-13.789748844213</v>
      </c>
      <c r="BD495" s="45">
        <v>0.5</v>
      </c>
      <c r="BF495" s="42">
        <v>2.213860636521</v>
      </c>
    </row>
    <row r="496" spans="1:58" ht="12.75">
      <c r="A496" t="s">
        <v>275</v>
      </c>
      <c r="B496" t="s">
        <v>821</v>
      </c>
      <c r="D496" s="1">
        <v>4.279981989578</v>
      </c>
      <c r="F496" s="1">
        <v>1.852683302598</v>
      </c>
      <c r="H496" s="1">
        <v>0</v>
      </c>
      <c r="J496" s="1">
        <v>1.6679991918</v>
      </c>
      <c r="L496" s="1">
        <v>0</v>
      </c>
      <c r="N496" s="1">
        <v>0.075472878096</v>
      </c>
      <c r="P496" s="1">
        <v>0</v>
      </c>
      <c r="R496" s="1">
        <v>0</v>
      </c>
      <c r="T496" s="1">
        <v>0.049695173879</v>
      </c>
      <c r="V496" s="1">
        <v>0</v>
      </c>
      <c r="X496" s="1">
        <v>0</v>
      </c>
      <c r="Z496" s="1">
        <v>0.006470058824</v>
      </c>
      <c r="AB496" s="27">
        <v>0.053046</v>
      </c>
      <c r="AD496" s="1">
        <v>2.4272986869800004</v>
      </c>
      <c r="AF496" s="1">
        <v>0</v>
      </c>
      <c r="AH496" s="1">
        <v>2.335789812957</v>
      </c>
      <c r="AJ496" s="1">
        <v>0</v>
      </c>
      <c r="AL496" s="1">
        <v>0.05477441091</v>
      </c>
      <c r="AN496" s="1">
        <v>0</v>
      </c>
      <c r="AP496" s="1">
        <v>0</v>
      </c>
      <c r="AR496" s="1">
        <v>0</v>
      </c>
      <c r="AT496" s="1">
        <v>0</v>
      </c>
      <c r="AV496" s="1">
        <v>0.036734463113</v>
      </c>
      <c r="AX496" s="1">
        <v>0</v>
      </c>
      <c r="AZ496" s="1">
        <v>0</v>
      </c>
      <c r="BB496" s="27">
        <v>-13.546967176523</v>
      </c>
      <c r="BD496" s="45">
        <v>0.5</v>
      </c>
      <c r="BF496" s="42">
        <v>2.245251285456</v>
      </c>
    </row>
    <row r="497" spans="1:58" ht="12.75">
      <c r="A497" t="s">
        <v>276</v>
      </c>
      <c r="B497" t="s">
        <v>822</v>
      </c>
      <c r="D497" s="1">
        <v>4.606857740070001</v>
      </c>
      <c r="F497" s="1">
        <v>2.004798155209</v>
      </c>
      <c r="H497" s="1">
        <v>0</v>
      </c>
      <c r="J497" s="1">
        <v>1.7738363227899998</v>
      </c>
      <c r="L497" s="1">
        <v>0</v>
      </c>
      <c r="N497" s="1">
        <v>0.100016153347</v>
      </c>
      <c r="P497" s="1">
        <v>0</v>
      </c>
      <c r="R497" s="1">
        <v>0</v>
      </c>
      <c r="T497" s="1">
        <v>0.061517679072</v>
      </c>
      <c r="V497" s="1">
        <v>0</v>
      </c>
      <c r="X497" s="1">
        <v>0</v>
      </c>
      <c r="Z497" s="1">
        <v>0</v>
      </c>
      <c r="AB497" s="27">
        <v>0.069428</v>
      </c>
      <c r="AD497" s="1">
        <v>2.602059584862</v>
      </c>
      <c r="AF497" s="1">
        <v>0</v>
      </c>
      <c r="AH497" s="1">
        <v>2.4839992926830003</v>
      </c>
      <c r="AJ497" s="1">
        <v>0</v>
      </c>
      <c r="AL497" s="1">
        <v>0.072586683048</v>
      </c>
      <c r="AN497" s="1">
        <v>0</v>
      </c>
      <c r="AP497" s="1">
        <v>0</v>
      </c>
      <c r="AR497" s="1">
        <v>0</v>
      </c>
      <c r="AT497" s="1">
        <v>0</v>
      </c>
      <c r="AV497" s="1">
        <v>0.045473609131</v>
      </c>
      <c r="AX497" s="1">
        <v>0</v>
      </c>
      <c r="AZ497" s="1">
        <v>0</v>
      </c>
      <c r="BB497" s="27">
        <v>-8.990354924197</v>
      </c>
      <c r="BD497" s="45">
        <v>0.5</v>
      </c>
      <c r="BF497" s="42">
        <v>2.406905115997</v>
      </c>
    </row>
    <row r="499" ht="12.75">
      <c r="B499" s="7" t="s">
        <v>823</v>
      </c>
    </row>
    <row r="501" spans="1:58" ht="12.75">
      <c r="A501" t="s">
        <v>179</v>
      </c>
      <c r="B501" t="s">
        <v>824</v>
      </c>
      <c r="D501" s="1">
        <v>20.186485168389</v>
      </c>
      <c r="F501" s="1">
        <v>10.204264174108001</v>
      </c>
      <c r="H501" s="1">
        <v>0</v>
      </c>
      <c r="J501" s="1">
        <v>0</v>
      </c>
      <c r="L501" s="1">
        <v>9.883949635069</v>
      </c>
      <c r="N501" s="1">
        <v>0.320314539039</v>
      </c>
      <c r="P501" s="1">
        <v>0</v>
      </c>
      <c r="R501" s="1">
        <v>0</v>
      </c>
      <c r="T501" s="1">
        <v>0</v>
      </c>
      <c r="V501" s="1">
        <v>0</v>
      </c>
      <c r="X501" s="1">
        <v>0</v>
      </c>
      <c r="Z501" s="1">
        <v>0</v>
      </c>
      <c r="AB501" s="27">
        <v>0</v>
      </c>
      <c r="AD501" s="1">
        <v>9.982220994280999</v>
      </c>
      <c r="AF501" s="1">
        <v>0</v>
      </c>
      <c r="AH501" s="1">
        <v>0</v>
      </c>
      <c r="AJ501" s="1">
        <v>9.749752846459</v>
      </c>
      <c r="AL501" s="1">
        <v>0.232468147822</v>
      </c>
      <c r="AN501" s="1">
        <v>0</v>
      </c>
      <c r="AP501" s="1">
        <v>0</v>
      </c>
      <c r="AR501" s="1">
        <v>0</v>
      </c>
      <c r="AT501" s="1">
        <v>0</v>
      </c>
      <c r="AV501" s="1">
        <v>0</v>
      </c>
      <c r="AX501" s="1">
        <v>0</v>
      </c>
      <c r="AZ501" s="1">
        <v>0</v>
      </c>
      <c r="BB501" s="27">
        <v>5.301793272029</v>
      </c>
      <c r="BD501" s="45">
        <v>0</v>
      </c>
      <c r="BF501" s="42">
        <v>9.23355441971</v>
      </c>
    </row>
    <row r="502" spans="1:58" ht="12.75">
      <c r="A502" t="s">
        <v>183</v>
      </c>
      <c r="B502" t="s">
        <v>825</v>
      </c>
      <c r="D502" s="1">
        <v>11.015991276515999</v>
      </c>
      <c r="F502" s="1">
        <v>5.578003738397</v>
      </c>
      <c r="H502" s="1">
        <v>0</v>
      </c>
      <c r="J502" s="1">
        <v>0</v>
      </c>
      <c r="L502" s="1">
        <v>5.331402642943001</v>
      </c>
      <c r="N502" s="1">
        <v>0.246601095454</v>
      </c>
      <c r="P502" s="1">
        <v>0</v>
      </c>
      <c r="R502" s="1">
        <v>0</v>
      </c>
      <c r="T502" s="1">
        <v>0</v>
      </c>
      <c r="V502" s="1">
        <v>0</v>
      </c>
      <c r="X502" s="1">
        <v>0</v>
      </c>
      <c r="Z502" s="1">
        <v>0</v>
      </c>
      <c r="AB502" s="27">
        <v>0</v>
      </c>
      <c r="AD502" s="1">
        <v>5.437987538119001</v>
      </c>
      <c r="AF502" s="1">
        <v>0</v>
      </c>
      <c r="AH502" s="1">
        <v>0</v>
      </c>
      <c r="AJ502" s="1">
        <v>5.259016892319</v>
      </c>
      <c r="AL502" s="1">
        <v>0.1789706458</v>
      </c>
      <c r="AN502" s="1">
        <v>0</v>
      </c>
      <c r="AP502" s="1">
        <v>0</v>
      </c>
      <c r="AR502" s="1">
        <v>0</v>
      </c>
      <c r="AT502" s="1">
        <v>0</v>
      </c>
      <c r="AV502" s="1">
        <v>0</v>
      </c>
      <c r="AX502" s="1">
        <v>0</v>
      </c>
      <c r="AZ502" s="1">
        <v>0</v>
      </c>
      <c r="BB502" s="27">
        <v>3.3120493540830003</v>
      </c>
      <c r="BD502" s="45">
        <v>0</v>
      </c>
      <c r="BF502" s="42">
        <v>5.03013847276</v>
      </c>
    </row>
    <row r="503" spans="1:58" ht="12.75">
      <c r="A503" t="s">
        <v>193</v>
      </c>
      <c r="B503" t="s">
        <v>826</v>
      </c>
      <c r="D503" s="1">
        <v>13.206000281784</v>
      </c>
      <c r="F503" s="1">
        <v>6.683319707753</v>
      </c>
      <c r="H503" s="1">
        <v>0</v>
      </c>
      <c r="J503" s="1">
        <v>0</v>
      </c>
      <c r="L503" s="1">
        <v>6.41517519884</v>
      </c>
      <c r="N503" s="1">
        <v>0.268144508914</v>
      </c>
      <c r="P503" s="1">
        <v>0</v>
      </c>
      <c r="R503" s="1">
        <v>0</v>
      </c>
      <c r="T503" s="1">
        <v>0</v>
      </c>
      <c r="V503" s="1">
        <v>0</v>
      </c>
      <c r="X503" s="1">
        <v>0</v>
      </c>
      <c r="Z503" s="1">
        <v>0</v>
      </c>
      <c r="AB503" s="27">
        <v>0</v>
      </c>
      <c r="AD503" s="1">
        <v>6.522680574031</v>
      </c>
      <c r="AF503" s="1">
        <v>0</v>
      </c>
      <c r="AH503" s="1">
        <v>0</v>
      </c>
      <c r="AJ503" s="1">
        <v>6.328074804580999</v>
      </c>
      <c r="AL503" s="1">
        <v>0.19460576945</v>
      </c>
      <c r="AN503" s="1">
        <v>0</v>
      </c>
      <c r="AP503" s="1">
        <v>0</v>
      </c>
      <c r="AR503" s="1">
        <v>0</v>
      </c>
      <c r="AT503" s="1">
        <v>0</v>
      </c>
      <c r="AV503" s="1">
        <v>0</v>
      </c>
      <c r="AX503" s="1">
        <v>0</v>
      </c>
      <c r="AZ503" s="1">
        <v>0</v>
      </c>
      <c r="BB503" s="27">
        <v>1.882826654329</v>
      </c>
      <c r="BD503" s="45">
        <v>0</v>
      </c>
      <c r="BF503" s="42">
        <v>6.033479530978</v>
      </c>
    </row>
    <row r="504" spans="1:58" ht="12.75">
      <c r="A504" t="s">
        <v>184</v>
      </c>
      <c r="B504" t="s">
        <v>827</v>
      </c>
      <c r="D504" s="1">
        <v>9.727302859941</v>
      </c>
      <c r="F504" s="1">
        <v>5.018136848419</v>
      </c>
      <c r="H504" s="1">
        <v>0</v>
      </c>
      <c r="J504" s="1">
        <v>0</v>
      </c>
      <c r="L504" s="1">
        <v>4.587854847404</v>
      </c>
      <c r="N504" s="1">
        <v>0.252982001015</v>
      </c>
      <c r="P504" s="1">
        <v>0</v>
      </c>
      <c r="R504" s="1">
        <v>0</v>
      </c>
      <c r="T504" s="1">
        <v>0</v>
      </c>
      <c r="V504" s="1">
        <v>0</v>
      </c>
      <c r="X504" s="1">
        <v>0</v>
      </c>
      <c r="Z504" s="1">
        <v>0</v>
      </c>
      <c r="AB504" s="27">
        <v>0.1773</v>
      </c>
      <c r="AD504" s="1">
        <v>4.709166011522</v>
      </c>
      <c r="AF504" s="1">
        <v>0</v>
      </c>
      <c r="AH504" s="1">
        <v>0</v>
      </c>
      <c r="AJ504" s="1">
        <v>4.525564426079001</v>
      </c>
      <c r="AL504" s="1">
        <v>0.18360158544299998</v>
      </c>
      <c r="AN504" s="1">
        <v>0</v>
      </c>
      <c r="AP504" s="1">
        <v>0</v>
      </c>
      <c r="AR504" s="1">
        <v>0</v>
      </c>
      <c r="AT504" s="1">
        <v>0</v>
      </c>
      <c r="AV504" s="1">
        <v>0</v>
      </c>
      <c r="AX504" s="1">
        <v>0</v>
      </c>
      <c r="AZ504" s="1">
        <v>0</v>
      </c>
      <c r="BB504" s="27">
        <v>1.566981368764</v>
      </c>
      <c r="BD504" s="45">
        <v>0</v>
      </c>
      <c r="BF504" s="42">
        <v>4.355978560658</v>
      </c>
    </row>
    <row r="505" spans="1:58" ht="12.75">
      <c r="A505" t="s">
        <v>194</v>
      </c>
      <c r="B505" t="s">
        <v>828</v>
      </c>
      <c r="D505" s="1">
        <v>11.331676141857</v>
      </c>
      <c r="F505" s="1">
        <v>5.734847279927</v>
      </c>
      <c r="H505" s="1">
        <v>0</v>
      </c>
      <c r="J505" s="1">
        <v>0</v>
      </c>
      <c r="L505" s="1">
        <v>5.504079365048</v>
      </c>
      <c r="N505" s="1">
        <v>0.230767914879</v>
      </c>
      <c r="P505" s="1">
        <v>0</v>
      </c>
      <c r="R505" s="1">
        <v>0</v>
      </c>
      <c r="T505" s="1">
        <v>0</v>
      </c>
      <c r="V505" s="1">
        <v>0</v>
      </c>
      <c r="X505" s="1">
        <v>0</v>
      </c>
      <c r="Z505" s="1">
        <v>0</v>
      </c>
      <c r="AB505" s="27">
        <v>0</v>
      </c>
      <c r="AD505" s="1">
        <v>5.59682886193</v>
      </c>
      <c r="AF505" s="1">
        <v>0</v>
      </c>
      <c r="AH505" s="1">
        <v>0</v>
      </c>
      <c r="AJ505" s="1">
        <v>5.429349140562</v>
      </c>
      <c r="AL505" s="1">
        <v>0.167479721369</v>
      </c>
      <c r="AN505" s="1">
        <v>0</v>
      </c>
      <c r="AP505" s="1">
        <v>0</v>
      </c>
      <c r="AR505" s="1">
        <v>0</v>
      </c>
      <c r="AT505" s="1">
        <v>0</v>
      </c>
      <c r="AV505" s="1">
        <v>0</v>
      </c>
      <c r="AX505" s="1">
        <v>0</v>
      </c>
      <c r="AZ505" s="1">
        <v>0</v>
      </c>
      <c r="BB505" s="27">
        <v>2.064567908742</v>
      </c>
      <c r="BD505" s="45">
        <v>0</v>
      </c>
      <c r="BF505" s="42">
        <v>5.177066697285</v>
      </c>
    </row>
    <row r="507" spans="1:58" ht="12.75">
      <c r="A507" t="s">
        <v>195</v>
      </c>
      <c r="B507" t="s">
        <v>829</v>
      </c>
      <c r="D507" s="1">
        <v>17.546597059137003</v>
      </c>
      <c r="F507" s="1">
        <v>8.880618036291999</v>
      </c>
      <c r="H507" s="1">
        <v>0</v>
      </c>
      <c r="J507" s="1">
        <v>0</v>
      </c>
      <c r="L507" s="1">
        <v>8.519764995836</v>
      </c>
      <c r="N507" s="1">
        <v>0.36085304045600003</v>
      </c>
      <c r="P507" s="1">
        <v>0</v>
      </c>
      <c r="R507" s="1">
        <v>0</v>
      </c>
      <c r="T507" s="1">
        <v>0</v>
      </c>
      <c r="V507" s="1">
        <v>0</v>
      </c>
      <c r="X507" s="1">
        <v>0</v>
      </c>
      <c r="Z507" s="1">
        <v>0</v>
      </c>
      <c r="AB507" s="27">
        <v>0</v>
      </c>
      <c r="AD507" s="1">
        <v>8.665979022845</v>
      </c>
      <c r="AF507" s="1">
        <v>0</v>
      </c>
      <c r="AH507" s="1">
        <v>0</v>
      </c>
      <c r="AJ507" s="1">
        <v>8.404090073931</v>
      </c>
      <c r="AL507" s="1">
        <v>0.261888948914</v>
      </c>
      <c r="AN507" s="1">
        <v>0</v>
      </c>
      <c r="AP507" s="1">
        <v>0</v>
      </c>
      <c r="AR507" s="1">
        <v>0</v>
      </c>
      <c r="AT507" s="1">
        <v>0</v>
      </c>
      <c r="AV507" s="1">
        <v>0</v>
      </c>
      <c r="AX507" s="1">
        <v>0</v>
      </c>
      <c r="AZ507" s="1">
        <v>0</v>
      </c>
      <c r="BB507" s="27">
        <v>4.1726962289189995</v>
      </c>
      <c r="BD507" s="45">
        <v>0</v>
      </c>
      <c r="BF507" s="42">
        <v>8.016030596131</v>
      </c>
    </row>
    <row r="508" spans="1:58" ht="12.75">
      <c r="A508" t="s">
        <v>180</v>
      </c>
      <c r="B508" t="s">
        <v>830</v>
      </c>
      <c r="D508" s="1">
        <v>17.301028093374</v>
      </c>
      <c r="F508" s="1">
        <v>8.730257620550999</v>
      </c>
      <c r="H508" s="1">
        <v>0</v>
      </c>
      <c r="J508" s="1">
        <v>0</v>
      </c>
      <c r="L508" s="1">
        <v>8.573147788486</v>
      </c>
      <c r="N508" s="1">
        <v>0.15710983206499998</v>
      </c>
      <c r="P508" s="1">
        <v>0</v>
      </c>
      <c r="R508" s="1">
        <v>0</v>
      </c>
      <c r="T508" s="1">
        <v>0</v>
      </c>
      <c r="V508" s="1">
        <v>0</v>
      </c>
      <c r="X508" s="1">
        <v>0</v>
      </c>
      <c r="Z508" s="1">
        <v>0</v>
      </c>
      <c r="AB508" s="27">
        <v>0</v>
      </c>
      <c r="AD508" s="1">
        <v>8.570770472823</v>
      </c>
      <c r="AF508" s="1">
        <v>0</v>
      </c>
      <c r="AH508" s="1">
        <v>0</v>
      </c>
      <c r="AJ508" s="1">
        <v>8.456748075419</v>
      </c>
      <c r="AL508" s="1">
        <v>0.11402239740499999</v>
      </c>
      <c r="AN508" s="1">
        <v>0</v>
      </c>
      <c r="AP508" s="1">
        <v>0</v>
      </c>
      <c r="AR508" s="1">
        <v>0</v>
      </c>
      <c r="AT508" s="1">
        <v>0</v>
      </c>
      <c r="AV508" s="1">
        <v>0</v>
      </c>
      <c r="AX508" s="1">
        <v>0</v>
      </c>
      <c r="AZ508" s="1">
        <v>0</v>
      </c>
      <c r="BB508" s="27">
        <v>6.486098454327999</v>
      </c>
      <c r="BD508" s="45">
        <v>0</v>
      </c>
      <c r="BF508" s="42">
        <v>7.927962687362</v>
      </c>
    </row>
    <row r="509" spans="1:58" ht="12.75">
      <c r="A509" t="s">
        <v>185</v>
      </c>
      <c r="B509" t="s">
        <v>831</v>
      </c>
      <c r="D509" s="1">
        <v>16.864079032867</v>
      </c>
      <c r="F509" s="1">
        <v>8.642835149577</v>
      </c>
      <c r="H509" s="1">
        <v>0</v>
      </c>
      <c r="J509" s="1">
        <v>0</v>
      </c>
      <c r="L509" s="1">
        <v>8.098735917236999</v>
      </c>
      <c r="N509" s="1">
        <v>0.32031223234</v>
      </c>
      <c r="P509" s="1">
        <v>0</v>
      </c>
      <c r="R509" s="1">
        <v>0</v>
      </c>
      <c r="T509" s="1">
        <v>0</v>
      </c>
      <c r="V509" s="1">
        <v>0</v>
      </c>
      <c r="X509" s="1">
        <v>0</v>
      </c>
      <c r="Z509" s="1">
        <v>0</v>
      </c>
      <c r="AB509" s="27">
        <v>0.223787</v>
      </c>
      <c r="AD509" s="1">
        <v>8.22124388329</v>
      </c>
      <c r="AF509" s="1">
        <v>0</v>
      </c>
      <c r="AH509" s="1">
        <v>0</v>
      </c>
      <c r="AJ509" s="1">
        <v>7.988777409554</v>
      </c>
      <c r="AL509" s="1">
        <v>0.23246647373600002</v>
      </c>
      <c r="AN509" s="1">
        <v>0</v>
      </c>
      <c r="AP509" s="1">
        <v>0</v>
      </c>
      <c r="AR509" s="1">
        <v>0</v>
      </c>
      <c r="AT509" s="1">
        <v>0</v>
      </c>
      <c r="AV509" s="1">
        <v>0</v>
      </c>
      <c r="AX509" s="1">
        <v>0</v>
      </c>
      <c r="AZ509" s="1">
        <v>0</v>
      </c>
      <c r="BB509" s="27">
        <v>5.542477863932</v>
      </c>
      <c r="BD509" s="45">
        <v>0</v>
      </c>
      <c r="BF509" s="42">
        <v>7.604650592043</v>
      </c>
    </row>
    <row r="510" spans="1:58" ht="12.75">
      <c r="A510" t="s">
        <v>178</v>
      </c>
      <c r="B510" t="s">
        <v>832</v>
      </c>
      <c r="D510" s="1">
        <v>29.575381550413002</v>
      </c>
      <c r="F510" s="1">
        <v>14.996578399466001</v>
      </c>
      <c r="H510" s="1">
        <v>0</v>
      </c>
      <c r="J510" s="1">
        <v>0</v>
      </c>
      <c r="L510" s="1">
        <v>14.313362390625</v>
      </c>
      <c r="N510" s="1">
        <v>0.633519832371</v>
      </c>
      <c r="P510" s="1">
        <v>0</v>
      </c>
      <c r="R510" s="1">
        <v>0</v>
      </c>
      <c r="T510" s="1">
        <v>0</v>
      </c>
      <c r="V510" s="1">
        <v>0</v>
      </c>
      <c r="X510" s="1">
        <v>0</v>
      </c>
      <c r="Z510" s="1">
        <v>0.049696176471</v>
      </c>
      <c r="AB510" s="27">
        <v>0</v>
      </c>
      <c r="AD510" s="1">
        <v>14.578803150947001</v>
      </c>
      <c r="AF510" s="1">
        <v>0</v>
      </c>
      <c r="AH510" s="1">
        <v>0</v>
      </c>
      <c r="AJ510" s="1">
        <v>14.119026387514001</v>
      </c>
      <c r="AL510" s="1">
        <v>0.459776763432</v>
      </c>
      <c r="AN510" s="1">
        <v>0</v>
      </c>
      <c r="AP510" s="1">
        <v>0</v>
      </c>
      <c r="AR510" s="1">
        <v>0</v>
      </c>
      <c r="AT510" s="1">
        <v>0</v>
      </c>
      <c r="AV510" s="1">
        <v>0</v>
      </c>
      <c r="AX510" s="1">
        <v>0</v>
      </c>
      <c r="AZ510" s="1">
        <v>0</v>
      </c>
      <c r="BB510" s="27">
        <v>9.253678874274</v>
      </c>
      <c r="BD510" s="45">
        <v>0</v>
      </c>
      <c r="BF510" s="42">
        <v>13.485392914626</v>
      </c>
    </row>
    <row r="511" spans="1:58" ht="12.75">
      <c r="A511" t="s">
        <v>186</v>
      </c>
      <c r="B511" t="s">
        <v>833</v>
      </c>
      <c r="D511" s="1">
        <v>10.613269477772999</v>
      </c>
      <c r="F511" s="1">
        <v>5.376686433014</v>
      </c>
      <c r="H511" s="1">
        <v>0</v>
      </c>
      <c r="J511" s="1">
        <v>0</v>
      </c>
      <c r="L511" s="1">
        <v>5.119265190156</v>
      </c>
      <c r="N511" s="1">
        <v>0.257421242859</v>
      </c>
      <c r="P511" s="1">
        <v>0</v>
      </c>
      <c r="R511" s="1">
        <v>0</v>
      </c>
      <c r="T511" s="1">
        <v>0</v>
      </c>
      <c r="V511" s="1">
        <v>0</v>
      </c>
      <c r="X511" s="1">
        <v>0</v>
      </c>
      <c r="Z511" s="1">
        <v>0</v>
      </c>
      <c r="AB511" s="27">
        <v>0</v>
      </c>
      <c r="AD511" s="1">
        <v>5.236583044759</v>
      </c>
      <c r="AF511" s="1">
        <v>0</v>
      </c>
      <c r="AH511" s="1">
        <v>0</v>
      </c>
      <c r="AJ511" s="1">
        <v>5.049759681333</v>
      </c>
      <c r="AL511" s="1">
        <v>0.186823363425</v>
      </c>
      <c r="AN511" s="1">
        <v>0</v>
      </c>
      <c r="AP511" s="1">
        <v>0</v>
      </c>
      <c r="AR511" s="1">
        <v>0</v>
      </c>
      <c r="AT511" s="1">
        <v>0</v>
      </c>
      <c r="AV511" s="1">
        <v>0</v>
      </c>
      <c r="AX511" s="1">
        <v>0</v>
      </c>
      <c r="AZ511" s="1">
        <v>0</v>
      </c>
      <c r="BB511" s="27">
        <v>2.738783789129</v>
      </c>
      <c r="BD511" s="45">
        <v>0</v>
      </c>
      <c r="BF511" s="42">
        <v>4.843839316402001</v>
      </c>
    </row>
    <row r="513" spans="1:58" ht="12.75">
      <c r="A513" t="s">
        <v>187</v>
      </c>
      <c r="B513" t="s">
        <v>834</v>
      </c>
      <c r="D513" s="1">
        <v>13.365176973317999</v>
      </c>
      <c r="F513" s="1">
        <v>6.846356406151</v>
      </c>
      <c r="H513" s="1">
        <v>0</v>
      </c>
      <c r="J513" s="1">
        <v>0</v>
      </c>
      <c r="L513" s="1">
        <v>6.431692514089001</v>
      </c>
      <c r="N513" s="1">
        <v>0.240375892063</v>
      </c>
      <c r="P513" s="1">
        <v>0</v>
      </c>
      <c r="R513" s="1">
        <v>0</v>
      </c>
      <c r="T513" s="1">
        <v>0</v>
      </c>
      <c r="V513" s="1">
        <v>0</v>
      </c>
      <c r="X513" s="1">
        <v>0</v>
      </c>
      <c r="Z513" s="1">
        <v>0</v>
      </c>
      <c r="AB513" s="27">
        <v>0.174288</v>
      </c>
      <c r="AD513" s="1">
        <v>6.518820567165999</v>
      </c>
      <c r="AF513" s="1">
        <v>0</v>
      </c>
      <c r="AH513" s="1">
        <v>0</v>
      </c>
      <c r="AJ513" s="1">
        <v>6.3443678602219995</v>
      </c>
      <c r="AL513" s="1">
        <v>0.174452706944</v>
      </c>
      <c r="AN513" s="1">
        <v>0</v>
      </c>
      <c r="AP513" s="1">
        <v>0</v>
      </c>
      <c r="AR513" s="1">
        <v>0</v>
      </c>
      <c r="AT513" s="1">
        <v>0</v>
      </c>
      <c r="AV513" s="1">
        <v>0</v>
      </c>
      <c r="AX513" s="1">
        <v>0</v>
      </c>
      <c r="AZ513" s="1">
        <v>0</v>
      </c>
      <c r="BB513" s="27">
        <v>5.040040625976</v>
      </c>
      <c r="BD513" s="45">
        <v>0</v>
      </c>
      <c r="BF513" s="42">
        <v>6.029909024628999</v>
      </c>
    </row>
    <row r="514" spans="1:58" ht="12.75">
      <c r="A514" t="s">
        <v>188</v>
      </c>
      <c r="B514" t="s">
        <v>835</v>
      </c>
      <c r="D514" s="1">
        <v>14.651945765582001</v>
      </c>
      <c r="F514" s="1">
        <v>7.546837917106</v>
      </c>
      <c r="H514" s="1">
        <v>0</v>
      </c>
      <c r="J514" s="1">
        <v>0</v>
      </c>
      <c r="L514" s="1">
        <v>6.941182091411</v>
      </c>
      <c r="N514" s="1">
        <v>0.355725825695</v>
      </c>
      <c r="P514" s="1">
        <v>0</v>
      </c>
      <c r="R514" s="1">
        <v>0</v>
      </c>
      <c r="T514" s="1">
        <v>0</v>
      </c>
      <c r="V514" s="1">
        <v>0</v>
      </c>
      <c r="X514" s="1">
        <v>0</v>
      </c>
      <c r="Z514" s="1">
        <v>0</v>
      </c>
      <c r="AB514" s="27">
        <v>0.24993</v>
      </c>
      <c r="AD514" s="1">
        <v>7.105107848476</v>
      </c>
      <c r="AF514" s="1">
        <v>0</v>
      </c>
      <c r="AH514" s="1">
        <v>0</v>
      </c>
      <c r="AJ514" s="1">
        <v>6.846939973612</v>
      </c>
      <c r="AL514" s="1">
        <v>0.258167874864</v>
      </c>
      <c r="AN514" s="1">
        <v>0</v>
      </c>
      <c r="AP514" s="1">
        <v>0</v>
      </c>
      <c r="AR514" s="1">
        <v>0</v>
      </c>
      <c r="AT514" s="1">
        <v>0</v>
      </c>
      <c r="AV514" s="1">
        <v>0</v>
      </c>
      <c r="AX514" s="1">
        <v>0</v>
      </c>
      <c r="AZ514" s="1">
        <v>0</v>
      </c>
      <c r="BB514" s="27">
        <v>4.7682313538650005</v>
      </c>
      <c r="BD514" s="45">
        <v>0</v>
      </c>
      <c r="BF514" s="42">
        <v>6.572224759840999</v>
      </c>
    </row>
    <row r="515" spans="1:58" ht="12.75">
      <c r="A515" t="s">
        <v>196</v>
      </c>
      <c r="B515" t="s">
        <v>836</v>
      </c>
      <c r="D515" s="1">
        <v>31.040287664694997</v>
      </c>
      <c r="F515" s="1">
        <v>15.922188085157</v>
      </c>
      <c r="H515" s="1">
        <v>0</v>
      </c>
      <c r="J515" s="1">
        <v>0</v>
      </c>
      <c r="L515" s="1">
        <v>14.871228073841</v>
      </c>
      <c r="N515" s="1">
        <v>0.618370011315</v>
      </c>
      <c r="P515" s="1">
        <v>0</v>
      </c>
      <c r="R515" s="1">
        <v>0</v>
      </c>
      <c r="T515" s="1">
        <v>0</v>
      </c>
      <c r="V515" s="1">
        <v>0</v>
      </c>
      <c r="X515" s="1">
        <v>0</v>
      </c>
      <c r="Z515" s="1">
        <v>0</v>
      </c>
      <c r="AB515" s="27">
        <v>0.43259</v>
      </c>
      <c r="AD515" s="1">
        <v>15.118099579538</v>
      </c>
      <c r="AF515" s="1">
        <v>0</v>
      </c>
      <c r="AH515" s="1">
        <v>0</v>
      </c>
      <c r="AJ515" s="1">
        <v>14.669317792641001</v>
      </c>
      <c r="AL515" s="1">
        <v>0.448781786897</v>
      </c>
      <c r="AN515" s="1">
        <v>0</v>
      </c>
      <c r="AP515" s="1">
        <v>0</v>
      </c>
      <c r="AR515" s="1">
        <v>0</v>
      </c>
      <c r="AT515" s="1">
        <v>0</v>
      </c>
      <c r="AV515" s="1">
        <v>0</v>
      </c>
      <c r="AX515" s="1">
        <v>0</v>
      </c>
      <c r="AZ515" s="1">
        <v>0</v>
      </c>
      <c r="BB515" s="27">
        <v>8.762673207265001</v>
      </c>
      <c r="BD515" s="45">
        <v>0</v>
      </c>
      <c r="BF515" s="42">
        <v>13.984242111073</v>
      </c>
    </row>
    <row r="516" spans="1:58" ht="12.75">
      <c r="A516" t="s">
        <v>189</v>
      </c>
      <c r="B516" t="s">
        <v>837</v>
      </c>
      <c r="D516" s="1">
        <v>27.389922647574</v>
      </c>
      <c r="F516" s="1">
        <v>14.058344333149</v>
      </c>
      <c r="H516" s="1">
        <v>0</v>
      </c>
      <c r="J516" s="1">
        <v>0</v>
      </c>
      <c r="L516" s="1">
        <v>13.102451346769</v>
      </c>
      <c r="N516" s="1">
        <v>0.5608299863790001</v>
      </c>
      <c r="P516" s="1">
        <v>0</v>
      </c>
      <c r="R516" s="1">
        <v>0</v>
      </c>
      <c r="T516" s="1">
        <v>0</v>
      </c>
      <c r="V516" s="1">
        <v>0</v>
      </c>
      <c r="X516" s="1">
        <v>0</v>
      </c>
      <c r="Z516" s="1">
        <v>0</v>
      </c>
      <c r="AB516" s="27">
        <v>0.395063</v>
      </c>
      <c r="AD516" s="1">
        <v>13.331578314425</v>
      </c>
      <c r="AF516" s="1">
        <v>0</v>
      </c>
      <c r="AH516" s="1">
        <v>0</v>
      </c>
      <c r="AJ516" s="1">
        <v>12.924556177472999</v>
      </c>
      <c r="AL516" s="1">
        <v>0.40702213695199996</v>
      </c>
      <c r="AN516" s="1">
        <v>0</v>
      </c>
      <c r="AP516" s="1">
        <v>0</v>
      </c>
      <c r="AR516" s="1">
        <v>0</v>
      </c>
      <c r="AT516" s="1">
        <v>0</v>
      </c>
      <c r="AV516" s="1">
        <v>0</v>
      </c>
      <c r="AX516" s="1">
        <v>0</v>
      </c>
      <c r="AZ516" s="1">
        <v>0</v>
      </c>
      <c r="BB516" s="27">
        <v>6.646058895639</v>
      </c>
      <c r="BD516" s="45">
        <v>0</v>
      </c>
      <c r="BF516" s="42">
        <v>12.331709940843</v>
      </c>
    </row>
    <row r="517" spans="1:58" ht="12.75">
      <c r="A517" t="s">
        <v>197</v>
      </c>
      <c r="B517" t="s">
        <v>838</v>
      </c>
      <c r="D517" s="1">
        <v>10.783737206083</v>
      </c>
      <c r="F517" s="1">
        <v>5.578452021915</v>
      </c>
      <c r="H517" s="1">
        <v>0</v>
      </c>
      <c r="J517" s="1">
        <v>0</v>
      </c>
      <c r="L517" s="1">
        <v>5.0567688833330005</v>
      </c>
      <c r="N517" s="1">
        <v>0.29923996211099996</v>
      </c>
      <c r="P517" s="1">
        <v>0</v>
      </c>
      <c r="R517" s="1">
        <v>0</v>
      </c>
      <c r="T517" s="1">
        <v>0</v>
      </c>
      <c r="V517" s="1">
        <v>0</v>
      </c>
      <c r="X517" s="1">
        <v>0</v>
      </c>
      <c r="Z517" s="1">
        <v>0.012798176471</v>
      </c>
      <c r="AB517" s="27">
        <v>0.209645</v>
      </c>
      <c r="AD517" s="1">
        <v>5.205285184168</v>
      </c>
      <c r="AF517" s="1">
        <v>0</v>
      </c>
      <c r="AH517" s="1">
        <v>0</v>
      </c>
      <c r="AJ517" s="1">
        <v>4.988111902072</v>
      </c>
      <c r="AL517" s="1">
        <v>0.217173282096</v>
      </c>
      <c r="AN517" s="1">
        <v>0</v>
      </c>
      <c r="AP517" s="1">
        <v>0</v>
      </c>
      <c r="AR517" s="1">
        <v>0</v>
      </c>
      <c r="AT517" s="1">
        <v>0</v>
      </c>
      <c r="AV517" s="1">
        <v>0</v>
      </c>
      <c r="AX517" s="1">
        <v>0</v>
      </c>
      <c r="AZ517" s="1">
        <v>0</v>
      </c>
      <c r="BB517" s="27">
        <v>2.84462625418</v>
      </c>
      <c r="BD517" s="45">
        <v>0</v>
      </c>
      <c r="BF517" s="42">
        <v>4.814888795356</v>
      </c>
    </row>
    <row r="519" spans="1:58" ht="12.75">
      <c r="A519" t="s">
        <v>181</v>
      </c>
      <c r="B519" t="s">
        <v>839</v>
      </c>
      <c r="D519" s="1">
        <v>23.870927112613</v>
      </c>
      <c r="F519" s="1">
        <v>12.171370381154999</v>
      </c>
      <c r="H519" s="1">
        <v>0</v>
      </c>
      <c r="J519" s="1">
        <v>0</v>
      </c>
      <c r="L519" s="1">
        <v>11.622387057432</v>
      </c>
      <c r="N519" s="1">
        <v>0.323761323724</v>
      </c>
      <c r="P519" s="1">
        <v>0</v>
      </c>
      <c r="R519" s="1">
        <v>0</v>
      </c>
      <c r="T519" s="1">
        <v>0</v>
      </c>
      <c r="V519" s="1">
        <v>0</v>
      </c>
      <c r="X519" s="1">
        <v>0</v>
      </c>
      <c r="Z519" s="1">
        <v>0</v>
      </c>
      <c r="AB519" s="27">
        <v>0.225222</v>
      </c>
      <c r="AD519" s="1">
        <v>11.699556731458001</v>
      </c>
      <c r="AF519" s="1">
        <v>0</v>
      </c>
      <c r="AH519" s="1">
        <v>0</v>
      </c>
      <c r="AJ519" s="1">
        <v>11.464587081039001</v>
      </c>
      <c r="AL519" s="1">
        <v>0.23496965041999998</v>
      </c>
      <c r="AN519" s="1">
        <v>0</v>
      </c>
      <c r="AP519" s="1">
        <v>0</v>
      </c>
      <c r="AR519" s="1">
        <v>0</v>
      </c>
      <c r="AT519" s="1">
        <v>0</v>
      </c>
      <c r="AV519" s="1">
        <v>0</v>
      </c>
      <c r="AX519" s="1">
        <v>0</v>
      </c>
      <c r="AZ519" s="1">
        <v>0</v>
      </c>
      <c r="BB519" s="27">
        <v>8.451144105088</v>
      </c>
      <c r="BD519" s="45">
        <v>0</v>
      </c>
      <c r="BF519" s="42">
        <v>10.822089976599</v>
      </c>
    </row>
    <row r="520" spans="1:58" ht="12.75">
      <c r="A520" t="s">
        <v>198</v>
      </c>
      <c r="B520" t="s">
        <v>840</v>
      </c>
      <c r="D520" s="1">
        <v>28.064887061197002</v>
      </c>
      <c r="F520" s="1">
        <v>14.425791265580001</v>
      </c>
      <c r="H520" s="1">
        <v>0</v>
      </c>
      <c r="J520" s="1">
        <v>0</v>
      </c>
      <c r="L520" s="1">
        <v>13.368745658493</v>
      </c>
      <c r="N520" s="1">
        <v>0.6226126070870001</v>
      </c>
      <c r="P520" s="1">
        <v>0</v>
      </c>
      <c r="R520" s="1">
        <v>0</v>
      </c>
      <c r="T520" s="1">
        <v>0</v>
      </c>
      <c r="V520" s="1">
        <v>0</v>
      </c>
      <c r="X520" s="1">
        <v>0</v>
      </c>
      <c r="Z520" s="1">
        <v>0</v>
      </c>
      <c r="AB520" s="27">
        <v>0.434433</v>
      </c>
      <c r="AD520" s="1">
        <v>13.639095795618</v>
      </c>
      <c r="AF520" s="1">
        <v>0</v>
      </c>
      <c r="AH520" s="1">
        <v>0</v>
      </c>
      <c r="AJ520" s="1">
        <v>13.187234946545999</v>
      </c>
      <c r="AL520" s="1">
        <v>0.451860849071</v>
      </c>
      <c r="AN520" s="1">
        <v>0</v>
      </c>
      <c r="AP520" s="1">
        <v>0</v>
      </c>
      <c r="AR520" s="1">
        <v>0</v>
      </c>
      <c r="AT520" s="1">
        <v>0</v>
      </c>
      <c r="AV520" s="1">
        <v>0</v>
      </c>
      <c r="AX520" s="1">
        <v>0</v>
      </c>
      <c r="AZ520" s="1">
        <v>0</v>
      </c>
      <c r="BB520" s="27">
        <v>7.414362888006</v>
      </c>
      <c r="BD520" s="45">
        <v>0</v>
      </c>
      <c r="BF520" s="42">
        <v>12.616163610946</v>
      </c>
    </row>
    <row r="521" spans="1:58" ht="12.75">
      <c r="A521" t="s">
        <v>199</v>
      </c>
      <c r="B521" t="s">
        <v>841</v>
      </c>
      <c r="D521" s="1">
        <v>29.313805685185997</v>
      </c>
      <c r="F521" s="1">
        <v>14.96234410196</v>
      </c>
      <c r="H521" s="1">
        <v>0</v>
      </c>
      <c r="J521" s="1">
        <v>0</v>
      </c>
      <c r="L521" s="1">
        <v>14.232526172919</v>
      </c>
      <c r="N521" s="1">
        <v>0.430139929041</v>
      </c>
      <c r="P521" s="1">
        <v>0</v>
      </c>
      <c r="R521" s="1">
        <v>0</v>
      </c>
      <c r="T521" s="1">
        <v>0</v>
      </c>
      <c r="V521" s="1">
        <v>0</v>
      </c>
      <c r="X521" s="1">
        <v>0</v>
      </c>
      <c r="Z521" s="1">
        <v>0</v>
      </c>
      <c r="AB521" s="27">
        <v>0.299678</v>
      </c>
      <c r="AD521" s="1">
        <v>14.351461583226001</v>
      </c>
      <c r="AF521" s="1">
        <v>0</v>
      </c>
      <c r="AH521" s="1">
        <v>0</v>
      </c>
      <c r="AJ521" s="1">
        <v>14.039287702801</v>
      </c>
      <c r="AL521" s="1">
        <v>0.312173880425</v>
      </c>
      <c r="AN521" s="1">
        <v>0</v>
      </c>
      <c r="AP521" s="1">
        <v>0</v>
      </c>
      <c r="AR521" s="1">
        <v>0</v>
      </c>
      <c r="AT521" s="1">
        <v>0</v>
      </c>
      <c r="AV521" s="1">
        <v>0</v>
      </c>
      <c r="AX521" s="1">
        <v>0</v>
      </c>
      <c r="AZ521" s="1">
        <v>0</v>
      </c>
      <c r="BB521" s="27">
        <v>9.674179099274</v>
      </c>
      <c r="BD521" s="45">
        <v>0</v>
      </c>
      <c r="BF521" s="42">
        <v>13.275101964484001</v>
      </c>
    </row>
    <row r="522" spans="1:58" ht="12.75">
      <c r="A522" t="s">
        <v>190</v>
      </c>
      <c r="B522" t="s">
        <v>842</v>
      </c>
      <c r="D522" s="1">
        <v>16.665417068718998</v>
      </c>
      <c r="F522" s="1">
        <v>8.421798928637</v>
      </c>
      <c r="H522" s="1">
        <v>0</v>
      </c>
      <c r="J522" s="1">
        <v>0</v>
      </c>
      <c r="L522" s="1">
        <v>8.176909980368</v>
      </c>
      <c r="N522" s="1">
        <v>0.24488894826899998</v>
      </c>
      <c r="P522" s="1">
        <v>0</v>
      </c>
      <c r="R522" s="1">
        <v>0</v>
      </c>
      <c r="T522" s="1">
        <v>0</v>
      </c>
      <c r="V522" s="1">
        <v>0</v>
      </c>
      <c r="X522" s="1">
        <v>0</v>
      </c>
      <c r="Z522" s="1">
        <v>0</v>
      </c>
      <c r="AB522" s="27">
        <v>0</v>
      </c>
      <c r="AD522" s="1">
        <v>8.243618140081999</v>
      </c>
      <c r="AF522" s="1">
        <v>0</v>
      </c>
      <c r="AH522" s="1">
        <v>0</v>
      </c>
      <c r="AJ522" s="1">
        <v>8.065890084413</v>
      </c>
      <c r="AL522" s="1">
        <v>0.177728055669</v>
      </c>
      <c r="AN522" s="1">
        <v>0</v>
      </c>
      <c r="AP522" s="1">
        <v>0</v>
      </c>
      <c r="AR522" s="1">
        <v>0</v>
      </c>
      <c r="AT522" s="1">
        <v>0</v>
      </c>
      <c r="AV522" s="1">
        <v>0</v>
      </c>
      <c r="AX522" s="1">
        <v>0</v>
      </c>
      <c r="AZ522" s="1">
        <v>0</v>
      </c>
      <c r="BB522" s="27">
        <v>4.944745771137</v>
      </c>
      <c r="BD522" s="45">
        <v>0</v>
      </c>
      <c r="BF522" s="42">
        <v>7.625346779576</v>
      </c>
    </row>
    <row r="523" spans="1:58" ht="12.75">
      <c r="A523" t="s">
        <v>182</v>
      </c>
      <c r="B523" t="s">
        <v>843</v>
      </c>
      <c r="D523" s="1">
        <v>11.66225787408</v>
      </c>
      <c r="F523" s="1">
        <v>6.029565604927</v>
      </c>
      <c r="H523" s="1">
        <v>0</v>
      </c>
      <c r="J523" s="1">
        <v>0</v>
      </c>
      <c r="L523" s="1">
        <v>5.512858069813</v>
      </c>
      <c r="N523" s="1">
        <v>0.26825177040799997</v>
      </c>
      <c r="P523" s="1">
        <v>0</v>
      </c>
      <c r="R523" s="1">
        <v>0</v>
      </c>
      <c r="T523" s="1">
        <v>0</v>
      </c>
      <c r="V523" s="1">
        <v>0</v>
      </c>
      <c r="X523" s="1">
        <v>0</v>
      </c>
      <c r="Z523" s="1">
        <v>0.060360764706</v>
      </c>
      <c r="AB523" s="27">
        <v>0.188095</v>
      </c>
      <c r="AD523" s="1">
        <v>5.632692269153</v>
      </c>
      <c r="AF523" s="1">
        <v>0</v>
      </c>
      <c r="AH523" s="1">
        <v>0</v>
      </c>
      <c r="AJ523" s="1">
        <v>5.438008654717001</v>
      </c>
      <c r="AL523" s="1">
        <v>0.194683614436</v>
      </c>
      <c r="AN523" s="1">
        <v>0</v>
      </c>
      <c r="AP523" s="1">
        <v>0</v>
      </c>
      <c r="AR523" s="1">
        <v>0</v>
      </c>
      <c r="AT523" s="1">
        <v>0</v>
      </c>
      <c r="AV523" s="1">
        <v>0</v>
      </c>
      <c r="AX523" s="1">
        <v>0</v>
      </c>
      <c r="AZ523" s="1">
        <v>0</v>
      </c>
      <c r="BB523" s="27">
        <v>2.553957706539</v>
      </c>
      <c r="BD523" s="45">
        <v>0</v>
      </c>
      <c r="BF523" s="42">
        <v>5.210240348966</v>
      </c>
    </row>
    <row r="525" spans="1:58" ht="12.75">
      <c r="A525" t="s">
        <v>200</v>
      </c>
      <c r="B525" t="s">
        <v>844</v>
      </c>
      <c r="D525" s="1">
        <v>20.31371617501</v>
      </c>
      <c r="F525" s="1">
        <v>10.387257787291</v>
      </c>
      <c r="H525" s="1">
        <v>0</v>
      </c>
      <c r="J525" s="1">
        <v>0</v>
      </c>
      <c r="L525" s="1">
        <v>9.817082722525</v>
      </c>
      <c r="N525" s="1">
        <v>0.334364064766</v>
      </c>
      <c r="P525" s="1">
        <v>0</v>
      </c>
      <c r="R525" s="1">
        <v>0</v>
      </c>
      <c r="T525" s="1">
        <v>0</v>
      </c>
      <c r="V525" s="1">
        <v>0</v>
      </c>
      <c r="X525" s="1">
        <v>0</v>
      </c>
      <c r="Z525" s="1">
        <v>0</v>
      </c>
      <c r="AB525" s="27">
        <v>0.235811</v>
      </c>
      <c r="AD525" s="1">
        <v>9.926458387719</v>
      </c>
      <c r="AF525" s="1">
        <v>0</v>
      </c>
      <c r="AH525" s="1">
        <v>0</v>
      </c>
      <c r="AJ525" s="1">
        <v>9.683793802254002</v>
      </c>
      <c r="AL525" s="1">
        <v>0.242664585465</v>
      </c>
      <c r="AN525" s="1">
        <v>0</v>
      </c>
      <c r="AP525" s="1">
        <v>0</v>
      </c>
      <c r="AR525" s="1">
        <v>0</v>
      </c>
      <c r="AT525" s="1">
        <v>0</v>
      </c>
      <c r="AV525" s="1">
        <v>0</v>
      </c>
      <c r="AX525" s="1">
        <v>0</v>
      </c>
      <c r="AZ525" s="1">
        <v>0</v>
      </c>
      <c r="BB525" s="27">
        <v>6.5310531986410005</v>
      </c>
      <c r="BD525" s="45">
        <v>0</v>
      </c>
      <c r="BF525" s="42">
        <v>9.181974008640001</v>
      </c>
    </row>
    <row r="526" spans="1:58" ht="12.75">
      <c r="A526" t="s">
        <v>201</v>
      </c>
      <c r="B526" t="s">
        <v>845</v>
      </c>
      <c r="D526" s="1">
        <v>7.315811645959</v>
      </c>
      <c r="F526" s="1">
        <v>3.7269556602329996</v>
      </c>
      <c r="H526" s="1">
        <v>0</v>
      </c>
      <c r="J526" s="1">
        <v>0</v>
      </c>
      <c r="L526" s="1">
        <v>3.49572862427</v>
      </c>
      <c r="N526" s="1">
        <v>0.193716565375</v>
      </c>
      <c r="P526" s="1">
        <v>0</v>
      </c>
      <c r="R526" s="1">
        <v>0</v>
      </c>
      <c r="T526" s="1">
        <v>0</v>
      </c>
      <c r="V526" s="1">
        <v>0</v>
      </c>
      <c r="X526" s="1">
        <v>0</v>
      </c>
      <c r="Z526" s="1">
        <v>0.03751047058799999</v>
      </c>
      <c r="AB526" s="27">
        <v>0</v>
      </c>
      <c r="AD526" s="1">
        <v>3.5888559857259996</v>
      </c>
      <c r="AF526" s="1">
        <v>0</v>
      </c>
      <c r="AH526" s="1">
        <v>0</v>
      </c>
      <c r="AJ526" s="1">
        <v>3.4482662663509998</v>
      </c>
      <c r="AL526" s="1">
        <v>0.14058971937499998</v>
      </c>
      <c r="AN526" s="1">
        <v>0</v>
      </c>
      <c r="AP526" s="1">
        <v>0</v>
      </c>
      <c r="AR526" s="1">
        <v>0</v>
      </c>
      <c r="AT526" s="1">
        <v>0</v>
      </c>
      <c r="AV526" s="1">
        <v>0</v>
      </c>
      <c r="AX526" s="1">
        <v>0</v>
      </c>
      <c r="AZ526" s="1">
        <v>0</v>
      </c>
      <c r="BB526" s="27">
        <v>2.161338602614</v>
      </c>
      <c r="BD526" s="45">
        <v>0</v>
      </c>
      <c r="BF526" s="42">
        <v>3.3196917867959996</v>
      </c>
    </row>
    <row r="527" spans="1:58" ht="12.75">
      <c r="A527" t="s">
        <v>191</v>
      </c>
      <c r="B527" t="s">
        <v>846</v>
      </c>
      <c r="D527" s="1">
        <v>18.064325526309</v>
      </c>
      <c r="F527" s="1">
        <v>9.261380347694</v>
      </c>
      <c r="H527" s="1">
        <v>0</v>
      </c>
      <c r="J527" s="1">
        <v>0</v>
      </c>
      <c r="L527" s="1">
        <v>8.666412128184</v>
      </c>
      <c r="N527" s="1">
        <v>0.35025721951000005</v>
      </c>
      <c r="P527" s="1">
        <v>0</v>
      </c>
      <c r="R527" s="1">
        <v>0</v>
      </c>
      <c r="T527" s="1">
        <v>0</v>
      </c>
      <c r="V527" s="1">
        <v>0</v>
      </c>
      <c r="X527" s="1">
        <v>0</v>
      </c>
      <c r="Z527" s="1">
        <v>0</v>
      </c>
      <c r="AB527" s="27">
        <v>0.244711</v>
      </c>
      <c r="AD527" s="1">
        <v>8.802945178615</v>
      </c>
      <c r="AF527" s="1">
        <v>0</v>
      </c>
      <c r="AH527" s="1">
        <v>0</v>
      </c>
      <c r="AJ527" s="1">
        <v>8.548746142489</v>
      </c>
      <c r="AL527" s="1">
        <v>0.254199036126</v>
      </c>
      <c r="AN527" s="1">
        <v>0</v>
      </c>
      <c r="AP527" s="1">
        <v>0</v>
      </c>
      <c r="AR527" s="1">
        <v>0</v>
      </c>
      <c r="AT527" s="1">
        <v>0</v>
      </c>
      <c r="AV527" s="1">
        <v>0</v>
      </c>
      <c r="AX527" s="1">
        <v>0</v>
      </c>
      <c r="AZ527" s="1">
        <v>0</v>
      </c>
      <c r="BB527" s="27">
        <v>5.304303461554</v>
      </c>
      <c r="BD527" s="45">
        <v>0</v>
      </c>
      <c r="BF527" s="42">
        <v>8.142724290219</v>
      </c>
    </row>
    <row r="528" spans="1:58" ht="12.75">
      <c r="A528" t="s">
        <v>192</v>
      </c>
      <c r="B528" t="s">
        <v>847</v>
      </c>
      <c r="D528" s="1">
        <v>8.945351787176</v>
      </c>
      <c r="F528" s="1">
        <v>4.614731654272999</v>
      </c>
      <c r="H528" s="1">
        <v>0</v>
      </c>
      <c r="J528" s="1">
        <v>0</v>
      </c>
      <c r="L528" s="1">
        <v>4.224056842932</v>
      </c>
      <c r="N528" s="1">
        <v>0.225855223105</v>
      </c>
      <c r="P528" s="1">
        <v>0</v>
      </c>
      <c r="R528" s="1">
        <v>0</v>
      </c>
      <c r="T528" s="1">
        <v>0</v>
      </c>
      <c r="V528" s="1">
        <v>0</v>
      </c>
      <c r="X528" s="1">
        <v>0</v>
      </c>
      <c r="Z528" s="1">
        <v>0.005762588235</v>
      </c>
      <c r="AB528" s="27">
        <v>0.159057</v>
      </c>
      <c r="AD528" s="1">
        <v>4.330620132903</v>
      </c>
      <c r="AF528" s="1">
        <v>0</v>
      </c>
      <c r="AH528" s="1">
        <v>0</v>
      </c>
      <c r="AJ528" s="1">
        <v>4.166705795612</v>
      </c>
      <c r="AL528" s="1">
        <v>0.163914337291</v>
      </c>
      <c r="AN528" s="1">
        <v>0</v>
      </c>
      <c r="AP528" s="1">
        <v>0</v>
      </c>
      <c r="AR528" s="1">
        <v>0</v>
      </c>
      <c r="AT528" s="1">
        <v>0</v>
      </c>
      <c r="AV528" s="1">
        <v>0</v>
      </c>
      <c r="AX528" s="1">
        <v>0</v>
      </c>
      <c r="AZ528" s="1">
        <v>0</v>
      </c>
      <c r="BB528" s="27">
        <v>1.819054792399</v>
      </c>
      <c r="BD528" s="45">
        <v>0</v>
      </c>
      <c r="BF528" s="42">
        <v>4.005823622936</v>
      </c>
    </row>
    <row r="531" spans="2:28" ht="12.75">
      <c r="B531" s="37" t="s">
        <v>900</v>
      </c>
      <c r="D531"/>
      <c r="E531"/>
      <c r="F531"/>
      <c r="G531"/>
      <c r="H531"/>
      <c r="I531"/>
      <c r="S531" s="1"/>
      <c r="AB531" s="1"/>
    </row>
    <row r="532" spans="2:32" ht="12.75">
      <c r="B532" s="47" t="s">
        <v>901</v>
      </c>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row>
    <row r="533" spans="2:32" ht="12.75">
      <c r="B533" s="38" t="s">
        <v>902</v>
      </c>
      <c r="C533" s="38"/>
      <c r="D533" s="38"/>
      <c r="E533" s="38"/>
      <c r="F533" s="38"/>
      <c r="G533" s="38"/>
      <c r="H533" s="38"/>
      <c r="I533" s="38"/>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row>
  </sheetData>
  <mergeCells count="7">
    <mergeCell ref="BB3:BB4"/>
    <mergeCell ref="BD3:BD4"/>
    <mergeCell ref="BF3:BF4"/>
    <mergeCell ref="B532:AF532"/>
    <mergeCell ref="D3:D4"/>
    <mergeCell ref="F3:F4"/>
    <mergeCell ref="AD3:AD4"/>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8" scale="80" r:id="rId1"/>
  <rowBreaks count="11" manualBreakCount="11">
    <brk id="35" max="255" man="1"/>
    <brk id="83" max="255" man="1"/>
    <brk id="137" max="255" man="1"/>
    <brk id="199" max="255" man="1"/>
    <brk id="208" max="255" man="1"/>
    <brk id="243" max="255" man="1"/>
    <brk id="299" max="255" man="1"/>
    <brk id="360" max="255" man="1"/>
    <brk id="419" max="255" man="1"/>
    <brk id="481" max="255" man="1"/>
    <brk id="498" max="255" man="1"/>
  </rowBreaks>
  <colBreaks count="1" manualBreakCount="1">
    <brk id="29" max="5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Coggan</cp:lastModifiedBy>
  <cp:lastPrinted>2014-01-28T10:43:18Z</cp:lastPrinted>
  <dcterms:created xsi:type="dcterms:W3CDTF">2013-12-06T06:53:21Z</dcterms:created>
  <dcterms:modified xsi:type="dcterms:W3CDTF">2014-01-30T17:52:35Z</dcterms:modified>
  <cp:category/>
  <cp:version/>
  <cp:contentType/>
  <cp:contentStatus/>
</cp:coreProperties>
</file>