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240" windowHeight="5640" tabRatio="726" activeTab="0"/>
  </bookViews>
  <sheets>
    <sheet name="CONTENTS" sheetId="1" r:id="rId1"/>
    <sheet name="Table 1a" sheetId="2" r:id="rId2"/>
    <sheet name="Table 1b and Figure 1a" sheetId="3" r:id="rId3"/>
    <sheet name="Table 1c" sheetId="4" r:id="rId4"/>
    <sheet name="Table 1d" sheetId="5" r:id="rId5"/>
    <sheet name="Table 1d Weighted LA  " sheetId="6" state="hidden" r:id="rId6"/>
    <sheet name="Table 1e" sheetId="7" r:id="rId7"/>
    <sheet name="Table 2a" sheetId="8" r:id="rId8"/>
    <sheet name="Table 2b " sheetId="9" r:id="rId9"/>
    <sheet name="Table 2c&amp;d" sheetId="10" r:id="rId10"/>
    <sheet name="Table2c&amp;d (London)" sheetId="11" r:id="rId11"/>
    <sheet name="Table 2e" sheetId="12" r:id="rId12"/>
    <sheet name="Table 2f, Table 2g" sheetId="13" r:id="rId13"/>
    <sheet name="Table 3a, Figure 3a" sheetId="14" r:id="rId14"/>
    <sheet name="Table 3b, Figure 3b" sheetId="15" r:id="rId15"/>
    <sheet name="Table 3c, Figure 3c" sheetId="16" r:id="rId16"/>
    <sheet name="Table 3d, Figure 3d" sheetId="17" r:id="rId17"/>
    <sheet name="Table 3e, Figure 3e" sheetId="18" r:id="rId18"/>
    <sheet name="Table 3f" sheetId="19" r:id="rId19"/>
    <sheet name="Table 3g" sheetId="20" r:id="rId20"/>
    <sheet name="Table 4a" sheetId="21" r:id="rId21"/>
    <sheet name="Table 4b-4d" sheetId="22" r:id="rId22"/>
  </sheets>
  <definedNames>
    <definedName name="_Toc331085695" localSheetId="1">'Table 1a'!$A$1</definedName>
    <definedName name="_Toc331085695" localSheetId="2">'Table 1b and Figure 1a'!#REF!</definedName>
    <definedName name="_xlnm.Print_Area" localSheetId="1">'Table 1a'!$A$1:$R$36</definedName>
    <definedName name="_xlnm.Print_Area" localSheetId="2">'Table 1b and Figure 1a'!$A$1:$K$57</definedName>
    <definedName name="_xlnm.Print_Area" localSheetId="3">'Table 1c'!$A$1:$G$23</definedName>
    <definedName name="_xlnm.Print_Area" localSheetId="4">'Table 1d'!$A$1:$M$350</definedName>
    <definedName name="_xlnm.Print_Area" localSheetId="6">'Table 1e'!$A$1:$L$62</definedName>
    <definedName name="_xlnm.Print_Area" localSheetId="7">'Table 2a'!$A$1:$K$35</definedName>
    <definedName name="_xlnm.Print_Area" localSheetId="8">'Table 2b '!$A$1:$G$23</definedName>
    <definedName name="_xlnm.Print_Area" localSheetId="9">'Table 2c&amp;d'!$A$1:$P$32</definedName>
    <definedName name="_xlnm.Print_Area" localSheetId="12">'Table 2f, Table 2g'!$A$1:$E$56</definedName>
    <definedName name="_xlnm.Print_Area" localSheetId="13">'Table 3a, Figure 3a'!$A$1:$I$125</definedName>
    <definedName name="_xlnm.Print_Area" localSheetId="14">'Table 3b, Figure 3b'!$A$1:$J$160</definedName>
    <definedName name="_xlnm.Print_Area" localSheetId="15">'Table 3c, Figure 3c'!$A$1:$J$149</definedName>
    <definedName name="_xlnm.Print_Area" localSheetId="16">'Table 3d, Figure 3d'!$A$1:$J$119</definedName>
    <definedName name="_xlnm.Print_Area" localSheetId="17">'Table 3e, Figure 3e'!$A$1:$J$122</definedName>
    <definedName name="_xlnm.Print_Area" localSheetId="18">'Table 3f'!$A$1:$I$61</definedName>
    <definedName name="_xlnm.Print_Area" localSheetId="19">'Table 3g'!$A$1:$H$50</definedName>
    <definedName name="_xlnm.Print_Area" localSheetId="20">'Table 4a'!$A$1:$I$25</definedName>
    <definedName name="_xlnm.Print_Area" localSheetId="21">'Table 4b-4d'!$A$1:$I$44</definedName>
    <definedName name="_xlnm.Print_Area" localSheetId="10">'Table2c&amp;d (London)'!$A$1:$P$31</definedName>
  </definedNames>
  <calcPr fullCalcOnLoad="1"/>
</workbook>
</file>

<file path=xl/sharedStrings.xml><?xml version="1.0" encoding="utf-8"?>
<sst xmlns="http://schemas.openxmlformats.org/spreadsheetml/2006/main" count="3879" uniqueCount="1163">
  <si>
    <t xml:space="preserve">1. PRP social stock is the number of general needs units or bedspaces, from the Homes and Communities Agency's Statistical Data Return. Data are as 31st March at the end of the financial year. http://www.homesandcommunities.co.uk/ourwork/publications </t>
  </si>
  <si>
    <t>Table 1c: A comparison of general needs lettings and social stock 2007/8 to 2012/13</t>
  </si>
  <si>
    <r>
      <t xml:space="preserve">2. Assured shorthold tenancies are applicable from 2012/13 for general needs lets.  Local authorities could not provide fixed term tenancies until enactment of provisions in the Localism Act from April 2012. </t>
    </r>
    <r>
      <rPr>
        <sz val="12"/>
        <color indexed="8"/>
        <rFont val="Arial"/>
        <family val="2"/>
      </rPr>
      <t> </t>
    </r>
  </si>
  <si>
    <t>Table 2e: Average letting re-let time</t>
  </si>
  <si>
    <r>
      <t>First let of a property</t>
    </r>
    <r>
      <rPr>
        <vertAlign val="superscript"/>
        <sz val="10"/>
        <color indexed="8"/>
        <rFont val="Arial"/>
        <family val="2"/>
      </rPr>
      <t>1</t>
    </r>
  </si>
  <si>
    <r>
      <t>First Let of Property</t>
    </r>
    <r>
      <rPr>
        <vertAlign val="superscript"/>
        <sz val="10"/>
        <color indexed="8"/>
        <rFont val="Arial"/>
        <family val="2"/>
      </rPr>
      <t>1</t>
    </r>
  </si>
  <si>
    <t>3. Detailed information on reason for re-let of supported housing units is not collected</t>
  </si>
  <si>
    <t>Table 2f: Reason for Letting, 2011/12 and 2012/13</t>
  </si>
  <si>
    <t>2. Local Authorities general needs and supported housing data is weighted and figures for 2007/8 to 2011/12 have been revised.  Differences in totals may occur due to rounding.</t>
  </si>
  <si>
    <t>GN SR PRP</t>
  </si>
  <si>
    <t>SH SR PRP</t>
  </si>
  <si>
    <t>GN AR PRP</t>
  </si>
  <si>
    <t>Older people</t>
  </si>
  <si>
    <t>3. New contractors took over responsibility for CORE in 2009/10. This may account for some of the change between 2008/09 and 2009/10.</t>
  </si>
  <si>
    <t xml:space="preserve">4. Missing represents cases where this question was not answered. Percentages exclude missing data. </t>
  </si>
  <si>
    <r>
      <t>LA</t>
    </r>
    <r>
      <rPr>
        <b/>
        <vertAlign val="superscript"/>
        <sz val="9"/>
        <rFont val="Arial"/>
        <family val="2"/>
      </rPr>
      <t>2</t>
    </r>
  </si>
  <si>
    <r>
      <t>Missing</t>
    </r>
    <r>
      <rPr>
        <i/>
        <vertAlign val="superscript"/>
        <sz val="9"/>
        <rFont val="Arial"/>
        <family val="2"/>
      </rPr>
      <t>4</t>
    </r>
  </si>
  <si>
    <r>
      <t>2012/13</t>
    </r>
    <r>
      <rPr>
        <b/>
        <vertAlign val="superscript"/>
        <sz val="10"/>
        <color indexed="8"/>
        <rFont val="Arial"/>
        <family val="2"/>
      </rPr>
      <t>2</t>
    </r>
  </si>
  <si>
    <r>
      <t>TOTAL</t>
    </r>
    <r>
      <rPr>
        <b/>
        <vertAlign val="superscript"/>
        <sz val="9"/>
        <rFont val="Arial"/>
        <family val="2"/>
      </rPr>
      <t>3</t>
    </r>
  </si>
  <si>
    <r>
      <t>TOTAL</t>
    </r>
    <r>
      <rPr>
        <b/>
        <vertAlign val="superscript"/>
        <sz val="9"/>
        <color indexed="8"/>
        <rFont val="Arial"/>
        <family val="2"/>
      </rPr>
      <t>3</t>
    </r>
  </si>
  <si>
    <r>
      <t>Missing</t>
    </r>
    <r>
      <rPr>
        <i/>
        <vertAlign val="superscript"/>
        <sz val="9"/>
        <color indexed="8"/>
        <rFont val="Arial"/>
        <family val="2"/>
      </rPr>
      <t>4</t>
    </r>
  </si>
  <si>
    <r>
      <t>Imputed</t>
    </r>
    <r>
      <rPr>
        <i/>
        <vertAlign val="superscript"/>
        <sz val="9"/>
        <color indexed="8"/>
        <rFont val="Arial"/>
        <family val="2"/>
      </rPr>
      <t>2</t>
    </r>
  </si>
  <si>
    <t>Portsmouth</t>
  </si>
  <si>
    <t>High_Peak</t>
  </si>
  <si>
    <r>
      <t>General Needs LA</t>
    </r>
    <r>
      <rPr>
        <vertAlign val="superscript"/>
        <sz val="9"/>
        <color indexed="8"/>
        <rFont val="Arial"/>
        <family val="2"/>
      </rPr>
      <t>2</t>
    </r>
  </si>
  <si>
    <r>
      <t>Supported Housing LA</t>
    </r>
    <r>
      <rPr>
        <vertAlign val="superscript"/>
        <sz val="9"/>
        <color indexed="8"/>
        <rFont val="Arial"/>
        <family val="2"/>
      </rPr>
      <t>2</t>
    </r>
  </si>
  <si>
    <t>2. LA participation, please also see table 6a</t>
  </si>
  <si>
    <t xml:space="preserve">5. Missing represents cases where this question was not answered. Percentages exclude missing data. </t>
  </si>
  <si>
    <t>1. Defined as working less then 30 hours per week.</t>
  </si>
  <si>
    <t xml:space="preserve">Revised 23rd October 2013 due to minor error in original calculation; PRP lettings to statutorily homeless increased from 11 to 13%; LA lettings to those new to LA increased from 3 to 6%. </t>
  </si>
  <si>
    <t>Publication date: 3rd October 2013. Revised 23rd October - corrections made to table 3g.</t>
  </si>
  <si>
    <t>2. Other includes: Government training/New deal, full time student, child under 16 and other adult.</t>
  </si>
  <si>
    <r>
      <t>LA</t>
    </r>
    <r>
      <rPr>
        <b/>
        <vertAlign val="superscript"/>
        <sz val="9"/>
        <color indexed="8"/>
        <rFont val="Arial"/>
        <family val="2"/>
      </rPr>
      <t>3</t>
    </r>
  </si>
  <si>
    <r>
      <t>Missing</t>
    </r>
    <r>
      <rPr>
        <i/>
        <vertAlign val="superscript"/>
        <sz val="9"/>
        <rFont val="Arial"/>
        <family val="2"/>
      </rPr>
      <t>5</t>
    </r>
  </si>
  <si>
    <r>
      <t>Imputed</t>
    </r>
    <r>
      <rPr>
        <i/>
        <vertAlign val="superscript"/>
        <sz val="9"/>
        <color indexed="8"/>
        <rFont val="Arial"/>
        <family val="2"/>
      </rPr>
      <t>4</t>
    </r>
  </si>
  <si>
    <r>
      <t>A8 countries</t>
    </r>
    <r>
      <rPr>
        <vertAlign val="superscript"/>
        <sz val="9"/>
        <rFont val="Arial"/>
        <family val="2"/>
      </rPr>
      <t>1</t>
    </r>
  </si>
  <si>
    <r>
      <t>Other EEA countries</t>
    </r>
    <r>
      <rPr>
        <vertAlign val="superscript"/>
        <sz val="9"/>
        <rFont val="Arial"/>
        <family val="2"/>
      </rPr>
      <t>2</t>
    </r>
  </si>
  <si>
    <r>
      <t>Refused or missing</t>
    </r>
    <r>
      <rPr>
        <i/>
        <vertAlign val="superscript"/>
        <sz val="9"/>
        <rFont val="Arial"/>
        <family val="2"/>
      </rPr>
      <t>3</t>
    </r>
  </si>
  <si>
    <r>
      <t>A8 countries, Romania and Bulgaria</t>
    </r>
    <r>
      <rPr>
        <vertAlign val="superscript"/>
        <sz val="9"/>
        <rFont val="Arial"/>
        <family val="2"/>
      </rPr>
      <t>1</t>
    </r>
  </si>
  <si>
    <r>
      <t>Foreign national</t>
    </r>
    <r>
      <rPr>
        <vertAlign val="superscript"/>
        <sz val="9"/>
        <color indexed="8"/>
        <rFont val="Arial"/>
        <family val="2"/>
      </rPr>
      <t>5</t>
    </r>
  </si>
  <si>
    <t xml:space="preserve">3. Refused and missing represents cases where this question was not answered. Percentages exclude missing data. </t>
  </si>
  <si>
    <r>
      <t>LA</t>
    </r>
    <r>
      <rPr>
        <b/>
        <vertAlign val="superscript"/>
        <sz val="9"/>
        <rFont val="Arial"/>
        <family val="2"/>
      </rPr>
      <t>3</t>
    </r>
  </si>
  <si>
    <r>
      <t>Refused or missing</t>
    </r>
    <r>
      <rPr>
        <i/>
        <vertAlign val="superscript"/>
        <sz val="9"/>
        <rFont val="Arial"/>
        <family val="2"/>
      </rPr>
      <t>4</t>
    </r>
  </si>
  <si>
    <r>
      <t>Imputed</t>
    </r>
    <r>
      <rPr>
        <i/>
        <vertAlign val="superscript"/>
        <sz val="9"/>
        <color indexed="8"/>
        <rFont val="Arial"/>
        <family val="2"/>
      </rPr>
      <t>5</t>
    </r>
  </si>
  <si>
    <t>6. A breakdown of total lettings to foreign nationals in 2009/10 is not available due to concerns over data quality.</t>
  </si>
  <si>
    <r>
      <t>Figure 1a: Number of lettings and providers from 2004/05 to 2012/13</t>
    </r>
    <r>
      <rPr>
        <b/>
        <vertAlign val="superscript"/>
        <sz val="12"/>
        <color indexed="8"/>
        <rFont val="Arial"/>
        <family val="2"/>
      </rPr>
      <t>P</t>
    </r>
  </si>
  <si>
    <r>
      <t>2007-08</t>
    </r>
    <r>
      <rPr>
        <vertAlign val="superscript"/>
        <sz val="9"/>
        <color indexed="63"/>
        <rFont val="Arial"/>
        <family val="2"/>
      </rPr>
      <t>R</t>
    </r>
  </si>
  <si>
    <r>
      <t>2008-09</t>
    </r>
    <r>
      <rPr>
        <vertAlign val="superscript"/>
        <sz val="9"/>
        <color indexed="63"/>
        <rFont val="Arial"/>
        <family val="2"/>
      </rPr>
      <t>R</t>
    </r>
  </si>
  <si>
    <r>
      <t>2009-10</t>
    </r>
    <r>
      <rPr>
        <vertAlign val="superscript"/>
        <sz val="9"/>
        <color indexed="63"/>
        <rFont val="Arial"/>
        <family val="2"/>
      </rPr>
      <t>R</t>
    </r>
  </si>
  <si>
    <r>
      <t>2010-11</t>
    </r>
    <r>
      <rPr>
        <vertAlign val="superscript"/>
        <sz val="9"/>
        <color indexed="63"/>
        <rFont val="Arial"/>
        <family val="2"/>
      </rPr>
      <t>R</t>
    </r>
  </si>
  <si>
    <r>
      <t>2011-12</t>
    </r>
    <r>
      <rPr>
        <vertAlign val="superscript"/>
        <sz val="9"/>
        <color indexed="63"/>
        <rFont val="Arial"/>
        <family val="2"/>
      </rPr>
      <t>R</t>
    </r>
  </si>
  <si>
    <r>
      <t>2012-13</t>
    </r>
    <r>
      <rPr>
        <vertAlign val="superscript"/>
        <sz val="9"/>
        <color indexed="63"/>
        <rFont val="Arial"/>
        <family val="2"/>
      </rPr>
      <t>P</t>
    </r>
  </si>
  <si>
    <r>
      <t>General Needs LA</t>
    </r>
    <r>
      <rPr>
        <vertAlign val="superscript"/>
        <sz val="9"/>
        <color indexed="8"/>
        <rFont val="Arial"/>
        <family val="2"/>
      </rPr>
      <t>2R</t>
    </r>
  </si>
  <si>
    <r>
      <t>Supported Housing LA</t>
    </r>
    <r>
      <rPr>
        <vertAlign val="superscript"/>
        <sz val="9"/>
        <color indexed="8"/>
        <rFont val="Arial"/>
        <family val="2"/>
      </rPr>
      <t>2R</t>
    </r>
  </si>
  <si>
    <r>
      <t>Total Lets</t>
    </r>
    <r>
      <rPr>
        <b/>
        <vertAlign val="superscript"/>
        <sz val="9"/>
        <rFont val="Arial"/>
        <family val="2"/>
      </rPr>
      <t>R</t>
    </r>
  </si>
  <si>
    <r>
      <t>General Needs LA</t>
    </r>
    <r>
      <rPr>
        <vertAlign val="superscript"/>
        <sz val="9"/>
        <color indexed="8"/>
        <rFont val="Arial"/>
        <family val="2"/>
      </rPr>
      <t>P</t>
    </r>
  </si>
  <si>
    <r>
      <t>Supported Housing LA</t>
    </r>
    <r>
      <rPr>
        <vertAlign val="superscript"/>
        <sz val="9"/>
        <color indexed="8"/>
        <rFont val="Arial"/>
        <family val="2"/>
      </rPr>
      <t>P</t>
    </r>
  </si>
  <si>
    <r>
      <t>Total Lets</t>
    </r>
    <r>
      <rPr>
        <b/>
        <vertAlign val="superscript"/>
        <sz val="9"/>
        <rFont val="Arial"/>
        <family val="2"/>
      </rPr>
      <t>P</t>
    </r>
  </si>
  <si>
    <r>
      <t>General Needs LA</t>
    </r>
    <r>
      <rPr>
        <vertAlign val="superscript"/>
        <sz val="9"/>
        <color indexed="8"/>
        <rFont val="Arial"/>
        <family val="2"/>
      </rPr>
      <t>R</t>
    </r>
  </si>
  <si>
    <r>
      <t>Supported Housing LA</t>
    </r>
    <r>
      <rPr>
        <vertAlign val="superscript"/>
        <sz val="9"/>
        <color indexed="8"/>
        <rFont val="Arial"/>
        <family val="2"/>
      </rPr>
      <t>R</t>
    </r>
  </si>
  <si>
    <r>
      <t>Total Lets</t>
    </r>
    <r>
      <rPr>
        <b/>
        <vertAlign val="superscript"/>
        <sz val="10"/>
        <rFont val="Arial"/>
        <family val="2"/>
      </rPr>
      <t>R</t>
    </r>
  </si>
  <si>
    <r>
      <t>Total Lets</t>
    </r>
    <r>
      <rPr>
        <b/>
        <vertAlign val="superscript"/>
        <sz val="10"/>
        <rFont val="Arial"/>
        <family val="2"/>
      </rPr>
      <t>P</t>
    </r>
  </si>
  <si>
    <r>
      <t>2011/12</t>
    </r>
    <r>
      <rPr>
        <b/>
        <vertAlign val="superscript"/>
        <sz val="10"/>
        <rFont val="Arial"/>
        <family val="2"/>
      </rPr>
      <t>R</t>
    </r>
  </si>
  <si>
    <r>
      <t>LA</t>
    </r>
    <r>
      <rPr>
        <b/>
        <vertAlign val="superscript"/>
        <sz val="10"/>
        <rFont val="Arial"/>
        <family val="2"/>
      </rPr>
      <t>4P</t>
    </r>
  </si>
  <si>
    <t>No LAHS</t>
  </si>
  <si>
    <t>2. Affordable Rent programme was introduced in 2011/12. Local authorities are able to provide Affordable Rent lettings from April 2012.
The majority of Affordable Rent lettings were for General Needs (27,003 of PRP lettings and all of LA lettings in 2012/12).</t>
  </si>
  <si>
    <t>.. Figures not provided due to the impact of increasing LA participation over time or for affordable rent lettings because the programme not operating.</t>
  </si>
  <si>
    <t>PRP general needs lettings</t>
  </si>
  <si>
    <t>PRP turnover (lettings vs. PRP stock)</t>
  </si>
  <si>
    <t>LA general needs lettings</t>
  </si>
  <si>
    <t>LA turnover (lettings vs. LA stock)</t>
  </si>
  <si>
    <t>.. Data not available. Estimates for local authority stock will be published Nov/Dec 2013.</t>
  </si>
  <si>
    <t xml:space="preserve">R. There may have bee some small revisions to local authority data due to weighting. </t>
  </si>
  <si>
    <t>1. Includes response options of Chinese, Arab or Other Ethnic Group.</t>
  </si>
  <si>
    <r>
      <t>General Needs Social Rent</t>
    </r>
    <r>
      <rPr>
        <b/>
        <vertAlign val="superscript"/>
        <sz val="10"/>
        <rFont val="Arial"/>
        <family val="2"/>
      </rPr>
      <t>2P</t>
    </r>
  </si>
  <si>
    <r>
      <t>Supported Housing Social Rent</t>
    </r>
    <r>
      <rPr>
        <b/>
        <vertAlign val="superscript"/>
        <sz val="10"/>
        <rFont val="Arial"/>
        <family val="2"/>
      </rPr>
      <t>2P</t>
    </r>
  </si>
  <si>
    <r>
      <t>Total</t>
    </r>
    <r>
      <rPr>
        <b/>
        <vertAlign val="superscript"/>
        <sz val="10"/>
        <color indexed="8"/>
        <rFont val="Arial"/>
        <family val="2"/>
      </rPr>
      <t>P</t>
    </r>
  </si>
  <si>
    <r>
      <t>LA</t>
    </r>
    <r>
      <rPr>
        <b/>
        <vertAlign val="superscript"/>
        <sz val="10"/>
        <color indexed="8"/>
        <rFont val="Arial"/>
        <family val="2"/>
      </rPr>
      <t>2R</t>
    </r>
  </si>
  <si>
    <r>
      <t>LA</t>
    </r>
    <r>
      <rPr>
        <b/>
        <vertAlign val="superscript"/>
        <sz val="10"/>
        <color indexed="8"/>
        <rFont val="Arial"/>
        <family val="2"/>
      </rPr>
      <t>2P</t>
    </r>
  </si>
  <si>
    <r>
      <t>Total</t>
    </r>
    <r>
      <rPr>
        <b/>
        <vertAlign val="superscript"/>
        <sz val="10"/>
        <color indexed="8"/>
        <rFont val="Arial"/>
        <family val="2"/>
      </rPr>
      <t>R</t>
    </r>
  </si>
  <si>
    <r>
      <t>LA</t>
    </r>
    <r>
      <rPr>
        <b/>
        <vertAlign val="superscript"/>
        <sz val="9"/>
        <rFont val="Arial"/>
        <family val="2"/>
      </rPr>
      <t>2R</t>
    </r>
  </si>
  <si>
    <t>2007/08</t>
  </si>
  <si>
    <t>2008/09</t>
  </si>
  <si>
    <r>
      <t>2009/10</t>
    </r>
    <r>
      <rPr>
        <vertAlign val="superscript"/>
        <sz val="9"/>
        <color indexed="8"/>
        <rFont val="Arial"/>
        <family val="2"/>
      </rPr>
      <t>5</t>
    </r>
  </si>
  <si>
    <r>
      <t>Total</t>
    </r>
    <r>
      <rPr>
        <b/>
        <vertAlign val="superscript"/>
        <sz val="9"/>
        <rFont val="Arial"/>
        <family val="2"/>
      </rPr>
      <t>R</t>
    </r>
  </si>
  <si>
    <r>
      <t>Total %</t>
    </r>
    <r>
      <rPr>
        <b/>
        <vertAlign val="superscript"/>
        <sz val="9"/>
        <color indexed="8"/>
        <rFont val="Arial"/>
        <family val="2"/>
      </rPr>
      <t>R</t>
    </r>
  </si>
  <si>
    <r>
      <t>LA</t>
    </r>
    <r>
      <rPr>
        <b/>
        <vertAlign val="superscript"/>
        <sz val="9"/>
        <rFont val="Arial"/>
        <family val="2"/>
      </rPr>
      <t>3R</t>
    </r>
  </si>
  <si>
    <r>
      <t>Total %</t>
    </r>
    <r>
      <rPr>
        <b/>
        <vertAlign val="superscript"/>
        <sz val="9"/>
        <rFont val="Arial"/>
        <family val="2"/>
      </rPr>
      <t>R</t>
    </r>
  </si>
  <si>
    <r>
      <t>2009/10</t>
    </r>
    <r>
      <rPr>
        <b/>
        <vertAlign val="superscript"/>
        <sz val="9"/>
        <color indexed="8"/>
        <rFont val="Arial"/>
        <family val="2"/>
      </rPr>
      <t>6</t>
    </r>
  </si>
  <si>
    <r>
      <t>Total %</t>
    </r>
    <r>
      <rPr>
        <b/>
        <vertAlign val="superscript"/>
        <sz val="9"/>
        <rFont val="Arial"/>
        <family val="2"/>
      </rPr>
      <t>P</t>
    </r>
  </si>
  <si>
    <r>
      <t>Total %</t>
    </r>
    <r>
      <rPr>
        <b/>
        <vertAlign val="superscript"/>
        <sz val="9"/>
        <color indexed="8"/>
        <rFont val="Arial"/>
        <family val="2"/>
      </rPr>
      <t>P</t>
    </r>
  </si>
  <si>
    <r>
      <t>LA</t>
    </r>
    <r>
      <rPr>
        <b/>
        <vertAlign val="superscript"/>
        <sz val="9"/>
        <rFont val="Arial"/>
        <family val="2"/>
      </rPr>
      <t>7P</t>
    </r>
  </si>
  <si>
    <r>
      <t>LA</t>
    </r>
    <r>
      <rPr>
        <b/>
        <vertAlign val="superscript"/>
        <sz val="9"/>
        <color indexed="8"/>
        <rFont val="Arial"/>
        <family val="2"/>
      </rPr>
      <t>3R</t>
    </r>
  </si>
  <si>
    <t>2009/10</t>
  </si>
  <si>
    <r>
      <t>LA</t>
    </r>
    <r>
      <rPr>
        <b/>
        <vertAlign val="superscript"/>
        <sz val="9"/>
        <rFont val="Arial"/>
        <family val="2"/>
      </rPr>
      <t>1R</t>
    </r>
  </si>
  <si>
    <r>
      <t>Total GN lettings</t>
    </r>
    <r>
      <rPr>
        <b/>
        <vertAlign val="superscript"/>
        <sz val="9"/>
        <rFont val="Arial"/>
        <family val="2"/>
      </rPr>
      <t>R</t>
    </r>
  </si>
  <si>
    <r>
      <t>2012/13</t>
    </r>
    <r>
      <rPr>
        <b/>
        <vertAlign val="superscript"/>
        <sz val="9"/>
        <rFont val="Arial"/>
        <family val="2"/>
      </rPr>
      <t>2</t>
    </r>
  </si>
  <si>
    <r>
      <t>LA</t>
    </r>
    <r>
      <rPr>
        <b/>
        <vertAlign val="superscript"/>
        <sz val="9"/>
        <rFont val="Arial"/>
        <family val="2"/>
      </rPr>
      <t>1P</t>
    </r>
  </si>
  <si>
    <r>
      <t>Total GN lettings</t>
    </r>
    <r>
      <rPr>
        <b/>
        <vertAlign val="superscript"/>
        <sz val="9"/>
        <rFont val="Arial"/>
        <family val="2"/>
      </rPr>
      <t>P</t>
    </r>
  </si>
  <si>
    <r>
      <t>2009/10</t>
    </r>
    <r>
      <rPr>
        <b/>
        <vertAlign val="superscript"/>
        <sz val="9"/>
        <color indexed="8"/>
        <rFont val="Arial"/>
        <family val="2"/>
      </rPr>
      <t>5</t>
    </r>
  </si>
  <si>
    <r>
      <t>Total GN Lettings</t>
    </r>
    <r>
      <rPr>
        <b/>
        <vertAlign val="superscript"/>
        <sz val="9"/>
        <rFont val="Arial"/>
        <family val="2"/>
      </rPr>
      <t>R</t>
    </r>
  </si>
  <si>
    <r>
      <t>%</t>
    </r>
    <r>
      <rPr>
        <b/>
        <vertAlign val="superscript"/>
        <sz val="9"/>
        <rFont val="Arial"/>
        <family val="2"/>
      </rPr>
      <t>R</t>
    </r>
  </si>
  <si>
    <r>
      <t>Total GN Lettings</t>
    </r>
    <r>
      <rPr>
        <b/>
        <vertAlign val="superscript"/>
        <sz val="9"/>
        <rFont val="Arial"/>
        <family val="2"/>
      </rPr>
      <t>P</t>
    </r>
  </si>
  <si>
    <r>
      <t>%</t>
    </r>
    <r>
      <rPr>
        <b/>
        <vertAlign val="superscript"/>
        <sz val="9"/>
        <rFont val="Arial"/>
        <family val="2"/>
      </rPr>
      <t>P</t>
    </r>
  </si>
  <si>
    <r>
      <t>2009/10</t>
    </r>
    <r>
      <rPr>
        <b/>
        <vertAlign val="superscript"/>
        <sz val="9"/>
        <color indexed="8"/>
        <rFont val="Arial"/>
        <family val="2"/>
      </rPr>
      <t>3</t>
    </r>
  </si>
  <si>
    <t>GN SR LA</t>
  </si>
  <si>
    <t>All GN SR</t>
  </si>
  <si>
    <t>SH SR LA</t>
  </si>
  <si>
    <t>All SH SR</t>
  </si>
  <si>
    <r>
      <t>LA</t>
    </r>
    <r>
      <rPr>
        <b/>
        <vertAlign val="superscript"/>
        <sz val="9"/>
        <rFont val="Arial"/>
        <family val="2"/>
      </rPr>
      <t>2P</t>
    </r>
  </si>
  <si>
    <r>
      <t>Total</t>
    </r>
    <r>
      <rPr>
        <b/>
        <vertAlign val="superscript"/>
        <sz val="9"/>
        <rFont val="Arial"/>
        <family val="2"/>
      </rPr>
      <t>P</t>
    </r>
  </si>
  <si>
    <r>
      <t>GN SR LA</t>
    </r>
    <r>
      <rPr>
        <b/>
        <vertAlign val="superscript"/>
        <sz val="9"/>
        <rFont val="Arial"/>
        <family val="2"/>
      </rPr>
      <t>P</t>
    </r>
  </si>
  <si>
    <r>
      <t>All GN SR</t>
    </r>
    <r>
      <rPr>
        <b/>
        <vertAlign val="superscript"/>
        <sz val="9"/>
        <rFont val="Arial"/>
        <family val="2"/>
      </rPr>
      <t>P</t>
    </r>
  </si>
  <si>
    <r>
      <t>SH SR LA</t>
    </r>
    <r>
      <rPr>
        <b/>
        <vertAlign val="superscript"/>
        <sz val="9"/>
        <rFont val="Arial"/>
        <family val="2"/>
      </rPr>
      <t>P</t>
    </r>
  </si>
  <si>
    <r>
      <t>All SH SR</t>
    </r>
    <r>
      <rPr>
        <b/>
        <vertAlign val="superscript"/>
        <sz val="9"/>
        <rFont val="Arial"/>
        <family val="2"/>
      </rPr>
      <t>P</t>
    </r>
  </si>
  <si>
    <r>
      <t>2011/12</t>
    </r>
    <r>
      <rPr>
        <b/>
        <vertAlign val="superscript"/>
        <sz val="9"/>
        <rFont val="Arial"/>
        <family val="2"/>
      </rPr>
      <t>R</t>
    </r>
  </si>
  <si>
    <r>
      <t>LA</t>
    </r>
    <r>
      <rPr>
        <b/>
        <vertAlign val="superscript"/>
        <sz val="9"/>
        <color indexed="8"/>
        <rFont val="Arial"/>
        <family val="2"/>
      </rPr>
      <t>1P</t>
    </r>
  </si>
  <si>
    <r>
      <t>Total</t>
    </r>
    <r>
      <rPr>
        <b/>
        <vertAlign val="superscript"/>
        <sz val="9"/>
        <color indexed="8"/>
        <rFont val="Arial"/>
        <family val="2"/>
      </rPr>
      <t>P</t>
    </r>
  </si>
  <si>
    <r>
      <t>All Lettings</t>
    </r>
    <r>
      <rPr>
        <b/>
        <vertAlign val="superscript"/>
        <sz val="9"/>
        <color indexed="63"/>
        <rFont val="Arial"/>
        <family val="2"/>
      </rPr>
      <t>6P</t>
    </r>
  </si>
  <si>
    <r>
      <t>All Lettings</t>
    </r>
    <r>
      <rPr>
        <b/>
        <vertAlign val="superscript"/>
        <sz val="9"/>
        <color indexed="63"/>
        <rFont val="Arial"/>
        <family val="2"/>
      </rPr>
      <t>5P</t>
    </r>
  </si>
  <si>
    <r>
      <t>LA</t>
    </r>
    <r>
      <rPr>
        <b/>
        <vertAlign val="superscript"/>
        <sz val="9"/>
        <rFont val="Arial"/>
        <family val="2"/>
      </rPr>
      <t>3P</t>
    </r>
  </si>
  <si>
    <r>
      <t>2011/12</t>
    </r>
    <r>
      <rPr>
        <b/>
        <vertAlign val="superscript"/>
        <sz val="9"/>
        <rFont val="Arial"/>
        <family val="2"/>
      </rPr>
      <t>2R</t>
    </r>
  </si>
  <si>
    <r>
      <t>2011/12</t>
    </r>
    <r>
      <rPr>
        <b/>
        <vertAlign val="superscript"/>
        <sz val="9"/>
        <color indexed="8"/>
        <rFont val="Arial"/>
        <family val="2"/>
      </rPr>
      <t>R</t>
    </r>
  </si>
  <si>
    <r>
      <t>LA</t>
    </r>
    <r>
      <rPr>
        <b/>
        <vertAlign val="superscript"/>
        <sz val="9"/>
        <color indexed="8"/>
        <rFont val="Arial"/>
        <family val="2"/>
      </rPr>
      <t>3P</t>
    </r>
  </si>
  <si>
    <r>
      <t>All Lettings</t>
    </r>
    <r>
      <rPr>
        <b/>
        <vertAlign val="superscript"/>
        <sz val="9"/>
        <color indexed="63"/>
        <rFont val="Arial"/>
        <family val="2"/>
      </rPr>
      <t>4P</t>
    </r>
  </si>
  <si>
    <r>
      <t>Chinese or Other ethnic group</t>
    </r>
    <r>
      <rPr>
        <vertAlign val="superscript"/>
        <sz val="9"/>
        <color indexed="8"/>
        <rFont val="Arial"/>
        <family val="2"/>
      </rPr>
      <t>1</t>
    </r>
  </si>
  <si>
    <t>7. Local Authorities general needs and supported housing data is weighted.  Differences in totals may occur due to rounding.</t>
  </si>
  <si>
    <t xml:space="preserve">8. Missing represents cases where this question was not answered. Percentages exclude missing data. </t>
  </si>
  <si>
    <r>
      <t>LA lettings submission levels</t>
    </r>
    <r>
      <rPr>
        <b/>
        <vertAlign val="superscript"/>
        <sz val="9"/>
        <rFont val="Arial"/>
        <family val="2"/>
      </rPr>
      <t>1</t>
    </r>
  </si>
  <si>
    <t>5. New contractors took over responsibility for CORE in 2009/10. This may account for some of the change between 2008/09 and 2009/10.</t>
  </si>
  <si>
    <t>% lets by provider type 12/13</t>
  </si>
  <si>
    <t>Provider split in 12/13</t>
  </si>
  <si>
    <r>
      <t xml:space="preserve">Market rent </t>
    </r>
    <r>
      <rPr>
        <b/>
        <vertAlign val="superscript"/>
        <sz val="9"/>
        <color indexed="8"/>
        <rFont val="Arial"/>
        <family val="2"/>
      </rPr>
      <t>2</t>
    </r>
  </si>
  <si>
    <t>Total GN lettings</t>
  </si>
  <si>
    <t>Retired</t>
  </si>
  <si>
    <t>Unable to work due to sickness</t>
  </si>
  <si>
    <t>Full time worker</t>
  </si>
  <si>
    <t>Subtotal</t>
  </si>
  <si>
    <t>Unemployed</t>
  </si>
  <si>
    <t>Not seeking work</t>
  </si>
  <si>
    <r>
      <t>Part time worker</t>
    </r>
    <r>
      <rPr>
        <vertAlign val="superscript"/>
        <sz val="9"/>
        <color indexed="8"/>
        <rFont val="Arial"/>
        <family val="2"/>
      </rPr>
      <t>1</t>
    </r>
  </si>
  <si>
    <r>
      <t>Other</t>
    </r>
    <r>
      <rPr>
        <vertAlign val="superscript"/>
        <sz val="9"/>
        <color indexed="8"/>
        <rFont val="Arial"/>
        <family val="2"/>
      </rPr>
      <t>2</t>
    </r>
  </si>
  <si>
    <t>Ethnic origin of HRP</t>
  </si>
  <si>
    <t>White</t>
  </si>
  <si>
    <t>Mixed</t>
  </si>
  <si>
    <t>Asian or Asian British</t>
  </si>
  <si>
    <t>Black or Black British</t>
  </si>
  <si>
    <t>Nationality of HRP</t>
  </si>
  <si>
    <t>New tenants</t>
  </si>
  <si>
    <t>Existing tenants</t>
  </si>
  <si>
    <t>UK national</t>
  </si>
  <si>
    <t>All other countries</t>
  </si>
  <si>
    <t>Figure 3b: Age of Tenant by type of letting, 2012/13</t>
  </si>
  <si>
    <t>Figure 3c: Economic status of tenant by type of letting, 2012/13</t>
  </si>
  <si>
    <t>Figure 3e: Ethnic group of tenant by type of letting, 2012/13</t>
  </si>
  <si>
    <t>Table 1d: Reported social lettings by local authority location of property, 2011/12 and 2012/13</t>
  </si>
  <si>
    <t>Black Country</t>
  </si>
  <si>
    <t>Buckinghamshire Thames Valley</t>
  </si>
  <si>
    <t>Cheshire and Warrington</t>
  </si>
  <si>
    <t>Coast to Capital</t>
  </si>
  <si>
    <t>Cornwall and the Isles of Scilly</t>
  </si>
  <si>
    <t>Coventry and Warwickshire</t>
  </si>
  <si>
    <t>Cumbria</t>
  </si>
  <si>
    <t>Derby, Derbyshire, Nottingham and Nottinghamshire</t>
  </si>
  <si>
    <t>Dorset</t>
  </si>
  <si>
    <t>Enterprise M3</t>
  </si>
  <si>
    <t>Gloucestershire</t>
  </si>
  <si>
    <t>Greater Birmingham and Solihull</t>
  </si>
  <si>
    <t>Greater Cambridge &amp; Greater Peterborough</t>
  </si>
  <si>
    <t>Greater Lincolnshire</t>
  </si>
  <si>
    <t>Greater Manchester</t>
  </si>
  <si>
    <t>Heart of the South West</t>
  </si>
  <si>
    <t>Hertfordshire</t>
  </si>
  <si>
    <t>Humber</t>
  </si>
  <si>
    <t>Lancashire</t>
  </si>
  <si>
    <t>Leeds City Region</t>
  </si>
  <si>
    <t>Leicester and Leicestershire</t>
  </si>
  <si>
    <t>Liverpool City Region</t>
  </si>
  <si>
    <t>New Anglia</t>
  </si>
  <si>
    <t>North Eastern</t>
  </si>
  <si>
    <t>Northamptonshire</t>
  </si>
  <si>
    <t>Oxfordshire LEP</t>
  </si>
  <si>
    <t>Sheffield City Region</t>
  </si>
  <si>
    <t>Solent</t>
  </si>
  <si>
    <t>South East Midlands</t>
  </si>
  <si>
    <t>Stoke-on-Trent and Staffordshire</t>
  </si>
  <si>
    <t>Swindon and Wiltshire</t>
  </si>
  <si>
    <t>Tees Valley</t>
  </si>
  <si>
    <t>Thames Valley Berkshire</t>
  </si>
  <si>
    <t>The Marches</t>
  </si>
  <si>
    <t>West of England</t>
  </si>
  <si>
    <t>Worcestershire</t>
  </si>
  <si>
    <t>York and North Yorkshire</t>
  </si>
  <si>
    <t>List of the local authorities covered by each Local Enterprise Partnership (LEP) and indicates any overlaps between adjacent LEPs.</t>
  </si>
  <si>
    <t>https://www.gov.uk/government/publications/local-enterprise-partnerships-local-authority-mapping</t>
  </si>
  <si>
    <t>Background and policy information about the Local Enterprise Partnerships can be found here:</t>
  </si>
  <si>
    <t>https://www.gov.uk/government/policies/supporting-economic-growth-through-local-enterprise-partnerships-and-enterprise-zones</t>
  </si>
  <si>
    <t>Table 2b: Length of Fixed Term Tenancy</t>
  </si>
  <si>
    <t>General Needs social tenancy</t>
  </si>
  <si>
    <t>Owner occupation (private or shared ownership)</t>
  </si>
  <si>
    <t>Private sector tenancy</t>
  </si>
  <si>
    <t>Supported housing</t>
  </si>
  <si>
    <t>Living with family / friends</t>
  </si>
  <si>
    <r>
      <t>Temporary accommodation</t>
    </r>
    <r>
      <rPr>
        <vertAlign val="superscript"/>
        <sz val="9"/>
        <color indexed="8"/>
        <rFont val="Arial"/>
        <family val="2"/>
      </rPr>
      <t>1</t>
    </r>
  </si>
  <si>
    <t>General Needs</t>
  </si>
  <si>
    <t>Supported Housing</t>
  </si>
  <si>
    <t xml:space="preserve"> Year</t>
  </si>
  <si>
    <t>PRP</t>
  </si>
  <si>
    <t>General Needs LA</t>
  </si>
  <si>
    <t>Supported Housing LA</t>
  </si>
  <si>
    <t>2011-12</t>
  </si>
  <si>
    <t>Total</t>
  </si>
  <si>
    <t>LA</t>
  </si>
  <si>
    <t>London</t>
  </si>
  <si>
    <t>South East</t>
  </si>
  <si>
    <t>Assured</t>
  </si>
  <si>
    <t>Other</t>
  </si>
  <si>
    <t>Licence agreement</t>
  </si>
  <si>
    <t>Starter tenancy</t>
  </si>
  <si>
    <t>1 bedroom</t>
  </si>
  <si>
    <t>2 bedrooms</t>
  </si>
  <si>
    <t>Number of days property was vacant</t>
  </si>
  <si>
    <t>..</t>
  </si>
  <si>
    <t>Single adult</t>
  </si>
  <si>
    <t>Multi adult no children</t>
  </si>
  <si>
    <t>UK National</t>
  </si>
  <si>
    <t>Any other country</t>
  </si>
  <si>
    <t>2011/12</t>
  </si>
  <si>
    <t>Household characteristic </t>
  </si>
  <si>
    <t>%</t>
  </si>
  <si>
    <t>2010/11</t>
  </si>
  <si>
    <t>Greater than 90%</t>
  </si>
  <si>
    <t>75%-90%</t>
  </si>
  <si>
    <t>50-75%</t>
  </si>
  <si>
    <t>25-50%</t>
  </si>
  <si>
    <t xml:space="preserve"> </t>
  </si>
  <si>
    <t>Non participating LAs</t>
  </si>
  <si>
    <t>Less than 25%</t>
  </si>
  <si>
    <t>Letting type</t>
  </si>
  <si>
    <t>Providers</t>
  </si>
  <si>
    <t>Year</t>
  </si>
  <si>
    <t>Social lettings</t>
  </si>
  <si>
    <t>Average lettings per provider</t>
  </si>
  <si>
    <t>% of lettings</t>
  </si>
  <si>
    <t>2. Other EEA countries are Austria, Belgium, Cyprus, Denmark, Finland, France, Germany, Greece, Ireland, Italy, Luxembourg, Malta, Netherlands, Portugal, Spain, Sweden, Iceland, Liechtenstein, Norway and Switzerland.</t>
  </si>
  <si>
    <t>n/a</t>
  </si>
  <si>
    <t>All bedroom sizes</t>
  </si>
  <si>
    <t>Total Lets</t>
  </si>
  <si>
    <t>Notes:</t>
  </si>
  <si>
    <t>1. Weekly rent excludes service charges</t>
  </si>
  <si>
    <t xml:space="preserve">1. Older people are defined as any household where either the main occupier or their partner is aged 60 years or over. </t>
  </si>
  <si>
    <t>Local authorities</t>
  </si>
  <si>
    <t>-</t>
  </si>
  <si>
    <t xml:space="preserve">General Needs for PRPs </t>
  </si>
  <si>
    <t xml:space="preserve">Supported Housing for PRPs </t>
  </si>
  <si>
    <t xml:space="preserve">CORE website: https://core.communities.gov.uk </t>
  </si>
  <si>
    <t>CONTENTS</t>
  </si>
  <si>
    <t>Table</t>
  </si>
  <si>
    <t>Social lettings characteristics</t>
  </si>
  <si>
    <t>Social tenant characteristics</t>
  </si>
  <si>
    <t>Data quality</t>
  </si>
  <si>
    <t>Area of statistical release</t>
  </si>
  <si>
    <t>Section number</t>
  </si>
  <si>
    <t>.. Figures not provided due to the impact of increasing LA participation over time</t>
  </si>
  <si>
    <t>2012-13</t>
  </si>
  <si>
    <t>Table 1b: Social providers and their lettings from 2004/05 to 2012/13</t>
  </si>
  <si>
    <t>Table 1a: Social lettings by housing type and provider, 2004/05 to 2012/13</t>
  </si>
  <si>
    <t>% change 11/12 to 12/13</t>
  </si>
  <si>
    <t>Source: Social housing lettings and sales in England, 2012/13: Continuous Recording (CORE) data</t>
  </si>
  <si>
    <t>Publication date: XXXXXXX</t>
  </si>
  <si>
    <t>Contact:   Jane Hinton, Department for Communities &amp; Local Government</t>
  </si>
  <si>
    <t>Telephone: 0303 444 2276</t>
  </si>
  <si>
    <t xml:space="preserve">Email: jane.hinton@communities.gsi.gov.uk </t>
  </si>
  <si>
    <r>
      <t>PRP social stock</t>
    </r>
    <r>
      <rPr>
        <b/>
        <vertAlign val="superscript"/>
        <sz val="10"/>
        <color indexed="8"/>
        <rFont val="Arial"/>
        <family val="2"/>
      </rPr>
      <t>1</t>
    </r>
  </si>
  <si>
    <r>
      <t>LA social stock</t>
    </r>
    <r>
      <rPr>
        <b/>
        <vertAlign val="superscript"/>
        <sz val="10"/>
        <color indexed="8"/>
        <rFont val="Arial"/>
        <family val="2"/>
      </rPr>
      <t>2</t>
    </r>
  </si>
  <si>
    <t>Ecode</t>
  </si>
  <si>
    <t>2012/13</t>
  </si>
  <si>
    <t>All Lettings</t>
  </si>
  <si>
    <t>General Needs Social Rent</t>
  </si>
  <si>
    <t>Affordable Rent (general needs)</t>
  </si>
  <si>
    <t>Supported Housing Social Rent</t>
  </si>
  <si>
    <t>Affordable Rent GN  PRP</t>
  </si>
  <si>
    <t>General Needs PRP</t>
  </si>
  <si>
    <t>Supported Housing PRP</t>
  </si>
  <si>
    <t>Social Rent General Needs PRP</t>
  </si>
  <si>
    <t>Social Rent Supported Housing PRP</t>
  </si>
  <si>
    <t>Table 2a: Social lettings by tenancy type, 2011/12 and 2012/13</t>
  </si>
  <si>
    <t>3 bedrooms</t>
  </si>
  <si>
    <t>4 or more bedrooms</t>
  </si>
  <si>
    <t>Number</t>
  </si>
  <si>
    <t>&lt;=2 years</t>
  </si>
  <si>
    <t>3-5 years</t>
  </si>
  <si>
    <t>6-10 years</t>
  </si>
  <si>
    <t>11-15 years</t>
  </si>
  <si>
    <t>&gt; 15 years</t>
  </si>
  <si>
    <t>Relet - internal transfer</t>
  </si>
  <si>
    <t>Relet - previous tenant died</t>
  </si>
  <si>
    <t>Relet - property abandoned by previous tenant</t>
  </si>
  <si>
    <t>Relet - previous tenant evicted</t>
  </si>
  <si>
    <t>Relet - previous tenant moved to other social landlord</t>
  </si>
  <si>
    <t>Figure 3a: Household composition by type of letting, 2012/13</t>
  </si>
  <si>
    <t>TOTAL</t>
  </si>
  <si>
    <t>Single adult with children</t>
  </si>
  <si>
    <t>Multi adult with children</t>
  </si>
  <si>
    <t>Table 3a: Household composition by type of letting, 2007/8 to 2012/13</t>
  </si>
  <si>
    <t>Total %</t>
  </si>
  <si>
    <t>Male</t>
  </si>
  <si>
    <t>Female</t>
  </si>
  <si>
    <t>18-24</t>
  </si>
  <si>
    <t>25-29</t>
  </si>
  <si>
    <t>30-39</t>
  </si>
  <si>
    <t>40-49</t>
  </si>
  <si>
    <t>50-59</t>
  </si>
  <si>
    <t>60-69</t>
  </si>
  <si>
    <t>70-79</t>
  </si>
  <si>
    <t>80 and above</t>
  </si>
  <si>
    <t>age of HRP</t>
  </si>
  <si>
    <t>80+</t>
  </si>
  <si>
    <r>
      <t>LA</t>
    </r>
    <r>
      <rPr>
        <b/>
        <vertAlign val="superscript"/>
        <sz val="9"/>
        <rFont val="Arial"/>
        <family val="2"/>
      </rPr>
      <t>1</t>
    </r>
  </si>
  <si>
    <t>LA Lettings Completeness of CORE vs. LAHS</t>
  </si>
  <si>
    <t>No Stock</t>
  </si>
  <si>
    <t>Key:</t>
  </si>
  <si>
    <t>Table 2a: Social lettings by tenancy type, 2011/13</t>
  </si>
  <si>
    <t>Table 2c: Average weekly social rent 1 (£) of new general needs lettings</t>
  </si>
  <si>
    <t>Table 2d: Average weekly affordable rent 1 (£) of new general needs lettings</t>
  </si>
  <si>
    <r>
      <t>Table 2g: Reason for Supported Housing Letting, 2011/12 and 2012/13</t>
    </r>
    <r>
      <rPr>
        <b/>
        <vertAlign val="superscript"/>
        <sz val="12"/>
        <color indexed="8"/>
        <rFont val="Arial"/>
        <family val="2"/>
      </rPr>
      <t>3</t>
    </r>
  </si>
  <si>
    <t>Table 2g: Reason for Supported Housing Letting, 2011/12 and 2012/13</t>
  </si>
  <si>
    <t>Table 3b: Age of Tenant by type of letting, 2007/8 to 2012/13</t>
  </si>
  <si>
    <t>Table 3c: Economic status of tenant, 2007/8 to 2012/13</t>
  </si>
  <si>
    <t>Table 3d: Nationality of tenants, 2007/8 to 2012/13</t>
  </si>
  <si>
    <t>Table 3e: Ethnic group of tenant, 2007/8 to 2012/13</t>
  </si>
  <si>
    <t>Table 4b: Proportion of lettings with missing income details</t>
  </si>
  <si>
    <t>Table 4c: Proportion of lettings where “interview refused” has been recorded</t>
  </si>
  <si>
    <t>Table 2c (London): Average weekly social rent 1 (£) of new general needs lettings for London</t>
  </si>
  <si>
    <t>Table 2d (London): Average weekly affordable rent 1 (£) of new general needs lettings for London</t>
  </si>
  <si>
    <t>Overall</t>
  </si>
  <si>
    <t>% market rent</t>
  </si>
  <si>
    <r>
      <t>Older people</t>
    </r>
    <r>
      <rPr>
        <vertAlign val="superscript"/>
        <sz val="9"/>
        <color indexed="8"/>
        <rFont val="Arial"/>
        <family val="2"/>
      </rPr>
      <t>1</t>
    </r>
  </si>
  <si>
    <t>Eligible for housing benefit</t>
  </si>
  <si>
    <t>No LAHS data</t>
  </si>
  <si>
    <t>Table 3g: Other household characteristics of social lettings, 2011/12 &amp; 2012/13</t>
  </si>
  <si>
    <t>Relet - tenant occupied same property as temporary accommodation</t>
  </si>
  <si>
    <t>Relet - previous tenant moved to private sector or other accommodation</t>
  </si>
  <si>
    <t>&lt;18</t>
  </si>
  <si>
    <t>1. Approved Hostel, direct access hostel, hospital, prison, B&amp;B, other temporary accommodation</t>
  </si>
  <si>
    <t>Count</t>
  </si>
  <si>
    <t>Missing</t>
  </si>
  <si>
    <t>Column N %</t>
  </si>
  <si>
    <t>E07000223</t>
  </si>
  <si>
    <t>E07000026</t>
  </si>
  <si>
    <t>E07000032</t>
  </si>
  <si>
    <t>E07000224</t>
  </si>
  <si>
    <t>E07000170</t>
  </si>
  <si>
    <t>E07000105</t>
  </si>
  <si>
    <t>E07000004</t>
  </si>
  <si>
    <t>E07000200</t>
  </si>
  <si>
    <t>E09000002</t>
  </si>
  <si>
    <t>E09000003</t>
  </si>
  <si>
    <t>E08000016</t>
  </si>
  <si>
    <t>E07000027</t>
  </si>
  <si>
    <t>E07000066</t>
  </si>
  <si>
    <t>E07000084</t>
  </si>
  <si>
    <t>E07000171</t>
  </si>
  <si>
    <t>E06000022</t>
  </si>
  <si>
    <t>E06000055</t>
  </si>
  <si>
    <t>E09000004</t>
  </si>
  <si>
    <t>E08000025</t>
  </si>
  <si>
    <t>E07000129</t>
  </si>
  <si>
    <t>E06000008</t>
  </si>
  <si>
    <t>E06000009</t>
  </si>
  <si>
    <t>E07000033</t>
  </si>
  <si>
    <t>E08000001</t>
  </si>
  <si>
    <t>E07000136</t>
  </si>
  <si>
    <t>E06000028</t>
  </si>
  <si>
    <t>E06000036</t>
  </si>
  <si>
    <t>E08000032</t>
  </si>
  <si>
    <t>E07000067</t>
  </si>
  <si>
    <t>E07000143</t>
  </si>
  <si>
    <t>E09000005</t>
  </si>
  <si>
    <t>E07000068</t>
  </si>
  <si>
    <t>E06000043</t>
  </si>
  <si>
    <t>E07000144</t>
  </si>
  <si>
    <t>E09000006</t>
  </si>
  <si>
    <t>E07000234</t>
  </si>
  <si>
    <t>E07000095</t>
  </si>
  <si>
    <t>E07000172</t>
  </si>
  <si>
    <t>E07000117</t>
  </si>
  <si>
    <t>E08000002</t>
  </si>
  <si>
    <t>E08000033</t>
  </si>
  <si>
    <t>E07000008</t>
  </si>
  <si>
    <t>E09000007</t>
  </si>
  <si>
    <t>E07000192</t>
  </si>
  <si>
    <t>E07000106</t>
  </si>
  <si>
    <t>E07000028</t>
  </si>
  <si>
    <t>E07000069</t>
  </si>
  <si>
    <t>E06000056</t>
  </si>
  <si>
    <t>E07000130</t>
  </si>
  <si>
    <t>E07000070</t>
  </si>
  <si>
    <t>E07000078</t>
  </si>
  <si>
    <t>E07000177</t>
  </si>
  <si>
    <t>E06000049</t>
  </si>
  <si>
    <t>E06000050</t>
  </si>
  <si>
    <t>E07000034</t>
  </si>
  <si>
    <t>E07000225</t>
  </si>
  <si>
    <t>E07000005</t>
  </si>
  <si>
    <t>E07000118</t>
  </si>
  <si>
    <t>E07000048</t>
  </si>
  <si>
    <t>E09000001</t>
  </si>
  <si>
    <t>E07000071</t>
  </si>
  <si>
    <t>E07000029</t>
  </si>
  <si>
    <t>E07000150</t>
  </si>
  <si>
    <t>E06000052</t>
  </si>
  <si>
    <t>E07000079</t>
  </si>
  <si>
    <t>E06000047</t>
  </si>
  <si>
    <t>E08000026</t>
  </si>
  <si>
    <t>E07000163</t>
  </si>
  <si>
    <t>E07000226</t>
  </si>
  <si>
    <t>E09000008</t>
  </si>
  <si>
    <t>E07000096</t>
  </si>
  <si>
    <t>E06000005</t>
  </si>
  <si>
    <t>E07000107</t>
  </si>
  <si>
    <t>E07000151</t>
  </si>
  <si>
    <t>E06000015</t>
  </si>
  <si>
    <t>E07000035</t>
  </si>
  <si>
    <t>E08000017</t>
  </si>
  <si>
    <t>E07000108</t>
  </si>
  <si>
    <t>E08000027</t>
  </si>
  <si>
    <t>E09000009</t>
  </si>
  <si>
    <t>E07000009</t>
  </si>
  <si>
    <t>E07000040</t>
  </si>
  <si>
    <t>E07000049</t>
  </si>
  <si>
    <t>E07000085</t>
  </si>
  <si>
    <t>E07000097</t>
  </si>
  <si>
    <t>E07000137</t>
  </si>
  <si>
    <t>E07000152</t>
  </si>
  <si>
    <t>E06000011</t>
  </si>
  <si>
    <t>E07000193</t>
  </si>
  <si>
    <t>E07000061</t>
  </si>
  <si>
    <t>E07000086</t>
  </si>
  <si>
    <t>E07000030</t>
  </si>
  <si>
    <t>E07000207</t>
  </si>
  <si>
    <t>E09000010</t>
  </si>
  <si>
    <t>E07000072</t>
  </si>
  <si>
    <t>E07000208</t>
  </si>
  <si>
    <t>E07000036</t>
  </si>
  <si>
    <t>E07000041</t>
  </si>
  <si>
    <t>E07000087</t>
  </si>
  <si>
    <t>E07000010</t>
  </si>
  <si>
    <t>E07000201</t>
  </si>
  <si>
    <t>E07000080</t>
  </si>
  <si>
    <t>E07000119</t>
  </si>
  <si>
    <t>E08000020</t>
  </si>
  <si>
    <t>E07000173</t>
  </si>
  <si>
    <t>E07000081</t>
  </si>
  <si>
    <t>E07000088</t>
  </si>
  <si>
    <t>E07000109</t>
  </si>
  <si>
    <t>E07000145</t>
  </si>
  <si>
    <t>E09000011</t>
  </si>
  <si>
    <t>E07000209</t>
  </si>
  <si>
    <t>E09000012</t>
  </si>
  <si>
    <t>E06000006</t>
  </si>
  <si>
    <t>E07000164</t>
  </si>
  <si>
    <t>E09000013</t>
  </si>
  <si>
    <t>E07000131</t>
  </si>
  <si>
    <t>E09000014</t>
  </si>
  <si>
    <t>E07000073</t>
  </si>
  <si>
    <t>E07000165</t>
  </si>
  <si>
    <t>E09000015</t>
  </si>
  <si>
    <t>E07000089</t>
  </si>
  <si>
    <t>E06000001</t>
  </si>
  <si>
    <t>E07000062</t>
  </si>
  <si>
    <t>E07000090</t>
  </si>
  <si>
    <t>E09000016</t>
  </si>
  <si>
    <t>E07000098</t>
  </si>
  <si>
    <t>E07000037</t>
  </si>
  <si>
    <t>E09000017</t>
  </si>
  <si>
    <t>E07000132</t>
  </si>
  <si>
    <t>E07000227</t>
  </si>
  <si>
    <t>E09000018</t>
  </si>
  <si>
    <t>E07000011</t>
  </si>
  <si>
    <t>E07000120</t>
  </si>
  <si>
    <t>E07000202</t>
  </si>
  <si>
    <t>E06000046</t>
  </si>
  <si>
    <t>6. Does not equal sum of columns as total includes Affordable Rent Supported housing and Local Authority Affordable Rent lettings.</t>
  </si>
  <si>
    <r>
      <t>All Lettings</t>
    </r>
    <r>
      <rPr>
        <b/>
        <vertAlign val="superscript"/>
        <sz val="9"/>
        <color indexed="63"/>
        <rFont val="Arial"/>
        <family val="2"/>
      </rPr>
      <t>7</t>
    </r>
  </si>
  <si>
    <t>7. Does not equal sum of columns as total includes Affordable Rent Supported housing and Local Authority Affordable Rent lettings.</t>
  </si>
  <si>
    <r>
      <t>All Lettings</t>
    </r>
    <r>
      <rPr>
        <b/>
        <vertAlign val="superscript"/>
        <sz val="9"/>
        <color indexed="63"/>
        <rFont val="Arial"/>
        <family val="2"/>
      </rPr>
      <t>4</t>
    </r>
  </si>
  <si>
    <t>4. Does not equal sum of columns as total includes Affordable Rent Supported housing and Local Authority Affordable Rent lettings.</t>
  </si>
  <si>
    <r>
      <t>Imputed</t>
    </r>
    <r>
      <rPr>
        <i/>
        <vertAlign val="superscript"/>
        <sz val="8"/>
        <color indexed="8"/>
        <rFont val="Arial"/>
        <family val="2"/>
      </rPr>
      <t>2</t>
    </r>
  </si>
  <si>
    <t>General Needs Social Rent; age of tenant by gender</t>
  </si>
  <si>
    <t>3. Total is based on where both gender and age are known.</t>
  </si>
  <si>
    <t>2. Imputed data has being applied for missing values from 2011/12.  The total lettings and percentages include imputed records.</t>
  </si>
  <si>
    <t>Part time worker</t>
  </si>
  <si>
    <t>4. Imputed data has being applied for missing values from 2011/12. Totals include imputed records.</t>
  </si>
  <si>
    <r>
      <t>Table 3b: Age of Tenant</t>
    </r>
    <r>
      <rPr>
        <b/>
        <vertAlign val="superscript"/>
        <sz val="12"/>
        <color indexed="8"/>
        <rFont val="Arial"/>
        <family val="2"/>
      </rPr>
      <t>7</t>
    </r>
    <r>
      <rPr>
        <b/>
        <sz val="12"/>
        <color indexed="8"/>
        <rFont val="Arial"/>
        <family val="2"/>
      </rPr>
      <t xml:space="preserve"> by type of letting, 2007/8 to 2012/13</t>
    </r>
  </si>
  <si>
    <t>7. The named tenant where the letting is made on a single tenancy basis. In the case of joint tenancies, the economically active or working person or if both tenants are working, or both are not working, the oldest person.</t>
  </si>
  <si>
    <t>8. The named tenant where the letting is made on a single tenancy basis. In the case of joint tenancies, the economically active or working person or if both tenants are working, or both are not working, the oldest person.</t>
  </si>
  <si>
    <r>
      <t>Table 3d: Nationality of tenants</t>
    </r>
    <r>
      <rPr>
        <b/>
        <vertAlign val="superscript"/>
        <sz val="12"/>
        <color indexed="8"/>
        <rFont val="Arial"/>
        <family val="2"/>
      </rPr>
      <t>8</t>
    </r>
    <r>
      <rPr>
        <b/>
        <sz val="12"/>
        <color indexed="8"/>
        <rFont val="Arial"/>
        <family val="2"/>
      </rPr>
      <t>, 2007/8 to 2012/13</t>
    </r>
  </si>
  <si>
    <r>
      <t>A10</t>
    </r>
    <r>
      <rPr>
        <vertAlign val="superscript"/>
        <sz val="9"/>
        <color indexed="8"/>
        <rFont val="Arial"/>
        <family val="2"/>
      </rPr>
      <t>1</t>
    </r>
  </si>
  <si>
    <r>
      <t>Other EEA country</t>
    </r>
    <r>
      <rPr>
        <vertAlign val="superscript"/>
        <sz val="9"/>
        <color indexed="8"/>
        <rFont val="Arial"/>
        <family val="2"/>
      </rPr>
      <t>2</t>
    </r>
  </si>
  <si>
    <t>A10</t>
  </si>
  <si>
    <t>Other EEA country</t>
  </si>
  <si>
    <t>Table 3d: Nationality of tenants, 2012/13</t>
  </si>
  <si>
    <t>1. Includes Czech Republic, Estonia, Hungary, Latvia, Lithuania, Poland, Slovakia, Slovenia. Plus Bulgaria and Romania from 2008/9.</t>
  </si>
  <si>
    <t xml:space="preserve">4. Refused or missing represents cases where this question was not answered. Percentages exclude missing data. </t>
  </si>
  <si>
    <t>5. Imputed data has being applied for missing values from 2011/12. Estimates include imputed values.</t>
  </si>
  <si>
    <t>General Needs Social Rent, Nationality of New and Existing Tenants</t>
  </si>
  <si>
    <t>Chinese or Other ethnic group</t>
  </si>
  <si>
    <t>4. Imputed data has being applied for missing values from 2011/12. Estimates include imputed records.</t>
  </si>
  <si>
    <t>Table 3f: Previous housing situation of tenant, 2011/12 &amp; 2012/13</t>
  </si>
  <si>
    <t>2. Tied housing, housing for older people, residential care, women's refuge, mobile home, asylum support, children's home, rough sleeping, short life housing, foyer, other.</t>
  </si>
  <si>
    <r>
      <t xml:space="preserve">5. </t>
    </r>
    <r>
      <rPr>
        <sz val="8"/>
        <color indexed="8"/>
        <rFont val="Arial"/>
        <family val="2"/>
      </rPr>
      <t>Where anyone in the household has served in the regular armed forces. Collected from 2012/13.</t>
    </r>
  </si>
  <si>
    <r>
      <t xml:space="preserve">6. </t>
    </r>
    <r>
      <rPr>
        <sz val="8"/>
        <color indexed="8"/>
        <rFont val="Arial"/>
        <family val="2"/>
      </rPr>
      <t>Where the household lived in a different LA immediately before the letting (including in temporary accommodation).</t>
    </r>
  </si>
  <si>
    <r>
      <t>2.</t>
    </r>
    <r>
      <rPr>
        <sz val="8"/>
        <color indexed="8"/>
        <rFont val="Arial"/>
        <family val="2"/>
      </rPr>
      <t xml:space="preserve"> The total does not match total LA submissions due to CORE submissions by non stockholding LAs who do have some properties for emergencies.  These figures are unweighted lettings as reported by LAs to CORE and therefore will not match weighted estimates in other tables.</t>
    </r>
  </si>
  <si>
    <t>E06000053</t>
  </si>
  <si>
    <t>E09000019</t>
  </si>
  <si>
    <t>E09000020</t>
  </si>
  <si>
    <t>E07000153</t>
  </si>
  <si>
    <t>E07000146</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</si>
  <si>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</si>
  <si>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</si>
  <si>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</si>
  <si>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</si>
  <si>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</si>
  <si>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</si>
  <si>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</si>
  <si>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</si>
  <si>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</si>
  <si>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</si>
  <si>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</si>
  <si>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</si>
  <si>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</si>
  <si>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</si>
  <si>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</si>
  <si>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</si>
  <si>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</si>
  <si>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</si>
  <si>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</si>
  <si>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</si>
  <si>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</si>
  <si>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E09000024</t>
  </si>
  <si>
    <t>E07000042</t>
  </si>
  <si>
    <t>E07000203</t>
  </si>
  <si>
    <t>E07000228</t>
  </si>
  <si>
    <t>E06000002</t>
  </si>
  <si>
    <t>E06000042</t>
  </si>
  <si>
    <t>E07000210</t>
  </si>
  <si>
    <t>E07000091</t>
  </si>
  <si>
    <t>E07000175</t>
  </si>
  <si>
    <t>E08000021</t>
  </si>
  <si>
    <t>E07000195</t>
  </si>
  <si>
    <t>E09000025</t>
  </si>
  <si>
    <t>E07000043</t>
  </si>
  <si>
    <t>E07000050</t>
  </si>
  <si>
    <t>E07000038</t>
  </si>
  <si>
    <t>E06000012</t>
  </si>
  <si>
    <t>E07000099</t>
  </si>
  <si>
    <t>E07000139</t>
  </si>
  <si>
    <t>E06000013</t>
  </si>
  <si>
    <t>E07000147</t>
  </si>
  <si>
    <t>E06000024</t>
  </si>
  <si>
    <t>E08000022</t>
  </si>
  <si>
    <t>E07000218</t>
  </si>
  <si>
    <t>E07000134</t>
  </si>
  <si>
    <t>E07000154</t>
  </si>
  <si>
    <t>E06000048</t>
  </si>
  <si>
    <t>E07000148</t>
  </si>
  <si>
    <t>E06000018</t>
  </si>
  <si>
    <t>E07000219</t>
  </si>
  <si>
    <t>E07000135</t>
  </si>
  <si>
    <t>E08000004</t>
  </si>
  <si>
    <t>E07000178</t>
  </si>
  <si>
    <t>E07000122</t>
  </si>
  <si>
    <t>E06000031</t>
  </si>
  <si>
    <t>E06000026</t>
  </si>
  <si>
    <t>E06000029</t>
  </si>
  <si>
    <t>E06000044</t>
  </si>
  <si>
    <t>E07000123</t>
  </si>
  <si>
    <t>E07000051</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</si>
  <si>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</si>
  <si>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</si>
  <si>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</si>
  <si>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</si>
  <si>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</si>
  <si>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</si>
  <si>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</si>
  <si>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</si>
  <si>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</si>
  <si>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</si>
  <si>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</si>
  <si>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</si>
  <si>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</si>
  <si>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</si>
  <si>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</si>
  <si>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</si>
  <si>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</si>
  <si>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</si>
  <si>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</si>
  <si>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</si>
  <si>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</si>
  <si>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</si>
  <si>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</si>
  <si>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</si>
  <si>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</si>
  <si>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</si>
  <si>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</si>
  <si>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</si>
  <si>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E06000051</t>
  </si>
  <si>
    <t>E06000039</t>
  </si>
  <si>
    <t>E08000029</t>
  </si>
  <si>
    <t>E07000006</t>
  </si>
  <si>
    <t>E07000012</t>
  </si>
  <si>
    <t>E07000039</t>
  </si>
  <si>
    <t>E06000025</t>
  </si>
  <si>
    <t>E07000044</t>
  </si>
  <si>
    <t>E07000140</t>
  </si>
  <si>
    <t>E07000141</t>
  </si>
  <si>
    <t>E07000031</t>
  </si>
  <si>
    <t>E07000149</t>
  </si>
  <si>
    <t>E07000155</t>
  </si>
  <si>
    <t>E07000179</t>
  </si>
  <si>
    <t>E07000126</t>
  </si>
  <si>
    <t>E07000189</t>
  </si>
  <si>
    <t>E07000196</t>
  </si>
  <si>
    <t>E08000023</t>
  </si>
  <si>
    <t>E06000045</t>
  </si>
  <si>
    <t>E06000033</t>
  </si>
  <si>
    <t>E09000028</t>
  </si>
  <si>
    <t>E07000213</t>
  </si>
  <si>
    <t>E07000240</t>
  </si>
  <si>
    <t>E07000204</t>
  </si>
  <si>
    <t>E08000013</t>
  </si>
  <si>
    <t>E07000197</t>
  </si>
  <si>
    <t>E07000198</t>
  </si>
  <si>
    <t>E07000101</t>
  </si>
  <si>
    <t>E08000007</t>
  </si>
  <si>
    <t>E06000004</t>
  </si>
  <si>
    <t>E06000021</t>
  </si>
  <si>
    <t>E07000221</t>
  </si>
  <si>
    <t>E07000082</t>
  </si>
  <si>
    <t>E07000205</t>
  </si>
  <si>
    <t>E08000024</t>
  </si>
  <si>
    <t>E07000214</t>
  </si>
  <si>
    <t>E09000029</t>
  </si>
  <si>
    <t>E07000113</t>
  </si>
  <si>
    <t>E06000030</t>
  </si>
  <si>
    <t>E08000008</t>
  </si>
  <si>
    <t>E07000199</t>
  </si>
  <si>
    <t>E07000215</t>
  </si>
  <si>
    <t>E07000190</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</si>
  <si>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</si>
  <si>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</si>
  <si>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</si>
  <si>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</si>
  <si>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</si>
  <si>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</si>
  <si>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</si>
  <si>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</si>
  <si>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</si>
  <si>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</si>
  <si>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</si>
  <si>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</si>
  <si>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</si>
  <si>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</si>
  <si>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</si>
  <si>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</si>
  <si>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</si>
  <si>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</si>
  <si>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</si>
  <si>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</si>
  <si>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</si>
  <si>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</si>
  <si>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</si>
  <si>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E07000206</t>
  </si>
  <si>
    <t>E07000216</t>
  </si>
  <si>
    <t>E07000065</t>
  </si>
  <si>
    <t>E07000156</t>
  </si>
  <si>
    <t>E07000241</t>
  </si>
  <si>
    <t>E06000037</t>
  </si>
  <si>
    <t>E07000047</t>
  </si>
  <si>
    <t>E07000052</t>
  </si>
  <si>
    <t>E07000127</t>
  </si>
  <si>
    <t>E07000142</t>
  </si>
  <si>
    <t>E07000181</t>
  </si>
  <si>
    <t>E07000191</t>
  </si>
  <si>
    <t>E09000033</t>
  </si>
  <si>
    <t>E07000053</t>
  </si>
  <si>
    <t>E08000010</t>
  </si>
  <si>
    <t>E06000054</t>
  </si>
  <si>
    <t>E07000094</t>
  </si>
  <si>
    <t>E06000040</t>
  </si>
  <si>
    <t>E08000015</t>
  </si>
  <si>
    <t>E07000217</t>
  </si>
  <si>
    <t>E06000041</t>
  </si>
  <si>
    <t>E08000031</t>
  </si>
  <si>
    <t>E07000237</t>
  </si>
  <si>
    <t>E07000229</t>
  </si>
  <si>
    <t>E07000238</t>
  </si>
  <si>
    <t>E07000007</t>
  </si>
  <si>
    <t>E07000128</t>
  </si>
  <si>
    <t>E07000239</t>
  </si>
  <si>
    <t>E06000014</t>
  </si>
  <si>
    <t>E06000023</t>
  </si>
  <si>
    <t>E06000019</t>
  </si>
  <si>
    <t>E06000010</t>
  </si>
  <si>
    <t>Type of Letting</t>
  </si>
  <si>
    <t>First let of a property</t>
  </si>
  <si>
    <t>5. Does not equal sum of columns as total includes Affordable Rent Supported housing and Local Authority Affordable Rent lettings.</t>
  </si>
  <si>
    <r>
      <t>Table 3c: Economic status of tenant</t>
    </r>
    <r>
      <rPr>
        <b/>
        <vertAlign val="superscript"/>
        <sz val="12"/>
        <rFont val="Arial"/>
        <family val="2"/>
      </rPr>
      <t>7</t>
    </r>
    <r>
      <rPr>
        <b/>
        <sz val="12"/>
        <rFont val="Arial"/>
        <family val="2"/>
      </rPr>
      <t>, 2007/8 to 2012/13</t>
    </r>
  </si>
  <si>
    <r>
      <t>Part time worker</t>
    </r>
    <r>
      <rPr>
        <vertAlign val="superscript"/>
        <sz val="9"/>
        <rFont val="Arial"/>
        <family val="2"/>
      </rPr>
      <t>1</t>
    </r>
  </si>
  <si>
    <r>
      <t>Other</t>
    </r>
    <r>
      <rPr>
        <vertAlign val="superscript"/>
        <sz val="9"/>
        <rFont val="Arial"/>
        <family val="2"/>
      </rPr>
      <t>2</t>
    </r>
  </si>
  <si>
    <r>
      <t>Imputed</t>
    </r>
    <r>
      <rPr>
        <i/>
        <vertAlign val="superscript"/>
        <sz val="9"/>
        <rFont val="Arial"/>
        <family val="2"/>
      </rPr>
      <t>4</t>
    </r>
  </si>
  <si>
    <r>
      <t>Table 3e: Ethnic group of tenant</t>
    </r>
    <r>
      <rPr>
        <b/>
        <vertAlign val="superscript"/>
        <sz val="12"/>
        <rFont val="Arial"/>
        <family val="2"/>
      </rPr>
      <t>7</t>
    </r>
    <r>
      <rPr>
        <b/>
        <sz val="12"/>
        <rFont val="Arial"/>
        <family val="2"/>
      </rPr>
      <t>, 2007/8 to 2012/13</t>
    </r>
  </si>
  <si>
    <r>
      <t>All Lettings</t>
    </r>
    <r>
      <rPr>
        <b/>
        <vertAlign val="superscript"/>
        <sz val="9"/>
        <rFont val="Arial"/>
        <family val="2"/>
      </rPr>
      <t>7</t>
    </r>
  </si>
  <si>
    <r>
      <t>Chinese or Other ethnic group</t>
    </r>
    <r>
      <rPr>
        <vertAlign val="superscript"/>
        <sz val="9"/>
        <rFont val="Arial"/>
        <family val="2"/>
      </rPr>
      <t>1</t>
    </r>
  </si>
  <si>
    <r>
      <t>LA</t>
    </r>
    <r>
      <rPr>
        <b/>
        <vertAlign val="superscript"/>
        <sz val="9"/>
        <rFont val="Arial"/>
        <family val="2"/>
      </rPr>
      <t>7</t>
    </r>
  </si>
  <si>
    <r>
      <t>Statutorily homeless</t>
    </r>
    <r>
      <rPr>
        <vertAlign val="superscript"/>
        <sz val="9"/>
        <rFont val="Arial"/>
        <family val="2"/>
      </rPr>
      <t>1</t>
    </r>
  </si>
  <si>
    <r>
      <t>New to social housing</t>
    </r>
    <r>
      <rPr>
        <vertAlign val="superscript"/>
        <sz val="9"/>
        <rFont val="Arial"/>
        <family val="2"/>
      </rPr>
      <t>2</t>
    </r>
  </si>
  <si>
    <r>
      <t>Household’s previous property overcrowded</t>
    </r>
    <r>
      <rPr>
        <vertAlign val="superscript"/>
        <sz val="9"/>
        <rFont val="Arial"/>
        <family val="2"/>
      </rPr>
      <t>3</t>
    </r>
  </si>
  <si>
    <r>
      <t>Household’s previous property underoccupied</t>
    </r>
    <r>
      <rPr>
        <vertAlign val="superscript"/>
        <sz val="9"/>
        <rFont val="Arial"/>
        <family val="2"/>
      </rPr>
      <t>4</t>
    </r>
  </si>
  <si>
    <r>
      <t>Served in British regular armed forces</t>
    </r>
    <r>
      <rPr>
        <vertAlign val="superscript"/>
        <sz val="9"/>
        <rFont val="Arial"/>
        <family val="2"/>
      </rPr>
      <t>5</t>
    </r>
  </si>
  <si>
    <r>
      <t>New to Local Authority</t>
    </r>
    <r>
      <rPr>
        <vertAlign val="superscript"/>
        <sz val="9"/>
        <rFont val="Arial"/>
        <family val="2"/>
      </rPr>
      <t>6</t>
    </r>
  </si>
  <si>
    <r>
      <t>Missing</t>
    </r>
    <r>
      <rPr>
        <i/>
        <vertAlign val="superscript"/>
        <sz val="8"/>
        <rFont val="Arial"/>
        <family val="2"/>
      </rPr>
      <t xml:space="preserve">8 </t>
    </r>
    <r>
      <rPr>
        <i/>
        <sz val="8"/>
        <rFont val="Arial"/>
        <family val="2"/>
      </rPr>
      <t>- Eligible for housing benefit</t>
    </r>
  </si>
  <si>
    <r>
      <t>Missing</t>
    </r>
    <r>
      <rPr>
        <i/>
        <vertAlign val="superscript"/>
        <sz val="8"/>
        <rFont val="Arial"/>
        <family val="2"/>
      </rPr>
      <t xml:space="preserve">8 </t>
    </r>
    <r>
      <rPr>
        <i/>
        <sz val="8"/>
        <rFont val="Arial"/>
        <family val="2"/>
      </rPr>
      <t>- Household’s previous property overcrowded</t>
    </r>
  </si>
  <si>
    <r>
      <t>Missing</t>
    </r>
    <r>
      <rPr>
        <i/>
        <vertAlign val="superscript"/>
        <sz val="8"/>
        <rFont val="Arial"/>
        <family val="2"/>
      </rPr>
      <t xml:space="preserve">8 </t>
    </r>
    <r>
      <rPr>
        <i/>
        <sz val="8"/>
        <rFont val="Arial"/>
        <family val="2"/>
      </rPr>
      <t>- Household’s previous property underoccupied</t>
    </r>
  </si>
  <si>
    <r>
      <t xml:space="preserve">Missing </t>
    </r>
    <r>
      <rPr>
        <i/>
        <vertAlign val="superscript"/>
        <sz val="8"/>
        <rFont val="Arial"/>
        <family val="2"/>
      </rPr>
      <t>8</t>
    </r>
    <r>
      <rPr>
        <i/>
        <sz val="8"/>
        <rFont val="Arial"/>
        <family val="2"/>
      </rPr>
      <t xml:space="preserve"> - British Armed Forces</t>
    </r>
  </si>
  <si>
    <r>
      <t>1.</t>
    </r>
    <r>
      <rPr>
        <sz val="8"/>
        <color indexed="8"/>
        <rFont val="Arial"/>
        <family val="2"/>
      </rPr>
      <t>Those found ‘statutorily homeless’ by a housing authority and either owed a main homelessness duty or not</t>
    </r>
  </si>
  <si>
    <r>
      <t xml:space="preserve">2 </t>
    </r>
    <r>
      <rPr>
        <sz val="8"/>
        <color indexed="8"/>
        <rFont val="Arial"/>
        <family val="2"/>
      </rPr>
      <t>Tenants whose tenure immediately before this letting was not social housing (including social housing other than general needs and supported housing).</t>
    </r>
  </si>
  <si>
    <r>
      <t>3.</t>
    </r>
    <r>
      <rPr>
        <sz val="8"/>
        <color indexed="8"/>
        <rFont val="Arial"/>
        <family val="2"/>
      </rPr>
      <t xml:space="preserve">Defined as the tenants’ last settled home being unsuitable because of overcrowding, in their view. </t>
    </r>
  </si>
  <si>
    <r>
      <t>4.</t>
    </r>
    <r>
      <rPr>
        <sz val="8"/>
        <color indexed="8"/>
        <rFont val="Arial"/>
        <family val="2"/>
      </rPr>
      <t xml:space="preserve">Defined as the tenants’ last settled home being unsuitable because of underoccupation, in their view. </t>
    </r>
  </si>
  <si>
    <t>1. Based on a comparison of CORE lettings to the Department’s Local Authority Housing Statistics total lettings figures, excluding mutual exchanges. Estimates for 2012/13 are based on provisional LAHS returns as at 2nd September.</t>
  </si>
  <si>
    <t>Reported Lettings</t>
  </si>
  <si>
    <r>
      <t xml:space="preserve"> Reported Lettings</t>
    </r>
    <r>
      <rPr>
        <b/>
        <vertAlign val="superscript"/>
        <sz val="9"/>
        <rFont val="Arial"/>
        <family val="2"/>
      </rPr>
      <t>2</t>
    </r>
  </si>
  <si>
    <t xml:space="preserve">1. Missing represents cases where this question was not answered. </t>
  </si>
  <si>
    <t>2. "Interview refused" is where the tenant has refused some or all household demographic questions</t>
  </si>
  <si>
    <r>
      <t>Age</t>
    </r>
    <r>
      <rPr>
        <vertAlign val="superscript"/>
        <sz val="9"/>
        <color indexed="8"/>
        <rFont val="Arial"/>
        <family val="2"/>
      </rPr>
      <t>3</t>
    </r>
  </si>
  <si>
    <r>
      <t>Sex</t>
    </r>
    <r>
      <rPr>
        <vertAlign val="superscript"/>
        <sz val="9"/>
        <color indexed="8"/>
        <rFont val="Arial"/>
        <family val="2"/>
      </rPr>
      <t>3</t>
    </r>
  </si>
  <si>
    <r>
      <t>Economic Status</t>
    </r>
    <r>
      <rPr>
        <vertAlign val="superscript"/>
        <sz val="9"/>
        <color indexed="8"/>
        <rFont val="Arial"/>
        <family val="2"/>
      </rPr>
      <t>3</t>
    </r>
  </si>
  <si>
    <r>
      <t>Ethnicity</t>
    </r>
    <r>
      <rPr>
        <vertAlign val="superscript"/>
        <sz val="9"/>
        <color indexed="8"/>
        <rFont val="Arial"/>
        <family val="2"/>
      </rPr>
      <t>3</t>
    </r>
  </si>
  <si>
    <r>
      <t>Nationality</t>
    </r>
    <r>
      <rPr>
        <vertAlign val="superscript"/>
        <sz val="9"/>
        <color indexed="8"/>
        <rFont val="Arial"/>
        <family val="2"/>
      </rPr>
      <t>3</t>
    </r>
  </si>
  <si>
    <t>General Needs for LAs</t>
  </si>
  <si>
    <t>Supported Housing for LAs</t>
  </si>
  <si>
    <t>3. Imputed data has being applied for missing values from 2011/12. Percentages for local authorities are based on weighted data.</t>
  </si>
  <si>
    <t>Table 4a: Number of participating LAs and estimated CORE submission levels</t>
  </si>
  <si>
    <r>
      <t>Table 4b: Proportion of lettings with missing</t>
    </r>
    <r>
      <rPr>
        <b/>
        <vertAlign val="superscript"/>
        <sz val="12"/>
        <color indexed="8"/>
        <rFont val="Arial"/>
        <family val="2"/>
      </rPr>
      <t xml:space="preserve">1 </t>
    </r>
    <r>
      <rPr>
        <b/>
        <sz val="12"/>
        <color indexed="8"/>
        <rFont val="Arial"/>
        <family val="2"/>
      </rPr>
      <t>income details</t>
    </r>
  </si>
  <si>
    <r>
      <t>Table 4c: Proportion of lettings where “interview refused”</t>
    </r>
    <r>
      <rPr>
        <b/>
        <vertAlign val="superscript"/>
        <sz val="12"/>
        <color indexed="8"/>
        <rFont val="Arial"/>
        <family val="2"/>
      </rPr>
      <t xml:space="preserve"> 2 </t>
    </r>
    <r>
      <rPr>
        <b/>
        <sz val="12"/>
        <color indexed="8"/>
        <rFont val="Arial"/>
        <family val="2"/>
      </rPr>
      <t>has been recorded</t>
    </r>
  </si>
  <si>
    <t>Table 4d: Proportion of social lettings where records have been imputed</t>
  </si>
  <si>
    <t>Table 1d: Social lettings by local authority location of property, 2011/12 and 2012/13</t>
  </si>
  <si>
    <t>Table 1e: Social lettings by Local Enterprise Partnership location of property, 2011/12 and 2012/13</t>
  </si>
  <si>
    <t>Adur</t>
  </si>
  <si>
    <t>Allerdale</t>
  </si>
  <si>
    <t>Amber Valley</t>
  </si>
  <si>
    <t>Arun</t>
  </si>
  <si>
    <t>Ashfield</t>
  </si>
  <si>
    <t>Ashford</t>
  </si>
  <si>
    <t>Aylesbury Vale</t>
  </si>
  <si>
    <t>Babergh</t>
  </si>
  <si>
    <t>Barking and Dagenham</t>
  </si>
  <si>
    <t>Barnet</t>
  </si>
  <si>
    <t>Barnsley</t>
  </si>
  <si>
    <t>Barrow-in-Furness</t>
  </si>
  <si>
    <t>Basildon</t>
  </si>
  <si>
    <t>Basingstoke and Deane</t>
  </si>
  <si>
    <t>Bassetlaw</t>
  </si>
  <si>
    <t>Bath and North East Somerset UA</t>
  </si>
  <si>
    <t>Bedford UA</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</si>
  <si>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</si>
  <si>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</si>
  <si>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</si>
  <si>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</si>
  <si>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</si>
  <si>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</si>
  <si>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</si>
  <si>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</si>
  <si>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</si>
  <si>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</si>
  <si>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</si>
  <si>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</si>
  <si>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</si>
  <si>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</si>
  <si>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</si>
  <si>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and Hove UA</t>
  </si>
  <si>
    <t>Bristol City of UA</t>
  </si>
  <si>
    <t>Broadland</t>
  </si>
  <si>
    <t>Bromley</t>
  </si>
  <si>
    <t>Bromsgrove</t>
  </si>
  <si>
    <t>Broxbourne</t>
  </si>
  <si>
    <t>Broxtowe</t>
  </si>
  <si>
    <t>Burnley</t>
  </si>
  <si>
    <t>Bury</t>
  </si>
  <si>
    <t>Calderdale</t>
  </si>
  <si>
    <t>Cambridge</t>
  </si>
  <si>
    <t>Camden</t>
  </si>
  <si>
    <t>Cannock Chase</t>
  </si>
  <si>
    <t>Canterbury</t>
  </si>
  <si>
    <t>Carlisle</t>
  </si>
  <si>
    <t>Castle Point</t>
  </si>
  <si>
    <t>Central Bedfordshire UA</t>
  </si>
  <si>
    <t>Charnwood</t>
  </si>
  <si>
    <t>Chelmsford</t>
  </si>
  <si>
    <t>Cheltenham</t>
  </si>
  <si>
    <t>Cherwell</t>
  </si>
  <si>
    <t>Cheshire East UA</t>
  </si>
  <si>
    <t>Cheshire West and Chester UA</t>
  </si>
  <si>
    <t>Chesterfield</t>
  </si>
  <si>
    <t>Chichester</t>
  </si>
  <si>
    <t>Chiltern</t>
  </si>
  <si>
    <t>Chorley</t>
  </si>
  <si>
    <t>Christchurch</t>
  </si>
  <si>
    <t>City of London</t>
  </si>
  <si>
    <t>Colchester</t>
  </si>
  <si>
    <t>Copeland</t>
  </si>
  <si>
    <t>Corby</t>
  </si>
  <si>
    <t>Cornwall UA</t>
  </si>
  <si>
    <t>Cotswold</t>
  </si>
  <si>
    <t>County Durham UA</t>
  </si>
  <si>
    <t>Coventry</t>
  </si>
  <si>
    <t>Craven</t>
  </si>
  <si>
    <t>Crawley</t>
  </si>
  <si>
    <t>Croydon</t>
  </si>
  <si>
    <t>Dacorum</t>
  </si>
  <si>
    <t>Darlington UA</t>
  </si>
  <si>
    <t>Dartford</t>
  </si>
  <si>
    <t>Daventry</t>
  </si>
  <si>
    <t>Derby UA</t>
  </si>
  <si>
    <t>Derbyshire Dales</t>
  </si>
  <si>
    <t>Doncaster</t>
  </si>
  <si>
    <t>Dover</t>
  </si>
  <si>
    <t>Dudley</t>
  </si>
  <si>
    <t>Ealing</t>
  </si>
  <si>
    <t>East Cambridgeshire</t>
  </si>
  <si>
    <t>East Devon</t>
  </si>
  <si>
    <t>East Dorset</t>
  </si>
  <si>
    <t>East Hampshire</t>
  </si>
  <si>
    <t>East Hertfordshire</t>
  </si>
  <si>
    <t>East Lindsey</t>
  </si>
  <si>
    <t>East Northamptonshire</t>
  </si>
  <si>
    <t>East Riding of Yorkshire UA</t>
  </si>
  <si>
    <t>East Staffordshire</t>
  </si>
  <si>
    <t>Eastbourne</t>
  </si>
  <si>
    <t>Eastleigh</t>
  </si>
  <si>
    <t>Eden</t>
  </si>
  <si>
    <t>Elmbridge</t>
  </si>
  <si>
    <t>Enfield</t>
  </si>
  <si>
    <t>Epping Forest</t>
  </si>
  <si>
    <t>Epsom and Ewell</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</si>
  <si>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</si>
  <si>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</si>
  <si>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</si>
  <si>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</si>
  <si>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</si>
  <si>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</si>
  <si>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</si>
  <si>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</si>
  <si>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</si>
  <si>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</si>
  <si>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</si>
  <si>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</si>
  <si>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</si>
  <si>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</si>
  <si>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</si>
  <si>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</si>
  <si>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Halton UA</t>
  </si>
  <si>
    <t>Hambleton</t>
  </si>
  <si>
    <t>Hammersmith and Fulham</t>
  </si>
  <si>
    <t>Harborough</t>
  </si>
  <si>
    <t>Haringey</t>
  </si>
  <si>
    <t>Harlow</t>
  </si>
  <si>
    <t>Harrogate</t>
  </si>
  <si>
    <t>Harrow</t>
  </si>
  <si>
    <t>Hart</t>
  </si>
  <si>
    <t>Hartlepool UA</t>
  </si>
  <si>
    <t>Hastings</t>
  </si>
  <si>
    <t>Havant</t>
  </si>
  <si>
    <t>Havering</t>
  </si>
  <si>
    <t>Herefordshire County of UA</t>
  </si>
  <si>
    <t>Hertsmere</t>
  </si>
  <si>
    <t>High Peak</t>
  </si>
  <si>
    <t>Hillingdon</t>
  </si>
  <si>
    <t>Hinckley and Bosworth</t>
  </si>
  <si>
    <t>Horsham</t>
  </si>
  <si>
    <t>Hounslow</t>
  </si>
  <si>
    <t>Huntingdonshire</t>
  </si>
  <si>
    <t>Hyndburn</t>
  </si>
  <si>
    <t>Ipswich</t>
  </si>
  <si>
    <t>Isle of Wight UA</t>
  </si>
  <si>
    <t>Isles of Scilly UA</t>
  </si>
  <si>
    <t>Islington</t>
  </si>
  <si>
    <t>Kensington and Chelsea</t>
  </si>
  <si>
    <t>Kettering</t>
  </si>
  <si>
    <t>King’s Lynn and West Norfolk</t>
  </si>
  <si>
    <t>Kingston upon Hull City of UA</t>
  </si>
  <si>
    <t>Kingston upon Thames</t>
  </si>
  <si>
    <t>Kirklees</t>
  </si>
  <si>
    <t>Knowsley</t>
  </si>
  <si>
    <t>Lambeth</t>
  </si>
  <si>
    <t>Lancaster</t>
  </si>
  <si>
    <t>Leeds</t>
  </si>
  <si>
    <t>Leicester UA</t>
  </si>
  <si>
    <t>Lewes</t>
  </si>
  <si>
    <t>Lewisham</t>
  </si>
  <si>
    <t>Lichfield</t>
  </si>
  <si>
    <t>Lincoln</t>
  </si>
  <si>
    <t>Liverpool</t>
  </si>
  <si>
    <t>Luton UA</t>
  </si>
  <si>
    <t>Maidstone</t>
  </si>
  <si>
    <t>Maldon</t>
  </si>
  <si>
    <t>Malvern Hills</t>
  </si>
  <si>
    <t>Manchester</t>
  </si>
  <si>
    <t>Mansfield</t>
  </si>
  <si>
    <t>Medway UA</t>
  </si>
  <si>
    <t>Melton</t>
  </si>
  <si>
    <t>Mendip</t>
  </si>
  <si>
    <t>Merton</t>
  </si>
  <si>
    <t>Mid Devon</t>
  </si>
  <si>
    <t>Mid Suffolk</t>
  </si>
  <si>
    <t>Mid Sussex</t>
  </si>
  <si>
    <t>Middlesbrough UA</t>
  </si>
  <si>
    <t>Milton Keynes UA</t>
  </si>
  <si>
    <t>Mole Valley</t>
  </si>
  <si>
    <t>New Forest</t>
  </si>
  <si>
    <t>Newark and Sherwood</t>
  </si>
  <si>
    <t>Newcastle upon Tyne</t>
  </si>
  <si>
    <t>Newcastle-under-Lyme</t>
  </si>
  <si>
    <t>Newham</t>
  </si>
  <si>
    <t>North Devon</t>
  </si>
  <si>
    <t>North Dorset</t>
  </si>
  <si>
    <t>North East Derbyshire</t>
  </si>
  <si>
    <t>North East Lincolnshire UA</t>
  </si>
  <si>
    <t>North Hertfordshire</t>
  </si>
  <si>
    <t>North Kesteven</t>
  </si>
  <si>
    <t>North Lincolnshire UA</t>
  </si>
  <si>
    <t>North Norfolk</t>
  </si>
  <si>
    <t>North Somerset UA</t>
  </si>
  <si>
    <t>North Tyneside</t>
  </si>
  <si>
    <t>North Warwickshire</t>
  </si>
  <si>
    <t>North West Leicestershire</t>
  </si>
  <si>
    <t>Northampton</t>
  </si>
  <si>
    <t>Northumberland UA</t>
  </si>
  <si>
    <t>Norwich</t>
  </si>
  <si>
    <t>Nottingham UA</t>
  </si>
  <si>
    <t>Nuneaton and Bedworth</t>
  </si>
  <si>
    <t>Oadby and Wigston</t>
  </si>
  <si>
    <t>Oldham</t>
  </si>
  <si>
    <t>Oxford</t>
  </si>
  <si>
    <t>Pendle</t>
  </si>
  <si>
    <t>Peterborough UA</t>
  </si>
  <si>
    <t>Plymouth UA</t>
  </si>
  <si>
    <t>Poole UA</t>
  </si>
  <si>
    <t>Portsmouth UA</t>
  </si>
  <si>
    <t>Preston</t>
  </si>
  <si>
    <t>Purbeck</t>
  </si>
  <si>
    <t>Reading UA</t>
  </si>
  <si>
    <t>Redbridge</t>
  </si>
  <si>
    <t>Redcar and Cleveland UA</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</si>
  <si>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</si>
  <si>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</si>
  <si>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</si>
  <si>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</si>
  <si>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</si>
  <si>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</si>
  <si>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</si>
  <si>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</si>
  <si>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</si>
  <si>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</si>
  <si>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</si>
  <si>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</si>
  <si>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</si>
  <si>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</si>
  <si>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</si>
  <si>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</si>
  <si>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</si>
  <si>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</si>
  <si>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</si>
  <si>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</si>
  <si>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</si>
  <si>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</si>
  <si>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</si>
  <si>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</si>
  <si>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</si>
  <si>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UA</t>
  </si>
  <si>
    <t>Slough UA</t>
  </si>
  <si>
    <t>Solihull</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</si>
  <si>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</si>
  <si>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</si>
  <si>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</si>
  <si>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</si>
  <si>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</si>
  <si>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</si>
  <si>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</si>
  <si>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</si>
  <si>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</si>
  <si>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</si>
  <si>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</si>
  <si>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</si>
  <si>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</si>
  <si>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</si>
  <si>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</si>
  <si>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 UA</t>
  </si>
  <si>
    <t>Southend-on-Sea UA</t>
  </si>
  <si>
    <t>Southwark</t>
  </si>
  <si>
    <t>Spelthorne</t>
  </si>
  <si>
    <t>St Albans</t>
  </si>
  <si>
    <t>St Edmundsbury</t>
  </si>
  <si>
    <t>St. Helens</t>
  </si>
  <si>
    <t>Stafford</t>
  </si>
  <si>
    <r>
      <t>Main Tenancy Type</t>
    </r>
    <r>
      <rPr>
        <sz val="10"/>
        <rFont val="Arial"/>
        <family val="2"/>
      </rPr>
      <t> </t>
    </r>
  </si>
  <si>
    <r>
      <t>Secure</t>
    </r>
    <r>
      <rPr>
        <vertAlign val="superscript"/>
        <sz val="9"/>
        <rFont val="Arial"/>
        <family val="2"/>
      </rPr>
      <t>1</t>
    </r>
  </si>
  <si>
    <r>
      <t>Assured Shorthold</t>
    </r>
    <r>
      <rPr>
        <vertAlign val="superscript"/>
        <sz val="9"/>
        <rFont val="Arial"/>
        <family val="2"/>
      </rPr>
      <t>2</t>
    </r>
  </si>
  <si>
    <r>
      <t xml:space="preserve">% offered on starter/introductory period </t>
    </r>
    <r>
      <rPr>
        <vertAlign val="superscript"/>
        <sz val="9"/>
        <rFont val="Arial"/>
        <family val="2"/>
      </rPr>
      <t>3</t>
    </r>
  </si>
  <si>
    <r>
      <t>Tenancy Type</t>
    </r>
    <r>
      <rPr>
        <sz val="9"/>
        <rFont val="Arial"/>
        <family val="2"/>
      </rPr>
      <t> </t>
    </r>
  </si>
  <si>
    <r>
      <t>LA</t>
    </r>
    <r>
      <rPr>
        <b/>
        <vertAlign val="superscript"/>
        <sz val="9"/>
        <rFont val="Arial"/>
        <family val="2"/>
      </rPr>
      <t>4</t>
    </r>
  </si>
  <si>
    <r>
      <t>2012/13</t>
    </r>
    <r>
      <rPr>
        <b/>
        <vertAlign val="superscript"/>
        <sz val="10"/>
        <rFont val="Arial"/>
        <family val="2"/>
      </rPr>
      <t>1</t>
    </r>
  </si>
  <si>
    <r>
      <t>Affordable Rent (general needs)</t>
    </r>
    <r>
      <rPr>
        <b/>
        <vertAlign val="superscript"/>
        <sz val="10"/>
        <rFont val="Arial"/>
        <family val="2"/>
      </rPr>
      <t>2</t>
    </r>
  </si>
  <si>
    <r>
      <t>Total</t>
    </r>
    <r>
      <rPr>
        <b/>
        <vertAlign val="superscript"/>
        <sz val="9"/>
        <rFont val="Arial"/>
        <family val="2"/>
      </rPr>
      <t>3</t>
    </r>
  </si>
  <si>
    <r>
      <t>Older people</t>
    </r>
    <r>
      <rPr>
        <vertAlign val="superscript"/>
        <sz val="9"/>
        <rFont val="Arial"/>
        <family val="2"/>
      </rPr>
      <t>1</t>
    </r>
  </si>
  <si>
    <t>Staffordshire Moorlands</t>
  </si>
  <si>
    <t>Stevenage</t>
  </si>
  <si>
    <t>Stockport</t>
  </si>
  <si>
    <t>Stockton-on-Tees UA</t>
  </si>
  <si>
    <t>Stoke-on-Trent UA</t>
  </si>
  <si>
    <t>Stratford-on-Avon</t>
  </si>
  <si>
    <t>Stroud</t>
  </si>
  <si>
    <t>Suffolk Coastal</t>
  </si>
  <si>
    <t>Sunderland</t>
  </si>
  <si>
    <t>Surrey Heath</t>
  </si>
  <si>
    <t>Sutton</t>
  </si>
  <si>
    <t>Swale</t>
  </si>
  <si>
    <t>Swindon UA</t>
  </si>
  <si>
    <t>Tameside</t>
  </si>
  <si>
    <t>Tamworth</t>
  </si>
  <si>
    <t>Tandridge</t>
  </si>
  <si>
    <t>Taunton Deane</t>
  </si>
  <si>
    <t>Teignbridge</t>
  </si>
  <si>
    <t>Telford and Wrekin UA</t>
  </si>
  <si>
    <t>Tendring</t>
  </si>
  <si>
    <t>Test Valley</t>
  </si>
  <si>
    <t>Tewkesbury</t>
  </si>
  <si>
    <t>Thanet</t>
  </si>
  <si>
    <t>Three Rivers</t>
  </si>
  <si>
    <t>Thurrock UA</t>
  </si>
  <si>
    <t>Tonbridge and Malling</t>
  </si>
  <si>
    <t>Torbay UA</t>
  </si>
  <si>
    <t>Torridge</t>
  </si>
  <si>
    <t>Tower Hamlets</t>
  </si>
  <si>
    <t>Trafford</t>
  </si>
  <si>
    <t>Tunbridge Wells</t>
  </si>
  <si>
    <t>Uttlesford</t>
  </si>
  <si>
    <t>Vale of White Horse</t>
  </si>
  <si>
    <t>Wakefield</t>
  </si>
  <si>
    <t>Walsall</t>
  </si>
  <si>
    <t>Waltham Forest</t>
  </si>
  <si>
    <t>Wandsworth</t>
  </si>
  <si>
    <t>Warrington UA</t>
  </si>
  <si>
    <t>Warwick</t>
  </si>
  <si>
    <t>Watford</t>
  </si>
  <si>
    <t>Waveney</t>
  </si>
  <si>
    <t>Waverley</t>
  </si>
  <si>
    <t>Wealden</t>
  </si>
  <si>
    <t>Wellingborough</t>
  </si>
  <si>
    <t>Welwyn Hatfield</t>
  </si>
  <si>
    <t>West Berkshire UA</t>
  </si>
  <si>
    <t>West Devon</t>
  </si>
  <si>
    <t>West Dorset</t>
  </si>
  <si>
    <t>West Lancashire</t>
  </si>
  <si>
    <t>West Lindsey</t>
  </si>
  <si>
    <t>West Oxfordshire</t>
  </si>
  <si>
    <t>West Somerset</t>
  </si>
  <si>
    <t>Westminster</t>
  </si>
  <si>
    <t>Weymouth and Portland</t>
  </si>
  <si>
    <t>Wigan</t>
  </si>
  <si>
    <t>Wiltshire UA</t>
  </si>
  <si>
    <t>Winchester</t>
  </si>
  <si>
    <t>Windsor and Maidenhead UA</t>
  </si>
  <si>
    <t>Wirral</t>
  </si>
  <si>
    <t>Woking</t>
  </si>
  <si>
    <t>Wokingham UA</t>
  </si>
  <si>
    <t>Wolverhampton</t>
  </si>
  <si>
    <t>Worcester</t>
  </si>
  <si>
    <t>Worthing</t>
  </si>
  <si>
    <t>Wychavon</t>
  </si>
  <si>
    <t>Wycombe</t>
  </si>
  <si>
    <t>Wyre</t>
  </si>
  <si>
    <t>Wyre Forest</t>
  </si>
  <si>
    <t>York UA</t>
  </si>
  <si>
    <r>
      <t>2005-06</t>
    </r>
    <r>
      <rPr>
        <vertAlign val="superscript"/>
        <sz val="9"/>
        <rFont val="Arial"/>
        <family val="2"/>
      </rPr>
      <t>3</t>
    </r>
  </si>
  <si>
    <t>1. For PRPs, these are commonly known as “fair rent-secure tenancies”</t>
  </si>
  <si>
    <t>2. Local authorities could not provide fixed term tenancies until enactment of provisions in the Localism Act from April 2012.  </t>
  </si>
  <si>
    <t>1.  New question for 2012/13, Length of tenancy for PRP and LA by letting type.</t>
  </si>
  <si>
    <t>Imputed</t>
  </si>
  <si>
    <t>national_flag</t>
  </si>
  <si>
    <t>Missing Income values</t>
  </si>
  <si>
    <t>Income Recorded</t>
  </si>
  <si>
    <t>Interview Refused Counts</t>
  </si>
  <si>
    <t>Interview Refused</t>
  </si>
  <si>
    <t>Interview Not Refused</t>
  </si>
  <si>
    <t>sex_flag * Type of Letting Crosstabulation</t>
  </si>
  <si>
    <t>sex_flag</t>
  </si>
  <si>
    <t>age_flag * Type of Letting Crosstabulation</t>
  </si>
  <si>
    <t>age_flag</t>
  </si>
  <si>
    <t>econstat_flag * Type of Letting Crosstabulation</t>
  </si>
  <si>
    <t>econstat_flag</t>
  </si>
  <si>
    <t>ethnic_flag * Type of Letting Crosstabulation</t>
  </si>
  <si>
    <t>ethnic_flag</t>
  </si>
  <si>
    <t>national_flag * Type of Letting Crosstabulation</t>
  </si>
  <si>
    <t>Not Imputed</t>
  </si>
  <si>
    <t>1. Data from 2011/12 has been recalculated with weights for Local Authorities for general needs and supported housing.  Differences in totals may occur due to rounding.</t>
  </si>
  <si>
    <t>TNS - require 2012/13 LAHS</t>
  </si>
  <si>
    <r>
      <t>LEP</t>
    </r>
    <r>
      <rPr>
        <vertAlign val="superscript"/>
        <sz val="10"/>
        <rFont val="Arial"/>
        <family val="2"/>
      </rPr>
      <t>1</t>
    </r>
    <r>
      <rPr>
        <sz val="10"/>
        <rFont val="Arial"/>
        <family val="2"/>
      </rPr>
      <t xml:space="preserve"> Name</t>
    </r>
  </si>
  <si>
    <t>Relet</t>
  </si>
  <si>
    <t xml:space="preserve">Relet </t>
  </si>
  <si>
    <r>
      <t>2007-08</t>
    </r>
    <r>
      <rPr>
        <vertAlign val="superscript"/>
        <sz val="9"/>
        <rFont val="Arial"/>
        <family val="2"/>
      </rPr>
      <t>1R</t>
    </r>
  </si>
  <si>
    <r>
      <t>2008-09</t>
    </r>
    <r>
      <rPr>
        <vertAlign val="superscript"/>
        <sz val="9"/>
        <rFont val="Arial"/>
        <family val="2"/>
      </rPr>
      <t>R</t>
    </r>
  </si>
  <si>
    <r>
      <t>2010-11</t>
    </r>
    <r>
      <rPr>
        <vertAlign val="superscript"/>
        <sz val="9"/>
        <rFont val="Arial"/>
        <family val="2"/>
      </rPr>
      <t>R</t>
    </r>
  </si>
  <si>
    <r>
      <t>2011-12</t>
    </r>
    <r>
      <rPr>
        <vertAlign val="superscript"/>
        <sz val="9"/>
        <rFont val="Arial"/>
        <family val="2"/>
      </rPr>
      <t>R</t>
    </r>
  </si>
  <si>
    <t>1. Data from 2007-08 to 2011/12 have been revised due to applying weights for Local Authorities for general needs and supported housing at social rents.</t>
  </si>
  <si>
    <t>R. Local authority estimates from 2007-08 to 2011/12 have been revised due to applying a new weighting methodology.</t>
  </si>
  <si>
    <r>
      <t>Affordable Rent (GN &amp; SH)</t>
    </r>
    <r>
      <rPr>
        <b/>
        <vertAlign val="superscript"/>
        <sz val="10"/>
        <rFont val="Arial"/>
        <family val="2"/>
      </rPr>
      <t>2</t>
    </r>
  </si>
  <si>
    <t>4. 2009/10 data are estimated to reflect 90% of PRP lettings. Collection was likely to have been affected by a change in contractors collecting the data. Local authority data is weighted, based on around half of lettings.</t>
  </si>
  <si>
    <r>
      <t>2009-10</t>
    </r>
    <r>
      <rPr>
        <vertAlign val="superscript"/>
        <sz val="9"/>
        <rFont val="Arial"/>
        <family val="2"/>
      </rPr>
      <t>4R</t>
    </r>
  </si>
  <si>
    <r>
      <t>2004-05</t>
    </r>
    <r>
      <rPr>
        <vertAlign val="superscript"/>
        <sz val="9"/>
        <rFont val="Arial"/>
        <family val="2"/>
      </rPr>
      <t>3</t>
    </r>
  </si>
  <si>
    <r>
      <t>2006-07</t>
    </r>
    <r>
      <rPr>
        <vertAlign val="superscript"/>
        <sz val="9"/>
        <rFont val="Arial"/>
        <family val="2"/>
      </rPr>
      <t>3</t>
    </r>
  </si>
  <si>
    <t>3. Data for 2004/5 to 2006/7 are as reported for Local Authorities and therefore will be underestimates of the total number of LA lettings. Weighting has not been carried out in these years due to the low level of LA responses to CORE.</t>
  </si>
  <si>
    <r>
      <t>2012-13</t>
    </r>
    <r>
      <rPr>
        <vertAlign val="superscript"/>
        <sz val="9"/>
        <color indexed="8"/>
        <rFont val="Arial"/>
        <family val="2"/>
      </rPr>
      <t>P</t>
    </r>
  </si>
  <si>
    <t>P. Local authority estimates for 2012/13 are based on provisional weights and may be subject to small revision in the next publication.</t>
  </si>
  <si>
    <r>
      <t>Table 2c: Average weekly social rent</t>
    </r>
    <r>
      <rPr>
        <b/>
        <vertAlign val="superscript"/>
        <sz val="12"/>
        <color indexed="8"/>
        <rFont val="Arial"/>
        <family val="2"/>
      </rPr>
      <t>1</t>
    </r>
    <r>
      <rPr>
        <b/>
        <sz val="12"/>
        <color indexed="8"/>
        <rFont val="Arial"/>
        <family val="2"/>
      </rPr>
      <t>(£) of new general needs lettings</t>
    </r>
  </si>
  <si>
    <r>
      <t>Table 2d: Average weekly affordable rent</t>
    </r>
    <r>
      <rPr>
        <b/>
        <vertAlign val="superscript"/>
        <sz val="12"/>
        <color indexed="8"/>
        <rFont val="Arial"/>
        <family val="2"/>
      </rPr>
      <t>1</t>
    </r>
    <r>
      <rPr>
        <b/>
        <sz val="12"/>
        <color indexed="8"/>
        <rFont val="Arial"/>
        <family val="2"/>
      </rPr>
      <t>(£) of new general needs lettings</t>
    </r>
  </si>
  <si>
    <r>
      <t>Table 2c: Average weekly social rent</t>
    </r>
    <r>
      <rPr>
        <b/>
        <vertAlign val="superscript"/>
        <sz val="12"/>
        <color indexed="8"/>
        <rFont val="Arial"/>
        <family val="2"/>
      </rPr>
      <t>1</t>
    </r>
    <r>
      <rPr>
        <b/>
        <sz val="12"/>
        <color indexed="8"/>
        <rFont val="Arial"/>
        <family val="2"/>
      </rPr>
      <t>(£) of new general needs lettings for London</t>
    </r>
  </si>
  <si>
    <r>
      <t>Table 2d: Average weekly affordable rent</t>
    </r>
    <r>
      <rPr>
        <b/>
        <vertAlign val="superscript"/>
        <sz val="12"/>
        <color indexed="8"/>
        <rFont val="Arial"/>
        <family val="2"/>
      </rPr>
      <t>1</t>
    </r>
    <r>
      <rPr>
        <b/>
        <sz val="12"/>
        <color indexed="8"/>
        <rFont val="Arial"/>
        <family val="2"/>
      </rPr>
      <t>(£) of new general needs lettings for London</t>
    </r>
  </si>
  <si>
    <t>2. For LA participation, please also see table 4a and the Key below</t>
  </si>
  <si>
    <t>LA lettings reported to CORE estimated to be less than 50% (compared to annual Local Authority Housing Statistics return)</t>
  </si>
  <si>
    <t>LA lettings reported to CORE estimated to be between 50% andn 75% (compared to annual Local Authority Housing Statistics return)</t>
  </si>
  <si>
    <t>Completeness of LA lettings for CORE greater than 75%; no LA lettings are recorded in CORE or LAHS</t>
  </si>
  <si>
    <t>Local authority does not own stock.</t>
  </si>
  <si>
    <t>1. All figures are based on un-weighted data. Total lets includes affordable rent lettings and so may not equal the sum of previous columns.</t>
  </si>
  <si>
    <t>Note: LA lettings are unweighted and as reported to CORE.</t>
  </si>
  <si>
    <t>1. Data for 2011/12 has been recalculated with weights for Local Authorities for general needs and supported housing.  Differences in totals may occur due to rounding.</t>
  </si>
  <si>
    <t>1.The property or supported housing unit/bedspace was newly built, converted or newly acquired.</t>
  </si>
  <si>
    <r>
      <t xml:space="preserve">Market rent </t>
    </r>
    <r>
      <rPr>
        <b/>
        <vertAlign val="superscript"/>
        <sz val="10"/>
        <color indexed="8"/>
        <rFont val="Arial"/>
        <family val="2"/>
      </rPr>
      <t>2</t>
    </r>
  </si>
  <si>
    <t>http://www.voa.gov.uk/corporate/statisticalReleases/130530_PrivateRentalMarket.html</t>
  </si>
  <si>
    <t>2. From Valuation Office Agency for private market rents up to 31 March 2013 as at 30 May 2013</t>
  </si>
  <si>
    <t>4. Age missing where gender is known.</t>
  </si>
  <si>
    <t>5. 2009/10 data are estimated to reflect 90% of PRP and 50% of LA’s total lettings. Collection was likely to have been affected by a change in contractors collecting the data.</t>
  </si>
  <si>
    <t>2. DCLG Live Table 116. Local authority dwelling stock as at 31st March at end of financial year.</t>
  </si>
  <si>
    <r>
      <t>LA</t>
    </r>
    <r>
      <rPr>
        <vertAlign val="superscript"/>
        <sz val="9"/>
        <rFont val="Arial"/>
        <family val="2"/>
      </rPr>
      <t>1</t>
    </r>
    <r>
      <rPr>
        <sz val="9"/>
        <rFont val="Arial"/>
        <family val="2"/>
      </rPr>
      <t xml:space="preserve">  Code</t>
    </r>
  </si>
  <si>
    <r>
      <t>LA</t>
    </r>
    <r>
      <rPr>
        <vertAlign val="superscript"/>
        <sz val="9"/>
        <rFont val="Arial"/>
        <family val="2"/>
      </rPr>
      <t>1</t>
    </r>
    <r>
      <rPr>
        <sz val="9"/>
        <rFont val="Arial"/>
        <family val="2"/>
      </rPr>
      <t xml:space="preserve"> Name</t>
    </r>
  </si>
  <si>
    <t>3. From 2012/13 starter/introductory % is separately identified to verify if a tenancy type offered for each property is initially a starter/Introductory offer.</t>
  </si>
  <si>
    <t>4. Local Authorities general needs and supported housing data is weighted.  Differences in totals may occur due to rounding.</t>
  </si>
  <si>
    <t>3. Data from 2007-08 has been recalculated with weights for Local Authorities (general needs and supported housing).  Differences in totals may occur due to rounding.</t>
  </si>
  <si>
    <r>
      <t>LA</t>
    </r>
    <r>
      <rPr>
        <b/>
        <vertAlign val="superscript"/>
        <sz val="10"/>
        <color indexed="8"/>
        <rFont val="Arial"/>
        <family val="2"/>
      </rPr>
      <t>3</t>
    </r>
  </si>
  <si>
    <t>3. Local Authorities general needs and supported housing data is weighted.  Differences in totals may occur due to rounding.</t>
  </si>
  <si>
    <t>1. Local Authorities general needs and supported housing data is weighted.  Differences in totals may occur due to rounding.</t>
  </si>
  <si>
    <t>2. Local Authorities general needs and supported housing data is weighted.  Differences in totals may occur due to rounding.</t>
  </si>
  <si>
    <t>All lettings</t>
  </si>
  <si>
    <t>Publication date: 3rd October 2013</t>
  </si>
  <si>
    <t>% of total lettings 12/13</t>
  </si>
  <si>
    <t>% change 07/8 to 12/13</t>
  </si>
  <si>
    <t>Source: Social housing lettings in England, 2012/13: Continuous Recording (CORE) data</t>
  </si>
  <si>
    <t>All General Needs</t>
  </si>
  <si>
    <t>All Supported Housing</t>
  </si>
  <si>
    <t>3. Estimates include reported Affordable Rent Lettings from 2011/12</t>
  </si>
  <si>
    <t>Social housing lettings in England, 2012/13: Continuous Recording (CORE) data</t>
  </si>
  <si>
    <t>Accompanying tables</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</si>
</sst>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_(* \(#,##0\);_(* &quot;-&quot;_);_(@_)"/>
    <numFmt numFmtId="170" formatCode="_(&quot;$&quot;* #,##0.00_);_(&quot;$&quot;* \(#,##0.00\);_(&quot;$&quot;* &quot;-&quot;??_);_(@_)"/>
    <numFmt numFmtId="171" formatCode="_(&quot;$&quot;* #,##0_);_(&quot;$&quot;* \(#,##0\);_(&quot;$&quot;* &quot;-&quot;_);_(@_)"/>
    <numFmt numFmtId="172" formatCode="###0"/>
    <numFmt numFmtId="173" formatCode="##\%"/>
    <numFmt numFmtId="174" formatCode="0.0%"/>
    <numFmt numFmtId="175" formatCode="####.0"/>
    <numFmt numFmtId="176" formatCode="####.00"/>
    <numFmt numFmtId="177" formatCode="_-* #,##0_-;\-* #,##0_-;_-* &quot;-&quot;??_-;_-@_-"/>
    <numFmt numFmtId="178" formatCode="_-* #,##0.000_-;\-* #,##0.000_-;_-* &quot;-&quot;??_-;_-@_-"/>
    <numFmt numFmtId="179" formatCode="_-* #,##0.0_-;\-* #,##0.0_-;_-* &quot;-&quot;??_-;_-@_-"/>
    <numFmt numFmtId="180" formatCode="[$-809]dd\ mmmm\ yyyy"/>
    <numFmt numFmtId="181" formatCode="0.00000"/>
    <numFmt numFmtId="182" formatCode="0.0000"/>
    <numFmt numFmtId="183" formatCode="0.000"/>
    <numFmt numFmtId="184" formatCode="0.0"/>
    <numFmt numFmtId="185" formatCode="&quot;£&quot;#,##0"/>
    <numFmt numFmtId="186" formatCode="&quot;Percentages are rounded to the nearest &quot;0&quot; per cent.&quot;"/>
    <numFmt numFmtId="187" formatCode="&quot;£&quot;#,##0.00"/>
    <numFmt numFmtId="188" formatCode="####"/>
    <numFmt numFmtId="189" formatCode="#,##0.0"/>
    <numFmt numFmtId="190" formatCode="0.00000000"/>
    <numFmt numFmtId="191" formatCode="0.0000000"/>
    <numFmt numFmtId="192" formatCode="0.000000"/>
    <numFmt numFmtId="193" formatCode="&quot;£&quot;#,##0.000"/>
    <numFmt numFmtId="194" formatCode="&quot;£&quot;#,##0.0"/>
    <numFmt numFmtId="195" formatCode="&quot;£&quot;#,##0.0000"/>
    <numFmt numFmtId="196" formatCode="0.000%"/>
  </numFmts>
  <fonts count="90">
    <font>
      <sz val="10"/>
      <color indexed="8"/>
      <name val="Verdana"/>
      <family val="2"/>
    </font>
    <font>
      <sz val="9"/>
      <color indexed="8"/>
      <name val="Arial"/>
      <family val="2"/>
    </font>
    <font>
      <sz val="10"/>
      <name val="Arial"/>
      <family val="2"/>
    </font>
    <font>
      <b/>
      <sz val="9"/>
      <color indexed="8"/>
      <name val="Arial Bold"/>
      <family val="0"/>
    </font>
    <font>
      <b/>
      <sz val="10"/>
      <color indexed="8"/>
      <name val="Arial"/>
      <family val="2"/>
    </font>
    <font>
      <sz val="10"/>
      <color indexed="8"/>
      <name val="Arial"/>
      <family val="2"/>
    </font>
    <font>
      <u val="single"/>
      <sz val="10"/>
      <color indexed="12"/>
      <name val="Verdana"/>
      <family val="2"/>
    </font>
    <font>
      <b/>
      <sz val="10"/>
      <color indexed="8"/>
      <name val="Verdana"/>
      <family val="2"/>
    </font>
    <font>
      <b/>
      <sz val="10"/>
      <color indexed="63"/>
      <name val="Tahoma"/>
      <family val="2"/>
    </font>
    <font>
      <b/>
      <sz val="9"/>
      <color indexed="63"/>
      <name val="Arial"/>
      <family val="2"/>
    </font>
    <font>
      <sz val="9"/>
      <color indexed="63"/>
      <name val="Arial"/>
      <family val="2"/>
    </font>
    <font>
      <sz val="10"/>
      <color indexed="63"/>
      <name val="Tahoma"/>
      <family val="2"/>
    </font>
    <font>
      <b/>
      <sz val="9"/>
      <color indexed="8"/>
      <name val="Arial"/>
      <family val="2"/>
    </font>
    <font>
      <b/>
      <sz val="10"/>
      <color indexed="63"/>
      <name val="Arial"/>
      <family val="2"/>
    </font>
    <font>
      <sz val="10"/>
      <color indexed="63"/>
      <name val="Arial"/>
      <family val="2"/>
    </font>
    <font>
      <sz val="8"/>
      <name val="Verdana"/>
      <family val="2"/>
    </font>
    <font>
      <i/>
      <sz val="8"/>
      <color indexed="8"/>
      <name val="Arial"/>
      <family val="2"/>
    </font>
    <font>
      <b/>
      <sz val="10"/>
      <name val="Arial"/>
      <family val="2"/>
    </font>
    <font>
      <i/>
      <sz val="10"/>
      <color indexed="8"/>
      <name val="Arial"/>
      <family val="2"/>
    </font>
    <font>
      <i/>
      <sz val="8"/>
      <name val="Arial"/>
      <family val="2"/>
    </font>
    <font>
      <i/>
      <sz val="9"/>
      <name val="Arial"/>
      <family val="2"/>
    </font>
    <font>
      <vertAlign val="superscript"/>
      <sz val="9"/>
      <color indexed="8"/>
      <name val="Arial"/>
      <family val="2"/>
    </font>
    <font>
      <sz val="9"/>
      <name val="Arial"/>
      <family val="2"/>
    </font>
    <font>
      <i/>
      <sz val="9"/>
      <color indexed="8"/>
      <name val="Arial"/>
      <family val="2"/>
    </font>
    <font>
      <b/>
      <sz val="12"/>
      <color indexed="8"/>
      <name val="Arial"/>
      <family val="2"/>
    </font>
    <font>
      <b/>
      <sz val="12"/>
      <name val="Arial"/>
      <family val="2"/>
    </font>
    <font>
      <sz val="8"/>
      <color indexed="8"/>
      <name val="Arial"/>
      <family val="2"/>
    </font>
    <font>
      <sz val="8"/>
      <name val="Arial"/>
      <family val="2"/>
    </font>
    <font>
      <b/>
      <vertAlign val="superscript"/>
      <sz val="10"/>
      <color indexed="8"/>
      <name val="Arial"/>
      <family val="2"/>
    </font>
    <font>
      <sz val="14"/>
      <name val="Arial"/>
      <family val="2"/>
    </font>
    <font>
      <sz val="12"/>
      <name val="Arial"/>
      <family val="2"/>
    </font>
    <font>
      <sz val="11"/>
      <name val="MS Sans Serif"/>
      <family val="2"/>
    </font>
    <font>
      <vertAlign val="superscript"/>
      <sz val="10"/>
      <name val="Arial"/>
      <family val="2"/>
    </font>
    <font>
      <i/>
      <sz val="10"/>
      <name val="Arial"/>
      <family val="2"/>
    </font>
    <font>
      <vertAlign val="superscript"/>
      <sz val="9"/>
      <name val="Arial"/>
      <family val="2"/>
    </font>
    <font>
      <b/>
      <sz val="9"/>
      <name val="Arial"/>
      <family val="2"/>
    </font>
    <font>
      <b/>
      <vertAlign val="superscript"/>
      <sz val="9"/>
      <name val="Arial"/>
      <family val="2"/>
    </font>
    <font>
      <b/>
      <sz val="8"/>
      <name val="Arial"/>
      <family val="2"/>
    </font>
    <font>
      <sz val="10"/>
      <name val="Verdana"/>
      <family val="2"/>
    </font>
    <font>
      <i/>
      <sz val="8"/>
      <color indexed="8"/>
      <name val="Helvetica"/>
      <family val="0"/>
    </font>
    <font>
      <b/>
      <vertAlign val="superscript"/>
      <sz val="9"/>
      <color indexed="8"/>
      <name val="Arial"/>
      <family val="2"/>
    </font>
    <font>
      <b/>
      <vertAlign val="superscript"/>
      <sz val="9"/>
      <color indexed="63"/>
      <name val="Arial"/>
      <family val="2"/>
    </font>
    <font>
      <i/>
      <vertAlign val="superscript"/>
      <sz val="9"/>
      <name val="Arial"/>
      <family val="2"/>
    </font>
    <font>
      <b/>
      <sz val="9"/>
      <color indexed="63"/>
      <name val="Tahoma"/>
      <family val="2"/>
    </font>
    <font>
      <i/>
      <vertAlign val="superscript"/>
      <sz val="8"/>
      <color indexed="8"/>
      <name val="Arial"/>
      <family val="2"/>
    </font>
    <font>
      <i/>
      <vertAlign val="superscript"/>
      <sz val="9"/>
      <color indexed="8"/>
      <name val="Arial"/>
      <family val="2"/>
    </font>
    <font>
      <b/>
      <sz val="8"/>
      <color indexed="8"/>
      <name val="Arial"/>
      <family val="2"/>
    </font>
    <font>
      <b/>
      <sz val="9"/>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u val="single"/>
      <sz val="10"/>
      <color indexed="20"/>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sz val="10"/>
      <color indexed="10"/>
      <name val="Verdana"/>
      <family val="2"/>
    </font>
    <font>
      <sz val="10"/>
      <color indexed="10"/>
      <name val="Arial"/>
      <family val="2"/>
    </font>
    <font>
      <sz val="9"/>
      <color indexed="10"/>
      <name val="Arial"/>
      <family val="2"/>
    </font>
    <font>
      <sz val="8"/>
      <color indexed="10"/>
      <name val="Arial"/>
      <family val="2"/>
    </font>
    <font>
      <u val="single"/>
      <sz val="8"/>
      <color indexed="12"/>
      <name val="Verdana"/>
      <family val="2"/>
    </font>
    <font>
      <sz val="8.75"/>
      <color indexed="8"/>
      <name val="Arial"/>
      <family val="2"/>
    </font>
    <font>
      <sz val="8.25"/>
      <color indexed="8"/>
      <name val="Arial"/>
      <family val="2"/>
    </font>
    <font>
      <sz val="9.5"/>
      <color indexed="8"/>
      <name val="Arial"/>
      <family val="2"/>
    </font>
    <font>
      <b/>
      <sz val="8.75"/>
      <color indexed="57"/>
      <name val="Arial"/>
      <family val="2"/>
    </font>
    <font>
      <b/>
      <sz val="8.75"/>
      <color indexed="17"/>
      <name val="Arial"/>
      <family val="2"/>
    </font>
    <font>
      <b/>
      <sz val="8.75"/>
      <color indexed="40"/>
      <name val="Arial"/>
      <family val="2"/>
    </font>
    <font>
      <sz val="12"/>
      <name val="Verdana"/>
      <family val="2"/>
    </font>
    <font>
      <b/>
      <vertAlign val="superscript"/>
      <sz val="10"/>
      <name val="Arial"/>
      <family val="2"/>
    </font>
    <font>
      <b/>
      <sz val="8.75"/>
      <color indexed="62"/>
      <name val="Arial"/>
      <family val="2"/>
    </font>
    <font>
      <sz val="9"/>
      <color indexed="8"/>
      <name val="Verdana"/>
      <family val="2"/>
    </font>
    <font>
      <sz val="12"/>
      <color indexed="8"/>
      <name val="Arial"/>
      <family val="2"/>
    </font>
    <font>
      <sz val="8"/>
      <color indexed="8"/>
      <name val="Helvetica"/>
      <family val="0"/>
    </font>
    <font>
      <b/>
      <vertAlign val="superscript"/>
      <sz val="12"/>
      <color indexed="8"/>
      <name val="Arial"/>
      <family val="2"/>
    </font>
    <font>
      <vertAlign val="superscript"/>
      <sz val="10"/>
      <color indexed="8"/>
      <name val="Arial"/>
      <family val="2"/>
    </font>
    <font>
      <u val="single"/>
      <sz val="9"/>
      <color indexed="12"/>
      <name val="Arial"/>
      <family val="2"/>
    </font>
    <font>
      <b/>
      <i/>
      <sz val="9"/>
      <name val="Arial"/>
      <family val="2"/>
    </font>
    <font>
      <b/>
      <i/>
      <sz val="10"/>
      <name val="Arial"/>
      <family val="2"/>
    </font>
    <font>
      <b/>
      <vertAlign val="superscript"/>
      <sz val="12"/>
      <name val="Arial"/>
      <family val="2"/>
    </font>
    <font>
      <i/>
      <vertAlign val="superscript"/>
      <sz val="8"/>
      <name val="Arial"/>
      <family val="2"/>
    </font>
    <font>
      <sz val="8"/>
      <color indexed="8"/>
      <name val="Verdana"/>
      <family val="2"/>
    </font>
    <font>
      <vertAlign val="superscript"/>
      <sz val="9"/>
      <color indexed="63"/>
      <name val="Arial"/>
      <family val="2"/>
    </font>
    <font>
      <b/>
      <sz val="8.75"/>
      <color indexed="1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9"/>
        <bgColor indexed="64"/>
      </patternFill>
    </fill>
    <fill>
      <patternFill patternType="solid">
        <fgColor indexed="9"/>
        <bgColor indexed="64"/>
      </patternFill>
    </fill>
    <fill>
      <patternFill patternType="solid">
        <fgColor indexed="23"/>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8"/>
      </left>
      <right>
        <color indexed="63"/>
      </right>
      <top style="thin">
        <color indexed="8"/>
      </top>
      <bottom style="thin">
        <color indexed="8"/>
      </bottom>
    </border>
    <border>
      <left>
        <color indexed="8"/>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color indexed="63"/>
      </bottom>
    </border>
    <border>
      <left style="dashed"/>
      <right>
        <color indexed="63"/>
      </right>
      <top style="medium"/>
      <bottom style="medium"/>
    </border>
    <border>
      <left>
        <color indexed="63"/>
      </left>
      <right style="dashed"/>
      <top style="medium"/>
      <bottom style="mediu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medium"/>
    </border>
    <border>
      <left>
        <color indexed="63"/>
      </left>
      <right style="dashed"/>
      <top>
        <color indexed="63"/>
      </top>
      <bottom style="medium"/>
    </border>
    <border>
      <left>
        <color indexed="63"/>
      </left>
      <right>
        <color indexed="63"/>
      </right>
      <top>
        <color indexed="63"/>
      </top>
      <bottom style="medium">
        <color indexed="8"/>
      </bottom>
    </border>
    <border>
      <left>
        <color indexed="63"/>
      </left>
      <right style="thin"/>
      <top style="thin"/>
      <bottom style="thin"/>
    </border>
    <border>
      <left>
        <color indexed="8"/>
      </left>
      <right>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medium"/>
      <right style="medium"/>
      <top style="medium"/>
      <bottom style="thin"/>
    </border>
    <border>
      <left style="thin"/>
      <right style="thin"/>
      <top>
        <color indexed="63"/>
      </top>
      <bottom>
        <color indexed="63"/>
      </bottom>
    </border>
    <border>
      <left style="thin"/>
      <right style="thin"/>
      <top>
        <color indexed="63"/>
      </top>
      <bottom style="thin"/>
    </border>
    <border>
      <left style="dashed">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dashed">
        <color indexed="8"/>
      </right>
      <top style="medium">
        <color indexed="8"/>
      </top>
      <bottom style="medium">
        <color indexed="8"/>
      </bottom>
    </border>
    <border>
      <left style="dashed">
        <color indexed="8"/>
      </left>
      <right>
        <color indexed="63"/>
      </right>
      <top>
        <color indexed="63"/>
      </top>
      <bottom>
        <color indexed="63"/>
      </bottom>
    </border>
    <border>
      <left>
        <color indexed="63"/>
      </left>
      <right style="dashed">
        <color indexed="8"/>
      </right>
      <top>
        <color indexed="63"/>
      </top>
      <bottom>
        <color indexed="63"/>
      </bottom>
    </border>
    <border>
      <left style="dashed">
        <color indexed="8"/>
      </left>
      <right>
        <color indexed="63"/>
      </right>
      <top>
        <color indexed="63"/>
      </top>
      <bottom style="medium"/>
    </border>
    <border>
      <left>
        <color indexed="63"/>
      </left>
      <right style="dashed">
        <color indexed="8"/>
      </right>
      <top>
        <color indexed="63"/>
      </top>
      <bottom style="medium"/>
    </border>
    <border>
      <left style="thin">
        <color indexed="8"/>
      </left>
      <right style="thin">
        <color indexed="8"/>
      </right>
      <top style="thin">
        <color indexed="8"/>
      </top>
      <bottom>
        <color indexed="8"/>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8"/>
      </bottom>
    </border>
    <border>
      <left>
        <color indexed="8"/>
      </left>
      <right>
        <color indexed="8"/>
      </right>
      <top>
        <color indexed="8"/>
      </top>
      <bottom style="medium">
        <color indexed="8"/>
      </bottom>
    </border>
    <border>
      <left style="thin"/>
      <right style="thin"/>
      <top style="thin"/>
      <bottom>
        <color indexed="8"/>
      </bottom>
    </border>
    <border>
      <left style="thin"/>
      <right style="thin"/>
      <top>
        <color indexed="8"/>
      </top>
      <bottom style="thin"/>
    </border>
    <border>
      <left style="thin"/>
      <right>
        <color indexed="8"/>
      </right>
      <top style="medium">
        <color indexed="8"/>
      </top>
      <bottom style="thin"/>
    </border>
    <border>
      <left>
        <color indexed="8"/>
      </left>
      <right>
        <color indexed="8"/>
      </right>
      <top style="medium">
        <color indexed="8"/>
      </top>
      <bottom style="thin"/>
    </border>
    <border>
      <left>
        <color indexed="8"/>
      </left>
      <right style="medium">
        <color indexed="8"/>
      </right>
      <top style="medium">
        <color indexed="8"/>
      </top>
      <bottom style="thin"/>
    </border>
    <border>
      <left style="medium">
        <color indexed="8"/>
      </left>
      <right>
        <color indexed="8"/>
      </right>
      <top style="medium">
        <color indexed="8"/>
      </top>
      <bottom style="thin"/>
    </border>
    <border>
      <left style="medium">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63"/>
      </left>
      <right>
        <color indexed="8"/>
      </right>
      <top style="thin">
        <color indexed="8"/>
      </top>
      <bottom style="thin">
        <color indexed="8"/>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3" borderId="0" applyNumberFormat="0" applyBorder="0" applyAlignment="0" applyProtection="0"/>
    <xf numFmtId="0" fontId="50" fillId="20" borderId="1" applyNumberFormat="0" applyAlignment="0" applyProtection="0"/>
    <xf numFmtId="0" fontId="17" fillId="21" borderId="2">
      <alignment horizontal="left" indent="1"/>
      <protection/>
    </xf>
    <xf numFmtId="0" fontId="17" fillId="21" borderId="2">
      <alignment horizontal="left" indent="2"/>
      <protection/>
    </xf>
    <xf numFmtId="0" fontId="51" fillId="22"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4" borderId="0" applyNumberFormat="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8" fillId="7" borderId="1" applyNumberFormat="0" applyAlignment="0" applyProtection="0"/>
    <xf numFmtId="0" fontId="59" fillId="0" borderId="7" applyNumberFormat="0" applyFill="0" applyAlignment="0" applyProtection="0"/>
    <xf numFmtId="0" fontId="60" fillId="2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3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4" borderId="8" applyNumberFormat="0" applyFont="0" applyAlignment="0" applyProtection="0"/>
    <xf numFmtId="0" fontId="61"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7" fillId="0" borderId="10" applyNumberFormat="0" applyFill="0" applyAlignment="0" applyProtection="0"/>
    <xf numFmtId="0" fontId="63" fillId="0" borderId="0" applyNumberFormat="0" applyFill="0" applyBorder="0" applyAlignment="0" applyProtection="0"/>
  </cellStyleXfs>
  <cellXfs count="999">
    <xf numFmtId="0" fontId="0" fillId="0" borderId="0" xfId="0" applyAlignment="1">
      <alignment/>
    </xf>
    <xf numFmtId="0" fontId="10" fillId="0" borderId="0" xfId="0" applyFont="1" applyBorder="1" applyAlignment="1">
      <alignment/>
    </xf>
    <xf numFmtId="0" fontId="1" fillId="0" borderId="0" xfId="0" applyFont="1" applyAlignment="1">
      <alignment/>
    </xf>
    <xf numFmtId="0" fontId="7" fillId="0" borderId="0" xfId="0" applyFont="1" applyAlignment="1">
      <alignment/>
    </xf>
    <xf numFmtId="3" fontId="0" fillId="0" borderId="0" xfId="0" applyNumberFormat="1" applyAlignment="1">
      <alignment/>
    </xf>
    <xf numFmtId="0" fontId="5" fillId="0" borderId="0" xfId="0" applyFont="1" applyAlignment="1">
      <alignment/>
    </xf>
    <xf numFmtId="9" fontId="2" fillId="0" borderId="0" xfId="77" applyFont="1" applyAlignment="1">
      <alignment/>
    </xf>
    <xf numFmtId="0" fontId="4" fillId="0" borderId="0" xfId="0" applyFont="1" applyBorder="1" applyAlignment="1">
      <alignment/>
    </xf>
    <xf numFmtId="0" fontId="10" fillId="0" borderId="0" xfId="0" applyFont="1" applyFill="1" applyBorder="1" applyAlignment="1">
      <alignment/>
    </xf>
    <xf numFmtId="0" fontId="5" fillId="0" borderId="0" xfId="0" applyFont="1" applyAlignment="1">
      <alignment/>
    </xf>
    <xf numFmtId="0" fontId="16" fillId="0" borderId="0" xfId="0" applyFont="1" applyAlignment="1">
      <alignment horizontal="left"/>
    </xf>
    <xf numFmtId="0" fontId="10" fillId="0" borderId="0" xfId="0" applyFont="1" applyFill="1" applyBorder="1" applyAlignment="1">
      <alignment wrapText="1"/>
    </xf>
    <xf numFmtId="0" fontId="16" fillId="0" borderId="0" xfId="0" applyFont="1" applyAlignment="1">
      <alignment/>
    </xf>
    <xf numFmtId="0" fontId="7" fillId="0" borderId="0"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xf>
    <xf numFmtId="0" fontId="5" fillId="0" borderId="0" xfId="0" applyFont="1" applyFill="1" applyBorder="1" applyAlignment="1">
      <alignment horizontal="left" vertical="top" wrapText="1"/>
    </xf>
    <xf numFmtId="9" fontId="5" fillId="0" borderId="0" xfId="77" applyFont="1" applyAlignment="1">
      <alignment/>
    </xf>
    <xf numFmtId="0" fontId="5" fillId="0" borderId="0" xfId="0" applyFont="1" applyBorder="1" applyAlignment="1">
      <alignment/>
    </xf>
    <xf numFmtId="0" fontId="1" fillId="0" borderId="0" xfId="0" applyFont="1" applyBorder="1" applyAlignment="1">
      <alignment/>
    </xf>
    <xf numFmtId="0" fontId="16" fillId="0" borderId="0" xfId="0" applyFont="1" applyBorder="1" applyAlignment="1">
      <alignment/>
    </xf>
    <xf numFmtId="0" fontId="12" fillId="0" borderId="11" xfId="0" applyFont="1" applyFill="1" applyBorder="1" applyAlignment="1">
      <alignment/>
    </xf>
    <xf numFmtId="1" fontId="14" fillId="0" borderId="0" xfId="0" applyNumberFormat="1" applyFont="1" applyBorder="1" applyAlignment="1">
      <alignment horizontal="center" vertical="top"/>
    </xf>
    <xf numFmtId="0" fontId="12" fillId="0" borderId="0" xfId="0" applyFont="1" applyAlignment="1">
      <alignment horizontal="justify" vertical="top" wrapText="1"/>
    </xf>
    <xf numFmtId="0" fontId="12" fillId="0" borderId="11" xfId="0" applyFont="1" applyBorder="1" applyAlignment="1">
      <alignment horizontal="justify" vertical="top"/>
    </xf>
    <xf numFmtId="0" fontId="4" fillId="0" borderId="11" xfId="0" applyFont="1" applyBorder="1" applyAlignment="1">
      <alignment horizontal="center"/>
    </xf>
    <xf numFmtId="0" fontId="4" fillId="0" borderId="11" xfId="0" applyFont="1" applyBorder="1" applyAlignment="1">
      <alignment/>
    </xf>
    <xf numFmtId="3" fontId="0" fillId="0" borderId="0" xfId="0" applyNumberFormat="1" applyBorder="1" applyAlignment="1">
      <alignment/>
    </xf>
    <xf numFmtId="0" fontId="24" fillId="0" borderId="0" xfId="0" applyFont="1" applyAlignment="1">
      <alignment horizontal="center"/>
    </xf>
    <xf numFmtId="0" fontId="24" fillId="0" borderId="0" xfId="0" applyFont="1" applyAlignment="1">
      <alignment horizontal="left"/>
    </xf>
    <xf numFmtId="0" fontId="4" fillId="0" borderId="0" xfId="0" applyFont="1" applyAlignment="1">
      <alignment/>
    </xf>
    <xf numFmtId="0" fontId="5" fillId="0" borderId="0" xfId="0" applyFont="1" applyBorder="1" applyAlignment="1">
      <alignment horizontal="justify" vertical="top" wrapText="1"/>
    </xf>
    <xf numFmtId="0" fontId="27" fillId="21" borderId="0" xfId="64" applyFont="1" applyFill="1" applyAlignment="1">
      <alignment horizontal="left"/>
      <protection/>
    </xf>
    <xf numFmtId="0" fontId="26" fillId="0" borderId="0" xfId="0" applyFont="1" applyAlignment="1">
      <alignment/>
    </xf>
    <xf numFmtId="0" fontId="1" fillId="0" borderId="0" xfId="66" applyFont="1" applyBorder="1" applyAlignment="1">
      <alignment horizontal="left" vertical="top" wrapText="1"/>
      <protection/>
    </xf>
    <xf numFmtId="172" fontId="1" fillId="0" borderId="0" xfId="66" applyNumberFormat="1" applyFont="1" applyBorder="1" applyAlignment="1">
      <alignment horizontal="right" vertical="top"/>
      <protection/>
    </xf>
    <xf numFmtId="0" fontId="17" fillId="0" borderId="0" xfId="66" applyFont="1" applyBorder="1">
      <alignment/>
      <protection/>
    </xf>
    <xf numFmtId="0" fontId="29" fillId="0" borderId="0" xfId="0" applyFont="1" applyAlignment="1">
      <alignment/>
    </xf>
    <xf numFmtId="0" fontId="25" fillId="0" borderId="0" xfId="0" applyFont="1" applyAlignment="1">
      <alignment/>
    </xf>
    <xf numFmtId="0" fontId="17" fillId="0" borderId="0" xfId="0" applyFont="1" applyBorder="1" applyAlignment="1">
      <alignment horizontal="left" wrapText="1"/>
    </xf>
    <xf numFmtId="0" fontId="17" fillId="0" borderId="0" xfId="0" applyFont="1" applyAlignment="1">
      <alignment horizontal="left"/>
    </xf>
    <xf numFmtId="0" fontId="25" fillId="0" borderId="0" xfId="0" applyFont="1" applyAlignment="1">
      <alignment wrapText="1"/>
    </xf>
    <xf numFmtId="0" fontId="29" fillId="0" borderId="0" xfId="0" applyFont="1" applyAlignment="1">
      <alignment horizontal="center"/>
    </xf>
    <xf numFmtId="0" fontId="17" fillId="23" borderId="0" xfId="0" applyFont="1" applyFill="1" applyAlignment="1">
      <alignment/>
    </xf>
    <xf numFmtId="0" fontId="17" fillId="23" borderId="0" xfId="0" applyFont="1" applyFill="1" applyAlignment="1">
      <alignment horizontal="center"/>
    </xf>
    <xf numFmtId="0" fontId="29" fillId="23" borderId="0" xfId="0" applyFont="1" applyFill="1" applyAlignment="1">
      <alignment/>
    </xf>
    <xf numFmtId="0" fontId="17" fillId="7" borderId="0" xfId="0" applyFont="1" applyFill="1" applyAlignment="1">
      <alignment/>
    </xf>
    <xf numFmtId="0" fontId="17" fillId="7" borderId="0" xfId="0" applyFont="1" applyFill="1" applyAlignment="1">
      <alignment horizontal="center"/>
    </xf>
    <xf numFmtId="0" fontId="29" fillId="7" borderId="0" xfId="0" applyFont="1" applyFill="1" applyAlignment="1">
      <alignment/>
    </xf>
    <xf numFmtId="0" fontId="29" fillId="7" borderId="0" xfId="0" applyFont="1" applyFill="1" applyAlignment="1">
      <alignment horizontal="center"/>
    </xf>
    <xf numFmtId="0" fontId="17" fillId="4" borderId="0" xfId="0" applyFont="1" applyFill="1" applyAlignment="1">
      <alignment/>
    </xf>
    <xf numFmtId="0" fontId="17" fillId="4" borderId="0" xfId="0" applyFont="1" applyFill="1" applyAlignment="1">
      <alignment horizontal="center"/>
    </xf>
    <xf numFmtId="0" fontId="29" fillId="4" borderId="0" xfId="0" applyFont="1" applyFill="1" applyAlignment="1">
      <alignment/>
    </xf>
    <xf numFmtId="0" fontId="29" fillId="4" borderId="0" xfId="0" applyFont="1" applyFill="1" applyAlignment="1">
      <alignment horizontal="center"/>
    </xf>
    <xf numFmtId="0" fontId="17" fillId="3" borderId="0" xfId="0" applyFont="1" applyFill="1" applyAlignment="1">
      <alignment/>
    </xf>
    <xf numFmtId="0" fontId="17" fillId="3" borderId="0" xfId="0" applyFont="1" applyFill="1" applyAlignment="1">
      <alignment horizontal="center"/>
    </xf>
    <xf numFmtId="0" fontId="29" fillId="3" borderId="0" xfId="0" applyFont="1" applyFill="1" applyAlignment="1">
      <alignment/>
    </xf>
    <xf numFmtId="0" fontId="29" fillId="3" borderId="0" xfId="0" applyFont="1" applyFill="1" applyAlignment="1">
      <alignment horizontal="center"/>
    </xf>
    <xf numFmtId="0" fontId="6" fillId="23" borderId="0" xfId="58" applyFill="1" applyAlignment="1" applyProtection="1">
      <alignment/>
      <protection/>
    </xf>
    <xf numFmtId="0" fontId="6" fillId="7" borderId="0" xfId="58" applyFill="1" applyAlignment="1" applyProtection="1">
      <alignment/>
      <protection/>
    </xf>
    <xf numFmtId="0" fontId="6" fillId="4" borderId="0" xfId="58" applyFill="1" applyAlignment="1" applyProtection="1">
      <alignment/>
      <protection/>
    </xf>
    <xf numFmtId="0" fontId="6" fillId="4" borderId="0" xfId="58" applyFill="1" applyBorder="1" applyAlignment="1" applyProtection="1">
      <alignment/>
      <protection/>
    </xf>
    <xf numFmtId="0" fontId="6" fillId="3" borderId="0" xfId="58" applyFill="1" applyAlignment="1" applyProtection="1">
      <alignment/>
      <protection/>
    </xf>
    <xf numFmtId="0" fontId="6" fillId="3" borderId="0" xfId="58" applyFill="1" applyAlignment="1" applyProtection="1">
      <alignment horizontal="left"/>
      <protection/>
    </xf>
    <xf numFmtId="0" fontId="30" fillId="0" borderId="0" xfId="0" applyFont="1" applyAlignment="1">
      <alignment/>
    </xf>
    <xf numFmtId="9" fontId="5" fillId="0" borderId="0" xfId="77" applyFont="1" applyAlignment="1">
      <alignment/>
    </xf>
    <xf numFmtId="1" fontId="1" fillId="0" borderId="0" xfId="0" applyNumberFormat="1" applyFont="1" applyBorder="1" applyAlignment="1">
      <alignment horizontal="right"/>
    </xf>
    <xf numFmtId="0" fontId="8" fillId="0" borderId="0" xfId="0" applyFont="1" applyBorder="1" applyAlignment="1">
      <alignment horizontal="center" vertical="center" wrapText="1"/>
    </xf>
    <xf numFmtId="0" fontId="2" fillId="0" borderId="0" xfId="0" applyFont="1" applyAlignment="1">
      <alignment wrapText="1"/>
    </xf>
    <xf numFmtId="9" fontId="5" fillId="0" borderId="0" xfId="77" applyFont="1" applyBorder="1" applyAlignment="1">
      <alignment/>
    </xf>
    <xf numFmtId="0" fontId="8" fillId="0" borderId="0" xfId="0" applyFont="1" applyFill="1" applyBorder="1" applyAlignment="1">
      <alignment horizontal="center" vertical="center" wrapText="1"/>
    </xf>
    <xf numFmtId="3" fontId="11" fillId="0" borderId="0" xfId="0" applyNumberFormat="1" applyFont="1" applyFill="1" applyBorder="1" applyAlignment="1">
      <alignment horizontal="right"/>
    </xf>
    <xf numFmtId="9" fontId="11" fillId="0" borderId="0" xfId="77" applyFont="1" applyFill="1" applyBorder="1" applyAlignment="1">
      <alignment horizontal="right"/>
    </xf>
    <xf numFmtId="0" fontId="11" fillId="0" borderId="0" xfId="0" applyFont="1" applyFill="1" applyBorder="1" applyAlignment="1">
      <alignment horizontal="right"/>
    </xf>
    <xf numFmtId="0" fontId="35" fillId="0" borderId="11" xfId="0" applyFont="1" applyBorder="1" applyAlignment="1">
      <alignment horizontal="center" vertical="center" wrapText="1"/>
    </xf>
    <xf numFmtId="3" fontId="8" fillId="0" borderId="0" xfId="0" applyNumberFormat="1" applyFont="1" applyFill="1" applyBorder="1" applyAlignment="1">
      <alignment horizontal="right" vertical="center"/>
    </xf>
    <xf numFmtId="0" fontId="33" fillId="0" borderId="0" xfId="68" applyFont="1" applyFill="1" applyBorder="1" applyAlignment="1">
      <alignment horizontal="left"/>
      <protection/>
    </xf>
    <xf numFmtId="3" fontId="33" fillId="0" borderId="0" xfId="68" applyNumberFormat="1" applyFont="1" applyBorder="1">
      <alignment/>
      <protection/>
    </xf>
    <xf numFmtId="3" fontId="35" fillId="0" borderId="0" xfId="68" applyNumberFormat="1" applyFont="1" applyBorder="1">
      <alignment/>
      <protection/>
    </xf>
    <xf numFmtId="3" fontId="22" fillId="0" borderId="0" xfId="68" applyNumberFormat="1" applyFont="1" applyBorder="1">
      <alignment/>
      <protection/>
    </xf>
    <xf numFmtId="3" fontId="2" fillId="0" borderId="0" xfId="68" applyNumberFormat="1" applyFont="1" applyAlignment="1">
      <alignment horizontal="right"/>
      <protection/>
    </xf>
    <xf numFmtId="0" fontId="22" fillId="0" borderId="0" xfId="0" applyFont="1" applyAlignment="1">
      <alignment/>
    </xf>
    <xf numFmtId="0" fontId="36" fillId="0" borderId="0" xfId="68" applyFont="1" applyFill="1" applyAlignment="1">
      <alignment horizontal="center"/>
      <protection/>
    </xf>
    <xf numFmtId="0" fontId="22" fillId="0" borderId="0" xfId="68" applyFont="1" applyFill="1">
      <alignment/>
      <protection/>
    </xf>
    <xf numFmtId="0" fontId="2" fillId="0" borderId="0" xfId="68" applyFont="1" applyFill="1">
      <alignment/>
      <protection/>
    </xf>
    <xf numFmtId="0" fontId="2" fillId="0" borderId="0" xfId="68" applyFont="1">
      <alignment/>
      <protection/>
    </xf>
    <xf numFmtId="0" fontId="2" fillId="0" borderId="0" xfId="0" applyFont="1" applyBorder="1" applyAlignment="1">
      <alignment/>
    </xf>
    <xf numFmtId="0" fontId="1" fillId="0" borderId="11" xfId="0" applyFont="1" applyBorder="1" applyAlignment="1">
      <alignment/>
    </xf>
    <xf numFmtId="0" fontId="22" fillId="0" borderId="0" xfId="68" applyFont="1">
      <alignment/>
      <protection/>
    </xf>
    <xf numFmtId="0" fontId="1" fillId="0" borderId="0" xfId="0" applyFont="1" applyAlignment="1">
      <alignment/>
    </xf>
    <xf numFmtId="0" fontId="23" fillId="0" borderId="0" xfId="0" applyFont="1" applyBorder="1" applyAlignment="1">
      <alignment horizontal="justify" vertical="top" wrapText="1"/>
    </xf>
    <xf numFmtId="0" fontId="22" fillId="0" borderId="0" xfId="0" applyFont="1" applyAlignment="1">
      <alignment wrapText="1"/>
    </xf>
    <xf numFmtId="0" fontId="35" fillId="0" borderId="0" xfId="0" applyFont="1" applyBorder="1" applyAlignment="1">
      <alignment horizontal="center" vertical="center" wrapText="1"/>
    </xf>
    <xf numFmtId="0" fontId="1" fillId="0" borderId="0" xfId="0" applyFont="1" applyAlignment="1">
      <alignment horizontal="justify" vertical="top" wrapText="1"/>
    </xf>
    <xf numFmtId="0" fontId="1" fillId="0" borderId="11" xfId="0" applyFont="1" applyBorder="1" applyAlignment="1">
      <alignment horizontal="justify" vertical="top" wrapText="1"/>
    </xf>
    <xf numFmtId="0" fontId="2" fillId="0" borderId="0" xfId="0" applyFont="1" applyAlignment="1">
      <alignment/>
    </xf>
    <xf numFmtId="0" fontId="25" fillId="0" borderId="0" xfId="0" applyFont="1" applyBorder="1" applyAlignment="1">
      <alignment horizontal="center"/>
    </xf>
    <xf numFmtId="0" fontId="35" fillId="0" borderId="11" xfId="0" applyFont="1" applyFill="1" applyBorder="1" applyAlignment="1">
      <alignment horizontal="left"/>
    </xf>
    <xf numFmtId="0" fontId="35" fillId="0" borderId="11" xfId="0" applyFont="1" applyBorder="1" applyAlignment="1">
      <alignment horizontal="right" vertical="top" wrapText="1"/>
    </xf>
    <xf numFmtId="0" fontId="22" fillId="0" borderId="0" xfId="0" applyFont="1" applyBorder="1" applyAlignment="1">
      <alignment/>
    </xf>
    <xf numFmtId="3" fontId="22" fillId="0" borderId="0" xfId="0" applyNumberFormat="1" applyFont="1" applyBorder="1" applyAlignment="1">
      <alignment horizontal="right"/>
    </xf>
    <xf numFmtId="0" fontId="35" fillId="0" borderId="11" xfId="0" applyFont="1" applyBorder="1" applyAlignment="1">
      <alignment/>
    </xf>
    <xf numFmtId="0" fontId="35" fillId="0" borderId="12" xfId="0" applyFont="1" applyBorder="1" applyAlignment="1">
      <alignment/>
    </xf>
    <xf numFmtId="3" fontId="35" fillId="0" borderId="12" xfId="0" applyNumberFormat="1" applyFont="1" applyBorder="1" applyAlignment="1">
      <alignment horizontal="right"/>
    </xf>
    <xf numFmtId="0" fontId="22" fillId="0" borderId="0" xfId="0" applyFont="1" applyBorder="1" applyAlignment="1">
      <alignment wrapText="1"/>
    </xf>
    <xf numFmtId="9" fontId="22" fillId="0" borderId="0" xfId="77" applyFont="1" applyBorder="1" applyAlignment="1">
      <alignment horizontal="right"/>
    </xf>
    <xf numFmtId="0" fontId="22" fillId="0" borderId="0" xfId="0" applyFont="1" applyFill="1" applyBorder="1" applyAlignment="1">
      <alignment/>
    </xf>
    <xf numFmtId="0" fontId="22" fillId="0" borderId="11" xfId="0" applyFont="1" applyFill="1" applyBorder="1" applyAlignment="1">
      <alignment wrapText="1"/>
    </xf>
    <xf numFmtId="0" fontId="22" fillId="0" borderId="0" xfId="0" applyFont="1" applyFill="1" applyBorder="1" applyAlignment="1">
      <alignment wrapText="1"/>
    </xf>
    <xf numFmtId="0" fontId="4" fillId="0" borderId="11" xfId="0" applyFont="1" applyBorder="1" applyAlignment="1">
      <alignment horizontal="center" vertical="center" wrapText="1"/>
    </xf>
    <xf numFmtId="0" fontId="35" fillId="0" borderId="11" xfId="0" applyFont="1" applyBorder="1" applyAlignment="1">
      <alignment/>
    </xf>
    <xf numFmtId="0" fontId="35" fillId="0" borderId="11" xfId="0" applyFont="1" applyBorder="1" applyAlignment="1">
      <alignment horizontal="center" vertical="top"/>
    </xf>
    <xf numFmtId="0" fontId="35" fillId="0" borderId="11" xfId="0" applyFont="1" applyBorder="1" applyAlignment="1">
      <alignment horizontal="center" vertical="top" wrapText="1"/>
    </xf>
    <xf numFmtId="0" fontId="35" fillId="0" borderId="11" xfId="0" applyFont="1" applyFill="1" applyBorder="1" applyAlignment="1">
      <alignment horizontal="center" vertical="top" wrapText="1"/>
    </xf>
    <xf numFmtId="3" fontId="22" fillId="0" borderId="0" xfId="0" applyNumberFormat="1" applyFont="1" applyAlignment="1">
      <alignment/>
    </xf>
    <xf numFmtId="0" fontId="22" fillId="0" borderId="0" xfId="0" applyFont="1" applyAlignment="1">
      <alignment horizontal="right"/>
    </xf>
    <xf numFmtId="3" fontId="22" fillId="0" borderId="13" xfId="0" applyNumberFormat="1" applyFont="1" applyBorder="1" applyAlignment="1">
      <alignment/>
    </xf>
    <xf numFmtId="3" fontId="22" fillId="0" borderId="0" xfId="0" applyNumberFormat="1" applyFont="1" applyBorder="1" applyAlignment="1">
      <alignment/>
    </xf>
    <xf numFmtId="0" fontId="22" fillId="0" borderId="0" xfId="0" applyFont="1" applyBorder="1" applyAlignment="1">
      <alignment horizontal="right"/>
    </xf>
    <xf numFmtId="0" fontId="22" fillId="0" borderId="11" xfId="0" applyFont="1" applyBorder="1" applyAlignment="1">
      <alignment/>
    </xf>
    <xf numFmtId="3" fontId="22" fillId="0" borderId="11" xfId="0" applyNumberFormat="1" applyFont="1" applyBorder="1" applyAlignment="1">
      <alignment/>
    </xf>
    <xf numFmtId="0" fontId="22" fillId="0" borderId="11" xfId="0" applyFont="1" applyBorder="1" applyAlignment="1">
      <alignment horizontal="right"/>
    </xf>
    <xf numFmtId="0" fontId="22" fillId="0" borderId="12" xfId="0" applyFont="1" applyBorder="1" applyAlignment="1">
      <alignment/>
    </xf>
    <xf numFmtId="3" fontId="22" fillId="0" borderId="12" xfId="0" applyNumberFormat="1" applyFont="1" applyBorder="1" applyAlignment="1">
      <alignment/>
    </xf>
    <xf numFmtId="3" fontId="35" fillId="0" borderId="12" xfId="0" applyNumberFormat="1" applyFont="1" applyBorder="1" applyAlignment="1">
      <alignment/>
    </xf>
    <xf numFmtId="0" fontId="22" fillId="0" borderId="12" xfId="0" applyFont="1" applyBorder="1" applyAlignment="1">
      <alignment horizontal="right"/>
    </xf>
    <xf numFmtId="0" fontId="22" fillId="0" borderId="11" xfId="0" applyFont="1" applyFill="1" applyBorder="1" applyAlignment="1">
      <alignment/>
    </xf>
    <xf numFmtId="9" fontId="22" fillId="0" borderId="11" xfId="77" applyFont="1" applyFill="1" applyBorder="1" applyAlignment="1">
      <alignment/>
    </xf>
    <xf numFmtId="9" fontId="22" fillId="0" borderId="11" xfId="77" applyFont="1" applyFill="1" applyBorder="1" applyAlignment="1">
      <alignment horizontal="center"/>
    </xf>
    <xf numFmtId="0" fontId="13" fillId="0" borderId="0" xfId="0" applyFont="1" applyBorder="1" applyAlignment="1">
      <alignment horizontal="center" vertical="center" wrapText="1"/>
    </xf>
    <xf numFmtId="3" fontId="14" fillId="0" borderId="0" xfId="0" applyNumberFormat="1" applyFont="1" applyFill="1" applyBorder="1" applyAlignment="1">
      <alignment horizontal="right"/>
    </xf>
    <xf numFmtId="0" fontId="14" fillId="0" borderId="0" xfId="0" applyFont="1" applyFill="1" applyBorder="1" applyAlignment="1">
      <alignment horizontal="right"/>
    </xf>
    <xf numFmtId="3" fontId="13" fillId="0" borderId="0" xfId="0" applyNumberFormat="1" applyFont="1" applyFill="1" applyBorder="1" applyAlignment="1">
      <alignment horizontal="right" vertical="center"/>
    </xf>
    <xf numFmtId="0" fontId="4" fillId="0" borderId="0" xfId="0" applyFont="1" applyBorder="1" applyAlignment="1">
      <alignment horizontal="left" wrapText="1"/>
    </xf>
    <xf numFmtId="185" fontId="4" fillId="0" borderId="0" xfId="0" applyNumberFormat="1" applyFont="1" applyBorder="1" applyAlignment="1">
      <alignment horizontal="center"/>
    </xf>
    <xf numFmtId="185" fontId="4" fillId="0" borderId="0" xfId="0" applyNumberFormat="1" applyFont="1" applyFill="1" applyBorder="1" applyAlignment="1">
      <alignment horizontal="center"/>
    </xf>
    <xf numFmtId="185" fontId="4" fillId="0" borderId="0" xfId="0" applyNumberFormat="1" applyFont="1" applyBorder="1" applyAlignment="1">
      <alignment horizontal="center"/>
    </xf>
    <xf numFmtId="0" fontId="4" fillId="0" borderId="0" xfId="0" applyFont="1" applyBorder="1" applyAlignment="1">
      <alignment vertical="top"/>
    </xf>
    <xf numFmtId="0" fontId="5" fillId="0" borderId="11" xfId="0" applyFont="1" applyBorder="1" applyAlignment="1">
      <alignment horizontal="center"/>
    </xf>
    <xf numFmtId="0" fontId="4" fillId="0" borderId="11" xfId="0" applyFont="1" applyBorder="1" applyAlignment="1">
      <alignment horizontal="center" wrapText="1"/>
    </xf>
    <xf numFmtId="0" fontId="13" fillId="0" borderId="0" xfId="0" applyFont="1" applyFill="1" applyBorder="1" applyAlignment="1">
      <alignment horizontal="center" vertical="center" wrapText="1"/>
    </xf>
    <xf numFmtId="0" fontId="4" fillId="0" borderId="11" xfId="0" applyFont="1" applyBorder="1" applyAlignment="1">
      <alignment horizontal="justify" vertical="top"/>
    </xf>
    <xf numFmtId="0" fontId="4" fillId="0" borderId="11" xfId="0" applyFont="1" applyFill="1" applyBorder="1" applyAlignment="1">
      <alignment horizontal="center" vertical="center" wrapText="1"/>
    </xf>
    <xf numFmtId="9" fontId="5" fillId="0" borderId="0" xfId="0" applyNumberFormat="1" applyFont="1" applyAlignment="1">
      <alignment/>
    </xf>
    <xf numFmtId="0" fontId="1" fillId="0" borderId="13" xfId="0" applyFont="1" applyBorder="1" applyAlignment="1">
      <alignment/>
    </xf>
    <xf numFmtId="0" fontId="1" fillId="0" borderId="11" xfId="0" applyFont="1" applyBorder="1" applyAlignment="1">
      <alignment/>
    </xf>
    <xf numFmtId="0" fontId="12" fillId="0" borderId="11" xfId="0" applyFont="1" applyBorder="1" applyAlignment="1">
      <alignment horizontal="center" vertical="center" wrapText="1"/>
    </xf>
    <xf numFmtId="0" fontId="35" fillId="0" borderId="12" xfId="0" applyFont="1" applyBorder="1" applyAlignment="1">
      <alignment horizontal="center" vertical="top" wrapText="1"/>
    </xf>
    <xf numFmtId="0" fontId="22" fillId="0" borderId="0" xfId="68" applyFont="1" applyFill="1" applyBorder="1" applyAlignment="1">
      <alignment horizontal="left"/>
      <protection/>
    </xf>
    <xf numFmtId="0" fontId="22" fillId="0" borderId="11" xfId="68" applyFont="1" applyFill="1" applyBorder="1" applyAlignment="1">
      <alignment horizontal="left"/>
      <protection/>
    </xf>
    <xf numFmtId="0" fontId="0" fillId="0" borderId="0" xfId="0" applyAlignment="1">
      <alignment wrapText="1"/>
    </xf>
    <xf numFmtId="184" fontId="5" fillId="0" borderId="0" xfId="0" applyNumberFormat="1" applyFont="1" applyAlignment="1">
      <alignment/>
    </xf>
    <xf numFmtId="3" fontId="0" fillId="0" borderId="0" xfId="0" applyNumberFormat="1" applyFill="1" applyAlignment="1">
      <alignment/>
    </xf>
    <xf numFmtId="0" fontId="0" fillId="0" borderId="0" xfId="0" applyFont="1" applyAlignment="1">
      <alignment/>
    </xf>
    <xf numFmtId="0" fontId="0" fillId="0" borderId="0" xfId="0" applyFill="1" applyAlignment="1">
      <alignment/>
    </xf>
    <xf numFmtId="0" fontId="1" fillId="0" borderId="0" xfId="0" applyFont="1" applyAlignment="1">
      <alignment/>
    </xf>
    <xf numFmtId="0" fontId="64" fillId="0" borderId="0" xfId="0" applyFont="1" applyBorder="1" applyAlignment="1">
      <alignment/>
    </xf>
    <xf numFmtId="9" fontId="0" fillId="0" borderId="0" xfId="77" applyFont="1" applyAlignment="1">
      <alignment/>
    </xf>
    <xf numFmtId="3" fontId="22" fillId="0" borderId="11" xfId="0" applyNumberFormat="1" applyFont="1" applyBorder="1" applyAlignment="1">
      <alignment horizontal="right"/>
    </xf>
    <xf numFmtId="0" fontId="16" fillId="0" borderId="0" xfId="0" applyFont="1" applyAlignment="1">
      <alignment/>
    </xf>
    <xf numFmtId="9" fontId="1" fillId="0" borderId="0" xfId="77" applyFont="1" applyAlignment="1">
      <alignment/>
    </xf>
    <xf numFmtId="0" fontId="6" fillId="0" borderId="0" xfId="58" applyAlignment="1" applyProtection="1">
      <alignment/>
      <protection/>
    </xf>
    <xf numFmtId="0" fontId="22" fillId="0" borderId="0" xfId="0" applyFont="1" applyFill="1" applyAlignment="1">
      <alignment horizontal="right"/>
    </xf>
    <xf numFmtId="0" fontId="22" fillId="0" borderId="0" xfId="0" applyFont="1" applyFill="1" applyBorder="1" applyAlignment="1">
      <alignment horizontal="right"/>
    </xf>
    <xf numFmtId="0" fontId="0" fillId="0" borderId="0" xfId="0" applyAlignment="1">
      <alignment horizontal="left" vertical="top"/>
    </xf>
    <xf numFmtId="0" fontId="39" fillId="0" borderId="0" xfId="0" applyFont="1" applyAlignment="1">
      <alignment horizontal="left" vertical="top"/>
    </xf>
    <xf numFmtId="0" fontId="5" fillId="0" borderId="0" xfId="0" applyFont="1" applyAlignment="1">
      <alignment/>
    </xf>
    <xf numFmtId="0" fontId="12" fillId="0" borderId="0" xfId="0" applyFont="1" applyFill="1" applyAlignment="1">
      <alignment horizontal="justify" vertical="top" wrapText="1"/>
    </xf>
    <xf numFmtId="0" fontId="35" fillId="0" borderId="0" xfId="0" applyFont="1" applyFill="1" applyBorder="1" applyAlignment="1">
      <alignment horizontal="center" vertical="center" wrapText="1"/>
    </xf>
    <xf numFmtId="0" fontId="1" fillId="0" borderId="0" xfId="0" applyFont="1" applyFill="1" applyAlignment="1">
      <alignment horizontal="justify" vertical="top" wrapText="1"/>
    </xf>
    <xf numFmtId="0" fontId="1" fillId="0" borderId="11" xfId="0" applyFont="1" applyFill="1" applyBorder="1" applyAlignment="1">
      <alignment horizontal="justify" vertical="top" wrapText="1"/>
    </xf>
    <xf numFmtId="0" fontId="5" fillId="0" borderId="0" xfId="0" applyFont="1" applyFill="1" applyAlignment="1">
      <alignment/>
    </xf>
    <xf numFmtId="0" fontId="4" fillId="0" borderId="0" xfId="0" applyFont="1" applyFill="1" applyAlignment="1">
      <alignment/>
    </xf>
    <xf numFmtId="0" fontId="13" fillId="0" borderId="11" xfId="0" applyFont="1" applyFill="1" applyBorder="1" applyAlignment="1">
      <alignment horizontal="justify" wrapText="1"/>
    </xf>
    <xf numFmtId="3" fontId="13" fillId="0" borderId="11" xfId="0" applyNumberFormat="1" applyFont="1" applyFill="1" applyBorder="1" applyAlignment="1">
      <alignment horizontal="justify"/>
    </xf>
    <xf numFmtId="0" fontId="13" fillId="0" borderId="11"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9" fontId="1" fillId="0" borderId="0" xfId="77" applyFont="1" applyAlignment="1">
      <alignment horizontal="center"/>
    </xf>
    <xf numFmtId="10" fontId="1" fillId="0" borderId="17" xfId="0" applyNumberFormat="1" applyFont="1" applyBorder="1" applyAlignment="1">
      <alignment/>
    </xf>
    <xf numFmtId="10" fontId="1" fillId="0" borderId="11" xfId="0" applyNumberFormat="1" applyFont="1" applyBorder="1" applyAlignment="1">
      <alignment/>
    </xf>
    <xf numFmtId="10" fontId="1" fillId="0" borderId="19" xfId="0" applyNumberFormat="1" applyFont="1" applyBorder="1" applyAlignment="1">
      <alignment/>
    </xf>
    <xf numFmtId="0" fontId="65" fillId="0" borderId="0" xfId="0" applyFont="1" applyBorder="1" applyAlignment="1">
      <alignment/>
    </xf>
    <xf numFmtId="0" fontId="12" fillId="0" borderId="11" xfId="0" applyFont="1" applyBorder="1" applyAlignment="1">
      <alignment horizontal="center"/>
    </xf>
    <xf numFmtId="0" fontId="1" fillId="0" borderId="11" xfId="0" applyFont="1" applyBorder="1" applyAlignment="1">
      <alignment/>
    </xf>
    <xf numFmtId="0" fontId="1" fillId="0" borderId="0" xfId="70" applyFont="1" applyBorder="1" applyAlignment="1">
      <alignment horizontal="left" vertical="top" wrapText="1"/>
      <protection/>
    </xf>
    <xf numFmtId="172" fontId="1" fillId="0" borderId="0" xfId="70" applyNumberFormat="1" applyFont="1" applyBorder="1" applyAlignment="1">
      <alignment horizontal="right" vertical="top"/>
      <protection/>
    </xf>
    <xf numFmtId="0" fontId="2" fillId="0" borderId="0" xfId="70" applyFont="1" applyBorder="1" applyAlignment="1">
      <alignment horizontal="center" vertical="center"/>
      <protection/>
    </xf>
    <xf numFmtId="0" fontId="2" fillId="0" borderId="0" xfId="71" applyBorder="1" applyAlignment="1">
      <alignment horizontal="center" vertical="center" wrapText="1"/>
      <protection/>
    </xf>
    <xf numFmtId="0" fontId="2" fillId="0" borderId="0" xfId="71" applyFont="1" applyBorder="1" applyAlignment="1">
      <alignment horizontal="center" vertical="center"/>
      <protection/>
    </xf>
    <xf numFmtId="0" fontId="1" fillId="0" borderId="0" xfId="71" applyFont="1" applyBorder="1" applyAlignment="1">
      <alignment horizontal="center" wrapText="1"/>
      <protection/>
    </xf>
    <xf numFmtId="0" fontId="1" fillId="0" borderId="0" xfId="71" applyFont="1" applyBorder="1" applyAlignment="1">
      <alignment horizontal="left" vertical="top" wrapText="1"/>
      <protection/>
    </xf>
    <xf numFmtId="176" fontId="1" fillId="0" borderId="0" xfId="71" applyNumberFormat="1" applyFont="1" applyBorder="1" applyAlignment="1">
      <alignment horizontal="right" vertical="top"/>
      <protection/>
    </xf>
    <xf numFmtId="0" fontId="1" fillId="0" borderId="0" xfId="71" applyFont="1" applyBorder="1" applyAlignment="1">
      <alignment horizontal="right" vertical="top" wrapText="1"/>
      <protection/>
    </xf>
    <xf numFmtId="0" fontId="18" fillId="0" borderId="0" xfId="0" applyFont="1" applyAlignment="1">
      <alignment/>
    </xf>
    <xf numFmtId="0" fontId="27" fillId="0" borderId="0" xfId="0" applyFont="1" applyAlignment="1">
      <alignment/>
    </xf>
    <xf numFmtId="9" fontId="22" fillId="0" borderId="0" xfId="77" applyFont="1" applyAlignment="1">
      <alignment/>
    </xf>
    <xf numFmtId="9" fontId="22" fillId="0" borderId="0" xfId="77" applyFont="1" applyBorder="1" applyAlignment="1">
      <alignment/>
    </xf>
    <xf numFmtId="0" fontId="66" fillId="0" borderId="0" xfId="0" applyFont="1" applyAlignment="1">
      <alignment/>
    </xf>
    <xf numFmtId="1" fontId="22" fillId="0" borderId="0" xfId="0" applyNumberFormat="1" applyFont="1" applyAlignment="1">
      <alignment/>
    </xf>
    <xf numFmtId="1" fontId="22" fillId="0" borderId="11" xfId="0" applyNumberFormat="1" applyFont="1" applyBorder="1" applyAlignment="1">
      <alignment/>
    </xf>
    <xf numFmtId="1" fontId="22" fillId="0" borderId="0" xfId="0" applyNumberFormat="1" applyFont="1" applyBorder="1" applyAlignment="1">
      <alignment/>
    </xf>
    <xf numFmtId="1" fontId="22" fillId="0" borderId="12" xfId="0" applyNumberFormat="1" applyFont="1" applyBorder="1" applyAlignment="1">
      <alignment/>
    </xf>
    <xf numFmtId="1" fontId="35" fillId="0" borderId="12" xfId="0" applyNumberFormat="1" applyFont="1" applyBorder="1" applyAlignment="1">
      <alignment/>
    </xf>
    <xf numFmtId="3" fontId="1" fillId="0" borderId="0" xfId="0" applyNumberFormat="1" applyFont="1" applyFill="1" applyBorder="1" applyAlignment="1">
      <alignment horizontal="right"/>
    </xf>
    <xf numFmtId="9" fontId="1" fillId="0" borderId="0" xfId="0" applyNumberFormat="1" applyFont="1" applyFill="1" applyBorder="1" applyAlignment="1">
      <alignment horizontal="right"/>
    </xf>
    <xf numFmtId="3" fontId="1" fillId="0" borderId="11" xfId="0" applyNumberFormat="1" applyFont="1" applyFill="1" applyBorder="1" applyAlignment="1">
      <alignment horizontal="right"/>
    </xf>
    <xf numFmtId="0" fontId="1" fillId="0" borderId="2" xfId="0" applyFont="1" applyBorder="1" applyAlignment="1">
      <alignment/>
    </xf>
    <xf numFmtId="172" fontId="1" fillId="0" borderId="20" xfId="66" applyNumberFormat="1" applyFont="1" applyBorder="1" applyAlignment="1">
      <alignment horizontal="left" vertical="top"/>
      <protection/>
    </xf>
    <xf numFmtId="172" fontId="1" fillId="0" borderId="21" xfId="66" applyNumberFormat="1" applyFont="1" applyBorder="1" applyAlignment="1">
      <alignment horizontal="left" vertical="top"/>
      <protection/>
    </xf>
    <xf numFmtId="0" fontId="1" fillId="0" borderId="0" xfId="0" applyFont="1" applyFill="1" applyBorder="1" applyAlignment="1">
      <alignment/>
    </xf>
    <xf numFmtId="0" fontId="4" fillId="0" borderId="12" xfId="0" applyFont="1" applyFill="1" applyBorder="1" applyAlignment="1">
      <alignment horizontal="center" vertical="top" wrapText="1"/>
    </xf>
    <xf numFmtId="0" fontId="67" fillId="0" borderId="0" xfId="58" applyFont="1" applyAlignment="1" applyProtection="1">
      <alignment/>
      <protection/>
    </xf>
    <xf numFmtId="0" fontId="4" fillId="0" borderId="11" xfId="0" applyFont="1" applyBorder="1" applyAlignment="1">
      <alignment horizontal="center" wrapText="1"/>
    </xf>
    <xf numFmtId="0" fontId="1" fillId="0" borderId="0" xfId="0" applyFont="1" applyBorder="1" applyAlignment="1">
      <alignment horizontal="left" wrapText="1"/>
    </xf>
    <xf numFmtId="9" fontId="1" fillId="0" borderId="11" xfId="77" applyFont="1" applyBorder="1" applyAlignment="1">
      <alignment/>
    </xf>
    <xf numFmtId="0" fontId="12" fillId="0" borderId="0" xfId="0" applyFont="1" applyBorder="1" applyAlignment="1">
      <alignment/>
    </xf>
    <xf numFmtId="9" fontId="1" fillId="0" borderId="0" xfId="77" applyFont="1" applyBorder="1" applyAlignment="1">
      <alignment/>
    </xf>
    <xf numFmtId="0" fontId="1" fillId="0" borderId="11" xfId="0" applyFont="1" applyFill="1" applyBorder="1" applyAlignment="1">
      <alignment/>
    </xf>
    <xf numFmtId="0" fontId="19" fillId="0" borderId="0" xfId="68" applyFont="1" applyFill="1" applyBorder="1" applyAlignment="1">
      <alignment horizontal="left"/>
      <protection/>
    </xf>
    <xf numFmtId="0" fontId="35" fillId="0" borderId="11" xfId="68" applyFont="1" applyFill="1" applyBorder="1" applyAlignment="1">
      <alignment horizontal="left"/>
      <protection/>
    </xf>
    <xf numFmtId="0" fontId="35" fillId="0" borderId="11" xfId="68" applyFont="1" applyBorder="1" applyAlignment="1">
      <alignment horizontal="right"/>
      <protection/>
    </xf>
    <xf numFmtId="0" fontId="22" fillId="0" borderId="11" xfId="68" applyFont="1" applyFill="1" applyBorder="1" applyAlignment="1">
      <alignment horizontal="right"/>
      <protection/>
    </xf>
    <xf numFmtId="0" fontId="22" fillId="0" borderId="22" xfId="68" applyFont="1" applyBorder="1" applyAlignment="1">
      <alignment horizontal="left"/>
      <protection/>
    </xf>
    <xf numFmtId="0" fontId="35" fillId="0" borderId="23" xfId="0" applyFont="1" applyBorder="1" applyAlignment="1">
      <alignment horizontal="center"/>
    </xf>
    <xf numFmtId="0" fontId="35" fillId="0" borderId="23" xfId="0" applyFont="1" applyBorder="1" applyAlignment="1">
      <alignment horizontal="center" wrapText="1"/>
    </xf>
    <xf numFmtId="3" fontId="22" fillId="0" borderId="0" xfId="68" applyNumberFormat="1" applyFont="1">
      <alignment/>
      <protection/>
    </xf>
    <xf numFmtId="0" fontId="35" fillId="0" borderId="24" xfId="0" applyFont="1" applyBorder="1" applyAlignment="1">
      <alignment/>
    </xf>
    <xf numFmtId="3" fontId="35" fillId="0" borderId="24" xfId="68" applyNumberFormat="1" applyFont="1" applyBorder="1">
      <alignment/>
      <protection/>
    </xf>
    <xf numFmtId="3" fontId="22" fillId="0" borderId="24" xfId="68" applyNumberFormat="1" applyFont="1" applyBorder="1">
      <alignment/>
      <protection/>
    </xf>
    <xf numFmtId="0" fontId="20" fillId="0" borderId="0" xfId="68" applyFont="1" applyFill="1" applyBorder="1" applyAlignment="1">
      <alignment horizontal="left"/>
      <protection/>
    </xf>
    <xf numFmtId="3" fontId="20" fillId="0" borderId="0" xfId="68" applyNumberFormat="1" applyFont="1" applyBorder="1">
      <alignment/>
      <protection/>
    </xf>
    <xf numFmtId="0" fontId="35" fillId="0" borderId="0" xfId="68" applyFont="1" applyFill="1" applyBorder="1" applyAlignment="1">
      <alignment horizontal="left"/>
      <protection/>
    </xf>
    <xf numFmtId="0" fontId="22" fillId="0" borderId="23" xfId="68" applyFont="1" applyBorder="1" applyAlignment="1">
      <alignment horizontal="left"/>
      <protection/>
    </xf>
    <xf numFmtId="0" fontId="12" fillId="0" borderId="11" xfId="68" applyFont="1" applyFill="1" applyBorder="1" applyAlignment="1">
      <alignment horizontal="left"/>
      <protection/>
    </xf>
    <xf numFmtId="3" fontId="1" fillId="0" borderId="0" xfId="68" applyNumberFormat="1" applyFont="1">
      <alignment/>
      <protection/>
    </xf>
    <xf numFmtId="3" fontId="12" fillId="0" borderId="24" xfId="68" applyNumberFormat="1" applyFont="1" applyBorder="1">
      <alignment/>
      <protection/>
    </xf>
    <xf numFmtId="179" fontId="12" fillId="0" borderId="24" xfId="44" applyNumberFormat="1" applyFont="1" applyBorder="1" applyAlignment="1">
      <alignment/>
    </xf>
    <xf numFmtId="3" fontId="23" fillId="0" borderId="0" xfId="68" applyNumberFormat="1" applyFont="1" applyBorder="1">
      <alignment/>
      <protection/>
    </xf>
    <xf numFmtId="3" fontId="1" fillId="0" borderId="0" xfId="68" applyNumberFormat="1" applyFont="1" applyBorder="1">
      <alignment/>
      <protection/>
    </xf>
    <xf numFmtId="179" fontId="35" fillId="0" borderId="24" xfId="44" applyNumberFormat="1" applyFont="1" applyBorder="1" applyAlignment="1">
      <alignment/>
    </xf>
    <xf numFmtId="0" fontId="43" fillId="0" borderId="0" xfId="0" applyFont="1" applyBorder="1" applyAlignment="1">
      <alignment horizontal="center" vertical="center" wrapText="1"/>
    </xf>
    <xf numFmtId="0" fontId="12" fillId="0" borderId="12" xfId="0" applyFont="1" applyBorder="1" applyAlignment="1">
      <alignment/>
    </xf>
    <xf numFmtId="3" fontId="22" fillId="0" borderId="11" xfId="68" applyNumberFormat="1" applyFont="1" applyBorder="1">
      <alignment/>
      <protection/>
    </xf>
    <xf numFmtId="3" fontId="35" fillId="0" borderId="11" xfId="68" applyNumberFormat="1" applyFont="1" applyBorder="1">
      <alignment/>
      <protection/>
    </xf>
    <xf numFmtId="0" fontId="35" fillId="0" borderId="0" xfId="68" applyFont="1" applyBorder="1" applyAlignment="1">
      <alignment horizontal="right"/>
      <protection/>
    </xf>
    <xf numFmtId="0" fontId="22" fillId="0" borderId="0" xfId="68" applyFont="1" applyFill="1" applyBorder="1" applyAlignment="1">
      <alignment horizontal="right"/>
      <protection/>
    </xf>
    <xf numFmtId="0" fontId="22" fillId="0" borderId="13" xfId="68" applyFont="1" applyBorder="1" applyAlignment="1">
      <alignment horizontal="left"/>
      <protection/>
    </xf>
    <xf numFmtId="0" fontId="22" fillId="0" borderId="22" xfId="68" applyFont="1" applyFill="1" applyBorder="1" applyAlignment="1">
      <alignment horizontal="left"/>
      <protection/>
    </xf>
    <xf numFmtId="0" fontId="35" fillId="0" borderId="22" xfId="68" applyFont="1" applyFill="1" applyBorder="1" applyAlignment="1">
      <alignment horizontal="center"/>
      <protection/>
    </xf>
    <xf numFmtId="0" fontId="35" fillId="0" borderId="22" xfId="68" applyFont="1" applyFill="1" applyBorder="1" applyAlignment="1" quotePrefix="1">
      <alignment horizontal="center"/>
      <protection/>
    </xf>
    <xf numFmtId="0" fontId="35" fillId="0" borderId="24" xfId="68" applyFont="1" applyFill="1" applyBorder="1" applyAlignment="1">
      <alignment horizontal="left"/>
      <protection/>
    </xf>
    <xf numFmtId="3" fontId="20" fillId="0" borderId="0" xfId="68" applyNumberFormat="1" applyFont="1" applyFill="1" applyBorder="1">
      <alignment/>
      <protection/>
    </xf>
    <xf numFmtId="3" fontId="22" fillId="0" borderId="0" xfId="68" applyNumberFormat="1" applyFont="1" applyFill="1" applyBorder="1">
      <alignment/>
      <protection/>
    </xf>
    <xf numFmtId="3" fontId="1" fillId="0" borderId="0" xfId="0" applyNumberFormat="1" applyFont="1" applyFill="1" applyAlignment="1">
      <alignment/>
    </xf>
    <xf numFmtId="0" fontId="22" fillId="0" borderId="13" xfId="68" applyFont="1" applyFill="1" applyBorder="1" applyAlignment="1">
      <alignment horizontal="left"/>
      <protection/>
    </xf>
    <xf numFmtId="3" fontId="35" fillId="0" borderId="24" xfId="68" applyNumberFormat="1" applyFont="1" applyFill="1" applyBorder="1">
      <alignment/>
      <protection/>
    </xf>
    <xf numFmtId="0" fontId="35" fillId="0" borderId="13" xfId="68" applyFont="1" applyFill="1" applyBorder="1" applyAlignment="1">
      <alignment horizontal="left" vertical="center"/>
      <protection/>
    </xf>
    <xf numFmtId="3" fontId="1" fillId="0" borderId="0" xfId="68" applyNumberFormat="1" applyFont="1" applyFill="1" applyBorder="1">
      <alignment/>
      <protection/>
    </xf>
    <xf numFmtId="0" fontId="1" fillId="0" borderId="0" xfId="68" applyFont="1" applyFill="1" applyBorder="1" applyAlignment="1">
      <alignment horizontal="left"/>
      <protection/>
    </xf>
    <xf numFmtId="0" fontId="12" fillId="0" borderId="24" xfId="68" applyFont="1" applyFill="1" applyBorder="1" applyAlignment="1">
      <alignment horizontal="left"/>
      <protection/>
    </xf>
    <xf numFmtId="3" fontId="12" fillId="0" borderId="24" xfId="68" applyNumberFormat="1" applyFont="1" applyFill="1" applyBorder="1">
      <alignment/>
      <protection/>
    </xf>
    <xf numFmtId="0" fontId="23" fillId="0" borderId="0" xfId="68" applyFont="1" applyFill="1" applyBorder="1" applyAlignment="1">
      <alignment horizontal="left"/>
      <protection/>
    </xf>
    <xf numFmtId="3" fontId="23" fillId="0" borderId="0" xfId="68" applyNumberFormat="1" applyFont="1" applyFill="1" applyBorder="1">
      <alignment/>
      <protection/>
    </xf>
    <xf numFmtId="3" fontId="22" fillId="0" borderId="22" xfId="68" applyNumberFormat="1" applyFont="1" applyFill="1" applyBorder="1">
      <alignment/>
      <protection/>
    </xf>
    <xf numFmtId="0" fontId="1" fillId="0" borderId="0" xfId="0" applyFont="1" applyFill="1" applyAlignment="1">
      <alignment/>
    </xf>
    <xf numFmtId="0" fontId="22" fillId="0" borderId="0" xfId="0" applyFont="1" applyFill="1" applyBorder="1" applyAlignment="1">
      <alignment horizontal="left"/>
    </xf>
    <xf numFmtId="0" fontId="22"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3" fontId="35" fillId="0" borderId="11" xfId="0" applyNumberFormat="1" applyFont="1" applyFill="1" applyBorder="1" applyAlignment="1">
      <alignment horizontal="right"/>
    </xf>
    <xf numFmtId="0" fontId="5" fillId="0" borderId="0" xfId="0" applyFont="1" applyFill="1" applyAlignment="1">
      <alignment/>
    </xf>
    <xf numFmtId="0" fontId="5" fillId="0" borderId="0" xfId="0" applyFont="1" applyFill="1" applyBorder="1" applyAlignment="1">
      <alignment/>
    </xf>
    <xf numFmtId="0" fontId="37" fillId="0" borderId="11" xfId="0" applyNumberFormat="1" applyFont="1" applyFill="1" applyBorder="1" applyAlignment="1">
      <alignment horizontal="center" wrapText="1"/>
    </xf>
    <xf numFmtId="0" fontId="16" fillId="0" borderId="0" xfId="0" applyFont="1" applyAlignment="1" quotePrefix="1">
      <alignment/>
    </xf>
    <xf numFmtId="0" fontId="12" fillId="0" borderId="23" xfId="0" applyFont="1" applyBorder="1" applyAlignment="1">
      <alignment horizontal="center" vertical="top" wrapText="1"/>
    </xf>
    <xf numFmtId="3" fontId="35" fillId="0" borderId="0" xfId="0" applyNumberFormat="1" applyFont="1" applyAlignment="1">
      <alignment/>
    </xf>
    <xf numFmtId="3" fontId="35" fillId="0" borderId="22" xfId="0" applyNumberFormat="1" applyFont="1" applyBorder="1" applyAlignment="1">
      <alignment/>
    </xf>
    <xf numFmtId="189" fontId="35" fillId="0" borderId="22" xfId="0" applyNumberFormat="1" applyFont="1" applyBorder="1" applyAlignment="1">
      <alignment/>
    </xf>
    <xf numFmtId="3" fontId="20" fillId="0" borderId="0" xfId="0" applyNumberFormat="1" applyFont="1" applyAlignment="1">
      <alignment/>
    </xf>
    <xf numFmtId="189" fontId="35" fillId="0" borderId="0" xfId="0" applyNumberFormat="1" applyFont="1" applyAlignment="1">
      <alignment/>
    </xf>
    <xf numFmtId="0" fontId="35" fillId="0" borderId="11" xfId="68" applyFont="1" applyFill="1" applyBorder="1" applyAlignment="1">
      <alignment horizontal="right"/>
      <protection/>
    </xf>
    <xf numFmtId="0" fontId="35" fillId="0" borderId="24" xfId="0" applyFont="1" applyFill="1" applyBorder="1" applyAlignment="1">
      <alignment/>
    </xf>
    <xf numFmtId="3" fontId="20" fillId="0" borderId="0" xfId="0" applyNumberFormat="1" applyFont="1" applyFill="1" applyAlignment="1">
      <alignment/>
    </xf>
    <xf numFmtId="189" fontId="35" fillId="0" borderId="0" xfId="0" applyNumberFormat="1" applyFont="1" applyFill="1" applyAlignment="1">
      <alignment/>
    </xf>
    <xf numFmtId="3" fontId="22" fillId="0" borderId="0" xfId="0" applyNumberFormat="1" applyFont="1" applyFill="1" applyAlignment="1">
      <alignment/>
    </xf>
    <xf numFmtId="3" fontId="35" fillId="0" borderId="0" xfId="0" applyNumberFormat="1" applyFont="1" applyFill="1" applyAlignment="1">
      <alignment/>
    </xf>
    <xf numFmtId="3" fontId="22" fillId="0" borderId="11" xfId="0" applyNumberFormat="1" applyFont="1" applyFill="1" applyBorder="1" applyAlignment="1">
      <alignment/>
    </xf>
    <xf numFmtId="3" fontId="35" fillId="0" borderId="22" xfId="0" applyNumberFormat="1" applyFont="1" applyFill="1" applyBorder="1" applyAlignment="1">
      <alignment/>
    </xf>
    <xf numFmtId="189" fontId="35" fillId="0" borderId="22" xfId="0" applyNumberFormat="1" applyFont="1" applyFill="1" applyBorder="1" applyAlignment="1">
      <alignment/>
    </xf>
    <xf numFmtId="0" fontId="23" fillId="0" borderId="0" xfId="0" applyFont="1" applyBorder="1" applyAlignment="1">
      <alignment/>
    </xf>
    <xf numFmtId="0" fontId="35" fillId="0" borderId="22" xfId="68" applyFont="1" applyFill="1" applyBorder="1" applyAlignment="1">
      <alignment horizontal="left" vertical="center"/>
      <protection/>
    </xf>
    <xf numFmtId="0" fontId="35" fillId="0" borderId="22" xfId="68" applyFont="1" applyFill="1" applyBorder="1" applyAlignment="1">
      <alignment horizontal="right" wrapText="1"/>
      <protection/>
    </xf>
    <xf numFmtId="3" fontId="22" fillId="0" borderId="0" xfId="0" applyNumberFormat="1" applyFont="1" applyFill="1" applyBorder="1" applyAlignment="1">
      <alignment/>
    </xf>
    <xf numFmtId="0" fontId="35" fillId="0" borderId="23" xfId="0" applyFont="1" applyFill="1" applyBorder="1" applyAlignment="1">
      <alignment horizontal="center"/>
    </xf>
    <xf numFmtId="0" fontId="16" fillId="0" borderId="0" xfId="0" applyFont="1" applyBorder="1" applyAlignment="1">
      <alignment/>
    </xf>
    <xf numFmtId="0" fontId="19" fillId="0" borderId="0" xfId="0" applyFont="1" applyAlignment="1">
      <alignment vertical="center" wrapText="1"/>
    </xf>
    <xf numFmtId="9" fontId="1" fillId="0" borderId="0" xfId="77" applyFont="1" applyFill="1" applyAlignment="1">
      <alignment/>
    </xf>
    <xf numFmtId="0" fontId="1" fillId="0" borderId="22" xfId="0" applyFont="1" applyFill="1" applyBorder="1" applyAlignment="1">
      <alignment/>
    </xf>
    <xf numFmtId="0" fontId="35" fillId="0" borderId="22" xfId="68" applyFont="1" applyBorder="1" applyAlignment="1">
      <alignment horizontal="left"/>
      <protection/>
    </xf>
    <xf numFmtId="3" fontId="22" fillId="0" borderId="22" xfId="0" applyNumberFormat="1" applyFont="1" applyFill="1" applyBorder="1" applyAlignment="1">
      <alignment/>
    </xf>
    <xf numFmtId="3" fontId="35" fillId="0" borderId="24" xfId="0" applyNumberFormat="1" applyFont="1" applyBorder="1" applyAlignment="1">
      <alignment/>
    </xf>
    <xf numFmtId="0" fontId="20" fillId="0" borderId="0" xfId="0" applyFont="1" applyAlignment="1">
      <alignment/>
    </xf>
    <xf numFmtId="0" fontId="12" fillId="0" borderId="11" xfId="0" applyFont="1" applyBorder="1" applyAlignment="1">
      <alignment/>
    </xf>
    <xf numFmtId="0" fontId="12" fillId="0" borderId="24" xfId="0" applyFont="1" applyBorder="1" applyAlignment="1">
      <alignment/>
    </xf>
    <xf numFmtId="0" fontId="35" fillId="0" borderId="22" xfId="68" applyFont="1" applyFill="1" applyBorder="1" applyAlignment="1">
      <alignment horizontal="left"/>
      <protection/>
    </xf>
    <xf numFmtId="0" fontId="12" fillId="0" borderId="24" xfId="0" applyFont="1" applyFill="1" applyBorder="1" applyAlignment="1">
      <alignment/>
    </xf>
    <xf numFmtId="0" fontId="20" fillId="0" borderId="0" xfId="0" applyFont="1" applyFill="1" applyAlignment="1">
      <alignment/>
    </xf>
    <xf numFmtId="0" fontId="1" fillId="0" borderId="0" xfId="0" applyFont="1" applyFill="1" applyBorder="1" applyAlignment="1">
      <alignment/>
    </xf>
    <xf numFmtId="0" fontId="47" fillId="0" borderId="0" xfId="0" applyFont="1" applyFill="1" applyAlignment="1">
      <alignment horizontal="center" wrapText="1"/>
    </xf>
    <xf numFmtId="0" fontId="35" fillId="0" borderId="11" xfId="0" applyFont="1" applyFill="1" applyBorder="1" applyAlignment="1">
      <alignment/>
    </xf>
    <xf numFmtId="0" fontId="35" fillId="0" borderId="11" xfId="0" applyFont="1" applyFill="1" applyBorder="1" applyAlignment="1">
      <alignment horizontal="center" wrapText="1"/>
    </xf>
    <xf numFmtId="0" fontId="35" fillId="0" borderId="11" xfId="0" applyFont="1" applyFill="1" applyBorder="1" applyAlignment="1">
      <alignment horizontal="right"/>
    </xf>
    <xf numFmtId="0" fontId="12" fillId="0" borderId="22" xfId="0" applyFont="1" applyFill="1" applyBorder="1" applyAlignment="1">
      <alignment/>
    </xf>
    <xf numFmtId="0" fontId="1" fillId="0" borderId="13" xfId="0" applyFont="1" applyBorder="1" applyAlignment="1">
      <alignment/>
    </xf>
    <xf numFmtId="10" fontId="5" fillId="0" borderId="0" xfId="0" applyNumberFormat="1" applyFont="1" applyAlignment="1">
      <alignment/>
    </xf>
    <xf numFmtId="9" fontId="1" fillId="0" borderId="0" xfId="77" applyFont="1" applyBorder="1" applyAlignment="1">
      <alignment horizontal="right"/>
    </xf>
    <xf numFmtId="9" fontId="1" fillId="0" borderId="0" xfId="77" applyFont="1" applyFill="1" applyBorder="1" applyAlignment="1">
      <alignment horizontal="right"/>
    </xf>
    <xf numFmtId="9" fontId="1" fillId="0" borderId="11" xfId="77" applyFont="1" applyFill="1" applyBorder="1" applyAlignment="1">
      <alignment/>
    </xf>
    <xf numFmtId="3" fontId="1" fillId="0" borderId="11" xfId="0" applyNumberFormat="1" applyFont="1" applyBorder="1" applyAlignment="1">
      <alignment horizontal="right"/>
    </xf>
    <xf numFmtId="3" fontId="1" fillId="0" borderId="11" xfId="0" applyNumberFormat="1" applyFont="1" applyBorder="1" applyAlignment="1">
      <alignment/>
    </xf>
    <xf numFmtId="0" fontId="22" fillId="0" borderId="11" xfId="0" applyFont="1" applyFill="1" applyBorder="1" applyAlignment="1">
      <alignment horizontal="right"/>
    </xf>
    <xf numFmtId="0" fontId="12" fillId="0" borderId="0" xfId="0" applyFont="1" applyFill="1" applyAlignment="1">
      <alignment/>
    </xf>
    <xf numFmtId="9" fontId="1" fillId="0" borderId="11" xfId="77" applyFont="1" applyFill="1" applyBorder="1" applyAlignment="1">
      <alignment horizontal="right"/>
    </xf>
    <xf numFmtId="9" fontId="4" fillId="0" borderId="0" xfId="77" applyFont="1" applyFill="1" applyBorder="1" applyAlignment="1">
      <alignment horizontal="center"/>
    </xf>
    <xf numFmtId="0" fontId="35" fillId="0" borderId="12" xfId="0" applyFont="1" applyFill="1" applyBorder="1" applyAlignment="1">
      <alignment horizontal="center"/>
    </xf>
    <xf numFmtId="3" fontId="35" fillId="0" borderId="11" xfId="68" applyNumberFormat="1" applyFont="1" applyFill="1" applyBorder="1">
      <alignment/>
      <protection/>
    </xf>
    <xf numFmtId="3" fontId="35" fillId="0" borderId="11" xfId="0" applyNumberFormat="1" applyFont="1" applyFill="1" applyBorder="1" applyAlignment="1">
      <alignment/>
    </xf>
    <xf numFmtId="0" fontId="12" fillId="0" borderId="11" xfId="0" applyFont="1" applyFill="1" applyBorder="1" applyAlignment="1">
      <alignment horizontal="center" vertical="center" wrapText="1"/>
    </xf>
    <xf numFmtId="9" fontId="1" fillId="0" borderId="0" xfId="77" applyFont="1" applyFill="1" applyAlignment="1">
      <alignment/>
    </xf>
    <xf numFmtId="10" fontId="65" fillId="0" borderId="0" xfId="0" applyNumberFormat="1" applyFont="1" applyBorder="1" applyAlignment="1">
      <alignment/>
    </xf>
    <xf numFmtId="1" fontId="22" fillId="0" borderId="11" xfId="0" applyNumberFormat="1" applyFont="1" applyFill="1" applyBorder="1" applyAlignment="1">
      <alignment/>
    </xf>
    <xf numFmtId="10" fontId="1" fillId="0" borderId="0" xfId="0" applyNumberFormat="1" applyFont="1" applyBorder="1" applyAlignment="1">
      <alignment/>
    </xf>
    <xf numFmtId="0" fontId="1" fillId="0" borderId="14" xfId="0" applyFont="1" applyBorder="1" applyAlignment="1">
      <alignment/>
    </xf>
    <xf numFmtId="9" fontId="1" fillId="0" borderId="0" xfId="0" applyNumberFormat="1" applyFont="1" applyAlignment="1">
      <alignment horizontal="center"/>
    </xf>
    <xf numFmtId="0" fontId="1" fillId="0" borderId="0" xfId="0" applyFont="1" applyAlignment="1">
      <alignment horizontal="center"/>
    </xf>
    <xf numFmtId="9" fontId="1" fillId="0" borderId="11" xfId="0" applyNumberFormat="1" applyFont="1" applyBorder="1" applyAlignment="1">
      <alignment horizontal="center"/>
    </xf>
    <xf numFmtId="9" fontId="1" fillId="0" borderId="0" xfId="0" applyNumberFormat="1" applyFont="1" applyAlignment="1">
      <alignment horizontal="center"/>
    </xf>
    <xf numFmtId="0" fontId="1" fillId="0" borderId="0" xfId="0" applyFont="1" applyAlignment="1">
      <alignment horizontal="center"/>
    </xf>
    <xf numFmtId="9" fontId="1" fillId="0" borderId="11" xfId="0" applyNumberFormat="1" applyFont="1" applyBorder="1" applyAlignment="1">
      <alignment horizontal="center"/>
    </xf>
    <xf numFmtId="10" fontId="65" fillId="0" borderId="0" xfId="0" applyNumberFormat="1" applyFont="1" applyFill="1" applyBorder="1" applyAlignment="1">
      <alignment/>
    </xf>
    <xf numFmtId="0" fontId="10" fillId="0" borderId="11" xfId="0" applyFont="1" applyBorder="1" applyAlignment="1">
      <alignment/>
    </xf>
    <xf numFmtId="0" fontId="27" fillId="0" borderId="0" xfId="0" applyFont="1" applyBorder="1" applyAlignment="1">
      <alignment/>
    </xf>
    <xf numFmtId="0" fontId="26" fillId="0" borderId="0" xfId="0" applyFont="1" applyBorder="1" applyAlignment="1">
      <alignment/>
    </xf>
    <xf numFmtId="0" fontId="5" fillId="0" borderId="0" xfId="0" applyFont="1" applyBorder="1" applyAlignment="1">
      <alignment/>
    </xf>
    <xf numFmtId="187" fontId="1" fillId="0" borderId="0" xfId="0" applyNumberFormat="1" applyFont="1" applyBorder="1" applyAlignment="1">
      <alignment/>
    </xf>
    <xf numFmtId="0" fontId="1" fillId="0" borderId="11" xfId="0" applyFont="1" applyBorder="1" applyAlignment="1">
      <alignment horizontal="justify" wrapText="1"/>
    </xf>
    <xf numFmtId="187" fontId="1" fillId="0" borderId="11" xfId="0" applyNumberFormat="1" applyFont="1" applyBorder="1" applyAlignment="1">
      <alignment/>
    </xf>
    <xf numFmtId="9" fontId="1" fillId="0" borderId="11" xfId="77" applyFont="1" applyBorder="1" applyAlignment="1">
      <alignment horizontal="right"/>
    </xf>
    <xf numFmtId="0" fontId="1" fillId="0" borderId="11" xfId="0" applyFont="1" applyBorder="1" applyAlignment="1">
      <alignment horizontal="center"/>
    </xf>
    <xf numFmtId="0" fontId="12" fillId="0" borderId="11" xfId="0" applyFont="1" applyBorder="1" applyAlignment="1">
      <alignment horizontal="center" wrapText="1"/>
    </xf>
    <xf numFmtId="187" fontId="1" fillId="0" borderId="0" xfId="0" applyNumberFormat="1" applyFont="1" applyBorder="1" applyAlignment="1">
      <alignment horizontal="right"/>
    </xf>
    <xf numFmtId="187" fontId="1" fillId="0" borderId="0" xfId="0" applyNumberFormat="1" applyFont="1" applyBorder="1" applyAlignment="1">
      <alignment/>
    </xf>
    <xf numFmtId="187" fontId="1" fillId="0" borderId="25" xfId="0" applyNumberFormat="1" applyFont="1" applyBorder="1" applyAlignment="1">
      <alignment/>
    </xf>
    <xf numFmtId="187" fontId="1" fillId="0" borderId="11" xfId="0" applyNumberFormat="1" applyFont="1" applyBorder="1" applyAlignment="1">
      <alignment/>
    </xf>
    <xf numFmtId="187" fontId="1" fillId="0" borderId="11" xfId="0" applyNumberFormat="1" applyFont="1" applyBorder="1" applyAlignment="1">
      <alignment horizontal="right"/>
    </xf>
    <xf numFmtId="0" fontId="12" fillId="0" borderId="0" xfId="0" applyFont="1" applyBorder="1" applyAlignment="1">
      <alignment horizontal="left" wrapText="1"/>
    </xf>
    <xf numFmtId="185" fontId="12" fillId="0" borderId="0" xfId="0" applyNumberFormat="1" applyFont="1" applyBorder="1" applyAlignment="1">
      <alignment horizontal="center"/>
    </xf>
    <xf numFmtId="185" fontId="12" fillId="0" borderId="0" xfId="0" applyNumberFormat="1" applyFont="1" applyFill="1" applyBorder="1" applyAlignment="1">
      <alignment horizontal="center"/>
    </xf>
    <xf numFmtId="187" fontId="1" fillId="0" borderId="0" xfId="0" applyNumberFormat="1" applyFont="1" applyAlignment="1">
      <alignment/>
    </xf>
    <xf numFmtId="0" fontId="19" fillId="0" borderId="0" xfId="0" applyFont="1" applyAlignment="1">
      <alignment horizontal="left" vertical="top" wrapText="1"/>
    </xf>
    <xf numFmtId="9" fontId="22" fillId="0" borderId="11" xfId="77" applyFont="1" applyBorder="1" applyAlignment="1">
      <alignment horizontal="center"/>
    </xf>
    <xf numFmtId="0" fontId="2" fillId="0" borderId="0" xfId="69">
      <alignment/>
      <protection/>
    </xf>
    <xf numFmtId="3" fontId="5" fillId="0" borderId="0" xfId="0" applyNumberFormat="1" applyFont="1" applyAlignment="1">
      <alignment/>
    </xf>
    <xf numFmtId="0" fontId="1" fillId="0" borderId="0" xfId="69" applyFont="1" applyBorder="1" applyAlignment="1">
      <alignment horizontal="center" wrapText="1"/>
      <protection/>
    </xf>
    <xf numFmtId="0" fontId="1" fillId="0" borderId="0" xfId="69" applyFont="1" applyBorder="1" applyAlignment="1">
      <alignment horizontal="left" vertical="top" wrapText="1"/>
      <protection/>
    </xf>
    <xf numFmtId="172" fontId="1" fillId="0" borderId="0" xfId="69" applyFont="1" applyBorder="1" applyAlignment="1">
      <alignment horizontal="right" vertical="top"/>
      <protection/>
    </xf>
    <xf numFmtId="175" fontId="1" fillId="0" borderId="0" xfId="69" applyFont="1" applyBorder="1" applyAlignment="1">
      <alignment horizontal="right" vertical="top"/>
      <protection/>
    </xf>
    <xf numFmtId="0" fontId="2" fillId="0" borderId="0" xfId="69" applyBorder="1" applyAlignment="1">
      <alignment horizontal="center" vertical="center"/>
      <protection/>
    </xf>
    <xf numFmtId="0" fontId="22" fillId="0" borderId="0" xfId="0" applyFont="1" applyFill="1" applyAlignment="1">
      <alignment/>
    </xf>
    <xf numFmtId="9" fontId="1" fillId="0" borderId="13" xfId="77" applyFont="1" applyBorder="1" applyAlignment="1">
      <alignment/>
    </xf>
    <xf numFmtId="9" fontId="22" fillId="0" borderId="13" xfId="77" applyFont="1" applyBorder="1" applyAlignment="1">
      <alignment horizontal="center"/>
    </xf>
    <xf numFmtId="0" fontId="2" fillId="0" borderId="11" xfId="0" applyFont="1" applyBorder="1" applyAlignment="1">
      <alignment/>
    </xf>
    <xf numFmtId="174" fontId="5" fillId="0" borderId="0" xfId="77" applyNumberFormat="1" applyFont="1" applyAlignment="1">
      <alignment/>
    </xf>
    <xf numFmtId="0" fontId="35" fillId="0" borderId="26" xfId="0" applyFont="1" applyBorder="1" applyAlignment="1">
      <alignment horizontal="center" vertical="top" wrapText="1"/>
    </xf>
    <xf numFmtId="0" fontId="35" fillId="0" borderId="27" xfId="0" applyFont="1" applyBorder="1" applyAlignment="1">
      <alignment horizontal="center" vertical="top" wrapText="1"/>
    </xf>
    <xf numFmtId="3" fontId="22" fillId="0" borderId="28" xfId="0" applyNumberFormat="1" applyFont="1" applyBorder="1" applyAlignment="1">
      <alignment horizontal="right"/>
    </xf>
    <xf numFmtId="3" fontId="22" fillId="0" borderId="29" xfId="0" applyNumberFormat="1" applyFont="1" applyBorder="1" applyAlignment="1">
      <alignment horizontal="right"/>
    </xf>
    <xf numFmtId="3" fontId="22" fillId="0" borderId="30" xfId="0" applyNumberFormat="1" applyFont="1" applyBorder="1" applyAlignment="1">
      <alignment horizontal="right"/>
    </xf>
    <xf numFmtId="3" fontId="1" fillId="0" borderId="30" xfId="0" applyNumberFormat="1" applyFont="1" applyBorder="1" applyAlignment="1">
      <alignment horizontal="right"/>
    </xf>
    <xf numFmtId="3" fontId="1" fillId="0" borderId="31" xfId="0" applyNumberFormat="1" applyFont="1" applyBorder="1" applyAlignment="1">
      <alignment horizontal="right"/>
    </xf>
    <xf numFmtId="0" fontId="35" fillId="0" borderId="30" xfId="0" applyFont="1" applyBorder="1" applyAlignment="1">
      <alignment horizontal="center" vertical="top" wrapText="1"/>
    </xf>
    <xf numFmtId="0" fontId="35" fillId="0" borderId="31" xfId="0" applyFont="1" applyBorder="1" applyAlignment="1">
      <alignment horizontal="center" vertical="top" wrapText="1"/>
    </xf>
    <xf numFmtId="9" fontId="22" fillId="0" borderId="28" xfId="77" applyFont="1" applyBorder="1" applyAlignment="1">
      <alignment horizontal="center"/>
    </xf>
    <xf numFmtId="9" fontId="22" fillId="0" borderId="0" xfId="77" applyFont="1" applyBorder="1" applyAlignment="1">
      <alignment horizontal="center"/>
    </xf>
    <xf numFmtId="9" fontId="22" fillId="0" borderId="29" xfId="77" applyFont="1" applyBorder="1" applyAlignment="1">
      <alignment horizontal="center"/>
    </xf>
    <xf numFmtId="9" fontId="22" fillId="0" borderId="30" xfId="77" applyFont="1" applyBorder="1" applyAlignment="1">
      <alignment horizontal="center"/>
    </xf>
    <xf numFmtId="9" fontId="22" fillId="0" borderId="31" xfId="77" applyFont="1" applyBorder="1" applyAlignment="1">
      <alignment horizontal="center"/>
    </xf>
    <xf numFmtId="1" fontId="2" fillId="0" borderId="0" xfId="0" applyNumberFormat="1" applyFont="1" applyAlignment="1">
      <alignment horizontal="center"/>
    </xf>
    <xf numFmtId="1" fontId="22" fillId="0" borderId="0" xfId="0" applyNumberFormat="1" applyFont="1" applyAlignment="1">
      <alignment horizontal="center"/>
    </xf>
    <xf numFmtId="1" fontId="22" fillId="0" borderId="11" xfId="0" applyNumberFormat="1" applyFont="1" applyBorder="1" applyAlignment="1">
      <alignment horizontal="center"/>
    </xf>
    <xf numFmtId="0" fontId="26" fillId="0" borderId="0" xfId="0" applyFont="1" applyAlignment="1">
      <alignment/>
    </xf>
    <xf numFmtId="3" fontId="1" fillId="0" borderId="11" xfId="0" applyNumberFormat="1" applyFont="1" applyFill="1" applyBorder="1" applyAlignment="1">
      <alignment horizontal="right"/>
    </xf>
    <xf numFmtId="0" fontId="5" fillId="0" borderId="0" xfId="0" applyFont="1" applyFill="1" applyAlignment="1">
      <alignment/>
    </xf>
    <xf numFmtId="0" fontId="10" fillId="0" borderId="11" xfId="0" applyFont="1" applyFill="1" applyBorder="1" applyAlignment="1">
      <alignment/>
    </xf>
    <xf numFmtId="0" fontId="26"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77" fillId="0" borderId="0" xfId="0" applyFont="1" applyAlignment="1">
      <alignment/>
    </xf>
    <xf numFmtId="0" fontId="1" fillId="0" borderId="0" xfId="0" applyFont="1" applyAlignment="1">
      <alignment/>
    </xf>
    <xf numFmtId="0" fontId="77" fillId="0" borderId="0" xfId="0" applyFont="1" applyBorder="1" applyAlignment="1">
      <alignment/>
    </xf>
    <xf numFmtId="0" fontId="24" fillId="0" borderId="0" xfId="0" applyFont="1" applyFill="1" applyAlignment="1">
      <alignment/>
    </xf>
    <xf numFmtId="177" fontId="1" fillId="0" borderId="2" xfId="44" applyNumberFormat="1" applyFont="1" applyBorder="1" applyAlignment="1">
      <alignment horizontal="right" vertical="top"/>
    </xf>
    <xf numFmtId="177" fontId="35" fillId="0" borderId="2" xfId="44" applyNumberFormat="1" applyFont="1" applyBorder="1" applyAlignment="1">
      <alignment/>
    </xf>
    <xf numFmtId="177" fontId="1" fillId="0" borderId="2" xfId="44" applyNumberFormat="1" applyFont="1" applyBorder="1" applyAlignment="1">
      <alignment horizontal="right" vertical="top"/>
    </xf>
    <xf numFmtId="177" fontId="12" fillId="0" borderId="2" xfId="44" applyNumberFormat="1" applyFont="1" applyBorder="1" applyAlignment="1">
      <alignment/>
    </xf>
    <xf numFmtId="177" fontId="12" fillId="0" borderId="2" xfId="44" applyNumberFormat="1" applyFont="1" applyBorder="1" applyAlignment="1">
      <alignment horizontal="right" vertical="top"/>
    </xf>
    <xf numFmtId="0" fontId="24" fillId="0" borderId="0" xfId="0" applyFont="1" applyAlignment="1">
      <alignment/>
    </xf>
    <xf numFmtId="0" fontId="79"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xf>
    <xf numFmtId="0" fontId="17" fillId="0" borderId="0" xfId="0" applyFont="1" applyBorder="1" applyAlignment="1">
      <alignment horizontal="center" vertical="center" wrapText="1"/>
    </xf>
    <xf numFmtId="0" fontId="5" fillId="0" borderId="0" xfId="0" applyFont="1" applyAlignment="1">
      <alignment/>
    </xf>
    <xf numFmtId="0" fontId="18" fillId="0" borderId="11" xfId="0" applyFont="1" applyBorder="1" applyAlignment="1">
      <alignment horizontal="left" vertical="top"/>
    </xf>
    <xf numFmtId="0" fontId="4" fillId="0" borderId="11" xfId="0" applyFont="1" applyBorder="1" applyAlignment="1">
      <alignment horizontal="center" vertical="top" wrapText="1"/>
    </xf>
    <xf numFmtId="0" fontId="13" fillId="0" borderId="12" xfId="0" applyFont="1" applyBorder="1" applyAlignment="1">
      <alignment horizontal="center" vertical="top" wrapText="1"/>
    </xf>
    <xf numFmtId="0" fontId="5" fillId="0" borderId="0" xfId="0" applyFont="1" applyFill="1" applyAlignment="1">
      <alignment horizontal="left" vertical="top" wrapText="1"/>
    </xf>
    <xf numFmtId="9" fontId="5" fillId="0" borderId="0" xfId="77" applyFont="1" applyFill="1" applyAlignment="1">
      <alignment/>
    </xf>
    <xf numFmtId="0" fontId="5" fillId="0" borderId="0" xfId="72" applyFont="1" applyFill="1" applyBorder="1" applyAlignment="1">
      <alignment horizontal="left" vertical="top" wrapText="1"/>
      <protection/>
    </xf>
    <xf numFmtId="0" fontId="5" fillId="0" borderId="32" xfId="72" applyFont="1" applyFill="1" applyBorder="1" applyAlignment="1">
      <alignment horizontal="left" vertical="top" wrapText="1"/>
      <protection/>
    </xf>
    <xf numFmtId="0" fontId="5" fillId="0" borderId="11" xfId="72" applyFont="1" applyFill="1" applyBorder="1" applyAlignment="1">
      <alignment horizontal="left" vertical="top" wrapText="1"/>
      <protection/>
    </xf>
    <xf numFmtId="9" fontId="5" fillId="0" borderId="11" xfId="0" applyNumberFormat="1" applyFont="1" applyBorder="1" applyAlignment="1">
      <alignment/>
    </xf>
    <xf numFmtId="0" fontId="5" fillId="0" borderId="0" xfId="0" applyFont="1" applyAlignment="1">
      <alignment horizontal="left" vertical="top" wrapText="1"/>
    </xf>
    <xf numFmtId="9" fontId="5" fillId="0" borderId="0" xfId="77" applyFont="1" applyAlignment="1">
      <alignment/>
    </xf>
    <xf numFmtId="0" fontId="5" fillId="0" borderId="0" xfId="72" applyFont="1" applyBorder="1" applyAlignment="1">
      <alignment horizontal="left" vertical="top" wrapText="1"/>
      <protection/>
    </xf>
    <xf numFmtId="0" fontId="5" fillId="0" borderId="32" xfId="72" applyFont="1" applyBorder="1" applyAlignment="1">
      <alignment horizontal="left" vertical="top" wrapText="1"/>
      <protection/>
    </xf>
    <xf numFmtId="0" fontId="5" fillId="0" borderId="11" xfId="72" applyFont="1" applyBorder="1" applyAlignment="1">
      <alignment horizontal="left" vertical="top" wrapText="1"/>
      <protection/>
    </xf>
    <xf numFmtId="9" fontId="5" fillId="0" borderId="0" xfId="77" applyFont="1" applyBorder="1" applyAlignment="1">
      <alignment/>
    </xf>
    <xf numFmtId="0" fontId="18" fillId="0" borderId="11" xfId="0" applyFont="1" applyFill="1" applyBorder="1" applyAlignment="1">
      <alignment horizontal="left" vertical="top"/>
    </xf>
    <xf numFmtId="9" fontId="5" fillId="0" borderId="0" xfId="77" applyFont="1" applyBorder="1" applyAlignment="1">
      <alignment/>
    </xf>
    <xf numFmtId="0" fontId="5" fillId="0" borderId="0" xfId="72" applyFont="1" applyFill="1" applyBorder="1" applyAlignment="1">
      <alignment horizontal="left" vertical="top" wrapText="1"/>
      <protection/>
    </xf>
    <xf numFmtId="9" fontId="4" fillId="0" borderId="0" xfId="77" applyFont="1" applyBorder="1" applyAlignment="1">
      <alignment/>
    </xf>
    <xf numFmtId="0" fontId="5" fillId="0" borderId="11" xfId="72" applyFont="1" applyFill="1" applyBorder="1" applyAlignment="1">
      <alignment horizontal="left" vertical="top" wrapText="1"/>
      <protection/>
    </xf>
    <xf numFmtId="9" fontId="5" fillId="0" borderId="11" xfId="77" applyFont="1" applyFill="1" applyBorder="1" applyAlignment="1">
      <alignment/>
    </xf>
    <xf numFmtId="0" fontId="4" fillId="0" borderId="0" xfId="0" applyFont="1" applyAlignment="1">
      <alignment/>
    </xf>
    <xf numFmtId="0" fontId="5" fillId="0" borderId="12" xfId="72" applyFont="1" applyFill="1" applyBorder="1" applyAlignment="1">
      <alignment horizontal="left" vertical="top" wrapText="1"/>
      <protection/>
    </xf>
    <xf numFmtId="9" fontId="5" fillId="0" borderId="11" xfId="0" applyNumberFormat="1" applyFont="1" applyFill="1" applyBorder="1" applyAlignment="1">
      <alignment/>
    </xf>
    <xf numFmtId="0" fontId="5" fillId="0" borderId="0" xfId="72" applyFont="1" applyBorder="1" applyAlignment="1">
      <alignment horizontal="left" vertical="top" wrapText="1"/>
      <protection/>
    </xf>
    <xf numFmtId="0" fontId="5" fillId="0" borderId="0" xfId="0" applyFont="1" applyBorder="1" applyAlignment="1">
      <alignment horizontal="right" vertical="top" wrapText="1"/>
    </xf>
    <xf numFmtId="0" fontId="13" fillId="0" borderId="11" xfId="0" applyFont="1" applyBorder="1" applyAlignment="1">
      <alignment horizontal="center" vertical="top" wrapText="1"/>
    </xf>
    <xf numFmtId="9" fontId="2" fillId="0" borderId="0" xfId="77" applyFont="1" applyAlignment="1">
      <alignment/>
    </xf>
    <xf numFmtId="9" fontId="5" fillId="0" borderId="0" xfId="77" applyFont="1" applyAlignment="1">
      <alignment horizontal="right" vertical="top" wrapText="1"/>
    </xf>
    <xf numFmtId="0" fontId="5" fillId="0" borderId="11" xfId="72" applyFont="1" applyBorder="1" applyAlignment="1">
      <alignment horizontal="left" vertical="top" wrapText="1"/>
      <protection/>
    </xf>
    <xf numFmtId="9" fontId="2" fillId="0" borderId="11" xfId="77" applyFont="1" applyBorder="1" applyAlignment="1">
      <alignment/>
    </xf>
    <xf numFmtId="9" fontId="5" fillId="0" borderId="11" xfId="77" applyFont="1" applyBorder="1" applyAlignment="1">
      <alignment horizontal="right" vertical="top" wrapText="1"/>
    </xf>
    <xf numFmtId="0" fontId="5" fillId="0" borderId="12" xfId="72" applyFont="1" applyBorder="1" applyAlignment="1">
      <alignment horizontal="left" vertical="top" wrapText="1"/>
      <protection/>
    </xf>
    <xf numFmtId="9" fontId="14" fillId="0" borderId="12" xfId="0" applyNumberFormat="1" applyFont="1" applyBorder="1" applyAlignment="1">
      <alignment horizontal="right" vertical="top"/>
    </xf>
    <xf numFmtId="0" fontId="24" fillId="0" borderId="0" xfId="0" applyFont="1" applyBorder="1" applyAlignment="1">
      <alignment/>
    </xf>
    <xf numFmtId="0" fontId="4" fillId="0" borderId="0" xfId="0" applyFont="1" applyAlignment="1">
      <alignment horizontal="left" vertical="center"/>
    </xf>
    <xf numFmtId="9" fontId="1" fillId="0" borderId="0" xfId="0" applyNumberFormat="1" applyFont="1" applyBorder="1" applyAlignment="1">
      <alignment/>
    </xf>
    <xf numFmtId="0" fontId="79" fillId="0" borderId="0" xfId="0" applyFont="1" applyAlignment="1">
      <alignment/>
    </xf>
    <xf numFmtId="177" fontId="1" fillId="0" borderId="0" xfId="44" applyNumberFormat="1" applyFont="1" applyBorder="1" applyAlignment="1">
      <alignment/>
    </xf>
    <xf numFmtId="9" fontId="1" fillId="0" borderId="12" xfId="77" applyFont="1" applyBorder="1" applyAlignment="1">
      <alignment/>
    </xf>
    <xf numFmtId="0" fontId="12" fillId="0" borderId="0" xfId="0" applyFont="1" applyBorder="1" applyAlignment="1">
      <alignment horizontal="center"/>
    </xf>
    <xf numFmtId="9" fontId="1" fillId="0" borderId="0" xfId="77" applyFont="1" applyBorder="1" applyAlignment="1">
      <alignment/>
    </xf>
    <xf numFmtId="0" fontId="2" fillId="0" borderId="0" xfId="73">
      <alignment/>
      <protection/>
    </xf>
    <xf numFmtId="172" fontId="5" fillId="0" borderId="0" xfId="0" applyNumberFormat="1" applyFont="1" applyAlignment="1">
      <alignment/>
    </xf>
    <xf numFmtId="3" fontId="18" fillId="0" borderId="0" xfId="0" applyNumberFormat="1" applyFont="1" applyAlignment="1">
      <alignment horizontal="right"/>
    </xf>
    <xf numFmtId="177" fontId="2" fillId="0" borderId="0" xfId="73" applyNumberFormat="1">
      <alignment/>
      <protection/>
    </xf>
    <xf numFmtId="0" fontId="7"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7" fillId="0" borderId="0" xfId="0" applyFont="1" applyFill="1" applyBorder="1" applyAlignment="1">
      <alignment/>
    </xf>
    <xf numFmtId="0" fontId="22" fillId="0" borderId="2" xfId="67" applyFont="1" applyBorder="1" applyAlignment="1">
      <alignment horizontal="center" vertical="center"/>
      <protection/>
    </xf>
    <xf numFmtId="0" fontId="1" fillId="0" borderId="33" xfId="67" applyFont="1" applyBorder="1" applyAlignment="1">
      <alignment horizontal="center" wrapText="1"/>
      <protection/>
    </xf>
    <xf numFmtId="0" fontId="1" fillId="0" borderId="2" xfId="67" applyFont="1" applyBorder="1" applyAlignment="1">
      <alignment horizontal="center" wrapText="1"/>
      <protection/>
    </xf>
    <xf numFmtId="0" fontId="1" fillId="0" borderId="2" xfId="67" applyFont="1" applyFill="1" applyBorder="1" applyAlignment="1">
      <alignment horizontal="center" wrapText="1"/>
      <protection/>
    </xf>
    <xf numFmtId="0" fontId="35" fillId="0" borderId="2" xfId="67" applyFont="1" applyFill="1" applyBorder="1">
      <alignment/>
      <protection/>
    </xf>
    <xf numFmtId="0" fontId="35" fillId="0" borderId="2" xfId="67" applyFont="1" applyBorder="1">
      <alignment/>
      <protection/>
    </xf>
    <xf numFmtId="0" fontId="1" fillId="0" borderId="2" xfId="0" applyFont="1" applyBorder="1" applyAlignment="1">
      <alignment/>
    </xf>
    <xf numFmtId="172" fontId="1" fillId="0" borderId="34" xfId="67" applyNumberFormat="1" applyFont="1" applyBorder="1" applyAlignment="1">
      <alignment horizontal="left" vertical="top"/>
      <protection/>
    </xf>
    <xf numFmtId="172" fontId="1" fillId="0" borderId="2" xfId="67" applyNumberFormat="1" applyFont="1" applyBorder="1" applyAlignment="1">
      <alignment horizontal="right" vertical="top"/>
      <protection/>
    </xf>
    <xf numFmtId="172" fontId="1" fillId="0" borderId="2" xfId="67" applyNumberFormat="1" applyFont="1" applyFill="1" applyBorder="1" applyAlignment="1">
      <alignment horizontal="right" vertical="top"/>
      <protection/>
    </xf>
    <xf numFmtId="172" fontId="35" fillId="0" borderId="2" xfId="67" applyNumberFormat="1" applyFont="1" applyFill="1" applyBorder="1">
      <alignment/>
      <protection/>
    </xf>
    <xf numFmtId="172" fontId="35" fillId="0" borderId="2" xfId="67" applyNumberFormat="1" applyFont="1" applyBorder="1">
      <alignment/>
      <protection/>
    </xf>
    <xf numFmtId="172" fontId="1" fillId="0" borderId="35" xfId="67" applyNumberFormat="1" applyFont="1" applyBorder="1" applyAlignment="1">
      <alignment horizontal="left" vertical="top"/>
      <protection/>
    </xf>
    <xf numFmtId="172" fontId="12" fillId="0" borderId="2" xfId="67" applyNumberFormat="1" applyFont="1" applyFill="1" applyBorder="1">
      <alignment/>
      <protection/>
    </xf>
    <xf numFmtId="172" fontId="12" fillId="0" borderId="2" xfId="67" applyNumberFormat="1" applyFont="1" applyBorder="1">
      <alignment/>
      <protection/>
    </xf>
    <xf numFmtId="0" fontId="1" fillId="0" borderId="0" xfId="0" applyFont="1" applyBorder="1" applyAlignment="1">
      <alignment/>
    </xf>
    <xf numFmtId="172" fontId="12" fillId="0" borderId="2" xfId="67" applyNumberFormat="1" applyFont="1" applyBorder="1" applyAlignment="1">
      <alignment horizontal="right" vertical="top"/>
      <protection/>
    </xf>
    <xf numFmtId="172" fontId="12" fillId="0" borderId="2" xfId="67" applyNumberFormat="1" applyFont="1" applyFill="1" applyBorder="1" applyAlignment="1">
      <alignment horizontal="right" vertical="top"/>
      <protection/>
    </xf>
    <xf numFmtId="0" fontId="1" fillId="0" borderId="0" xfId="0" applyFont="1" applyFill="1" applyBorder="1" applyAlignment="1">
      <alignment/>
    </xf>
    <xf numFmtId="0" fontId="1" fillId="0" borderId="0" xfId="67" applyFont="1" applyBorder="1" applyAlignment="1">
      <alignment horizontal="left" vertical="top" wrapText="1"/>
      <protection/>
    </xf>
    <xf numFmtId="9" fontId="0" fillId="0" borderId="0" xfId="77" applyFont="1" applyFill="1" applyBorder="1" applyAlignment="1">
      <alignment/>
    </xf>
    <xf numFmtId="9" fontId="0" fillId="0" borderId="0" xfId="77" applyFont="1" applyBorder="1" applyAlignment="1">
      <alignment/>
    </xf>
    <xf numFmtId="172" fontId="1" fillId="0" borderId="0" xfId="67" applyNumberFormat="1" applyFont="1" applyBorder="1" applyAlignment="1">
      <alignment horizontal="right" vertical="top"/>
      <protection/>
    </xf>
    <xf numFmtId="3" fontId="0" fillId="0" borderId="0" xfId="0" applyNumberFormat="1" applyFont="1" applyBorder="1" applyAlignment="1">
      <alignment/>
    </xf>
    <xf numFmtId="172" fontId="1" fillId="0" borderId="0" xfId="67" applyNumberFormat="1" applyFont="1" applyFill="1" applyBorder="1" applyAlignment="1">
      <alignment horizontal="right" vertical="top"/>
      <protection/>
    </xf>
    <xf numFmtId="0" fontId="17" fillId="0" borderId="0" xfId="67" applyFont="1" applyFill="1" applyBorder="1">
      <alignment/>
      <protection/>
    </xf>
    <xf numFmtId="0" fontId="16" fillId="0" borderId="0" xfId="0" applyFont="1" applyBorder="1" applyAlignment="1">
      <alignment/>
    </xf>
    <xf numFmtId="0" fontId="26" fillId="0" borderId="0" xfId="0" applyFont="1" applyBorder="1" applyAlignment="1">
      <alignment/>
    </xf>
    <xf numFmtId="0" fontId="16" fillId="0" borderId="0" xfId="0" applyFont="1" applyBorder="1" applyAlignment="1" quotePrefix="1">
      <alignment/>
    </xf>
    <xf numFmtId="0" fontId="5" fillId="0" borderId="0" xfId="0" applyFont="1" applyBorder="1" applyAlignment="1">
      <alignment/>
    </xf>
    <xf numFmtId="0" fontId="46" fillId="0" borderId="0" xfId="0" applyFont="1" applyBorder="1" applyAlignment="1">
      <alignment/>
    </xf>
    <xf numFmtId="0" fontId="46" fillId="0" borderId="23" xfId="0" applyFont="1" applyFill="1" applyBorder="1" applyAlignment="1">
      <alignment/>
    </xf>
    <xf numFmtId="0" fontId="26" fillId="0" borderId="0" xfId="0" applyFont="1" applyFill="1" applyBorder="1" applyAlignment="1">
      <alignment/>
    </xf>
    <xf numFmtId="0" fontId="46" fillId="0" borderId="22" xfId="0" applyFont="1" applyBorder="1" applyAlignment="1">
      <alignment/>
    </xf>
    <xf numFmtId="0" fontId="4" fillId="0" borderId="0" xfId="0" applyFont="1" applyBorder="1" applyAlignment="1">
      <alignment/>
    </xf>
    <xf numFmtId="0" fontId="5" fillId="0" borderId="0" xfId="0" applyFont="1" applyFill="1" applyBorder="1" applyAlignment="1">
      <alignment/>
    </xf>
    <xf numFmtId="0" fontId="37" fillId="25" borderId="11" xfId="0" applyNumberFormat="1" applyFont="1" applyFill="1" applyBorder="1" applyAlignment="1">
      <alignment horizontal="center" wrapText="1"/>
    </xf>
    <xf numFmtId="0" fontId="0" fillId="25" borderId="0" xfId="0" applyFont="1" applyFill="1" applyBorder="1" applyAlignment="1">
      <alignment/>
    </xf>
    <xf numFmtId="0" fontId="46" fillId="25" borderId="23" xfId="0" applyFont="1" applyFill="1" applyBorder="1" applyAlignment="1">
      <alignment/>
    </xf>
    <xf numFmtId="0" fontId="46" fillId="25" borderId="22" xfId="0" applyFont="1" applyFill="1" applyBorder="1" applyAlignment="1">
      <alignment/>
    </xf>
    <xf numFmtId="0" fontId="27" fillId="26" borderId="0" xfId="64" applyFont="1" applyFill="1" applyBorder="1" applyAlignment="1">
      <alignment horizontal="left"/>
      <protection/>
    </xf>
    <xf numFmtId="0" fontId="1" fillId="26" borderId="0" xfId="0" applyFont="1" applyFill="1" applyBorder="1" applyAlignment="1">
      <alignment/>
    </xf>
    <xf numFmtId="172" fontId="0" fillId="0" borderId="0" xfId="0" applyNumberFormat="1" applyFont="1" applyBorder="1" applyAlignment="1">
      <alignment/>
    </xf>
    <xf numFmtId="0" fontId="1" fillId="26" borderId="22" xfId="0" applyFont="1" applyFill="1" applyBorder="1" applyAlignment="1">
      <alignment/>
    </xf>
    <xf numFmtId="172" fontId="35" fillId="0" borderId="0" xfId="67" applyNumberFormat="1" applyFont="1" applyBorder="1">
      <alignment/>
      <protection/>
    </xf>
    <xf numFmtId="0" fontId="17" fillId="26"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readingOrder="1"/>
    </xf>
    <xf numFmtId="0" fontId="0" fillId="26" borderId="0" xfId="0" applyFont="1" applyFill="1" applyBorder="1" applyAlignment="1">
      <alignment/>
    </xf>
    <xf numFmtId="0" fontId="17" fillId="0" borderId="0" xfId="67" applyFont="1" applyBorder="1">
      <alignment/>
      <protection/>
    </xf>
    <xf numFmtId="0" fontId="5" fillId="0" borderId="0" xfId="0" applyFont="1" applyFill="1" applyAlignment="1">
      <alignment/>
    </xf>
    <xf numFmtId="0" fontId="35" fillId="0" borderId="11" xfId="0" applyFont="1" applyFill="1" applyBorder="1" applyAlignment="1">
      <alignment horizontal="center" wrapText="1"/>
    </xf>
    <xf numFmtId="0" fontId="22" fillId="0" borderId="0" xfId="0" applyNumberFormat="1" applyFont="1" applyFill="1" applyBorder="1" applyAlignment="1">
      <alignment horizontal="right"/>
    </xf>
    <xf numFmtId="0" fontId="35" fillId="0" borderId="11" xfId="0" applyFont="1" applyFill="1" applyBorder="1" applyAlignment="1">
      <alignment horizontal="right"/>
    </xf>
    <xf numFmtId="3" fontId="35" fillId="0" borderId="11" xfId="0" applyNumberFormat="1" applyFont="1" applyFill="1" applyBorder="1" applyAlignment="1">
      <alignment horizontal="right"/>
    </xf>
    <xf numFmtId="0" fontId="77" fillId="0" borderId="0" xfId="0" applyFont="1" applyAlignment="1">
      <alignment wrapText="1"/>
    </xf>
    <xf numFmtId="0" fontId="1" fillId="0" borderId="0" xfId="0" applyFont="1" applyAlignment="1">
      <alignment wrapText="1"/>
    </xf>
    <xf numFmtId="0" fontId="1" fillId="0" borderId="0" xfId="0" applyFont="1" applyAlignment="1">
      <alignment vertical="top"/>
    </xf>
    <xf numFmtId="0" fontId="1" fillId="0" borderId="0" xfId="0" applyFont="1" applyFill="1" applyAlignment="1">
      <alignment vertical="top"/>
    </xf>
    <xf numFmtId="177" fontId="22" fillId="0" borderId="0" xfId="44" applyNumberFormat="1" applyFont="1" applyFill="1" applyBorder="1" applyAlignment="1">
      <alignment horizontal="right"/>
    </xf>
    <xf numFmtId="0" fontId="24" fillId="0" borderId="0" xfId="0" applyFont="1" applyAlignment="1">
      <alignment/>
    </xf>
    <xf numFmtId="0" fontId="26" fillId="0" borderId="0" xfId="0" applyFont="1" applyAlignment="1">
      <alignment vertical="top"/>
    </xf>
    <xf numFmtId="0" fontId="26" fillId="0" borderId="0" xfId="0" applyFont="1" applyFill="1" applyAlignment="1">
      <alignment vertical="top"/>
    </xf>
    <xf numFmtId="177" fontId="1" fillId="26" borderId="2" xfId="44" applyNumberFormat="1" applyFont="1" applyFill="1" applyBorder="1" applyAlignment="1">
      <alignment/>
    </xf>
    <xf numFmtId="177" fontId="1" fillId="0" borderId="2" xfId="44" applyNumberFormat="1" applyFont="1" applyFill="1" applyBorder="1" applyAlignment="1">
      <alignment/>
    </xf>
    <xf numFmtId="177" fontId="35" fillId="0" borderId="35" xfId="44" applyNumberFormat="1" applyFont="1" applyBorder="1" applyAlignment="1">
      <alignment/>
    </xf>
    <xf numFmtId="177" fontId="12" fillId="0" borderId="36" xfId="44" applyNumberFormat="1" applyFont="1" applyBorder="1" applyAlignment="1">
      <alignment horizontal="right" vertical="top"/>
    </xf>
    <xf numFmtId="0" fontId="4" fillId="0" borderId="0" xfId="65" applyFont="1">
      <alignment/>
      <protection/>
    </xf>
    <xf numFmtId="0" fontId="0" fillId="0" borderId="0" xfId="65">
      <alignment/>
      <protection/>
    </xf>
    <xf numFmtId="0" fontId="0" fillId="0" borderId="0" xfId="0" applyAlignment="1">
      <alignment/>
    </xf>
    <xf numFmtId="0" fontId="18" fillId="0" borderId="0" xfId="65" applyFont="1" applyAlignment="1">
      <alignment horizontal="right"/>
      <protection/>
    </xf>
    <xf numFmtId="0" fontId="18" fillId="0" borderId="0" xfId="65" applyFont="1">
      <alignment/>
      <protection/>
    </xf>
    <xf numFmtId="0" fontId="4" fillId="0" borderId="0" xfId="65" applyFont="1" applyBorder="1">
      <alignment/>
      <protection/>
    </xf>
    <xf numFmtId="0" fontId="35" fillId="0" borderId="0" xfId="65" applyFont="1" applyBorder="1" applyAlignment="1">
      <alignment horizontal="center" vertical="center" wrapText="1"/>
      <protection/>
    </xf>
    <xf numFmtId="0" fontId="4" fillId="0" borderId="12" xfId="65" applyFont="1" applyBorder="1">
      <alignment/>
      <protection/>
    </xf>
    <xf numFmtId="0" fontId="12" fillId="0" borderId="11" xfId="65" applyFont="1" applyBorder="1" applyAlignment="1">
      <alignment horizontal="center" vertical="top" wrapText="1"/>
      <protection/>
    </xf>
    <xf numFmtId="0" fontId="12" fillId="0" borderId="12" xfId="65" applyFont="1" applyBorder="1" applyAlignment="1">
      <alignment horizontal="center" vertical="top" wrapText="1"/>
      <protection/>
    </xf>
    <xf numFmtId="0" fontId="9" fillId="0" borderId="11" xfId="65" applyFont="1" applyBorder="1" applyAlignment="1">
      <alignment horizontal="center" vertical="top" wrapText="1"/>
      <protection/>
    </xf>
    <xf numFmtId="0" fontId="9" fillId="0" borderId="12" xfId="65" applyFont="1" applyBorder="1" applyAlignment="1">
      <alignment horizontal="center" vertical="top" wrapText="1"/>
      <protection/>
    </xf>
    <xf numFmtId="0" fontId="4" fillId="0" borderId="12" xfId="65" applyFont="1" applyBorder="1" applyAlignment="1">
      <alignment horizontal="center"/>
      <protection/>
    </xf>
    <xf numFmtId="0" fontId="22" fillId="0" borderId="0" xfId="65" applyFont="1" applyBorder="1">
      <alignment/>
      <protection/>
    </xf>
    <xf numFmtId="0" fontId="5" fillId="0" borderId="12" xfId="65" applyFont="1" applyBorder="1">
      <alignment/>
      <protection/>
    </xf>
    <xf numFmtId="0" fontId="16" fillId="0" borderId="0" xfId="65" applyFont="1" applyBorder="1" applyAlignment="1">
      <alignment horizontal="justify" vertical="top" wrapText="1"/>
      <protection/>
    </xf>
    <xf numFmtId="0" fontId="5" fillId="0" borderId="0" xfId="65" applyFont="1">
      <alignment/>
      <protection/>
    </xf>
    <xf numFmtId="0" fontId="5" fillId="0" borderId="0" xfId="65" applyFont="1" applyBorder="1">
      <alignment/>
      <protection/>
    </xf>
    <xf numFmtId="0" fontId="18" fillId="0" borderId="0" xfId="65" applyFont="1" applyBorder="1" applyAlignment="1">
      <alignment horizontal="right"/>
      <protection/>
    </xf>
    <xf numFmtId="0" fontId="12" fillId="0" borderId="12" xfId="65" applyFont="1" applyBorder="1">
      <alignment/>
      <protection/>
    </xf>
    <xf numFmtId="0" fontId="1" fillId="0" borderId="0" xfId="65" applyFont="1">
      <alignment/>
      <protection/>
    </xf>
    <xf numFmtId="0" fontId="35" fillId="0" borderId="22" xfId="65" applyFont="1" applyBorder="1" applyAlignment="1">
      <alignment horizontal="center"/>
      <protection/>
    </xf>
    <xf numFmtId="9" fontId="22" fillId="0" borderId="0" xfId="80" applyFont="1" applyBorder="1" applyAlignment="1">
      <alignment/>
    </xf>
    <xf numFmtId="0" fontId="1" fillId="0" borderId="24" xfId="65" applyFont="1" applyBorder="1">
      <alignment/>
      <protection/>
    </xf>
    <xf numFmtId="3" fontId="1" fillId="0" borderId="0" xfId="65" applyNumberFormat="1" applyFont="1" applyFill="1">
      <alignment/>
      <protection/>
    </xf>
    <xf numFmtId="0" fontId="1" fillId="0" borderId="0" xfId="65" applyFont="1" applyFill="1">
      <alignment/>
      <protection/>
    </xf>
    <xf numFmtId="0" fontId="22" fillId="0" borderId="0" xfId="65" applyFont="1" applyFill="1" applyBorder="1">
      <alignment/>
      <protection/>
    </xf>
    <xf numFmtId="0" fontId="0" fillId="0" borderId="0" xfId="65" applyFont="1" applyBorder="1">
      <alignment/>
      <protection/>
    </xf>
    <xf numFmtId="0" fontId="1" fillId="0" borderId="24" xfId="65" applyFont="1" applyFill="1" applyBorder="1">
      <alignment/>
      <protection/>
    </xf>
    <xf numFmtId="3" fontId="23" fillId="0" borderId="0" xfId="68" applyNumberFormat="1" applyFont="1" applyFill="1" applyBorder="1">
      <alignment/>
      <protection/>
    </xf>
    <xf numFmtId="3" fontId="1" fillId="0" borderId="0" xfId="65" applyNumberFormat="1" applyFont="1">
      <alignment/>
      <protection/>
    </xf>
    <xf numFmtId="3" fontId="1" fillId="0" borderId="0" xfId="65" applyNumberFormat="1" applyFont="1">
      <alignment/>
      <protection/>
    </xf>
    <xf numFmtId="0" fontId="1" fillId="0" borderId="0" xfId="65" applyFont="1">
      <alignment/>
      <protection/>
    </xf>
    <xf numFmtId="0" fontId="35" fillId="0" borderId="22" xfId="65" applyFont="1" applyBorder="1" applyAlignment="1">
      <alignment horizontal="left" vertical="center"/>
      <protection/>
    </xf>
    <xf numFmtId="0" fontId="1" fillId="0" borderId="0" xfId="65" applyFont="1" applyBorder="1">
      <alignment/>
      <protection/>
    </xf>
    <xf numFmtId="9" fontId="22" fillId="0" borderId="0" xfId="80" applyFont="1" applyFill="1" applyBorder="1" applyAlignment="1">
      <alignment/>
    </xf>
    <xf numFmtId="184" fontId="1" fillId="0" borderId="24" xfId="65" applyNumberFormat="1" applyFont="1" applyBorder="1">
      <alignment/>
      <protection/>
    </xf>
    <xf numFmtId="0" fontId="35" fillId="0" borderId="22" xfId="65" applyFont="1" applyFill="1" applyBorder="1" applyAlignment="1">
      <alignment horizontal="left" vertical="center"/>
      <protection/>
    </xf>
    <xf numFmtId="0" fontId="23" fillId="0" borderId="0" xfId="65" applyFont="1" applyBorder="1" applyAlignment="1">
      <alignment horizontal="justify" vertical="top" wrapText="1"/>
      <protection/>
    </xf>
    <xf numFmtId="0" fontId="35" fillId="0" borderId="22" xfId="65" applyFont="1" applyFill="1" applyBorder="1" applyAlignment="1">
      <alignment horizontal="center"/>
      <protection/>
    </xf>
    <xf numFmtId="0" fontId="16" fillId="0" borderId="0" xfId="65" applyFont="1" applyBorder="1">
      <alignment/>
      <protection/>
    </xf>
    <xf numFmtId="0" fontId="18" fillId="0" borderId="0" xfId="65" applyFont="1">
      <alignment/>
      <protection/>
    </xf>
    <xf numFmtId="0" fontId="0" fillId="0" borderId="0" xfId="0" applyBorder="1" applyAlignment="1">
      <alignment/>
    </xf>
    <xf numFmtId="3" fontId="1" fillId="0" borderId="0" xfId="0" applyNumberFormat="1" applyFont="1" applyBorder="1" applyAlignment="1">
      <alignment/>
    </xf>
    <xf numFmtId="0" fontId="18" fillId="0" borderId="0" xfId="0" applyFont="1" applyAlignment="1">
      <alignment horizontal="center"/>
    </xf>
    <xf numFmtId="9" fontId="22" fillId="0" borderId="12" xfId="77" applyNumberFormat="1" applyFont="1" applyBorder="1" applyAlignment="1">
      <alignment/>
    </xf>
    <xf numFmtId="3" fontId="1" fillId="0" borderId="0" xfId="0" applyNumberFormat="1" applyFont="1" applyAlignment="1">
      <alignment/>
    </xf>
    <xf numFmtId="9" fontId="1" fillId="0" borderId="0" xfId="77" applyFont="1" applyAlignment="1">
      <alignment/>
    </xf>
    <xf numFmtId="3" fontId="12" fillId="0" borderId="0" xfId="0" applyNumberFormat="1" applyFont="1" applyAlignment="1">
      <alignment/>
    </xf>
    <xf numFmtId="9" fontId="12" fillId="0" borderId="0" xfId="77" applyFont="1" applyAlignment="1">
      <alignment/>
    </xf>
    <xf numFmtId="3" fontId="1" fillId="0" borderId="11" xfId="0" applyNumberFormat="1" applyFont="1" applyBorder="1" applyAlignment="1">
      <alignment/>
    </xf>
    <xf numFmtId="9" fontId="1" fillId="0" borderId="11" xfId="77" applyFont="1" applyBorder="1" applyAlignment="1">
      <alignment/>
    </xf>
    <xf numFmtId="3" fontId="1" fillId="0" borderId="0" xfId="0" applyNumberFormat="1" applyFont="1" applyFill="1" applyAlignment="1">
      <alignment/>
    </xf>
    <xf numFmtId="9" fontId="1" fillId="0" borderId="0" xfId="77" applyFont="1" applyFill="1" applyAlignment="1">
      <alignment/>
    </xf>
    <xf numFmtId="3" fontId="12" fillId="0" borderId="0" xfId="0" applyNumberFormat="1" applyFont="1" applyFill="1" applyAlignment="1">
      <alignment/>
    </xf>
    <xf numFmtId="9" fontId="12" fillId="0" borderId="0" xfId="77" applyFont="1" applyFill="1" applyAlignment="1">
      <alignment/>
    </xf>
    <xf numFmtId="3" fontId="1" fillId="0" borderId="11" xfId="0" applyNumberFormat="1" applyFont="1" applyFill="1" applyBorder="1" applyAlignment="1">
      <alignment/>
    </xf>
    <xf numFmtId="9" fontId="1" fillId="0" borderId="11" xfId="77" applyFont="1" applyFill="1" applyBorder="1" applyAlignment="1">
      <alignment/>
    </xf>
    <xf numFmtId="0" fontId="12" fillId="0" borderId="0" xfId="0" applyFont="1" applyFill="1" applyBorder="1" applyAlignment="1">
      <alignment/>
    </xf>
    <xf numFmtId="0" fontId="12" fillId="0" borderId="0" xfId="0" applyFont="1" applyBorder="1" applyAlignment="1">
      <alignment/>
    </xf>
    <xf numFmtId="0" fontId="23" fillId="0" borderId="0" xfId="0" applyFont="1" applyBorder="1" applyAlignment="1">
      <alignment/>
    </xf>
    <xf numFmtId="0" fontId="12" fillId="0" borderId="12" xfId="0" applyFont="1" applyFill="1" applyBorder="1" applyAlignment="1">
      <alignment/>
    </xf>
    <xf numFmtId="0" fontId="12" fillId="0" borderId="11" xfId="0" applyFont="1" applyFill="1" applyBorder="1" applyAlignment="1">
      <alignment horizontal="center" vertical="top" wrapText="1"/>
    </xf>
    <xf numFmtId="0" fontId="12" fillId="0" borderId="12"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top" wrapText="1"/>
    </xf>
    <xf numFmtId="0" fontId="12" fillId="0" borderId="12" xfId="0" applyFont="1" applyFill="1" applyBorder="1" applyAlignment="1">
      <alignment horizontal="center"/>
    </xf>
    <xf numFmtId="3" fontId="1" fillId="0" borderId="0" xfId="0" applyNumberFormat="1" applyFont="1" applyFill="1" applyBorder="1" applyAlignment="1">
      <alignment/>
    </xf>
    <xf numFmtId="0" fontId="1" fillId="0" borderId="0" xfId="0" applyFont="1" applyFill="1" applyBorder="1" applyAlignment="1">
      <alignment wrapText="1"/>
    </xf>
    <xf numFmtId="0" fontId="1" fillId="0" borderId="11" xfId="0" applyFont="1" applyFill="1" applyBorder="1" applyAlignment="1">
      <alignment/>
    </xf>
    <xf numFmtId="0" fontId="12" fillId="0" borderId="11" xfId="0" applyFont="1" applyFill="1" applyBorder="1" applyAlignment="1">
      <alignment/>
    </xf>
    <xf numFmtId="3" fontId="12" fillId="0" borderId="11" xfId="0" applyNumberFormat="1" applyFont="1" applyFill="1" applyBorder="1" applyAlignment="1">
      <alignment/>
    </xf>
    <xf numFmtId="0" fontId="23" fillId="0" borderId="0" xfId="0" applyFont="1" applyBorder="1" applyAlignment="1">
      <alignment horizontal="justify" vertical="top" wrapText="1"/>
    </xf>
    <xf numFmtId="1" fontId="1" fillId="0" borderId="0" xfId="0" applyNumberFormat="1" applyFont="1" applyFill="1" applyBorder="1" applyAlignment="1">
      <alignment/>
    </xf>
    <xf numFmtId="3" fontId="12" fillId="0" borderId="0" xfId="0" applyNumberFormat="1" applyFont="1" applyFill="1" applyBorder="1" applyAlignment="1">
      <alignment/>
    </xf>
    <xf numFmtId="9" fontId="12" fillId="0" borderId="0" xfId="0" applyNumberFormat="1" applyFont="1" applyFill="1" applyBorder="1" applyAlignment="1">
      <alignment/>
    </xf>
    <xf numFmtId="9" fontId="1" fillId="0" borderId="0" xfId="0" applyNumberFormat="1" applyFont="1" applyBorder="1" applyAlignment="1">
      <alignment/>
    </xf>
    <xf numFmtId="9" fontId="12" fillId="0" borderId="0" xfId="0" applyNumberFormat="1" applyFont="1" applyBorder="1" applyAlignment="1">
      <alignment/>
    </xf>
    <xf numFmtId="0" fontId="16" fillId="0" borderId="0" xfId="0" applyFont="1" applyBorder="1" applyAlignment="1">
      <alignment horizontal="left"/>
    </xf>
    <xf numFmtId="9" fontId="1" fillId="0" borderId="0" xfId="77" applyFont="1" applyFill="1" applyBorder="1" applyAlignment="1">
      <alignment/>
    </xf>
    <xf numFmtId="9" fontId="1" fillId="0" borderId="0" xfId="0" applyNumberFormat="1" applyFont="1" applyBorder="1" applyAlignment="1">
      <alignment horizontal="right"/>
    </xf>
    <xf numFmtId="9" fontId="22" fillId="0" borderId="11" xfId="77" applyFont="1" applyBorder="1" applyAlignment="1">
      <alignment/>
    </xf>
    <xf numFmtId="9" fontId="1" fillId="0" borderId="11" xfId="0" applyNumberFormat="1" applyFont="1" applyBorder="1" applyAlignment="1">
      <alignment horizontal="right"/>
    </xf>
    <xf numFmtId="9" fontId="1" fillId="0" borderId="0" xfId="77" applyFont="1" applyBorder="1" applyAlignment="1">
      <alignment/>
    </xf>
    <xf numFmtId="184" fontId="1" fillId="0" borderId="24" xfId="0" applyNumberFormat="1" applyFont="1" applyBorder="1" applyAlignment="1">
      <alignment/>
    </xf>
    <xf numFmtId="0" fontId="12" fillId="0" borderId="0" xfId="68" applyFont="1" applyFill="1" applyBorder="1" applyAlignment="1">
      <alignment horizontal="left"/>
      <protection/>
    </xf>
    <xf numFmtId="3" fontId="23" fillId="0" borderId="0" xfId="68" applyNumberFormat="1" applyFont="1" applyBorder="1">
      <alignment/>
      <protection/>
    </xf>
    <xf numFmtId="3" fontId="1" fillId="0" borderId="0" xfId="68" applyNumberFormat="1" applyFont="1" applyBorder="1">
      <alignment/>
      <protection/>
    </xf>
    <xf numFmtId="0" fontId="1" fillId="0" borderId="13" xfId="68" applyFont="1" applyBorder="1" applyAlignment="1">
      <alignment horizontal="left"/>
      <protection/>
    </xf>
    <xf numFmtId="0" fontId="12" fillId="0" borderId="22" xfId="68" applyFont="1" applyFill="1" applyBorder="1" applyAlignment="1">
      <alignment horizontal="right" wrapText="1"/>
      <protection/>
    </xf>
    <xf numFmtId="0" fontId="12" fillId="0" borderId="24" xfId="68" applyFont="1" applyFill="1" applyBorder="1" applyAlignment="1">
      <alignment horizontal="left"/>
      <protection/>
    </xf>
    <xf numFmtId="184" fontId="1" fillId="0" borderId="0" xfId="0" applyNumberFormat="1" applyFont="1" applyBorder="1" applyAlignment="1">
      <alignment/>
    </xf>
    <xf numFmtId="184" fontId="1" fillId="0" borderId="24" xfId="0" applyNumberFormat="1" applyFont="1" applyFill="1" applyBorder="1" applyAlignment="1">
      <alignment/>
    </xf>
    <xf numFmtId="0" fontId="0" fillId="0" borderId="0" xfId="0" applyFont="1" applyBorder="1" applyAlignment="1">
      <alignment/>
    </xf>
    <xf numFmtId="3" fontId="0" fillId="0" borderId="0" xfId="0" applyNumberFormat="1" applyFont="1" applyBorder="1" applyAlignment="1">
      <alignment/>
    </xf>
    <xf numFmtId="9" fontId="2" fillId="0" borderId="0" xfId="77" applyFont="1" applyBorder="1" applyAlignment="1">
      <alignment/>
    </xf>
    <xf numFmtId="0" fontId="34" fillId="0" borderId="0" xfId="0" applyFont="1" applyBorder="1" applyAlignment="1">
      <alignment/>
    </xf>
    <xf numFmtId="0" fontId="36" fillId="0" borderId="0" xfId="68" applyFont="1" applyFill="1" applyBorder="1" applyAlignment="1">
      <alignment horizontal="center"/>
      <protection/>
    </xf>
    <xf numFmtId="0" fontId="22" fillId="0" borderId="0" xfId="68" applyFont="1" applyFill="1" applyBorder="1">
      <alignment/>
      <protection/>
    </xf>
    <xf numFmtId="0" fontId="22" fillId="0" borderId="0" xfId="68" applyFont="1" applyBorder="1">
      <alignment/>
      <protection/>
    </xf>
    <xf numFmtId="0" fontId="23" fillId="0" borderId="0" xfId="0" applyFont="1" applyFill="1" applyBorder="1" applyAlignment="1">
      <alignment/>
    </xf>
    <xf numFmtId="9" fontId="22" fillId="0" borderId="0" xfId="77" applyFont="1" applyFill="1" applyAlignment="1">
      <alignment/>
    </xf>
    <xf numFmtId="9" fontId="35" fillId="0" borderId="12" xfId="77" applyFont="1" applyBorder="1" applyAlignment="1">
      <alignment/>
    </xf>
    <xf numFmtId="9" fontId="1" fillId="0" borderId="0" xfId="79" applyFont="1" applyAlignment="1">
      <alignment/>
    </xf>
    <xf numFmtId="3" fontId="1" fillId="0" borderId="22" xfId="0" applyNumberFormat="1" applyFont="1" applyFill="1" applyBorder="1" applyAlignment="1">
      <alignment/>
    </xf>
    <xf numFmtId="184" fontId="1" fillId="0" borderId="0" xfId="0" applyNumberFormat="1" applyFont="1" applyAlignment="1">
      <alignment/>
    </xf>
    <xf numFmtId="3" fontId="0" fillId="0" borderId="0" xfId="0" applyNumberFormat="1" applyAlignment="1">
      <alignment/>
    </xf>
    <xf numFmtId="184" fontId="1" fillId="0" borderId="0" xfId="0" applyNumberFormat="1" applyFont="1" applyFill="1" applyAlignment="1">
      <alignment/>
    </xf>
    <xf numFmtId="0" fontId="3" fillId="0" borderId="0" xfId="74" applyFont="1" applyBorder="1" applyAlignment="1">
      <alignment horizontal="center" vertical="center" wrapText="1"/>
      <protection/>
    </xf>
    <xf numFmtId="0" fontId="12" fillId="0" borderId="0" xfId="0" applyFont="1" applyBorder="1" applyAlignment="1">
      <alignment horizontal="justify" vertical="top" wrapText="1"/>
    </xf>
    <xf numFmtId="0" fontId="23" fillId="0" borderId="0" xfId="0" applyFont="1" applyBorder="1" applyAlignment="1">
      <alignment horizontal="right"/>
    </xf>
    <xf numFmtId="0" fontId="12" fillId="0" borderId="0" xfId="0" applyFont="1" applyFill="1" applyBorder="1" applyAlignment="1">
      <alignment horizontal="center" vertical="center" wrapText="1"/>
    </xf>
    <xf numFmtId="0" fontId="12" fillId="0" borderId="11" xfId="0" applyFont="1" applyFill="1" applyBorder="1" applyAlignment="1">
      <alignment horizontal="justify" vertical="top"/>
    </xf>
    <xf numFmtId="0" fontId="12" fillId="0" borderId="12" xfId="0" applyFont="1" applyFill="1" applyBorder="1" applyAlignment="1">
      <alignment horizontal="center" vertical="center" wrapText="1"/>
    </xf>
    <xf numFmtId="0" fontId="1" fillId="0" borderId="0" xfId="0" applyFont="1" applyFill="1" applyBorder="1" applyAlignment="1">
      <alignment horizontal="justify" vertical="top" wrapText="1"/>
    </xf>
    <xf numFmtId="0" fontId="1" fillId="0" borderId="11" xfId="0" applyFont="1" applyFill="1" applyBorder="1" applyAlignment="1">
      <alignment horizontal="justify" vertical="top" wrapText="1"/>
    </xf>
    <xf numFmtId="0" fontId="1" fillId="0" borderId="12" xfId="0" applyFont="1" applyFill="1" applyBorder="1" applyAlignment="1">
      <alignment horizontal="justify" vertical="top" wrapText="1"/>
    </xf>
    <xf numFmtId="3" fontId="1" fillId="0" borderId="12" xfId="0" applyNumberFormat="1" applyFont="1" applyFill="1" applyBorder="1" applyAlignment="1">
      <alignment/>
    </xf>
    <xf numFmtId="0" fontId="1" fillId="0" borderId="0" xfId="0" applyFont="1" applyBorder="1" applyAlignment="1">
      <alignment horizontal="justify" vertical="top" wrapText="1"/>
    </xf>
    <xf numFmtId="0" fontId="1" fillId="0" borderId="0" xfId="0" applyFont="1" applyBorder="1" applyAlignment="1">
      <alignment horizontal="right" vertical="top"/>
    </xf>
    <xf numFmtId="0" fontId="1" fillId="0" borderId="0" xfId="0" applyFont="1" applyBorder="1" applyAlignment="1">
      <alignment horizontal="right" vertical="top" wrapText="1"/>
    </xf>
    <xf numFmtId="0" fontId="10" fillId="0" borderId="0" xfId="0" applyFont="1" applyFill="1" applyBorder="1" applyAlignment="1">
      <alignment horizontal="right" vertical="top"/>
    </xf>
    <xf numFmtId="0" fontId="1" fillId="0" borderId="0" xfId="0" applyFont="1" applyFill="1" applyBorder="1" applyAlignment="1">
      <alignment horizontal="right" vertical="top" wrapText="1"/>
    </xf>
    <xf numFmtId="9" fontId="1" fillId="0" borderId="0" xfId="77" applyFont="1" applyBorder="1" applyAlignment="1">
      <alignment horizontal="right"/>
    </xf>
    <xf numFmtId="9" fontId="1" fillId="0" borderId="12" xfId="77" applyFont="1" applyFill="1" applyBorder="1" applyAlignment="1">
      <alignment/>
    </xf>
    <xf numFmtId="0" fontId="12" fillId="0" borderId="11" xfId="0" applyFont="1" applyBorder="1" applyAlignment="1">
      <alignment horizontal="justify" vertical="top"/>
    </xf>
    <xf numFmtId="0" fontId="12" fillId="0" borderId="12" xfId="0" applyFont="1" applyBorder="1" applyAlignment="1">
      <alignment horizontal="center" vertical="top" wrapText="1"/>
    </xf>
    <xf numFmtId="0" fontId="9" fillId="0" borderId="12" xfId="0" applyFont="1" applyBorder="1" applyAlignment="1">
      <alignment horizontal="center" vertical="top" wrapText="1"/>
    </xf>
    <xf numFmtId="0" fontId="12" fillId="0" borderId="12" xfId="0" applyFont="1" applyBorder="1" applyAlignment="1">
      <alignment horizontal="center" vertical="center"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10" fontId="1" fillId="0" borderId="0" xfId="0" applyNumberFormat="1" applyFont="1" applyBorder="1" applyAlignment="1">
      <alignment/>
    </xf>
    <xf numFmtId="10" fontId="5" fillId="0" borderId="0" xfId="0" applyNumberFormat="1" applyFont="1" applyBorder="1" applyAlignment="1">
      <alignment/>
    </xf>
    <xf numFmtId="0" fontId="24" fillId="0" borderId="0" xfId="65" applyFont="1">
      <alignment/>
      <protection/>
    </xf>
    <xf numFmtId="0" fontId="77" fillId="0" borderId="0" xfId="65" applyFont="1">
      <alignment/>
      <protection/>
    </xf>
    <xf numFmtId="0" fontId="1" fillId="0" borderId="0" xfId="65" applyFont="1" applyBorder="1">
      <alignment/>
      <protection/>
    </xf>
    <xf numFmtId="3" fontId="1" fillId="0" borderId="0" xfId="68" applyNumberFormat="1" applyFont="1" applyFill="1" applyBorder="1">
      <alignment/>
      <protection/>
    </xf>
    <xf numFmtId="9" fontId="1" fillId="0" borderId="0" xfId="80" applyFont="1" applyFill="1" applyAlignment="1">
      <alignment/>
    </xf>
    <xf numFmtId="9" fontId="1" fillId="0" borderId="0" xfId="80" applyFont="1" applyFill="1" applyAlignment="1">
      <alignment/>
    </xf>
    <xf numFmtId="0" fontId="9" fillId="0" borderId="0" xfId="65" applyFont="1" applyBorder="1" applyAlignment="1">
      <alignment horizontal="center" vertical="center" wrapText="1"/>
      <protection/>
    </xf>
    <xf numFmtId="0" fontId="0" fillId="0" borderId="0" xfId="65" applyNumberFormat="1" applyFont="1">
      <alignment/>
      <protection/>
    </xf>
    <xf numFmtId="0" fontId="1" fillId="0" borderId="0" xfId="65" applyFont="1" applyBorder="1" applyAlignment="1">
      <alignment wrapText="1"/>
      <protection/>
    </xf>
    <xf numFmtId="0" fontId="1" fillId="0" borderId="0" xfId="0" applyFont="1" applyAlignment="1">
      <alignment horizontal="left"/>
    </xf>
    <xf numFmtId="0" fontId="77" fillId="0" borderId="0" xfId="0" applyFont="1" applyAlignment="1">
      <alignment/>
    </xf>
    <xf numFmtId="0" fontId="1" fillId="0" borderId="0" xfId="0" applyFont="1" applyBorder="1" applyAlignment="1">
      <alignment/>
    </xf>
    <xf numFmtId="0" fontId="24" fillId="0" borderId="0" xfId="0" applyFont="1" applyBorder="1" applyAlignment="1">
      <alignment/>
    </xf>
    <xf numFmtId="0" fontId="9" fillId="0" borderId="0" xfId="0" applyFont="1" applyFill="1" applyBorder="1" applyAlignment="1">
      <alignment horizontal="center" vertical="center" wrapText="1"/>
    </xf>
    <xf numFmtId="177" fontId="23" fillId="0" borderId="0" xfId="44" applyNumberFormat="1" applyFont="1" applyBorder="1" applyAlignment="1">
      <alignment/>
    </xf>
    <xf numFmtId="177" fontId="23" fillId="0" borderId="0" xfId="44" applyNumberFormat="1" applyFont="1" applyFill="1" applyBorder="1" applyAlignment="1">
      <alignment/>
    </xf>
    <xf numFmtId="0" fontId="18" fillId="0" borderId="0" xfId="0" applyFont="1" applyAlignment="1">
      <alignment horizontal="left"/>
    </xf>
    <xf numFmtId="0" fontId="1" fillId="0" borderId="0" xfId="0" applyFont="1" applyAlignment="1">
      <alignment/>
    </xf>
    <xf numFmtId="0" fontId="1" fillId="0" borderId="0" xfId="65" applyFont="1" applyBorder="1">
      <alignment/>
      <protection/>
    </xf>
    <xf numFmtId="0" fontId="19" fillId="27" borderId="2" xfId="0" applyFont="1" applyFill="1" applyBorder="1" applyAlignment="1" quotePrefix="1">
      <alignment/>
    </xf>
    <xf numFmtId="0" fontId="16" fillId="20" borderId="2" xfId="0" applyFont="1" applyFill="1" applyBorder="1" applyAlignment="1" quotePrefix="1">
      <alignment/>
    </xf>
    <xf numFmtId="0" fontId="16" fillId="21" borderId="2" xfId="0" applyFont="1" applyFill="1" applyBorder="1" applyAlignment="1" quotePrefix="1">
      <alignment/>
    </xf>
    <xf numFmtId="177" fontId="35" fillId="0" borderId="2" xfId="44" applyNumberFormat="1" applyFont="1" applyFill="1" applyBorder="1" applyAlignment="1">
      <alignment/>
    </xf>
    <xf numFmtId="177" fontId="12" fillId="0" borderId="2" xfId="44" applyNumberFormat="1" applyFont="1" applyFill="1" applyBorder="1" applyAlignment="1">
      <alignment/>
    </xf>
    <xf numFmtId="0" fontId="6" fillId="4" borderId="0" xfId="58" applyFill="1" applyAlignment="1" applyProtection="1">
      <alignment/>
      <protection/>
    </xf>
    <xf numFmtId="177" fontId="22" fillId="0" borderId="2" xfId="44" applyNumberFormat="1" applyFont="1" applyBorder="1" applyAlignment="1">
      <alignment/>
    </xf>
    <xf numFmtId="177" fontId="1" fillId="0" borderId="2" xfId="44" applyNumberFormat="1" applyFont="1" applyBorder="1" applyAlignment="1">
      <alignment/>
    </xf>
    <xf numFmtId="2" fontId="12" fillId="0" borderId="37" xfId="0" applyNumberFormat="1" applyFont="1" applyBorder="1" applyAlignment="1">
      <alignment horizontal="center"/>
    </xf>
    <xf numFmtId="2" fontId="1" fillId="0" borderId="2" xfId="0" applyNumberFormat="1" applyFont="1" applyBorder="1" applyAlignment="1">
      <alignment horizontal="center" wrapText="1"/>
    </xf>
    <xf numFmtId="2" fontId="1" fillId="0" borderId="0" xfId="0" applyNumberFormat="1" applyFont="1" applyAlignment="1">
      <alignment horizontal="right"/>
    </xf>
    <xf numFmtId="2" fontId="1" fillId="0" borderId="38" xfId="0" applyNumberFormat="1" applyFont="1" applyBorder="1" applyAlignment="1">
      <alignment horizontal="right"/>
    </xf>
    <xf numFmtId="2" fontId="1" fillId="0" borderId="39" xfId="0" applyNumberFormat="1" applyFont="1" applyBorder="1" applyAlignment="1">
      <alignment horizontal="right"/>
    </xf>
    <xf numFmtId="0" fontId="1" fillId="0" borderId="33" xfId="66" applyFont="1" applyBorder="1" applyAlignment="1">
      <alignment horizontal="center" vertical="center" wrapText="1"/>
      <protection/>
    </xf>
    <xf numFmtId="0" fontId="1" fillId="0" borderId="2" xfId="66" applyFont="1" applyBorder="1" applyAlignment="1">
      <alignment horizontal="center" vertical="center" wrapText="1"/>
      <protection/>
    </xf>
    <xf numFmtId="0" fontId="35" fillId="0" borderId="11" xfId="0" applyFont="1" applyBorder="1" applyAlignment="1">
      <alignment horizontal="center"/>
    </xf>
    <xf numFmtId="0" fontId="6" fillId="7" borderId="0" xfId="58" applyFill="1" applyAlignment="1" quotePrefix="1">
      <alignment/>
    </xf>
    <xf numFmtId="9" fontId="1" fillId="0" borderId="0" xfId="77" applyNumberFormat="1" applyFont="1" applyBorder="1" applyAlignment="1">
      <alignment/>
    </xf>
    <xf numFmtId="0" fontId="20" fillId="0" borderId="0" xfId="0" applyFont="1" applyAlignment="1">
      <alignment/>
    </xf>
    <xf numFmtId="177" fontId="20" fillId="0" borderId="2" xfId="44" applyNumberFormat="1" applyFont="1" applyBorder="1" applyAlignment="1">
      <alignment horizontal="center"/>
    </xf>
    <xf numFmtId="177" fontId="1" fillId="0" borderId="2" xfId="44" applyNumberFormat="1" applyFont="1" applyBorder="1" applyAlignment="1">
      <alignment/>
    </xf>
    <xf numFmtId="0" fontId="35" fillId="0" borderId="2" xfId="66" applyFont="1" applyFill="1" applyBorder="1" applyAlignment="1">
      <alignment horizontal="center" vertical="center"/>
      <protection/>
    </xf>
    <xf numFmtId="0" fontId="22" fillId="26" borderId="0" xfId="0" applyFont="1" applyFill="1" applyBorder="1" applyAlignment="1">
      <alignment/>
    </xf>
    <xf numFmtId="0" fontId="82" fillId="26" borderId="0" xfId="60" applyFont="1" applyFill="1" applyBorder="1" applyAlignment="1" applyProtection="1">
      <alignment/>
      <protection/>
    </xf>
    <xf numFmtId="0" fontId="22" fillId="26" borderId="0" xfId="60" applyFont="1" applyFill="1" applyBorder="1" applyAlignment="1" applyProtection="1">
      <alignment/>
      <protection/>
    </xf>
    <xf numFmtId="0" fontId="17" fillId="0" borderId="0" xfId="0" applyFont="1" applyAlignment="1">
      <alignment/>
    </xf>
    <xf numFmtId="0" fontId="17" fillId="0" borderId="0" xfId="0" applyFont="1" applyBorder="1" applyAlignment="1">
      <alignment/>
    </xf>
    <xf numFmtId="0" fontId="17" fillId="0" borderId="32" xfId="0" applyFont="1" applyBorder="1" applyAlignment="1">
      <alignment horizontal="center" vertical="center"/>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22" fillId="0" borderId="0" xfId="0" applyFont="1" applyAlignment="1">
      <alignment horizontal="center" wrapText="1"/>
    </xf>
    <xf numFmtId="3" fontId="22" fillId="0" borderId="43" xfId="0" applyNumberFormat="1" applyFont="1" applyBorder="1" applyAlignment="1">
      <alignment horizontal="right"/>
    </xf>
    <xf numFmtId="9" fontId="20" fillId="0" borderId="44" xfId="77" applyFont="1" applyBorder="1" applyAlignment="1">
      <alignment horizontal="right"/>
    </xf>
    <xf numFmtId="177" fontId="22" fillId="0" borderId="43" xfId="44" applyNumberFormat="1" applyFont="1" applyBorder="1" applyAlignment="1">
      <alignment horizontal="right"/>
    </xf>
    <xf numFmtId="9" fontId="20" fillId="0" borderId="0" xfId="77" applyFont="1" applyBorder="1" applyAlignment="1">
      <alignment horizontal="right"/>
    </xf>
    <xf numFmtId="177" fontId="22" fillId="0" borderId="0" xfId="44" applyNumberFormat="1" applyFont="1" applyBorder="1" applyAlignment="1">
      <alignment horizontal="right" vertical="top"/>
    </xf>
    <xf numFmtId="9" fontId="20" fillId="0" borderId="0" xfId="0" applyNumberFormat="1" applyFont="1" applyBorder="1" applyAlignment="1">
      <alignment/>
    </xf>
    <xf numFmtId="0" fontId="22" fillId="0" borderId="43" xfId="0" applyFont="1" applyBorder="1" applyAlignment="1">
      <alignment horizontal="right"/>
    </xf>
    <xf numFmtId="0" fontId="22" fillId="0" borderId="11" xfId="0" applyFont="1" applyBorder="1" applyAlignment="1">
      <alignment horizontal="center" wrapText="1"/>
    </xf>
    <xf numFmtId="0" fontId="22" fillId="0" borderId="45" xfId="0" applyFont="1" applyBorder="1" applyAlignment="1">
      <alignment horizontal="right"/>
    </xf>
    <xf numFmtId="9" fontId="20" fillId="0" borderId="46" xfId="77" applyFont="1" applyBorder="1" applyAlignment="1">
      <alignment horizontal="right"/>
    </xf>
    <xf numFmtId="3" fontId="22" fillId="0" borderId="45" xfId="0" applyNumberFormat="1" applyFont="1" applyBorder="1" applyAlignment="1">
      <alignment horizontal="right"/>
    </xf>
    <xf numFmtId="177" fontId="22" fillId="0" borderId="45" xfId="44" applyNumberFormat="1" applyFont="1" applyBorder="1" applyAlignment="1">
      <alignment horizontal="right"/>
    </xf>
    <xf numFmtId="9" fontId="20" fillId="0" borderId="11" xfId="77" applyFont="1" applyBorder="1" applyAlignment="1">
      <alignment horizontal="right"/>
    </xf>
    <xf numFmtId="177" fontId="22" fillId="0" borderId="11" xfId="44" applyNumberFormat="1" applyFont="1" applyBorder="1" applyAlignment="1">
      <alignment horizontal="right" vertical="top"/>
    </xf>
    <xf numFmtId="9" fontId="20" fillId="0" borderId="11" xfId="0" applyNumberFormat="1" applyFont="1" applyBorder="1" applyAlignment="1">
      <alignment/>
    </xf>
    <xf numFmtId="3" fontId="35" fillId="0" borderId="45" xfId="0" applyNumberFormat="1" applyFont="1" applyBorder="1" applyAlignment="1">
      <alignment horizontal="right"/>
    </xf>
    <xf numFmtId="9" fontId="83" fillId="0" borderId="11" xfId="77" applyFont="1" applyBorder="1" applyAlignment="1">
      <alignment horizontal="right"/>
    </xf>
    <xf numFmtId="9" fontId="83" fillId="0" borderId="46" xfId="77" applyFont="1" applyBorder="1" applyAlignment="1">
      <alignment horizontal="right"/>
    </xf>
    <xf numFmtId="177" fontId="35" fillId="0" borderId="11" xfId="44" applyNumberFormat="1" applyFont="1" applyBorder="1" applyAlignment="1">
      <alignment horizontal="right" vertical="top"/>
    </xf>
    <xf numFmtId="9" fontId="83" fillId="0" borderId="11" xfId="0" applyNumberFormat="1" applyFont="1" applyBorder="1" applyAlignment="1">
      <alignment horizontal="right"/>
    </xf>
    <xf numFmtId="0" fontId="22" fillId="0" borderId="11" xfId="0" applyFont="1" applyBorder="1" applyAlignment="1">
      <alignment horizontal="center" vertical="center" wrapText="1"/>
    </xf>
    <xf numFmtId="9" fontId="22" fillId="0" borderId="11" xfId="77" applyFont="1" applyFill="1" applyBorder="1" applyAlignment="1">
      <alignment horizontal="right" vertical="center"/>
    </xf>
    <xf numFmtId="3" fontId="22" fillId="0" borderId="11" xfId="0" applyNumberFormat="1" applyFont="1" applyFill="1" applyBorder="1" applyAlignment="1">
      <alignment horizontal="right" vertical="center"/>
    </xf>
    <xf numFmtId="3" fontId="22" fillId="0" borderId="31" xfId="0" applyNumberFormat="1" applyFont="1" applyFill="1" applyBorder="1" applyAlignment="1">
      <alignment horizontal="right" vertical="center"/>
    </xf>
    <xf numFmtId="0" fontId="22" fillId="0" borderId="31" xfId="0" applyFont="1" applyFill="1" applyBorder="1" applyAlignment="1">
      <alignment vertical="center"/>
    </xf>
    <xf numFmtId="9" fontId="83" fillId="0" borderId="11" xfId="0" applyNumberFormat="1" applyFont="1" applyFill="1" applyBorder="1" applyAlignment="1">
      <alignment horizontal="right" wrapText="1"/>
    </xf>
    <xf numFmtId="3" fontId="17" fillId="0" borderId="0" xfId="0" applyNumberFormat="1" applyFont="1" applyBorder="1" applyAlignment="1">
      <alignment horizontal="right" vertical="center"/>
    </xf>
    <xf numFmtId="3" fontId="17" fillId="0" borderId="0" xfId="0" applyNumberFormat="1" applyFont="1" applyFill="1" applyBorder="1" applyAlignment="1">
      <alignment horizontal="right" vertical="center"/>
    </xf>
    <xf numFmtId="0" fontId="2" fillId="0" borderId="0" xfId="0" applyFont="1" applyFill="1" applyBorder="1" applyAlignment="1">
      <alignment/>
    </xf>
    <xf numFmtId="3" fontId="17" fillId="0" borderId="0" xfId="0" applyNumberFormat="1" applyFont="1" applyFill="1" applyBorder="1" applyAlignment="1">
      <alignment horizontal="right" vertical="top"/>
    </xf>
    <xf numFmtId="9" fontId="84" fillId="0" borderId="0" xfId="0" applyNumberFormat="1" applyFont="1" applyFill="1" applyBorder="1" applyAlignment="1">
      <alignment horizontal="right" wrapText="1"/>
    </xf>
    <xf numFmtId="0" fontId="35" fillId="0" borderId="32" xfId="0" applyFont="1" applyBorder="1" applyAlignment="1">
      <alignment horizontal="center" vertical="center"/>
    </xf>
    <xf numFmtId="0" fontId="35" fillId="0" borderId="40"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42" xfId="0" applyFont="1" applyBorder="1" applyAlignment="1">
      <alignment horizontal="center" vertical="center" wrapText="1"/>
    </xf>
    <xf numFmtId="177" fontId="22" fillId="0" borderId="43" xfId="0" applyNumberFormat="1" applyFont="1" applyBorder="1" applyAlignment="1">
      <alignment horizontal="right"/>
    </xf>
    <xf numFmtId="177" fontId="22" fillId="0" borderId="0" xfId="0" applyNumberFormat="1" applyFont="1" applyBorder="1" applyAlignment="1">
      <alignment horizontal="right" vertical="top"/>
    </xf>
    <xf numFmtId="0" fontId="20" fillId="0" borderId="0" xfId="0" applyFont="1" applyBorder="1" applyAlignment="1">
      <alignment horizontal="right"/>
    </xf>
    <xf numFmtId="177" fontId="22" fillId="0" borderId="45" xfId="0" applyNumberFormat="1" applyFont="1" applyBorder="1" applyAlignment="1">
      <alignment horizontal="right"/>
    </xf>
    <xf numFmtId="177" fontId="22" fillId="0" borderId="11" xfId="0" applyNumberFormat="1" applyFont="1" applyBorder="1" applyAlignment="1">
      <alignment horizontal="right" vertical="top"/>
    </xf>
    <xf numFmtId="9" fontId="20" fillId="0" borderId="11" xfId="0" applyNumberFormat="1" applyFont="1" applyBorder="1" applyAlignment="1">
      <alignment horizontal="right"/>
    </xf>
    <xf numFmtId="3" fontId="35" fillId="0" borderId="45" xfId="0" applyNumberFormat="1" applyFont="1" applyBorder="1" applyAlignment="1">
      <alignment horizontal="right" vertical="center"/>
    </xf>
    <xf numFmtId="3" fontId="35" fillId="0" borderId="11" xfId="0" applyNumberFormat="1" applyFont="1" applyBorder="1" applyAlignment="1">
      <alignment horizontal="right" vertical="center"/>
    </xf>
    <xf numFmtId="3" fontId="35" fillId="0" borderId="46" xfId="0" applyNumberFormat="1" applyFont="1" applyBorder="1" applyAlignment="1">
      <alignment horizontal="right" vertical="center"/>
    </xf>
    <xf numFmtId="0" fontId="22" fillId="0" borderId="46" xfId="0" applyFont="1" applyBorder="1" applyAlignment="1">
      <alignment/>
    </xf>
    <xf numFmtId="3" fontId="35" fillId="0" borderId="11" xfId="0" applyNumberFormat="1" applyFont="1" applyBorder="1" applyAlignment="1">
      <alignment horizontal="right" vertical="top"/>
    </xf>
    <xf numFmtId="9" fontId="83" fillId="0" borderId="11" xfId="0" applyNumberFormat="1" applyFont="1" applyBorder="1" applyAlignment="1">
      <alignment horizontal="right" wrapText="1"/>
    </xf>
    <xf numFmtId="0" fontId="33" fillId="0" borderId="0" xfId="0" applyFont="1" applyFill="1" applyBorder="1" applyAlignment="1">
      <alignment/>
    </xf>
    <xf numFmtId="0" fontId="17" fillId="0" borderId="40"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2" fillId="0" borderId="0" xfId="0" applyFont="1" applyAlignment="1">
      <alignment horizontal="center" wrapText="1"/>
    </xf>
    <xf numFmtId="0" fontId="22" fillId="0" borderId="43" xfId="0" applyFont="1" applyFill="1" applyBorder="1" applyAlignment="1">
      <alignment horizontal="right"/>
    </xf>
    <xf numFmtId="9" fontId="2" fillId="0" borderId="0" xfId="77" applyFont="1" applyFill="1" applyBorder="1" applyAlignment="1">
      <alignment horizontal="right"/>
    </xf>
    <xf numFmtId="3" fontId="22" fillId="0" borderId="43" xfId="0" applyNumberFormat="1" applyFont="1" applyFill="1" applyBorder="1" applyAlignment="1">
      <alignment horizontal="right"/>
    </xf>
    <xf numFmtId="9" fontId="2" fillId="0" borderId="0" xfId="77" applyNumberFormat="1" applyFont="1" applyFill="1" applyBorder="1" applyAlignment="1">
      <alignment horizontal="right"/>
    </xf>
    <xf numFmtId="0" fontId="2" fillId="0" borderId="11" xfId="0" applyFont="1" applyBorder="1" applyAlignment="1">
      <alignment horizontal="center" wrapText="1"/>
    </xf>
    <xf numFmtId="3" fontId="22" fillId="0" borderId="45" xfId="0" applyNumberFormat="1" applyFont="1" applyFill="1" applyBorder="1" applyAlignment="1">
      <alignment horizontal="right"/>
    </xf>
    <xf numFmtId="9" fontId="2" fillId="0" borderId="11" xfId="77" applyFont="1" applyFill="1" applyBorder="1" applyAlignment="1">
      <alignment horizontal="right"/>
    </xf>
    <xf numFmtId="3" fontId="35" fillId="0" borderId="45" xfId="0" applyNumberFormat="1" applyFont="1" applyFill="1" applyBorder="1" applyAlignment="1">
      <alignment horizontal="right" vertical="center"/>
    </xf>
    <xf numFmtId="3" fontId="35" fillId="0" borderId="11" xfId="0" applyNumberFormat="1" applyFont="1" applyFill="1" applyBorder="1" applyAlignment="1">
      <alignment horizontal="right" vertical="center"/>
    </xf>
    <xf numFmtId="0" fontId="19" fillId="0" borderId="0" xfId="0" applyFont="1" applyBorder="1" applyAlignment="1">
      <alignment horizontal="left" vertical="center" wrapText="1"/>
    </xf>
    <xf numFmtId="0" fontId="2" fillId="0" borderId="0" xfId="0" applyFont="1" applyAlignment="1">
      <alignment horizontal="left" wrapText="1"/>
    </xf>
    <xf numFmtId="0" fontId="35" fillId="0" borderId="0" xfId="0" applyFont="1" applyBorder="1" applyAlignment="1">
      <alignment vertical="top"/>
    </xf>
    <xf numFmtId="0" fontId="35" fillId="0" borderId="0" xfId="0" applyFont="1" applyAlignment="1">
      <alignment vertical="top"/>
    </xf>
    <xf numFmtId="0" fontId="35" fillId="0" borderId="11" xfId="0" applyFont="1" applyBorder="1" applyAlignment="1">
      <alignment horizontal="center" wrapText="1"/>
    </xf>
    <xf numFmtId="0" fontId="22" fillId="0" borderId="0" xfId="0" applyFont="1" applyAlignment="1">
      <alignment horizontal="center"/>
    </xf>
    <xf numFmtId="0" fontId="38" fillId="0" borderId="0" xfId="0" applyFont="1" applyAlignment="1">
      <alignment/>
    </xf>
    <xf numFmtId="1" fontId="22" fillId="0" borderId="0" xfId="0" applyNumberFormat="1" applyFont="1" applyBorder="1" applyAlignment="1">
      <alignment horizontal="center"/>
    </xf>
    <xf numFmtId="0" fontId="22" fillId="0" borderId="11" xfId="0" applyFont="1" applyBorder="1" applyAlignment="1">
      <alignment horizontal="center"/>
    </xf>
    <xf numFmtId="3" fontId="5" fillId="0" borderId="0" xfId="0" applyNumberFormat="1" applyFont="1" applyAlignment="1">
      <alignment/>
    </xf>
    <xf numFmtId="177" fontId="5" fillId="0" borderId="0" xfId="44" applyNumberFormat="1" applyFont="1" applyAlignment="1">
      <alignment/>
    </xf>
    <xf numFmtId="174" fontId="5" fillId="0" borderId="11" xfId="77" applyNumberFormat="1" applyFont="1" applyFill="1" applyBorder="1" applyAlignment="1">
      <alignment/>
    </xf>
    <xf numFmtId="0" fontId="17" fillId="0" borderId="0" xfId="0" applyFont="1" applyFill="1" applyAlignment="1">
      <alignment/>
    </xf>
    <xf numFmtId="0" fontId="35" fillId="0" borderId="0" xfId="0" applyFont="1" applyFill="1" applyAlignment="1">
      <alignment/>
    </xf>
    <xf numFmtId="0" fontId="35" fillId="0" borderId="0" xfId="0" applyFont="1" applyBorder="1" applyAlignment="1">
      <alignment/>
    </xf>
    <xf numFmtId="0" fontId="35" fillId="0" borderId="12" xfId="0" applyFont="1" applyFill="1" applyBorder="1" applyAlignment="1">
      <alignment horizontal="center" vertical="top" wrapText="1"/>
    </xf>
    <xf numFmtId="0" fontId="35" fillId="0" borderId="12" xfId="0" applyFont="1" applyBorder="1" applyAlignment="1">
      <alignment horizontal="center"/>
    </xf>
    <xf numFmtId="177" fontId="22" fillId="0" borderId="13" xfId="44" applyNumberFormat="1" applyFont="1" applyBorder="1" applyAlignment="1">
      <alignment/>
    </xf>
    <xf numFmtId="177" fontId="22" fillId="0" borderId="0" xfId="44" applyNumberFormat="1" applyFont="1" applyBorder="1" applyAlignment="1">
      <alignment/>
    </xf>
    <xf numFmtId="177" fontId="22" fillId="0" borderId="11" xfId="44" applyNumberFormat="1" applyFont="1" applyBorder="1" applyAlignment="1">
      <alignment/>
    </xf>
    <xf numFmtId="177" fontId="20" fillId="0" borderId="13" xfId="44" applyNumberFormat="1" applyFont="1" applyBorder="1" applyAlignment="1">
      <alignment/>
    </xf>
    <xf numFmtId="0" fontId="2" fillId="0" borderId="0" xfId="0" applyFont="1" applyAlignment="1">
      <alignment/>
    </xf>
    <xf numFmtId="0" fontId="33" fillId="0" borderId="0" xfId="0" applyFont="1" applyAlignment="1">
      <alignment horizontal="right"/>
    </xf>
    <xf numFmtId="9" fontId="22" fillId="0" borderId="12" xfId="77" applyFont="1" applyBorder="1" applyAlignment="1">
      <alignment/>
    </xf>
    <xf numFmtId="9" fontId="0" fillId="0" borderId="0" xfId="65" applyNumberFormat="1">
      <alignment/>
      <protection/>
    </xf>
    <xf numFmtId="0" fontId="33" fillId="0" borderId="0" xfId="65" applyFont="1">
      <alignment/>
      <protection/>
    </xf>
    <xf numFmtId="0" fontId="22" fillId="0" borderId="0" xfId="0" applyFont="1" applyAlignment="1">
      <alignment horizontal="justify" vertical="top" wrapText="1"/>
    </xf>
    <xf numFmtId="0" fontId="35" fillId="0" borderId="0" xfId="0" applyFont="1" applyAlignment="1">
      <alignment horizontal="justify" vertical="top" wrapText="1"/>
    </xf>
    <xf numFmtId="0" fontId="22" fillId="0" borderId="0" xfId="0" applyFont="1" applyAlignment="1">
      <alignment horizontal="justify" wrapText="1"/>
    </xf>
    <xf numFmtId="0" fontId="22" fillId="0" borderId="11" xfId="0" applyFont="1" applyBorder="1" applyAlignment="1">
      <alignment horizontal="justify" vertical="top" wrapText="1"/>
    </xf>
    <xf numFmtId="1" fontId="35" fillId="0" borderId="11" xfId="0" applyNumberFormat="1" applyFont="1" applyFill="1" applyBorder="1" applyAlignment="1">
      <alignment/>
    </xf>
    <xf numFmtId="0" fontId="20" fillId="0" borderId="0" xfId="0" applyFont="1" applyBorder="1" applyAlignment="1">
      <alignment horizontal="justify" vertical="top" wrapText="1"/>
    </xf>
    <xf numFmtId="3" fontId="83" fillId="0" borderId="0" xfId="0" applyNumberFormat="1" applyFont="1" applyBorder="1" applyAlignment="1">
      <alignment horizontal="right"/>
    </xf>
    <xf numFmtId="3" fontId="20" fillId="0" borderId="0" xfId="0" applyNumberFormat="1" applyFont="1" applyBorder="1" applyAlignment="1">
      <alignment/>
    </xf>
    <xf numFmtId="0" fontId="22" fillId="0" borderId="0" xfId="0" applyFont="1" applyBorder="1" applyAlignment="1">
      <alignment/>
    </xf>
    <xf numFmtId="0" fontId="33" fillId="0" borderId="0" xfId="0" applyFont="1" applyAlignment="1">
      <alignment horizontal="center"/>
    </xf>
    <xf numFmtId="9" fontId="5" fillId="0" borderId="0" xfId="0" applyNumberFormat="1" applyFont="1" applyAlignment="1">
      <alignment/>
    </xf>
    <xf numFmtId="9" fontId="20" fillId="0" borderId="0" xfId="77" applyFont="1" applyBorder="1" applyAlignment="1">
      <alignment/>
    </xf>
    <xf numFmtId="9" fontId="14" fillId="0" borderId="0" xfId="77" applyFont="1" applyBorder="1" applyAlignment="1">
      <alignment horizontal="center" vertical="top"/>
    </xf>
    <xf numFmtId="0" fontId="38" fillId="0" borderId="0" xfId="0" applyFont="1" applyAlignment="1">
      <alignment/>
    </xf>
    <xf numFmtId="0" fontId="33" fillId="0" borderId="0" xfId="0" applyFont="1" applyAlignment="1">
      <alignment/>
    </xf>
    <xf numFmtId="3" fontId="22" fillId="0" borderId="0" xfId="0" applyNumberFormat="1" applyFont="1" applyAlignment="1">
      <alignment/>
    </xf>
    <xf numFmtId="3" fontId="22" fillId="0" borderId="11" xfId="0" applyNumberFormat="1" applyFont="1" applyFill="1" applyBorder="1" applyAlignment="1">
      <alignment/>
    </xf>
    <xf numFmtId="0" fontId="22" fillId="0" borderId="0" xfId="0" applyFont="1" applyAlignment="1">
      <alignment/>
    </xf>
    <xf numFmtId="1" fontId="22" fillId="0" borderId="0" xfId="0" applyNumberFormat="1" applyFont="1" applyBorder="1" applyAlignment="1">
      <alignment horizontal="right"/>
    </xf>
    <xf numFmtId="177" fontId="20" fillId="0" borderId="0" xfId="44" applyNumberFormat="1" applyFont="1" applyBorder="1" applyAlignment="1">
      <alignment/>
    </xf>
    <xf numFmtId="177" fontId="20" fillId="0" borderId="0" xfId="44" applyNumberFormat="1" applyFont="1" applyAlignment="1">
      <alignment/>
    </xf>
    <xf numFmtId="9" fontId="22" fillId="0" borderId="0" xfId="77" applyFont="1" applyAlignment="1">
      <alignment/>
    </xf>
    <xf numFmtId="0" fontId="25" fillId="0" borderId="0" xfId="0" applyFont="1" applyBorder="1" applyAlignment="1">
      <alignment/>
    </xf>
    <xf numFmtId="0" fontId="35" fillId="0" borderId="0" xfId="0" applyFont="1" applyBorder="1" applyAlignment="1">
      <alignment horizontal="justify" vertical="top" wrapText="1"/>
    </xf>
    <xf numFmtId="0" fontId="35" fillId="0" borderId="11" xfId="0" applyFont="1" applyFill="1" applyBorder="1" applyAlignment="1">
      <alignment horizontal="justify" vertical="top"/>
    </xf>
    <xf numFmtId="0" fontId="22" fillId="0" borderId="0" xfId="0" applyFont="1" applyFill="1" applyAlignment="1">
      <alignment horizontal="justify" vertical="top" wrapText="1"/>
    </xf>
    <xf numFmtId="0" fontId="22" fillId="0" borderId="0" xfId="77" applyNumberFormat="1" applyFont="1" applyAlignment="1">
      <alignment/>
    </xf>
    <xf numFmtId="0" fontId="22" fillId="0" borderId="0" xfId="0" applyFont="1" applyFill="1" applyAlignment="1">
      <alignment horizontal="right" vertical="top"/>
    </xf>
    <xf numFmtId="0" fontId="22" fillId="0" borderId="0" xfId="0" applyFont="1" applyFill="1" applyAlignment="1">
      <alignment horizontal="right" vertical="top" wrapText="1"/>
    </xf>
    <xf numFmtId="0" fontId="22" fillId="0" borderId="0" xfId="0" applyFont="1" applyFill="1" applyAlignment="1">
      <alignment/>
    </xf>
    <xf numFmtId="1" fontId="22" fillId="0" borderId="0" xfId="0" applyNumberFormat="1" applyFont="1" applyFill="1" applyAlignment="1">
      <alignment horizontal="right" vertical="top"/>
    </xf>
    <xf numFmtId="1" fontId="22" fillId="0" borderId="0" xfId="0" applyNumberFormat="1" applyFont="1" applyFill="1" applyAlignment="1">
      <alignment horizontal="right" vertical="top" wrapText="1"/>
    </xf>
    <xf numFmtId="1" fontId="22" fillId="0" borderId="0" xfId="0" applyNumberFormat="1" applyFont="1" applyFill="1" applyAlignment="1">
      <alignment/>
    </xf>
    <xf numFmtId="0" fontId="22" fillId="0" borderId="11" xfId="0" applyFont="1" applyFill="1" applyBorder="1" applyAlignment="1">
      <alignment horizontal="justify" vertical="top" wrapText="1"/>
    </xf>
    <xf numFmtId="0" fontId="22" fillId="0" borderId="11" xfId="0" applyFont="1" applyFill="1" applyBorder="1" applyAlignment="1">
      <alignment horizontal="right" vertical="top"/>
    </xf>
    <xf numFmtId="0" fontId="22" fillId="0" borderId="11" xfId="0" applyFont="1" applyFill="1" applyBorder="1" applyAlignment="1">
      <alignment horizontal="right" vertical="top" wrapText="1"/>
    </xf>
    <xf numFmtId="0" fontId="19" fillId="0" borderId="0" xfId="0" applyFont="1" applyAlignment="1">
      <alignment/>
    </xf>
    <xf numFmtId="9" fontId="19" fillId="0" borderId="0" xfId="77" applyFont="1" applyAlignment="1">
      <alignment/>
    </xf>
    <xf numFmtId="9" fontId="19" fillId="0" borderId="0" xfId="77" applyFont="1" applyAlignment="1">
      <alignment/>
    </xf>
    <xf numFmtId="9" fontId="19" fillId="0" borderId="0" xfId="77" applyFont="1" applyFill="1" applyAlignment="1">
      <alignment/>
    </xf>
    <xf numFmtId="9" fontId="19" fillId="0" borderId="0" xfId="77" applyFont="1" applyFill="1" applyAlignment="1">
      <alignment/>
    </xf>
    <xf numFmtId="9" fontId="19" fillId="0" borderId="0" xfId="0" applyNumberFormat="1" applyFont="1" applyAlignment="1">
      <alignment/>
    </xf>
    <xf numFmtId="0" fontId="2" fillId="0" borderId="0" xfId="0" applyFont="1" applyAlignment="1">
      <alignment/>
    </xf>
    <xf numFmtId="9" fontId="2" fillId="0" borderId="0" xfId="77" applyFont="1" applyAlignment="1">
      <alignment/>
    </xf>
    <xf numFmtId="0" fontId="2" fillId="0" borderId="0" xfId="0" applyNumberFormat="1" applyFont="1" applyAlignment="1">
      <alignment/>
    </xf>
    <xf numFmtId="0" fontId="22" fillId="0" borderId="0" xfId="0" applyNumberFormat="1" applyFont="1" applyFill="1" applyAlignment="1">
      <alignment/>
    </xf>
    <xf numFmtId="0" fontId="20" fillId="0" borderId="0" xfId="0" applyFont="1" applyFill="1" applyAlignment="1">
      <alignment horizontal="right"/>
    </xf>
    <xf numFmtId="9" fontId="19" fillId="0" borderId="0" xfId="0" applyNumberFormat="1" applyFont="1" applyBorder="1" applyAlignment="1">
      <alignment/>
    </xf>
    <xf numFmtId="9" fontId="19" fillId="0" borderId="0" xfId="0" applyNumberFormat="1" applyFont="1" applyAlignment="1">
      <alignment/>
    </xf>
    <xf numFmtId="0" fontId="16" fillId="0" borderId="0" xfId="0" applyFont="1" applyAlignment="1">
      <alignment horizontal="left" vertical="top" wrapText="1"/>
    </xf>
    <xf numFmtId="10" fontId="5" fillId="0" borderId="0" xfId="0" applyNumberFormat="1" applyFont="1" applyAlignment="1">
      <alignment/>
    </xf>
    <xf numFmtId="9" fontId="4" fillId="0" borderId="0" xfId="77" applyFont="1" applyBorder="1" applyAlignment="1">
      <alignment horizontal="center"/>
    </xf>
    <xf numFmtId="9" fontId="5" fillId="0" borderId="0" xfId="77" applyFont="1" applyBorder="1" applyAlignment="1">
      <alignment horizontal="center"/>
    </xf>
    <xf numFmtId="0" fontId="4" fillId="0" borderId="0" xfId="0" applyNumberFormat="1" applyFont="1" applyBorder="1" applyAlignment="1">
      <alignment horizontal="center"/>
    </xf>
    <xf numFmtId="174" fontId="5" fillId="0" borderId="11" xfId="77" applyNumberFormat="1" applyFont="1" applyBorder="1" applyAlignment="1">
      <alignment/>
    </xf>
    <xf numFmtId="0" fontId="5" fillId="0" borderId="0" xfId="0" applyFont="1" applyBorder="1" applyAlignment="1">
      <alignment/>
    </xf>
    <xf numFmtId="10" fontId="5" fillId="0" borderId="0" xfId="0" applyNumberFormat="1" applyFont="1" applyBorder="1" applyAlignment="1">
      <alignment/>
    </xf>
    <xf numFmtId="0" fontId="26" fillId="0" borderId="0" xfId="0" applyFont="1" applyBorder="1" applyAlignment="1">
      <alignment/>
    </xf>
    <xf numFmtId="0" fontId="26" fillId="0" borderId="0" xfId="65" applyFont="1" applyBorder="1">
      <alignment/>
      <protection/>
    </xf>
    <xf numFmtId="0" fontId="1" fillId="0" borderId="47" xfId="67" applyFont="1" applyBorder="1" applyAlignment="1">
      <alignment horizontal="center" vertical="center" wrapText="1"/>
      <protection/>
    </xf>
    <xf numFmtId="0" fontId="1" fillId="0" borderId="47" xfId="67" applyFont="1" applyFill="1" applyBorder="1" applyAlignment="1">
      <alignment horizontal="center" vertical="center" wrapText="1"/>
      <protection/>
    </xf>
    <xf numFmtId="0" fontId="12" fillId="0" borderId="12" xfId="0" applyFont="1" applyBorder="1" applyAlignment="1">
      <alignment vertical="center"/>
    </xf>
    <xf numFmtId="0" fontId="35" fillId="0" borderId="12" xfId="0" applyFont="1" applyFill="1" applyBorder="1" applyAlignment="1">
      <alignment horizontal="center" vertical="center" wrapText="1"/>
    </xf>
    <xf numFmtId="0" fontId="35" fillId="0" borderId="12" xfId="0" applyFont="1" applyFill="1" applyBorder="1" applyAlignment="1">
      <alignment horizontal="center" vertical="center"/>
    </xf>
    <xf numFmtId="0" fontId="35" fillId="0" borderId="12" xfId="0" applyFont="1" applyBorder="1" applyAlignment="1">
      <alignment horizontal="center" vertical="center" wrapText="1"/>
    </xf>
    <xf numFmtId="0" fontId="35" fillId="0" borderId="12" xfId="0" applyFont="1" applyBorder="1" applyAlignment="1">
      <alignment horizontal="center" vertical="center"/>
    </xf>
    <xf numFmtId="0" fontId="0" fillId="0" borderId="0" xfId="0" applyAlignment="1">
      <alignment vertical="center"/>
    </xf>
    <xf numFmtId="0" fontId="12" fillId="0"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35" fillId="0" borderId="11" xfId="0" applyFont="1" applyFill="1" applyBorder="1" applyAlignment="1">
      <alignment horizontal="justify" vertical="top" wrapText="1"/>
    </xf>
    <xf numFmtId="0" fontId="35" fillId="0" borderId="11" xfId="0" applyFont="1" applyFill="1" applyBorder="1" applyAlignment="1">
      <alignment horizontal="center" vertical="center" wrapText="1"/>
    </xf>
    <xf numFmtId="0" fontId="12" fillId="0" borderId="23" xfId="0" applyFont="1" applyBorder="1" applyAlignment="1">
      <alignment horizontal="center"/>
    </xf>
    <xf numFmtId="0" fontId="12" fillId="0" borderId="23" xfId="0" applyFont="1" applyFill="1" applyBorder="1" applyAlignment="1">
      <alignment horizontal="center"/>
    </xf>
    <xf numFmtId="2" fontId="1" fillId="0" borderId="2" xfId="0" applyNumberFormat="1" applyFont="1" applyBorder="1" applyAlignment="1">
      <alignment horizontal="center" wrapText="1"/>
    </xf>
    <xf numFmtId="2" fontId="1" fillId="0" borderId="0" xfId="0" applyNumberFormat="1" applyFont="1" applyAlignment="1">
      <alignment horizontal="right"/>
    </xf>
    <xf numFmtId="2" fontId="1" fillId="0" borderId="38" xfId="0" applyNumberFormat="1" applyFont="1" applyBorder="1" applyAlignment="1">
      <alignment horizontal="right"/>
    </xf>
    <xf numFmtId="2" fontId="1" fillId="0" borderId="39" xfId="0" applyNumberFormat="1" applyFont="1" applyBorder="1" applyAlignment="1">
      <alignment horizontal="right"/>
    </xf>
    <xf numFmtId="177" fontId="12" fillId="0" borderId="48" xfId="44" applyNumberFormat="1" applyFont="1" applyFill="1" applyBorder="1" applyAlignment="1">
      <alignment horizontal="right" vertical="top"/>
    </xf>
    <xf numFmtId="0" fontId="0" fillId="0" borderId="0" xfId="0" applyBorder="1" applyAlignment="1">
      <alignment/>
    </xf>
    <xf numFmtId="0" fontId="17" fillId="0" borderId="49" xfId="67" applyFont="1" applyBorder="1" applyAlignment="1">
      <alignment vertical="center"/>
      <protection/>
    </xf>
    <xf numFmtId="0" fontId="1" fillId="0" borderId="50" xfId="67" applyFont="1" applyBorder="1" applyAlignment="1">
      <alignment horizontal="center" vertical="center" wrapText="1"/>
      <protection/>
    </xf>
    <xf numFmtId="0" fontId="4" fillId="0" borderId="0" xfId="0" applyFont="1" applyBorder="1" applyAlignment="1">
      <alignment/>
    </xf>
    <xf numFmtId="0" fontId="4" fillId="0" borderId="0" xfId="0" applyFont="1" applyAlignment="1">
      <alignment horizontal="left" vertical="center"/>
    </xf>
    <xf numFmtId="0" fontId="4" fillId="0" borderId="0" xfId="0" applyFont="1" applyFill="1" applyAlignment="1">
      <alignment horizontal="left" vertical="center"/>
    </xf>
    <xf numFmtId="0" fontId="4" fillId="0" borderId="11" xfId="0" applyFont="1" applyBorder="1" applyAlignment="1">
      <alignment horizontal="center" vertical="top" wrapText="1"/>
    </xf>
    <xf numFmtId="0" fontId="4" fillId="0" borderId="0" xfId="0" applyFont="1" applyAlignment="1">
      <alignment horizontal="left" vertical="center"/>
    </xf>
    <xf numFmtId="0" fontId="1" fillId="0" borderId="0" xfId="0" applyFont="1" applyAlignment="1">
      <alignment/>
    </xf>
    <xf numFmtId="0" fontId="5" fillId="0" borderId="0" xfId="0" applyFont="1" applyBorder="1" applyAlignment="1">
      <alignment/>
    </xf>
    <xf numFmtId="0" fontId="5" fillId="0" borderId="0" xfId="0" applyFont="1" applyAlignment="1">
      <alignment/>
    </xf>
    <xf numFmtId="0" fontId="5" fillId="0" borderId="0" xfId="0" applyFont="1" applyBorder="1" applyAlignment="1">
      <alignment/>
    </xf>
    <xf numFmtId="0" fontId="35" fillId="0" borderId="2" xfId="66" applyFont="1" applyBorder="1" applyAlignment="1">
      <alignment horizontal="center" vertical="center" wrapText="1"/>
      <protection/>
    </xf>
    <xf numFmtId="0" fontId="5" fillId="0" borderId="0" xfId="0" applyFont="1" applyFill="1" applyAlignment="1">
      <alignment/>
    </xf>
    <xf numFmtId="0" fontId="22" fillId="23" borderId="0" xfId="77" applyNumberFormat="1" applyFont="1" applyFill="1" applyAlignment="1">
      <alignment/>
    </xf>
    <xf numFmtId="0" fontId="22" fillId="23" borderId="11" xfId="0" applyFont="1" applyFill="1" applyBorder="1" applyAlignment="1">
      <alignment horizontal="right" vertical="top" wrapText="1"/>
    </xf>
    <xf numFmtId="0" fontId="26" fillId="0" borderId="0" xfId="0" applyFont="1" applyFill="1" applyAlignment="1">
      <alignment/>
    </xf>
    <xf numFmtId="0" fontId="1" fillId="0" borderId="0" xfId="0" applyFont="1" applyAlignment="1">
      <alignment wrapText="1"/>
    </xf>
    <xf numFmtId="0" fontId="22" fillId="0" borderId="2" xfId="66" applyFont="1" applyBorder="1" applyAlignment="1">
      <alignment horizontal="center" vertical="center"/>
      <protection/>
    </xf>
    <xf numFmtId="0" fontId="7" fillId="0" borderId="0" xfId="0" applyFont="1" applyBorder="1" applyAlignment="1">
      <alignment horizontal="center" wrapText="1"/>
    </xf>
    <xf numFmtId="0" fontId="12" fillId="0" borderId="2" xfId="66" applyFont="1" applyBorder="1" applyAlignment="1">
      <alignment horizontal="center" wrapText="1"/>
      <protection/>
    </xf>
    <xf numFmtId="0" fontId="38" fillId="0" borderId="11" xfId="0" applyFont="1" applyBorder="1" applyAlignment="1">
      <alignment horizontal="center"/>
    </xf>
    <xf numFmtId="0" fontId="26" fillId="0" borderId="0" xfId="0" applyFont="1" applyFill="1" applyAlignment="1">
      <alignment horizontal="left" vertical="top" wrapText="1"/>
    </xf>
    <xf numFmtId="0" fontId="24" fillId="0" borderId="0" xfId="0" applyFont="1" applyAlignment="1">
      <alignment horizontal="left" wrapText="1"/>
    </xf>
    <xf numFmtId="0" fontId="1" fillId="0" borderId="0" xfId="0" applyFont="1" applyAlignment="1">
      <alignment wrapText="1"/>
    </xf>
    <xf numFmtId="0" fontId="77" fillId="0" borderId="0" xfId="0" applyFont="1" applyAlignment="1">
      <alignment wrapText="1"/>
    </xf>
    <xf numFmtId="0" fontId="17" fillId="0" borderId="30" xfId="0" applyFont="1" applyBorder="1" applyAlignment="1">
      <alignment horizontal="center"/>
    </xf>
    <xf numFmtId="0" fontId="17" fillId="0" borderId="11" xfId="0" applyFont="1" applyBorder="1" applyAlignment="1">
      <alignment horizontal="center"/>
    </xf>
    <xf numFmtId="0" fontId="38" fillId="0" borderId="31" xfId="0" applyFont="1" applyBorder="1" applyAlignment="1">
      <alignment horizontal="center"/>
    </xf>
    <xf numFmtId="0" fontId="3" fillId="0" borderId="0" xfId="69" applyFont="1" applyBorder="1" applyAlignment="1">
      <alignment horizontal="center" vertical="center" wrapText="1"/>
      <protection/>
    </xf>
    <xf numFmtId="0" fontId="2" fillId="0" borderId="0" xfId="69" applyFont="1" applyBorder="1" applyAlignment="1">
      <alignment horizontal="center" vertical="center"/>
      <protection/>
    </xf>
    <xf numFmtId="0" fontId="2" fillId="0" borderId="0" xfId="69" applyBorder="1" applyAlignment="1">
      <alignment horizontal="center" vertical="center" wrapText="1"/>
      <protection/>
    </xf>
    <xf numFmtId="0" fontId="27" fillId="0" borderId="0" xfId="0" applyFont="1" applyAlignment="1">
      <alignment wrapText="1"/>
    </xf>
    <xf numFmtId="0" fontId="0" fillId="0" borderId="0" xfId="0" applyAlignment="1">
      <alignment wrapText="1"/>
    </xf>
    <xf numFmtId="0" fontId="1" fillId="0" borderId="0" xfId="69" applyFont="1" applyBorder="1" applyAlignment="1">
      <alignment horizontal="left" vertical="top" wrapText="1"/>
      <protection/>
    </xf>
    <xf numFmtId="0" fontId="0" fillId="0" borderId="0" xfId="0" applyFont="1" applyAlignment="1">
      <alignment wrapText="1"/>
    </xf>
    <xf numFmtId="0" fontId="19" fillId="0" borderId="0" xfId="0" applyFont="1" applyAlignment="1">
      <alignment wrapText="1"/>
    </xf>
    <xf numFmtId="0" fontId="25" fillId="0" borderId="0" xfId="0" applyFont="1" applyBorder="1" applyAlignment="1">
      <alignment horizontal="left" wrapText="1"/>
    </xf>
    <xf numFmtId="0" fontId="74" fillId="0" borderId="0" xfId="0" applyFont="1" applyAlignment="1">
      <alignment wrapText="1"/>
    </xf>
    <xf numFmtId="0" fontId="16" fillId="0" borderId="0" xfId="0" applyFont="1" applyAlignment="1">
      <alignment horizontal="left" vertical="top" wrapText="1"/>
    </xf>
    <xf numFmtId="0" fontId="35" fillId="0" borderId="11" xfId="0" applyFont="1" applyBorder="1" applyAlignment="1">
      <alignment horizontal="center"/>
    </xf>
    <xf numFmtId="0" fontId="12" fillId="0" borderId="2" xfId="0" applyFont="1" applyBorder="1" applyAlignment="1">
      <alignment wrapText="1"/>
    </xf>
    <xf numFmtId="0" fontId="7" fillId="0" borderId="51" xfId="0" applyFont="1" applyBorder="1" applyAlignment="1">
      <alignment horizontal="center" wrapText="1"/>
    </xf>
    <xf numFmtId="0" fontId="22" fillId="0" borderId="52" xfId="67" applyFont="1" applyBorder="1" applyAlignment="1">
      <alignment horizontal="center" vertical="center"/>
      <protection/>
    </xf>
    <xf numFmtId="0" fontId="22" fillId="0" borderId="53" xfId="67" applyFont="1" applyBorder="1" applyAlignment="1">
      <alignment horizontal="center" vertical="center"/>
      <protection/>
    </xf>
    <xf numFmtId="0" fontId="12" fillId="0" borderId="54" xfId="67" applyFont="1" applyBorder="1" applyAlignment="1">
      <alignment horizontal="center" wrapText="1"/>
      <protection/>
    </xf>
    <xf numFmtId="0" fontId="12" fillId="0" borderId="55" xfId="67" applyFont="1" applyBorder="1" applyAlignment="1">
      <alignment horizontal="center" wrapText="1"/>
      <protection/>
    </xf>
    <xf numFmtId="0" fontId="12" fillId="0" borderId="56" xfId="67" applyFont="1" applyBorder="1" applyAlignment="1">
      <alignment horizontal="center" wrapText="1"/>
      <protection/>
    </xf>
    <xf numFmtId="0" fontId="12" fillId="0" borderId="57" xfId="67" applyFont="1" applyBorder="1" applyAlignment="1">
      <alignment horizontal="center" wrapText="1"/>
      <protection/>
    </xf>
    <xf numFmtId="0" fontId="7" fillId="0" borderId="0" xfId="0" applyFont="1" applyBorder="1" applyAlignment="1">
      <alignment horizontal="center" wrapText="1"/>
    </xf>
    <xf numFmtId="0" fontId="2" fillId="0" borderId="58" xfId="67" applyFont="1" applyBorder="1" applyAlignment="1">
      <alignment horizontal="center" vertical="center"/>
      <protection/>
    </xf>
    <xf numFmtId="0" fontId="12" fillId="0" borderId="59" xfId="67" applyFont="1" applyBorder="1" applyAlignment="1">
      <alignment horizontal="center" wrapText="1"/>
      <protection/>
    </xf>
    <xf numFmtId="0" fontId="17" fillId="0" borderId="35" xfId="67" applyFont="1" applyBorder="1" applyAlignment="1">
      <alignment horizontal="center" vertical="center" wrapText="1"/>
      <protection/>
    </xf>
    <xf numFmtId="0" fontId="7" fillId="0" borderId="36" xfId="0" applyFont="1" applyBorder="1" applyAlignment="1">
      <alignment wrapText="1"/>
    </xf>
    <xf numFmtId="0" fontId="12" fillId="0" borderId="60" xfId="67" applyFont="1" applyBorder="1" applyAlignment="1">
      <alignment horizontal="center" wrapText="1"/>
      <protection/>
    </xf>
    <xf numFmtId="0" fontId="7" fillId="0" borderId="35" xfId="0" applyFont="1" applyBorder="1" applyAlignment="1">
      <alignment wrapText="1"/>
    </xf>
    <xf numFmtId="0" fontId="26" fillId="0" borderId="0" xfId="0" applyFont="1" applyAlignment="1">
      <alignment horizontal="left" vertical="top" wrapText="1"/>
    </xf>
    <xf numFmtId="0" fontId="0" fillId="0" borderId="0" xfId="0" applyFont="1" applyAlignment="1">
      <alignment wrapText="1"/>
    </xf>
    <xf numFmtId="0" fontId="26" fillId="0" borderId="0" xfId="0" applyFont="1" applyAlignment="1">
      <alignment horizontal="left" vertical="top"/>
    </xf>
    <xf numFmtId="0" fontId="17" fillId="0" borderId="32" xfId="0" applyFont="1" applyBorder="1" applyAlignment="1">
      <alignment horizontal="center" vertical="center" wrapText="1"/>
    </xf>
    <xf numFmtId="0" fontId="2" fillId="0" borderId="32" xfId="0" applyFont="1" applyBorder="1" applyAlignment="1">
      <alignment horizontal="center" vertical="center" wrapText="1"/>
    </xf>
    <xf numFmtId="0" fontId="17" fillId="0" borderId="0" xfId="0" applyFont="1" applyBorder="1" applyAlignment="1">
      <alignment horizontal="center" vertical="center" wrapText="1"/>
    </xf>
    <xf numFmtId="0" fontId="2" fillId="0" borderId="0" xfId="0" applyFont="1" applyAlignment="1">
      <alignment horizontal="center" vertical="center" wrapText="1"/>
    </xf>
    <xf numFmtId="0" fontId="26" fillId="0" borderId="0" xfId="0" applyFont="1" applyAlignment="1">
      <alignment horizontal="left"/>
    </xf>
    <xf numFmtId="0" fontId="26" fillId="0" borderId="0" xfId="0" applyFont="1" applyAlignment="1">
      <alignment wrapText="1"/>
    </xf>
    <xf numFmtId="0" fontId="87" fillId="0" borderId="0" xfId="0" applyFont="1" applyAlignment="1">
      <alignment wrapText="1"/>
    </xf>
    <xf numFmtId="0" fontId="16" fillId="0" borderId="0" xfId="0" applyFont="1" applyAlignment="1">
      <alignment horizontal="left" vertical="top"/>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11" xfId="0" applyFont="1" applyBorder="1" applyAlignment="1">
      <alignment horizontal="center" vertical="center" wrapText="1"/>
    </xf>
    <xf numFmtId="187" fontId="1" fillId="0" borderId="13" xfId="0" applyNumberFormat="1" applyFont="1" applyBorder="1" applyAlignment="1">
      <alignment horizontal="center"/>
    </xf>
    <xf numFmtId="187" fontId="1" fillId="0" borderId="11" xfId="0" applyNumberFormat="1" applyFont="1" applyBorder="1" applyAlignment="1">
      <alignment horizontal="center"/>
    </xf>
    <xf numFmtId="187" fontId="1" fillId="0" borderId="0" xfId="0" applyNumberFormat="1" applyFont="1" applyBorder="1" applyAlignment="1">
      <alignment horizontal="center"/>
    </xf>
    <xf numFmtId="0" fontId="35" fillId="0" borderId="11" xfId="0" applyFont="1" applyBorder="1" applyAlignment="1">
      <alignment horizontal="center" vertical="center" wrapText="1"/>
    </xf>
    <xf numFmtId="0" fontId="35" fillId="0" borderId="0" xfId="0" applyFont="1" applyBorder="1" applyAlignment="1">
      <alignment horizontal="center" vertical="top" wrapText="1"/>
    </xf>
    <xf numFmtId="0" fontId="38" fillId="0" borderId="0" xfId="0" applyFont="1" applyAlignment="1">
      <alignment wrapText="1"/>
    </xf>
    <xf numFmtId="0" fontId="17" fillId="0" borderId="11" xfId="0" applyFont="1" applyBorder="1" applyAlignment="1">
      <alignment horizontal="center" vertical="center" wrapText="1"/>
    </xf>
    <xf numFmtId="0" fontId="17" fillId="0" borderId="11" xfId="0" applyFont="1" applyFill="1" applyBorder="1" applyAlignment="1">
      <alignment horizontal="center" vertical="center" wrapText="1"/>
    </xf>
    <xf numFmtId="0" fontId="24" fillId="0" borderId="0" xfId="0" applyFont="1" applyAlignment="1">
      <alignment horizontal="center" wrapText="1"/>
    </xf>
    <xf numFmtId="0" fontId="35" fillId="0" borderId="11" xfId="0" applyFont="1" applyFill="1" applyBorder="1" applyAlignment="1">
      <alignment horizontal="center" vertical="center" wrapText="1"/>
    </xf>
    <xf numFmtId="0" fontId="1" fillId="0" borderId="0" xfId="65" applyFont="1" applyBorder="1" applyAlignment="1">
      <alignment wrapText="1"/>
      <protection/>
    </xf>
    <xf numFmtId="0" fontId="35" fillId="0" borderId="23" xfId="65" applyFont="1" applyBorder="1" applyAlignment="1">
      <alignment horizontal="center"/>
      <protection/>
    </xf>
    <xf numFmtId="0" fontId="1" fillId="0" borderId="0" xfId="65" applyFont="1" applyAlignment="1">
      <alignment wrapText="1"/>
      <protection/>
    </xf>
    <xf numFmtId="0" fontId="77" fillId="0" borderId="0" xfId="65" applyFont="1" applyAlignment="1">
      <alignment wrapText="1"/>
      <protection/>
    </xf>
    <xf numFmtId="0" fontId="35" fillId="0" borderId="11" xfId="65" applyFont="1" applyBorder="1" applyAlignment="1">
      <alignment horizontal="center" vertical="center" wrapText="1"/>
      <protection/>
    </xf>
    <xf numFmtId="0" fontId="24" fillId="0" borderId="0" xfId="65" applyFont="1" applyAlignment="1">
      <alignment horizontal="center" wrapText="1"/>
      <protection/>
    </xf>
    <xf numFmtId="0" fontId="24" fillId="0" borderId="0" xfId="0" applyFont="1" applyBorder="1" applyAlignment="1">
      <alignment horizontal="center" wrapText="1"/>
    </xf>
    <xf numFmtId="0" fontId="1" fillId="0" borderId="0" xfId="0" applyFont="1" applyBorder="1" applyAlignment="1">
      <alignment horizontal="left" vertical="top" wrapText="1"/>
    </xf>
    <xf numFmtId="0" fontId="35" fillId="0" borderId="23" xfId="0" applyFont="1" applyBorder="1" applyAlignment="1">
      <alignment horizontal="center"/>
    </xf>
    <xf numFmtId="0" fontId="1" fillId="0" borderId="23" xfId="0" applyFont="1" applyBorder="1" applyAlignment="1">
      <alignment horizontal="center"/>
    </xf>
    <xf numFmtId="0" fontId="35" fillId="0" borderId="23" xfId="0" applyFont="1" applyBorder="1" applyAlignment="1">
      <alignment horizontal="center" wrapText="1"/>
    </xf>
    <xf numFmtId="0" fontId="22" fillId="0" borderId="0" xfId="0" applyFont="1" applyBorder="1" applyAlignment="1">
      <alignment vertical="center" wrapText="1"/>
    </xf>
    <xf numFmtId="0" fontId="1" fillId="0" borderId="23" xfId="0" applyFont="1" applyBorder="1" applyAlignment="1">
      <alignment horizontal="center" wrapText="1"/>
    </xf>
    <xf numFmtId="0" fontId="1" fillId="0" borderId="0" xfId="65" applyFont="1" applyBorder="1" applyAlignment="1">
      <alignment wrapText="1"/>
      <protection/>
    </xf>
    <xf numFmtId="0" fontId="1" fillId="0" borderId="0" xfId="0" applyFont="1" applyAlignment="1">
      <alignment wrapText="1"/>
    </xf>
    <xf numFmtId="0" fontId="22" fillId="0" borderId="11" xfId="0" applyFont="1" applyBorder="1" applyAlignment="1">
      <alignment horizontal="center" vertical="center" wrapText="1"/>
    </xf>
    <xf numFmtId="0" fontId="12" fillId="0" borderId="0" xfId="0" applyFont="1" applyAlignment="1">
      <alignment horizontal="center" wrapText="1"/>
    </xf>
    <xf numFmtId="0" fontId="22" fillId="0" borderId="0" xfId="0" applyFont="1" applyAlignment="1">
      <alignment vertical="center" wrapText="1"/>
    </xf>
    <xf numFmtId="0" fontId="26" fillId="0" borderId="0" xfId="0" applyFont="1" applyBorder="1" applyAlignment="1">
      <alignment wrapText="1"/>
    </xf>
    <xf numFmtId="0" fontId="26" fillId="0" borderId="0" xfId="0" applyFont="1" applyBorder="1" applyAlignment="1">
      <alignment wrapText="1"/>
    </xf>
    <xf numFmtId="0" fontId="12" fillId="0" borderId="0" xfId="0" applyFont="1" applyBorder="1" applyAlignment="1">
      <alignment horizontal="justify" vertical="top" wrapText="1"/>
    </xf>
    <xf numFmtId="0" fontId="12" fillId="0"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26" fillId="23" borderId="0" xfId="0" applyFont="1" applyFill="1" applyAlignment="1">
      <alignment wrapText="1"/>
    </xf>
    <xf numFmtId="0" fontId="35" fillId="0" borderId="11" xfId="0" applyFont="1" applyFill="1" applyBorder="1" applyAlignment="1">
      <alignment horizontal="center" vertical="top" wrapText="1"/>
    </xf>
    <xf numFmtId="0" fontId="35" fillId="0" borderId="0" xfId="0" applyFont="1" applyBorder="1" applyAlignment="1">
      <alignment horizontal="justify" vertical="top" wrapText="1"/>
    </xf>
    <xf numFmtId="0" fontId="26" fillId="0" borderId="0" xfId="0" applyFont="1" applyAlignment="1">
      <alignment horizontal="left" wrapText="1"/>
    </xf>
    <xf numFmtId="0" fontId="35" fillId="0" borderId="0" xfId="0" applyNumberFormat="1" applyFont="1" applyFill="1" applyBorder="1" applyAlignment="1">
      <alignment horizontal="center" wrapText="1"/>
    </xf>
    <xf numFmtId="0" fontId="47" fillId="0" borderId="0" xfId="0" applyFont="1" applyFill="1" applyAlignment="1">
      <alignment horizontal="center" wrapText="1"/>
    </xf>
    <xf numFmtId="0" fontId="35" fillId="0" borderId="0" xfId="0" applyNumberFormat="1" applyFont="1" applyFill="1" applyBorder="1" applyAlignment="1">
      <alignment horizontal="center" wrapText="1"/>
    </xf>
    <xf numFmtId="0" fontId="47" fillId="0" borderId="0" xfId="0" applyFont="1" applyFill="1" applyAlignment="1">
      <alignment horizontal="center" wrapText="1"/>
    </xf>
    <xf numFmtId="0" fontId="26" fillId="0" borderId="0" xfId="0" applyFont="1" applyAlignment="1">
      <alignment horizontal="left"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NationName" xfId="41"/>
    <cellStyle name="CellRegionName" xfId="42"/>
    <cellStyle name="Check Cell" xfId="43"/>
    <cellStyle name="Comma" xfId="44"/>
    <cellStyle name="Comma [0]" xfId="45"/>
    <cellStyle name="Comma 2" xfId="46"/>
    <cellStyle name="Comma 2 2" xfId="47"/>
    <cellStyle name="Comma 3"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_Lettings - CORE 2012-13 Stats Release Supporting Tables v4" xfId="60"/>
    <cellStyle name="Input" xfId="61"/>
    <cellStyle name="Linked Cell" xfId="62"/>
    <cellStyle name="Neutral" xfId="63"/>
    <cellStyle name="Normal 2" xfId="64"/>
    <cellStyle name="Normal 3" xfId="65"/>
    <cellStyle name="Normal_Sheet1" xfId="66"/>
    <cellStyle name="Normal_Sheet1_Lettings - CORE 2012-13 Stats Release Supporting Tables v4" xfId="67"/>
    <cellStyle name="Normal_Sheet2" xfId="68"/>
    <cellStyle name="Normal_Table 1a" xfId="69"/>
    <cellStyle name="Normal_Table 2b " xfId="70"/>
    <cellStyle name="Normal_Table 2c&amp;d" xfId="71"/>
    <cellStyle name="Normal_Table 2f" xfId="72"/>
    <cellStyle name="Normal_Table 3a, Figure 3a" xfId="73"/>
    <cellStyle name="Normal_Table 3f (2)_Revised table 3a to 3f 2012-13 Stats Release Supporting Tables" xfId="74"/>
    <cellStyle name="Note" xfId="75"/>
    <cellStyle name="Output" xfId="76"/>
    <cellStyle name="Percent" xfId="77"/>
    <cellStyle name="Percent 2" xfId="78"/>
    <cellStyle name="Percent 2 2" xfId="79"/>
    <cellStyle name="Percent 3" xfId="80"/>
    <cellStyle name="Title" xfId="81"/>
    <cellStyle name="Total" xfId="82"/>
    <cellStyle name="Warning Text" xfId="83"/>
  </cellStyles>
  <dxfs count="3">
    <dxf>
      <fill>
        <patternFill>
          <bgColor rgb="FF808080"/>
        </patternFill>
      </fill>
      <border/>
    </dxf>
    <dxf>
      <fill>
        <patternFill>
          <bgColor rgb="FFC0C0C0"/>
        </patternFill>
      </fill>
      <border/>
    </dxf>
    <dxf>
      <fill>
        <patternFill>
          <bgColor rgb="FF96969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2125"/>
          <c:w val="0.9345"/>
          <c:h val="0.97875"/>
        </c:manualLayout>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
              <c:pt idx="0">
                <c:v>2004-05</c:v>
              </c:pt>
              <c:pt idx="1">
                <c:v>2005-06</c:v>
              </c:pt>
              <c:pt idx="2">
                <c:v>2006-07</c:v>
              </c:pt>
              <c:pt idx="3">
                <c:v>2007-08</c:v>
              </c:pt>
              <c:pt idx="4">
                <c:v>2008-09</c:v>
              </c:pt>
              <c:pt idx="5">
                <c:v>2009-10</c:v>
              </c:pt>
              <c:pt idx="6">
                <c:v>2010-11</c:v>
              </c:pt>
              <c:pt idx="7">
                <c:v>2011-12</c:v>
              </c:pt>
              <c:pt idx="8">
                <c:v>2012-13</c:v>
              </c:pt>
            </c:strLit>
          </c:cat>
          <c:val>
            <c:numRef>
              <c:f>'Table 1b and Figure 1a'!$B$5:$B$13</c:f>
              <c:numCache>
                <c:ptCount val="9"/>
                <c:pt idx="0">
                  <c:v>0</c:v>
                </c:pt>
                <c:pt idx="1">
                  <c:v>0</c:v>
                </c:pt>
                <c:pt idx="2">
                  <c:v>0</c:v>
                </c:pt>
                <c:pt idx="3">
                  <c:v>0</c:v>
                </c:pt>
                <c:pt idx="4">
                  <c:v>0</c:v>
                </c:pt>
                <c:pt idx="5">
                  <c:v>0</c:v>
                </c:pt>
                <c:pt idx="6">
                  <c:v>0</c:v>
                </c:pt>
                <c:pt idx="7">
                  <c:v>0</c:v>
                </c:pt>
                <c:pt idx="8">
                  <c:v>0</c:v>
                </c:pt>
              </c:numCache>
            </c:numRef>
          </c:val>
          <c:smooth val="0"/>
        </c:ser>
        <c:ser>
          <c:idx val="1"/>
          <c:order val="1"/>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FFFFFF"/>
                </a:solidFill>
              </a:ln>
            </c:spPr>
            <c:marker>
              <c:symbol val="none"/>
            </c:marker>
          </c:dPt>
          <c:dPt>
            <c:idx val="2"/>
            <c:spPr>
              <a:ln w="3175">
                <a:noFill/>
              </a:ln>
            </c:spPr>
            <c:marker>
              <c:symbol val="none"/>
            </c:marker>
          </c:dPt>
          <c:dPt>
            <c:idx val="3"/>
            <c:spPr>
              <a:ln w="3175">
                <a:noFill/>
              </a:ln>
            </c:spPr>
            <c:marker>
              <c:symbol val="none"/>
            </c:marker>
          </c:dPt>
          <c:cat>
            <c:strLit>
              <c:ptCount val="9"/>
              <c:pt idx="0">
                <c:v>2004-05</c:v>
              </c:pt>
              <c:pt idx="1">
                <c:v>2005-06</c:v>
              </c:pt>
              <c:pt idx="2">
                <c:v>2006-07</c:v>
              </c:pt>
              <c:pt idx="3">
                <c:v>2007-08</c:v>
              </c:pt>
              <c:pt idx="4">
                <c:v>2008-09</c:v>
              </c:pt>
              <c:pt idx="5">
                <c:v>2009-10</c:v>
              </c:pt>
              <c:pt idx="6">
                <c:v>2010-11</c:v>
              </c:pt>
              <c:pt idx="7">
                <c:v>2011-12</c:v>
              </c:pt>
              <c:pt idx="8">
                <c:v>2012-13</c:v>
              </c:pt>
            </c:strLit>
          </c:cat>
          <c:val>
            <c:numRef>
              <c:f>'Table 1b and Figure 1a'!$C$5:$C$13</c:f>
              <c:numCache>
                <c:ptCount val="9"/>
                <c:pt idx="0">
                  <c:v>0</c:v>
                </c:pt>
                <c:pt idx="1">
                  <c:v>0</c:v>
                </c:pt>
                <c:pt idx="2">
                  <c:v>0</c:v>
                </c:pt>
                <c:pt idx="3">
                  <c:v>0</c:v>
                </c:pt>
                <c:pt idx="4">
                  <c:v>0</c:v>
                </c:pt>
                <c:pt idx="5">
                  <c:v>0</c:v>
                </c:pt>
                <c:pt idx="6">
                  <c:v>0</c:v>
                </c:pt>
                <c:pt idx="7">
                  <c:v>0</c:v>
                </c:pt>
                <c:pt idx="8">
                  <c:v>0</c:v>
                </c:pt>
              </c:numCache>
            </c:numRef>
          </c:val>
          <c:smooth val="0"/>
        </c:ser>
        <c:marker val="1"/>
        <c:axId val="49903343"/>
        <c:axId val="46476904"/>
      </c:lineChart>
      <c:lineChart>
        <c:grouping val="standard"/>
        <c:varyColors val="0"/>
        <c:ser>
          <c:idx val="2"/>
          <c:order val="2"/>
          <c:spPr>
            <a:ln w="25400">
              <a:solidFill>
                <a:srgbClr val="3399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1b and Figure 1a'!$A$5:$A$13</c:f>
              <c:strCache/>
            </c:strRef>
          </c:cat>
          <c:val>
            <c:numRef>
              <c:f>'Table 1b and Figure 1a'!$E$5:$E$13</c:f>
              <c:numCache>
                <c:ptCount val="9"/>
                <c:pt idx="0">
                  <c:v>0</c:v>
                </c:pt>
                <c:pt idx="1">
                  <c:v>0</c:v>
                </c:pt>
                <c:pt idx="2">
                  <c:v>0</c:v>
                </c:pt>
                <c:pt idx="3">
                  <c:v>0</c:v>
                </c:pt>
                <c:pt idx="4">
                  <c:v>0</c:v>
                </c:pt>
                <c:pt idx="5">
                  <c:v>0</c:v>
                </c:pt>
                <c:pt idx="6">
                  <c:v>0</c:v>
                </c:pt>
                <c:pt idx="7">
                  <c:v>0</c:v>
                </c:pt>
                <c:pt idx="8">
                  <c:v>0</c:v>
                </c:pt>
              </c:numCache>
            </c:numRef>
          </c:val>
          <c:smooth val="0"/>
        </c:ser>
        <c:ser>
          <c:idx val="3"/>
          <c:order val="3"/>
          <c:spPr>
            <a:ln w="254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noFill/>
              </a:ln>
            </c:spPr>
            <c:marker>
              <c:symbol val="none"/>
            </c:marker>
          </c:dPt>
          <c:dPt>
            <c:idx val="2"/>
            <c:spPr>
              <a:ln w="3175">
                <a:noFill/>
              </a:ln>
            </c:spPr>
            <c:marker>
              <c:symbol val="none"/>
            </c:marker>
          </c:dPt>
          <c:dPt>
            <c:idx val="3"/>
            <c:spPr>
              <a:ln w="3175">
                <a:noFill/>
              </a:ln>
            </c:spPr>
            <c:marker>
              <c:symbol val="none"/>
            </c:marker>
          </c:dPt>
          <c:cat>
            <c:strRef>
              <c:f>'Table 1b and Figure 1a'!$A$5:$A$13</c:f>
              <c:strCache/>
            </c:strRef>
          </c:cat>
          <c:val>
            <c:numRef>
              <c:f>'Table 1b and Figure 1a'!$F$5:$F$13</c:f>
              <c:numCache>
                <c:ptCount val="9"/>
                <c:pt idx="0">
                  <c:v>0</c:v>
                </c:pt>
                <c:pt idx="1">
                  <c:v>0</c:v>
                </c:pt>
                <c:pt idx="2">
                  <c:v>0</c:v>
                </c:pt>
                <c:pt idx="3">
                  <c:v>0</c:v>
                </c:pt>
                <c:pt idx="4">
                  <c:v>0</c:v>
                </c:pt>
                <c:pt idx="5">
                  <c:v>0</c:v>
                </c:pt>
                <c:pt idx="6">
                  <c:v>0</c:v>
                </c:pt>
                <c:pt idx="7">
                  <c:v>0</c:v>
                </c:pt>
                <c:pt idx="8">
                  <c:v>0</c:v>
                </c:pt>
              </c:numCache>
            </c:numRef>
          </c:val>
          <c:smooth val="0"/>
        </c:ser>
        <c:marker val="1"/>
        <c:axId val="15638953"/>
        <c:axId val="6532850"/>
      </c:lineChart>
      <c:catAx>
        <c:axId val="4990334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25" b="0" i="0" u="none" baseline="0">
                <a:solidFill>
                  <a:srgbClr val="000000"/>
                </a:solidFill>
              </a:defRPr>
            </a:pPr>
          </a:p>
        </c:txPr>
        <c:crossAx val="46476904"/>
        <c:crosses val="autoZero"/>
        <c:auto val="1"/>
        <c:lblOffset val="100"/>
        <c:tickLblSkip val="1"/>
        <c:noMultiLvlLbl val="0"/>
      </c:catAx>
      <c:valAx>
        <c:axId val="46476904"/>
        <c:scaling>
          <c:orientation val="minMax"/>
        </c:scaling>
        <c:axPos val="l"/>
        <c:title>
          <c:tx>
            <c:rich>
              <a:bodyPr vert="horz" rot="-5400000" anchor="ctr"/>
              <a:lstStyle/>
              <a:p>
                <a:pPr algn="ctr">
                  <a:defRPr/>
                </a:pPr>
                <a:r>
                  <a:rPr lang="en-US" cap="none" sz="1000" b="1" i="0" u="none" baseline="0">
                    <a:solidFill>
                      <a:srgbClr val="000000"/>
                    </a:solidFill>
                  </a:rPr>
                  <a:t>Number of Lettings</a:t>
                </a:r>
              </a:p>
            </c:rich>
          </c:tx>
          <c:layout>
            <c:manualLayout>
              <c:xMode val="factor"/>
              <c:yMode val="factor"/>
              <c:x val="0"/>
              <c:y val="-0.006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50" b="0" i="0" u="none" baseline="0">
                <a:solidFill>
                  <a:srgbClr val="000000"/>
                </a:solidFill>
              </a:defRPr>
            </a:pPr>
          </a:p>
        </c:txPr>
        <c:crossAx val="49903343"/>
        <c:crossesAt val="1"/>
        <c:crossBetween val="between"/>
        <c:dispUnits/>
      </c:valAx>
      <c:catAx>
        <c:axId val="15638953"/>
        <c:scaling>
          <c:orientation val="minMax"/>
        </c:scaling>
        <c:axPos val="b"/>
        <c:delete val="1"/>
        <c:majorTickMark val="out"/>
        <c:minorTickMark val="none"/>
        <c:tickLblPos val="none"/>
        <c:crossAx val="6532850"/>
        <c:crosses val="autoZero"/>
        <c:auto val="1"/>
        <c:lblOffset val="100"/>
        <c:tickLblSkip val="1"/>
        <c:noMultiLvlLbl val="0"/>
      </c:catAx>
      <c:valAx>
        <c:axId val="6532850"/>
        <c:scaling>
          <c:orientation val="minMax"/>
          <c:max val="800"/>
        </c:scaling>
        <c:axPos val="l"/>
        <c:title>
          <c:tx>
            <c:rich>
              <a:bodyPr vert="horz" rot="-5400000" anchor="ctr"/>
              <a:lstStyle/>
              <a:p>
                <a:pPr algn="ctr">
                  <a:defRPr/>
                </a:pPr>
                <a:r>
                  <a:rPr lang="en-US" cap="none" sz="1000" b="1" i="0" u="none" baseline="0">
                    <a:solidFill>
                      <a:srgbClr val="000000"/>
                    </a:solidFill>
                  </a:rPr>
                  <a:t>Number of Providers</a:t>
                </a:r>
              </a:p>
            </c:rich>
          </c:tx>
          <c:layout>
            <c:manualLayout>
              <c:xMode val="factor"/>
              <c:yMode val="factor"/>
              <c:x val="0"/>
              <c:y val="-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5638953"/>
        <c:crosses val="max"/>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265"/>
          <c:w val="0.971"/>
          <c:h val="0.9185"/>
        </c:manualLayout>
      </c:layout>
      <c:barChart>
        <c:barDir val="col"/>
        <c:grouping val="clustered"/>
        <c:varyColors val="0"/>
        <c:ser>
          <c:idx val="0"/>
          <c:order val="0"/>
          <c:tx>
            <c:strRef>
              <c:f>'Table 3a, Figure 3a'!$A$16</c:f>
              <c:strCache>
                <c:ptCount val="1"/>
                <c:pt idx="0">
                  <c:v>Older people</c:v>
                </c:pt>
              </c:strCache>
            </c:strRef>
          </c:tx>
          <c:spPr>
            <a:solidFill>
              <a:srgbClr val="00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3a, Figure 3a'!$B$16:$C$16,'Table 3a, Figure 3a'!$E$16:$F$16,'Table 3a, Figure 3a'!$H$16)</c:f>
              <c:numCache>
                <c:ptCount val="5"/>
                <c:pt idx="0">
                  <c:v>0</c:v>
                </c:pt>
                <c:pt idx="1">
                  <c:v>0</c:v>
                </c:pt>
                <c:pt idx="2">
                  <c:v>0</c:v>
                </c:pt>
                <c:pt idx="3">
                  <c:v>0</c:v>
                </c:pt>
                <c:pt idx="4">
                  <c:v>0</c:v>
                </c:pt>
              </c:numCache>
            </c:numRef>
          </c:val>
        </c:ser>
        <c:ser>
          <c:idx val="1"/>
          <c:order val="1"/>
          <c:tx>
            <c:strRef>
              <c:f>'Table 3a, Figure 3a'!$A$17</c:f>
              <c:strCache>
                <c:ptCount val="1"/>
                <c:pt idx="0">
                  <c:v>Single adult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3a, Figure 3a'!$B$17:$C$17,'Table 3a, Figure 3a'!$E$17:$F$17,'Table 3a, Figure 3a'!$H$17)</c:f>
              <c:numCache>
                <c:ptCount val="5"/>
                <c:pt idx="0">
                  <c:v>0</c:v>
                </c:pt>
                <c:pt idx="1">
                  <c:v>0</c:v>
                </c:pt>
                <c:pt idx="2">
                  <c:v>0</c:v>
                </c:pt>
                <c:pt idx="3">
                  <c:v>0</c:v>
                </c:pt>
                <c:pt idx="4">
                  <c:v>0</c:v>
                </c:pt>
              </c:numCache>
            </c:numRef>
          </c:val>
        </c:ser>
        <c:ser>
          <c:idx val="2"/>
          <c:order val="2"/>
          <c:tx>
            <c:strRef>
              <c:f>'Table 3a, Figure 3a'!$A$18</c:f>
              <c:strCache>
                <c:ptCount val="1"/>
                <c:pt idx="0">
                  <c:v>Multi adult no children</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3a, Figure 3a'!$B$18:$C$18,'Table 3a, Figure 3a'!$E$18:$F$18,'Table 3a, Figure 3a'!$H$18)</c:f>
              <c:numCache>
                <c:ptCount val="5"/>
                <c:pt idx="0">
                  <c:v>0</c:v>
                </c:pt>
                <c:pt idx="1">
                  <c:v>0</c:v>
                </c:pt>
                <c:pt idx="2">
                  <c:v>0</c:v>
                </c:pt>
                <c:pt idx="3">
                  <c:v>0</c:v>
                </c:pt>
                <c:pt idx="4">
                  <c:v>0</c:v>
                </c:pt>
              </c:numCache>
            </c:numRef>
          </c:val>
        </c:ser>
        <c:ser>
          <c:idx val="3"/>
          <c:order val="3"/>
          <c:tx>
            <c:strRef>
              <c:f>'Table 3a, Figure 3a'!$A$19</c:f>
              <c:strCache>
                <c:ptCount val="1"/>
                <c:pt idx="0">
                  <c:v>Single adult with children</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3a, Figure 3a'!$B$19:$C$19,'Table 3a, Figure 3a'!$E$19:$F$19,'Table 3a, Figure 3a'!$H$19)</c:f>
              <c:numCache>
                <c:ptCount val="5"/>
                <c:pt idx="0">
                  <c:v>0</c:v>
                </c:pt>
                <c:pt idx="1">
                  <c:v>0</c:v>
                </c:pt>
                <c:pt idx="2">
                  <c:v>0</c:v>
                </c:pt>
                <c:pt idx="3">
                  <c:v>0</c:v>
                </c:pt>
                <c:pt idx="4">
                  <c:v>0</c:v>
                </c:pt>
              </c:numCache>
            </c:numRef>
          </c:val>
        </c:ser>
        <c:ser>
          <c:idx val="4"/>
          <c:order val="4"/>
          <c:tx>
            <c:strRef>
              <c:f>'Table 3a, Figure 3a'!$A$20</c:f>
              <c:strCache>
                <c:ptCount val="1"/>
                <c:pt idx="0">
                  <c:v>Multi adult with children</c:v>
                </c:pt>
              </c:strCache>
            </c:strRef>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3a, Figure 3a'!$B$20:$C$20,'Table 3a, Figure 3a'!$E$20:$F$20,'Table 3a, Figure 3a'!$H$20)</c:f>
              <c:numCache>
                <c:ptCount val="5"/>
                <c:pt idx="0">
                  <c:v>0</c:v>
                </c:pt>
                <c:pt idx="1">
                  <c:v>0</c:v>
                </c:pt>
                <c:pt idx="2">
                  <c:v>0</c:v>
                </c:pt>
                <c:pt idx="3">
                  <c:v>0</c:v>
                </c:pt>
                <c:pt idx="4">
                  <c:v>0</c:v>
                </c:pt>
              </c:numCache>
            </c:numRef>
          </c:val>
        </c:ser>
        <c:ser>
          <c:idx val="5"/>
          <c:order val="5"/>
          <c:tx>
            <c:strRef>
              <c:f>'Table 3a, Figure 3a'!$A$21</c:f>
              <c:strCache>
                <c:ptCount val="1"/>
                <c:pt idx="0">
                  <c:v>Other</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3a, Figure 3a'!$B$21:$C$21,'Table 3a, Figure 3a'!$E$21:$F$21,'Table 3a, Figure 3a'!$H$21)</c:f>
              <c:numCache>
                <c:ptCount val="5"/>
                <c:pt idx="0">
                  <c:v>0</c:v>
                </c:pt>
                <c:pt idx="1">
                  <c:v>0</c:v>
                </c:pt>
                <c:pt idx="2">
                  <c:v>0</c:v>
                </c:pt>
                <c:pt idx="3">
                  <c:v>0</c:v>
                </c:pt>
                <c:pt idx="4">
                  <c:v>0</c:v>
                </c:pt>
              </c:numCache>
            </c:numRef>
          </c:val>
        </c:ser>
        <c:axId val="58795651"/>
        <c:axId val="59398812"/>
      </c:barChart>
      <c:catAx>
        <c:axId val="58795651"/>
        <c:scaling>
          <c:orientation val="minMax"/>
        </c:scaling>
        <c:axPos val="b"/>
        <c:delete val="0"/>
        <c:numFmt formatCode="General" sourceLinked="1"/>
        <c:majorTickMark val="out"/>
        <c:minorTickMark val="none"/>
        <c:tickLblPos val="nextTo"/>
        <c:spPr>
          <a:ln w="3175">
            <a:solidFill>
              <a:srgbClr val="000000"/>
            </a:solidFill>
          </a:ln>
        </c:spPr>
        <c:crossAx val="59398812"/>
        <c:crosses val="autoZero"/>
        <c:auto val="1"/>
        <c:lblOffset val="100"/>
        <c:tickLblSkip val="1"/>
        <c:noMultiLvlLbl val="0"/>
      </c:catAx>
      <c:valAx>
        <c:axId val="59398812"/>
        <c:scaling>
          <c:orientation val="minMax"/>
          <c:max val="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crossAx val="58795651"/>
        <c:crossesAt val="1"/>
        <c:crossBetween val="between"/>
        <c:dispUnits/>
        <c:majorUnit val="0.2"/>
      </c:valAx>
      <c:spPr>
        <a:noFill/>
        <a:ln>
          <a:noFill/>
        </a:ln>
      </c:spPr>
    </c:plotArea>
    <c:legend>
      <c:legendPos val="t"/>
      <c:layout>
        <c:manualLayout>
          <c:xMode val="edge"/>
          <c:yMode val="edge"/>
          <c:x val="0.0955"/>
          <c:y val="0.01175"/>
          <c:w val="0.7855"/>
          <c:h val="0.10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365"/>
          <c:w val="0.965"/>
          <c:h val="0.9765"/>
        </c:manualLayout>
      </c:layout>
      <c:barChart>
        <c:barDir val="col"/>
        <c:grouping val="clustered"/>
        <c:varyColors val="0"/>
        <c:ser>
          <c:idx val="0"/>
          <c:order val="0"/>
          <c:tx>
            <c:strRef>
              <c:f>'Table 3b, Figure 3b'!$A$20</c:f>
              <c:strCache>
                <c:ptCount val="1"/>
                <c:pt idx="0">
                  <c:v>&lt;18</c:v>
                </c:pt>
              </c:strCache>
            </c:strRef>
          </c:tx>
          <c:spPr>
            <a:solidFill>
              <a:srgbClr val="00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3b, Figure 3b'!$B$20:$C$20,'Table 3b, Figure 3b'!$E$20:$F$20,'Table 3b, Figure 3b'!$H$20)</c:f>
              <c:numCache>
                <c:ptCount val="5"/>
                <c:pt idx="0">
                  <c:v>0</c:v>
                </c:pt>
                <c:pt idx="1">
                  <c:v>0</c:v>
                </c:pt>
                <c:pt idx="2">
                  <c:v>0</c:v>
                </c:pt>
                <c:pt idx="3">
                  <c:v>0</c:v>
                </c:pt>
                <c:pt idx="4">
                  <c:v>0</c:v>
                </c:pt>
              </c:numCache>
            </c:numRef>
          </c:val>
        </c:ser>
        <c:ser>
          <c:idx val="1"/>
          <c:order val="1"/>
          <c:tx>
            <c:strRef>
              <c:f>'Table 3b, Figure 3b'!$A$21</c:f>
              <c:strCache>
                <c:ptCount val="1"/>
                <c:pt idx="0">
                  <c:v>18-24</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3b, Figure 3b'!$B$21:$C$21,'Table 3b, Figure 3b'!$E$21:$F$21,'Table 3b, Figure 3b'!$H$21)</c:f>
              <c:numCache>
                <c:ptCount val="5"/>
                <c:pt idx="0">
                  <c:v>0</c:v>
                </c:pt>
                <c:pt idx="1">
                  <c:v>0</c:v>
                </c:pt>
                <c:pt idx="2">
                  <c:v>0</c:v>
                </c:pt>
                <c:pt idx="3">
                  <c:v>0</c:v>
                </c:pt>
                <c:pt idx="4">
                  <c:v>0</c:v>
                </c:pt>
              </c:numCache>
            </c:numRef>
          </c:val>
        </c:ser>
        <c:ser>
          <c:idx val="2"/>
          <c:order val="2"/>
          <c:tx>
            <c:strRef>
              <c:f>'Table 3b, Figure 3b'!$A$22</c:f>
              <c:strCache>
                <c:ptCount val="1"/>
                <c:pt idx="0">
                  <c:v>25-29</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3b, Figure 3b'!$B$22:$C$22,'Table 3b, Figure 3b'!$E$22:$F$22,'Table 3b, Figure 3b'!$H$22)</c:f>
              <c:numCache>
                <c:ptCount val="5"/>
                <c:pt idx="0">
                  <c:v>0</c:v>
                </c:pt>
                <c:pt idx="1">
                  <c:v>0</c:v>
                </c:pt>
                <c:pt idx="2">
                  <c:v>0</c:v>
                </c:pt>
                <c:pt idx="3">
                  <c:v>0</c:v>
                </c:pt>
                <c:pt idx="4">
                  <c:v>0</c:v>
                </c:pt>
              </c:numCache>
            </c:numRef>
          </c:val>
        </c:ser>
        <c:ser>
          <c:idx val="3"/>
          <c:order val="3"/>
          <c:tx>
            <c:strRef>
              <c:f>'Table 3b, Figure 3b'!$A$23</c:f>
              <c:strCache>
                <c:ptCount val="1"/>
                <c:pt idx="0">
                  <c:v>30-39</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3b, Figure 3b'!$B$23:$C$23,'Table 3b, Figure 3b'!$E$23:$F$23,'Table 3b, Figure 3b'!$H$23)</c:f>
              <c:numCache>
                <c:ptCount val="5"/>
                <c:pt idx="0">
                  <c:v>0</c:v>
                </c:pt>
                <c:pt idx="1">
                  <c:v>0</c:v>
                </c:pt>
                <c:pt idx="2">
                  <c:v>0</c:v>
                </c:pt>
                <c:pt idx="3">
                  <c:v>0</c:v>
                </c:pt>
                <c:pt idx="4">
                  <c:v>0</c:v>
                </c:pt>
              </c:numCache>
            </c:numRef>
          </c:val>
        </c:ser>
        <c:ser>
          <c:idx val="4"/>
          <c:order val="4"/>
          <c:tx>
            <c:strRef>
              <c:f>'Table 3b, Figure 3b'!$A$24</c:f>
              <c:strCache>
                <c:ptCount val="1"/>
                <c:pt idx="0">
                  <c:v>40-49</c:v>
                </c:pt>
              </c:strCache>
            </c:strRef>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3b, Figure 3b'!$B$24:$C$24,'Table 3b, Figure 3b'!$E$24:$F$24,'Table 3b, Figure 3b'!$H$24)</c:f>
              <c:numCache>
                <c:ptCount val="5"/>
                <c:pt idx="0">
                  <c:v>0</c:v>
                </c:pt>
                <c:pt idx="1">
                  <c:v>0</c:v>
                </c:pt>
                <c:pt idx="2">
                  <c:v>0</c:v>
                </c:pt>
                <c:pt idx="3">
                  <c:v>0</c:v>
                </c:pt>
                <c:pt idx="4">
                  <c:v>0</c:v>
                </c:pt>
              </c:numCache>
            </c:numRef>
          </c:val>
        </c:ser>
        <c:ser>
          <c:idx val="5"/>
          <c:order val="5"/>
          <c:tx>
            <c:strRef>
              <c:f>'Table 3b, Figure 3b'!$A$25</c:f>
              <c:strCache>
                <c:ptCount val="1"/>
                <c:pt idx="0">
                  <c:v>50-59</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3b, Figure 3b'!$B$25:$C$25,'Table 3b, Figure 3b'!$E$25:$F$25,'Table 3b, Figure 3b'!$H$25)</c:f>
              <c:numCache>
                <c:ptCount val="5"/>
                <c:pt idx="0">
                  <c:v>0</c:v>
                </c:pt>
                <c:pt idx="1">
                  <c:v>0</c:v>
                </c:pt>
                <c:pt idx="2">
                  <c:v>0</c:v>
                </c:pt>
                <c:pt idx="3">
                  <c:v>0</c:v>
                </c:pt>
                <c:pt idx="4">
                  <c:v>0</c:v>
                </c:pt>
              </c:numCache>
            </c:numRef>
          </c:val>
        </c:ser>
        <c:ser>
          <c:idx val="6"/>
          <c:order val="6"/>
          <c:tx>
            <c:strRef>
              <c:f>'Table 3b, Figure 3b'!$A$26</c:f>
              <c:strCache>
                <c:ptCount val="1"/>
                <c:pt idx="0">
                  <c:v>60-69</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3b, Figure 3b'!$B$26:$C$26,'Table 3b, Figure 3b'!$E$26:$F$26,'Table 3b, Figure 3b'!$H$26)</c:f>
              <c:numCache>
                <c:ptCount val="5"/>
                <c:pt idx="0">
                  <c:v>0</c:v>
                </c:pt>
                <c:pt idx="1">
                  <c:v>0</c:v>
                </c:pt>
                <c:pt idx="2">
                  <c:v>0</c:v>
                </c:pt>
                <c:pt idx="3">
                  <c:v>0</c:v>
                </c:pt>
                <c:pt idx="4">
                  <c:v>0</c:v>
                </c:pt>
              </c:numCache>
            </c:numRef>
          </c:val>
        </c:ser>
        <c:ser>
          <c:idx val="7"/>
          <c:order val="7"/>
          <c:tx>
            <c:strRef>
              <c:f>'Table 3b, Figure 3b'!$A$27</c:f>
              <c:strCache>
                <c:ptCount val="1"/>
                <c:pt idx="0">
                  <c:v>70-79</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3b, Figure 3b'!$B$27:$C$27,'Table 3b, Figure 3b'!$E$27:$F$27,'Table 3b, Figure 3b'!$H$27)</c:f>
              <c:numCache>
                <c:ptCount val="5"/>
                <c:pt idx="0">
                  <c:v>0</c:v>
                </c:pt>
                <c:pt idx="1">
                  <c:v>0</c:v>
                </c:pt>
                <c:pt idx="2">
                  <c:v>0</c:v>
                </c:pt>
                <c:pt idx="3">
                  <c:v>0</c:v>
                </c:pt>
                <c:pt idx="4">
                  <c:v>0</c:v>
                </c:pt>
              </c:numCache>
            </c:numRef>
          </c:val>
        </c:ser>
        <c:ser>
          <c:idx val="8"/>
          <c:order val="8"/>
          <c:tx>
            <c:strRef>
              <c:f>'Table 3b, Figure 3b'!$A$28</c:f>
              <c:strCache>
                <c:ptCount val="1"/>
                <c:pt idx="0">
                  <c:v>80 and above</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3b, Figure 3b'!$B$28:$C$28,'Table 3b, Figure 3b'!$E$28:$F$28,'Table 3b, Figure 3b'!$H$28)</c:f>
              <c:numCache>
                <c:ptCount val="5"/>
                <c:pt idx="0">
                  <c:v>0</c:v>
                </c:pt>
                <c:pt idx="1">
                  <c:v>0</c:v>
                </c:pt>
                <c:pt idx="2">
                  <c:v>0</c:v>
                </c:pt>
                <c:pt idx="3">
                  <c:v>0</c:v>
                </c:pt>
                <c:pt idx="4">
                  <c:v>0</c:v>
                </c:pt>
              </c:numCache>
            </c:numRef>
          </c:val>
        </c:ser>
        <c:axId val="64827261"/>
        <c:axId val="46574438"/>
      </c:barChart>
      <c:catAx>
        <c:axId val="64827261"/>
        <c:scaling>
          <c:orientation val="minMax"/>
        </c:scaling>
        <c:axPos val="b"/>
        <c:delete val="0"/>
        <c:numFmt formatCode="General" sourceLinked="1"/>
        <c:majorTickMark val="out"/>
        <c:minorTickMark val="none"/>
        <c:tickLblPos val="nextTo"/>
        <c:spPr>
          <a:ln w="3175">
            <a:solidFill>
              <a:srgbClr val="000000"/>
            </a:solidFill>
          </a:ln>
        </c:spPr>
        <c:crossAx val="46574438"/>
        <c:crosses val="autoZero"/>
        <c:auto val="1"/>
        <c:lblOffset val="100"/>
        <c:tickLblSkip val="1"/>
        <c:noMultiLvlLbl val="0"/>
      </c:catAx>
      <c:valAx>
        <c:axId val="46574438"/>
        <c:scaling>
          <c:orientation val="minMax"/>
          <c:max val="1"/>
        </c:scaling>
        <c:axPos val="l"/>
        <c:majorGridlines>
          <c:spPr>
            <a:ln w="3175">
              <a:solidFill>
                <a:srgbClr val="808080"/>
              </a:solidFill>
            </a:ln>
          </c:spPr>
        </c:majorGridlines>
        <c:delete val="0"/>
        <c:numFmt formatCode="0%" sourceLinked="0"/>
        <c:majorTickMark val="out"/>
        <c:minorTickMark val="none"/>
        <c:tickLblPos val="nextTo"/>
        <c:spPr>
          <a:ln w="3175">
            <a:solidFill>
              <a:srgbClr val="000000"/>
            </a:solidFill>
          </a:ln>
        </c:spPr>
        <c:crossAx val="64827261"/>
        <c:crossesAt val="1"/>
        <c:crossBetween val="between"/>
        <c:dispUnits/>
        <c:majorUnit val="0.2"/>
        <c:minorUnit val="0.04"/>
      </c:valAx>
      <c:spPr>
        <a:noFill/>
        <a:ln>
          <a:noFill/>
        </a:ln>
      </c:spPr>
    </c:plotArea>
    <c:legend>
      <c:legendPos val="r"/>
      <c:layout>
        <c:manualLayout>
          <c:xMode val="edge"/>
          <c:yMode val="edge"/>
          <c:x val="0.15975"/>
          <c:y val="0.0805"/>
          <c:w val="0.74775"/>
          <c:h val="0.142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305"/>
          <c:w val="0.97275"/>
          <c:h val="0.9695"/>
        </c:manualLayout>
      </c:layout>
      <c:barChart>
        <c:barDir val="col"/>
        <c:grouping val="clustered"/>
        <c:varyColors val="0"/>
        <c:ser>
          <c:idx val="0"/>
          <c:order val="0"/>
          <c:tx>
            <c:strRef>
              <c:f>'Table 3c, Figure 3c'!$A$20</c:f>
              <c:strCache>
                <c:ptCount val="1"/>
                <c:pt idx="0">
                  <c:v>Full time worker</c:v>
                </c:pt>
              </c:strCache>
            </c:strRef>
          </c:tx>
          <c:spPr>
            <a:solidFill>
              <a:srgbClr val="00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3c, Figure 3c'!$B$20:$C$20,'Table 3c, Figure 3c'!$E$20:$F$20,'Table 3c, Figure 3c'!$H$20)</c:f>
              <c:numCache>
                <c:ptCount val="5"/>
                <c:pt idx="0">
                  <c:v>0</c:v>
                </c:pt>
                <c:pt idx="1">
                  <c:v>0</c:v>
                </c:pt>
                <c:pt idx="2">
                  <c:v>0</c:v>
                </c:pt>
                <c:pt idx="3">
                  <c:v>0</c:v>
                </c:pt>
                <c:pt idx="4">
                  <c:v>0</c:v>
                </c:pt>
              </c:numCache>
            </c:numRef>
          </c:val>
        </c:ser>
        <c:ser>
          <c:idx val="1"/>
          <c:order val="1"/>
          <c:tx>
            <c:strRef>
              <c:f>'Table 3c, Figure 3c'!$A$21</c:f>
              <c:strCache>
                <c:ptCount val="1"/>
                <c:pt idx="0">
                  <c:v>Part time worker</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3c, Figure 3c'!$B$21:$C$21,'Table 3c, Figure 3c'!$E$21:$F$21,'Table 3c, Figure 3c'!$H$21)</c:f>
              <c:numCache>
                <c:ptCount val="5"/>
                <c:pt idx="0">
                  <c:v>0</c:v>
                </c:pt>
                <c:pt idx="1">
                  <c:v>0</c:v>
                </c:pt>
                <c:pt idx="2">
                  <c:v>0</c:v>
                </c:pt>
                <c:pt idx="3">
                  <c:v>0</c:v>
                </c:pt>
                <c:pt idx="4">
                  <c:v>0</c:v>
                </c:pt>
              </c:numCache>
            </c:numRef>
          </c:val>
        </c:ser>
        <c:ser>
          <c:idx val="4"/>
          <c:order val="2"/>
          <c:tx>
            <c:strRef>
              <c:f>'Table 3c, Figure 3c'!$A$22</c:f>
              <c:strCache>
                <c:ptCount val="1"/>
                <c:pt idx="0">
                  <c:v>Unemployed</c:v>
                </c:pt>
              </c:strCache>
            </c:strRef>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3c, Figure 3c'!$B$22:$C$22,'Table 3c, Figure 3c'!$E$22:$F$22,'Table 3c, Figure 3c'!$H$22)</c:f>
              <c:numCache>
                <c:ptCount val="5"/>
                <c:pt idx="0">
                  <c:v>0</c:v>
                </c:pt>
                <c:pt idx="1">
                  <c:v>0</c:v>
                </c:pt>
                <c:pt idx="2">
                  <c:v>0</c:v>
                </c:pt>
                <c:pt idx="3">
                  <c:v>0</c:v>
                </c:pt>
                <c:pt idx="4">
                  <c:v>0</c:v>
                </c:pt>
              </c:numCache>
            </c:numRef>
          </c:val>
        </c:ser>
        <c:ser>
          <c:idx val="5"/>
          <c:order val="3"/>
          <c:tx>
            <c:strRef>
              <c:f>'Table 3c, Figure 3c'!$A$23</c:f>
              <c:strCache>
                <c:ptCount val="1"/>
                <c:pt idx="0">
                  <c:v>Retired</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3c, Figure 3c'!$B$23:$C$23,'Table 3c, Figure 3c'!$E$23:$F$23,'Table 3c, Figure 3c'!$H$23)</c:f>
              <c:numCache>
                <c:ptCount val="5"/>
                <c:pt idx="0">
                  <c:v>0</c:v>
                </c:pt>
                <c:pt idx="1">
                  <c:v>0</c:v>
                </c:pt>
                <c:pt idx="2">
                  <c:v>0</c:v>
                </c:pt>
                <c:pt idx="3">
                  <c:v>0</c:v>
                </c:pt>
                <c:pt idx="4">
                  <c:v>0</c:v>
                </c:pt>
              </c:numCache>
            </c:numRef>
          </c:val>
        </c:ser>
        <c:ser>
          <c:idx val="6"/>
          <c:order val="4"/>
          <c:tx>
            <c:strRef>
              <c:f>'Table 3c, Figure 3c'!$A$24</c:f>
              <c:strCache>
                <c:ptCount val="1"/>
                <c:pt idx="0">
                  <c:v>Not seeking work</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3c, Figure 3c'!$B$24:$C$24,'Table 3c, Figure 3c'!$E$24:$F$24,'Table 3c, Figure 3c'!$H$24)</c:f>
              <c:numCache>
                <c:ptCount val="5"/>
                <c:pt idx="0">
                  <c:v>0</c:v>
                </c:pt>
                <c:pt idx="1">
                  <c:v>0</c:v>
                </c:pt>
                <c:pt idx="2">
                  <c:v>0</c:v>
                </c:pt>
                <c:pt idx="3">
                  <c:v>0</c:v>
                </c:pt>
                <c:pt idx="4">
                  <c:v>0</c:v>
                </c:pt>
              </c:numCache>
            </c:numRef>
          </c:val>
        </c:ser>
        <c:ser>
          <c:idx val="7"/>
          <c:order val="5"/>
          <c:tx>
            <c:strRef>
              <c:f>'Table 3c, Figure 3c'!$A$25</c:f>
              <c:strCache>
                <c:ptCount val="1"/>
                <c:pt idx="0">
                  <c:v>Unable to work due to sickness</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3c, Figure 3c'!$B$25:$C$25,'Table 3c, Figure 3c'!$E$25:$F$25,'Table 3c, Figure 3c'!$H$25)</c:f>
              <c:numCache>
                <c:ptCount val="5"/>
                <c:pt idx="0">
                  <c:v>0</c:v>
                </c:pt>
                <c:pt idx="1">
                  <c:v>0</c:v>
                </c:pt>
                <c:pt idx="2">
                  <c:v>0</c:v>
                </c:pt>
                <c:pt idx="3">
                  <c:v>0</c:v>
                </c:pt>
                <c:pt idx="4">
                  <c:v>0</c:v>
                </c:pt>
              </c:numCache>
            </c:numRef>
          </c:val>
        </c:ser>
        <c:ser>
          <c:idx val="8"/>
          <c:order val="6"/>
          <c:tx>
            <c:strRef>
              <c:f>'Table 3c, Figure 3c'!$A$26</c:f>
              <c:strCache>
                <c:ptCount val="1"/>
                <c:pt idx="0">
                  <c:v>Other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GN SR PRP</c:v>
              </c:pt>
              <c:pt idx="1">
                <c:v>GN SR LA</c:v>
              </c:pt>
              <c:pt idx="2">
                <c:v>SH SR PRP</c:v>
              </c:pt>
              <c:pt idx="3">
                <c:v>SH SR LA</c:v>
              </c:pt>
              <c:pt idx="4">
                <c:v>GN AR PRP</c:v>
              </c:pt>
            </c:strLit>
          </c:cat>
          <c:val>
            <c:numRef>
              <c:f>('Table 3c, Figure 3c'!$B$26:$C$26,'Table 3c, Figure 3c'!$E$26:$F$26,'Table 3c, Figure 3c'!$H$26)</c:f>
              <c:numCache>
                <c:ptCount val="5"/>
                <c:pt idx="0">
                  <c:v>0</c:v>
                </c:pt>
                <c:pt idx="1">
                  <c:v>0</c:v>
                </c:pt>
                <c:pt idx="2">
                  <c:v>0</c:v>
                </c:pt>
                <c:pt idx="3">
                  <c:v>0</c:v>
                </c:pt>
                <c:pt idx="4">
                  <c:v>0</c:v>
                </c:pt>
              </c:numCache>
            </c:numRef>
          </c:val>
        </c:ser>
        <c:axId val="16516759"/>
        <c:axId val="14433104"/>
      </c:barChart>
      <c:catAx>
        <c:axId val="16516759"/>
        <c:scaling>
          <c:orientation val="minMax"/>
        </c:scaling>
        <c:axPos val="b"/>
        <c:delete val="0"/>
        <c:numFmt formatCode="General" sourceLinked="1"/>
        <c:majorTickMark val="out"/>
        <c:minorTickMark val="none"/>
        <c:tickLblPos val="nextTo"/>
        <c:spPr>
          <a:ln w="3175">
            <a:solidFill>
              <a:srgbClr val="000000"/>
            </a:solidFill>
          </a:ln>
        </c:spPr>
        <c:crossAx val="14433104"/>
        <c:crosses val="autoZero"/>
        <c:auto val="1"/>
        <c:lblOffset val="100"/>
        <c:tickLblSkip val="1"/>
        <c:noMultiLvlLbl val="0"/>
      </c:catAx>
      <c:valAx>
        <c:axId val="14433104"/>
        <c:scaling>
          <c:orientation val="minMax"/>
          <c:max val="1"/>
        </c:scaling>
        <c:axPos val="l"/>
        <c:majorGridlines>
          <c:spPr>
            <a:ln w="3175">
              <a:solidFill>
                <a:srgbClr val="808080"/>
              </a:solidFill>
            </a:ln>
          </c:spPr>
        </c:majorGridlines>
        <c:delete val="0"/>
        <c:numFmt formatCode="0%" sourceLinked="0"/>
        <c:majorTickMark val="out"/>
        <c:minorTickMark val="none"/>
        <c:tickLblPos val="nextTo"/>
        <c:spPr>
          <a:ln w="3175">
            <a:solidFill>
              <a:srgbClr val="000000"/>
            </a:solidFill>
          </a:ln>
        </c:spPr>
        <c:crossAx val="16516759"/>
        <c:crossesAt val="1"/>
        <c:crossBetween val="between"/>
        <c:dispUnits/>
        <c:majorUnit val="0.2"/>
        <c:minorUnit val="0.04"/>
      </c:valAx>
      <c:spPr>
        <a:noFill/>
        <a:ln>
          <a:noFill/>
        </a:ln>
      </c:spPr>
    </c:plotArea>
    <c:legend>
      <c:legendPos val="r"/>
      <c:layout>
        <c:manualLayout>
          <c:xMode val="edge"/>
          <c:yMode val="edge"/>
          <c:x val="0.20275"/>
          <c:y val="0.09475"/>
          <c:w val="0.6125"/>
          <c:h val="0.200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8"/>
          <c:w val="0.96875"/>
          <c:h val="0.932"/>
        </c:manualLayout>
      </c:layout>
      <c:barChart>
        <c:barDir val="col"/>
        <c:grouping val="clustered"/>
        <c:varyColors val="0"/>
        <c:ser>
          <c:idx val="0"/>
          <c:order val="0"/>
          <c:tx>
            <c:strRef>
              <c:f>'Table 3d, Figure 3d'!$A$16</c:f>
              <c:strCache>
                <c:ptCount val="1"/>
                <c:pt idx="0">
                  <c:v>UK National</c:v>
                </c:pt>
              </c:strCache>
            </c:strRef>
          </c:tx>
          <c:spPr>
            <a:solidFill>
              <a:srgbClr val="00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3d, Figure 3d'!$B$15:$C$15,'Table 3d, Figure 3d'!$E$15:$F$15,'Table 3d, Figure 3d'!$H$15)</c:f>
              <c:strCache/>
            </c:strRef>
          </c:cat>
          <c:val>
            <c:numRef>
              <c:f>('Table 3d, Figure 3d'!$B$16:$C$16,'Table 3d, Figure 3d'!$E$16:$F$16,'Table 3d, Figure 3d'!$H$16)</c:f>
              <c:numCache>
                <c:ptCount val="5"/>
                <c:pt idx="0">
                  <c:v>0</c:v>
                </c:pt>
                <c:pt idx="1">
                  <c:v>0</c:v>
                </c:pt>
                <c:pt idx="2">
                  <c:v>0</c:v>
                </c:pt>
                <c:pt idx="3">
                  <c:v>0</c:v>
                </c:pt>
                <c:pt idx="4">
                  <c:v>0</c:v>
                </c:pt>
              </c:numCache>
            </c:numRef>
          </c:val>
        </c:ser>
        <c:ser>
          <c:idx val="1"/>
          <c:order val="1"/>
          <c:tx>
            <c:strRef>
              <c:f>'Table 3d, Figure 3d'!$A$17</c:f>
              <c:strCache>
                <c:ptCount val="1"/>
                <c:pt idx="0">
                  <c:v>A10</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3d, Figure 3d'!$B$15:$C$15,'Table 3d, Figure 3d'!$E$15:$F$15,'Table 3d, Figure 3d'!$H$15)</c:f>
              <c:strCache/>
            </c:strRef>
          </c:cat>
          <c:val>
            <c:numRef>
              <c:f>('Table 3d, Figure 3d'!$B$17:$C$17,'Table 3d, Figure 3d'!$E$17:$F$17,'Table 3d, Figure 3d'!$H$17)</c:f>
              <c:numCache>
                <c:ptCount val="5"/>
                <c:pt idx="0">
                  <c:v>0</c:v>
                </c:pt>
                <c:pt idx="1">
                  <c:v>0</c:v>
                </c:pt>
                <c:pt idx="2">
                  <c:v>0</c:v>
                </c:pt>
                <c:pt idx="3">
                  <c:v>0</c:v>
                </c:pt>
                <c:pt idx="4">
                  <c:v>0</c:v>
                </c:pt>
              </c:numCache>
            </c:numRef>
          </c:val>
        </c:ser>
        <c:ser>
          <c:idx val="4"/>
          <c:order val="2"/>
          <c:tx>
            <c:strRef>
              <c:f>'Table 3d, Figure 3d'!$A$18</c:f>
              <c:strCache>
                <c:ptCount val="1"/>
                <c:pt idx="0">
                  <c:v>Other EEA country</c:v>
                </c:pt>
              </c:strCache>
            </c:strRef>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3d, Figure 3d'!$B$15:$C$15,'Table 3d, Figure 3d'!$E$15:$F$15,'Table 3d, Figure 3d'!$H$15)</c:f>
              <c:strCache/>
            </c:strRef>
          </c:cat>
          <c:val>
            <c:numRef>
              <c:f>('Table 3d, Figure 3d'!$B$18:$C$18,'Table 3d, Figure 3d'!$E$18:$F$18,'Table 3d, Figure 3d'!$H$18)</c:f>
              <c:numCache>
                <c:ptCount val="5"/>
                <c:pt idx="0">
                  <c:v>0</c:v>
                </c:pt>
                <c:pt idx="1">
                  <c:v>0</c:v>
                </c:pt>
                <c:pt idx="2">
                  <c:v>0</c:v>
                </c:pt>
                <c:pt idx="3">
                  <c:v>0</c:v>
                </c:pt>
                <c:pt idx="4">
                  <c:v>0</c:v>
                </c:pt>
              </c:numCache>
            </c:numRef>
          </c:val>
        </c:ser>
        <c:ser>
          <c:idx val="5"/>
          <c:order val="3"/>
          <c:tx>
            <c:strRef>
              <c:f>'Table 3d, Figure 3d'!$A$19</c:f>
              <c:strCache>
                <c:ptCount val="1"/>
                <c:pt idx="0">
                  <c:v>Any other country</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3d, Figure 3d'!$B$15:$C$15,'Table 3d, Figure 3d'!$E$15:$F$15,'Table 3d, Figure 3d'!$H$15)</c:f>
              <c:strCache/>
            </c:strRef>
          </c:cat>
          <c:val>
            <c:numRef>
              <c:f>('Table 3d, Figure 3d'!$B$19:$C$19,'Table 3d, Figure 3d'!$E$19:$F$19,'Table 3d, Figure 3d'!$H$19)</c:f>
              <c:numCache>
                <c:ptCount val="5"/>
                <c:pt idx="0">
                  <c:v>0</c:v>
                </c:pt>
                <c:pt idx="1">
                  <c:v>0</c:v>
                </c:pt>
                <c:pt idx="2">
                  <c:v>0</c:v>
                </c:pt>
                <c:pt idx="3">
                  <c:v>0</c:v>
                </c:pt>
                <c:pt idx="4">
                  <c:v>0</c:v>
                </c:pt>
              </c:numCache>
            </c:numRef>
          </c:val>
        </c:ser>
        <c:axId val="62789073"/>
        <c:axId val="28230746"/>
      </c:barChart>
      <c:catAx>
        <c:axId val="62789073"/>
        <c:scaling>
          <c:orientation val="minMax"/>
        </c:scaling>
        <c:axPos val="b"/>
        <c:delete val="0"/>
        <c:numFmt formatCode="General" sourceLinked="1"/>
        <c:majorTickMark val="out"/>
        <c:minorTickMark val="none"/>
        <c:tickLblPos val="nextTo"/>
        <c:spPr>
          <a:ln w="3175">
            <a:solidFill>
              <a:srgbClr val="000000"/>
            </a:solidFill>
          </a:ln>
        </c:spPr>
        <c:crossAx val="28230746"/>
        <c:crosses val="autoZero"/>
        <c:auto val="1"/>
        <c:lblOffset val="100"/>
        <c:tickLblSkip val="1"/>
        <c:noMultiLvlLbl val="0"/>
      </c:catAx>
      <c:valAx>
        <c:axId val="28230746"/>
        <c:scaling>
          <c:orientation val="minMax"/>
          <c:max val="1"/>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crossAx val="62789073"/>
        <c:crossesAt val="1"/>
        <c:crossBetween val="between"/>
        <c:dispUnits/>
        <c:majorUnit val="0.2"/>
        <c:minorUnit val="0.04"/>
      </c:valAx>
      <c:spPr>
        <a:noFill/>
        <a:ln>
          <a:noFill/>
        </a:ln>
      </c:spPr>
    </c:plotArea>
    <c:legend>
      <c:legendPos val="r"/>
      <c:layout>
        <c:manualLayout>
          <c:xMode val="edge"/>
          <c:yMode val="edge"/>
          <c:x val="0.0935"/>
          <c:y val="0"/>
          <c:w val="0.87025"/>
          <c:h val="0.084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31"/>
          <c:w val="0.96825"/>
          <c:h val="0.92875"/>
        </c:manualLayout>
      </c:layout>
      <c:barChart>
        <c:barDir val="col"/>
        <c:grouping val="clustered"/>
        <c:varyColors val="0"/>
        <c:ser>
          <c:idx val="0"/>
          <c:order val="0"/>
          <c:tx>
            <c:strRef>
              <c:f>'Table 3e, Figure 3e'!$A$16</c:f>
              <c:strCache>
                <c:ptCount val="1"/>
                <c:pt idx="0">
                  <c:v>White</c:v>
                </c:pt>
              </c:strCache>
            </c:strRef>
          </c:tx>
          <c:spPr>
            <a:solidFill>
              <a:srgbClr val="00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3e, Figure 3e'!$B$15:$C$15,'Table 3e, Figure 3e'!$E$15:$F$15,'Table 3e, Figure 3e'!$H$15)</c:f>
              <c:strCache/>
            </c:strRef>
          </c:cat>
          <c:val>
            <c:numRef>
              <c:f>('Table 3e, Figure 3e'!$B$16:$C$16,'Table 3e, Figure 3e'!$E$16:$F$16,'Table 3e, Figure 3e'!$H$16)</c:f>
              <c:numCache>
                <c:ptCount val="5"/>
                <c:pt idx="0">
                  <c:v>0</c:v>
                </c:pt>
                <c:pt idx="1">
                  <c:v>0</c:v>
                </c:pt>
                <c:pt idx="2">
                  <c:v>0</c:v>
                </c:pt>
                <c:pt idx="3">
                  <c:v>0</c:v>
                </c:pt>
                <c:pt idx="4">
                  <c:v>0</c:v>
                </c:pt>
              </c:numCache>
            </c:numRef>
          </c:val>
        </c:ser>
        <c:ser>
          <c:idx val="1"/>
          <c:order val="1"/>
          <c:tx>
            <c:strRef>
              <c:f>'Table 3e, Figure 3e'!$A$17</c:f>
              <c:strCache>
                <c:ptCount val="1"/>
                <c:pt idx="0">
                  <c:v>Mixed</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3e, Figure 3e'!$B$15:$C$15,'Table 3e, Figure 3e'!$E$15:$F$15,'Table 3e, Figure 3e'!$H$15)</c:f>
              <c:strCache/>
            </c:strRef>
          </c:cat>
          <c:val>
            <c:numRef>
              <c:f>('Table 3e, Figure 3e'!$B$17:$C$17,'Table 3e, Figure 3e'!$E$17:$F$17,'Table 3e, Figure 3e'!$H$17)</c:f>
              <c:numCache>
                <c:ptCount val="5"/>
                <c:pt idx="0">
                  <c:v>0</c:v>
                </c:pt>
                <c:pt idx="1">
                  <c:v>0</c:v>
                </c:pt>
                <c:pt idx="2">
                  <c:v>0</c:v>
                </c:pt>
                <c:pt idx="3">
                  <c:v>0</c:v>
                </c:pt>
                <c:pt idx="4">
                  <c:v>0</c:v>
                </c:pt>
              </c:numCache>
            </c:numRef>
          </c:val>
        </c:ser>
        <c:ser>
          <c:idx val="4"/>
          <c:order val="2"/>
          <c:tx>
            <c:strRef>
              <c:f>'Table 3e, Figure 3e'!$A$18</c:f>
              <c:strCache>
                <c:ptCount val="1"/>
                <c:pt idx="0">
                  <c:v>Asian or Asian British</c:v>
                </c:pt>
              </c:strCache>
            </c:strRef>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3e, Figure 3e'!$B$15:$C$15,'Table 3e, Figure 3e'!$E$15:$F$15,'Table 3e, Figure 3e'!$H$15)</c:f>
              <c:strCache/>
            </c:strRef>
          </c:cat>
          <c:val>
            <c:numRef>
              <c:f>('Table 3e, Figure 3e'!$B$18:$C$18,'Table 3e, Figure 3e'!$E$18:$F$18,'Table 3e, Figure 3e'!$H$18)</c:f>
              <c:numCache>
                <c:ptCount val="5"/>
                <c:pt idx="0">
                  <c:v>0</c:v>
                </c:pt>
                <c:pt idx="1">
                  <c:v>0</c:v>
                </c:pt>
                <c:pt idx="2">
                  <c:v>0</c:v>
                </c:pt>
                <c:pt idx="3">
                  <c:v>0</c:v>
                </c:pt>
                <c:pt idx="4">
                  <c:v>0</c:v>
                </c:pt>
              </c:numCache>
            </c:numRef>
          </c:val>
        </c:ser>
        <c:ser>
          <c:idx val="5"/>
          <c:order val="3"/>
          <c:tx>
            <c:strRef>
              <c:f>'Table 3e, Figure 3e'!$A$19</c:f>
              <c:strCache>
                <c:ptCount val="1"/>
                <c:pt idx="0">
                  <c:v>Black or Black British</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3e, Figure 3e'!$B$15:$C$15,'Table 3e, Figure 3e'!$E$15:$F$15,'Table 3e, Figure 3e'!$H$15)</c:f>
              <c:strCache/>
            </c:strRef>
          </c:cat>
          <c:val>
            <c:numRef>
              <c:f>('Table 3e, Figure 3e'!$B$19:$C$19,'Table 3e, Figure 3e'!$E$19:$F$19,'Table 3e, Figure 3e'!$H$19)</c:f>
              <c:numCache>
                <c:ptCount val="5"/>
                <c:pt idx="0">
                  <c:v>0</c:v>
                </c:pt>
                <c:pt idx="1">
                  <c:v>0</c:v>
                </c:pt>
                <c:pt idx="2">
                  <c:v>0</c:v>
                </c:pt>
                <c:pt idx="3">
                  <c:v>0</c:v>
                </c:pt>
                <c:pt idx="4">
                  <c:v>0</c:v>
                </c:pt>
              </c:numCache>
            </c:numRef>
          </c:val>
        </c:ser>
        <c:ser>
          <c:idx val="6"/>
          <c:order val="4"/>
          <c:tx>
            <c:strRef>
              <c:f>'Table 3e, Figure 3e'!$A$20</c:f>
              <c:strCache>
                <c:ptCount val="1"/>
                <c:pt idx="0">
                  <c:v>Chinese or Other ethnic group</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3e, Figure 3e'!$B$15:$C$15,'Table 3e, Figure 3e'!$E$15:$F$15,'Table 3e, Figure 3e'!$H$15)</c:f>
              <c:strCache/>
            </c:strRef>
          </c:cat>
          <c:val>
            <c:numRef>
              <c:f>('Table 3e, Figure 3e'!$B$20:$C$20,'Table 3e, Figure 3e'!$E$20:$F$20,'Table 3e, Figure 3e'!$H$20)</c:f>
              <c:numCache>
                <c:ptCount val="5"/>
                <c:pt idx="0">
                  <c:v>0</c:v>
                </c:pt>
                <c:pt idx="1">
                  <c:v>0</c:v>
                </c:pt>
                <c:pt idx="2">
                  <c:v>0</c:v>
                </c:pt>
                <c:pt idx="3">
                  <c:v>0</c:v>
                </c:pt>
                <c:pt idx="4">
                  <c:v>0</c:v>
                </c:pt>
              </c:numCache>
            </c:numRef>
          </c:val>
        </c:ser>
        <c:axId val="52750123"/>
        <c:axId val="4989060"/>
      </c:barChart>
      <c:catAx>
        <c:axId val="52750123"/>
        <c:scaling>
          <c:orientation val="minMax"/>
        </c:scaling>
        <c:axPos val="b"/>
        <c:delete val="0"/>
        <c:numFmt formatCode="General" sourceLinked="1"/>
        <c:majorTickMark val="out"/>
        <c:minorTickMark val="none"/>
        <c:tickLblPos val="nextTo"/>
        <c:spPr>
          <a:ln w="3175">
            <a:solidFill>
              <a:srgbClr val="000000"/>
            </a:solidFill>
          </a:ln>
        </c:spPr>
        <c:crossAx val="4989060"/>
        <c:crosses val="autoZero"/>
        <c:auto val="1"/>
        <c:lblOffset val="100"/>
        <c:tickLblSkip val="1"/>
        <c:noMultiLvlLbl val="0"/>
      </c:catAx>
      <c:valAx>
        <c:axId val="4989060"/>
        <c:scaling>
          <c:orientation val="minMax"/>
          <c:max val="1"/>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crossAx val="52750123"/>
        <c:crossesAt val="1"/>
        <c:crossBetween val="between"/>
        <c:dispUnits/>
        <c:majorUnit val="0.2"/>
        <c:minorUnit val="0.04"/>
      </c:valAx>
      <c:spPr>
        <a:noFill/>
        <a:ln>
          <a:noFill/>
        </a:ln>
      </c:spPr>
    </c:plotArea>
    <c:legend>
      <c:legendPos val="r"/>
      <c:layout>
        <c:manualLayout>
          <c:xMode val="edge"/>
          <c:yMode val="edge"/>
          <c:x val="0.143"/>
          <c:y val="0"/>
          <c:w val="0.7645"/>
          <c:h val="0.146"/>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0.2825</cdr:x>
      <cdr:y>0.10525</cdr:y>
    </cdr:from>
    <cdr:to>
      <cdr:x>0.47125</cdr:x>
      <cdr:y>0.159</cdr:y>
    </cdr:to>
    <cdr:sp>
      <cdr:nvSpPr>
        <cdr:cNvPr id="1" name="Text Box 1"/>
        <cdr:cNvSpPr txBox="1">
          <a:spLocks noChangeArrowheads="1"/>
        </cdr:cNvSpPr>
      </cdr:nvSpPr>
      <cdr:spPr>
        <a:xfrm>
          <a:off x="1619250" y="333375"/>
          <a:ext cx="1085850" cy="171450"/>
        </a:xfrm>
        <a:prstGeom prst="rect">
          <a:avLst/>
        </a:prstGeom>
        <a:noFill/>
        <a:ln w="1" cmpd="sng">
          <a:noFill/>
        </a:ln>
      </cdr:spPr>
      <cdr:txBody>
        <a:bodyPr vertOverflow="clip" wrap="square" lIns="27432" tIns="22860" rIns="27432" bIns="22860" anchor="ctr"/>
        <a:p>
          <a:pPr algn="ctr">
            <a:defRPr/>
          </a:pPr>
          <a:r>
            <a:rPr lang="en-US" cap="none" sz="875" b="1" i="0" u="none" baseline="0">
              <a:solidFill>
                <a:srgbClr val="339966"/>
              </a:solidFill>
            </a:rPr>
            <a:t>PRP Providers</a:t>
          </a:r>
        </a:p>
      </cdr:txBody>
    </cdr:sp>
  </cdr:relSizeAnchor>
  <cdr:relSizeAnchor xmlns:cdr="http://schemas.openxmlformats.org/drawingml/2006/chartDrawing">
    <cdr:from>
      <cdr:x>0.15875</cdr:x>
      <cdr:y>0.26575</cdr:y>
    </cdr:from>
    <cdr:to>
      <cdr:x>0.3325</cdr:x>
      <cdr:y>0.31875</cdr:y>
    </cdr:to>
    <cdr:sp>
      <cdr:nvSpPr>
        <cdr:cNvPr id="2" name="Text Box 2"/>
        <cdr:cNvSpPr txBox="1">
          <a:spLocks noChangeArrowheads="1"/>
        </cdr:cNvSpPr>
      </cdr:nvSpPr>
      <cdr:spPr>
        <a:xfrm>
          <a:off x="904875" y="847725"/>
          <a:ext cx="1000125" cy="171450"/>
        </a:xfrm>
        <a:prstGeom prst="rect">
          <a:avLst/>
        </a:prstGeom>
        <a:noFill/>
        <a:ln w="1" cmpd="sng">
          <a:noFill/>
        </a:ln>
      </cdr:spPr>
      <cdr:txBody>
        <a:bodyPr vertOverflow="clip" wrap="square" lIns="27432" tIns="22860" rIns="27432" bIns="22860" anchor="ctr"/>
        <a:p>
          <a:pPr algn="ctr">
            <a:defRPr/>
          </a:pPr>
          <a:r>
            <a:rPr lang="en-US" cap="none" sz="875" b="1" i="0" u="none" baseline="0">
              <a:solidFill>
                <a:srgbClr val="008000"/>
              </a:solidFill>
            </a:rPr>
            <a:t>PRP Lettings</a:t>
          </a:r>
        </a:p>
      </cdr:txBody>
    </cdr:sp>
  </cdr:relSizeAnchor>
  <cdr:relSizeAnchor xmlns:cdr="http://schemas.openxmlformats.org/drawingml/2006/chartDrawing">
    <cdr:from>
      <cdr:x>0.39925</cdr:x>
      <cdr:y>0.65925</cdr:y>
    </cdr:from>
    <cdr:to>
      <cdr:x>0.5875</cdr:x>
      <cdr:y>0.71075</cdr:y>
    </cdr:to>
    <cdr:sp>
      <cdr:nvSpPr>
        <cdr:cNvPr id="3" name="Text Box 3"/>
        <cdr:cNvSpPr txBox="1">
          <a:spLocks noChangeArrowheads="1"/>
        </cdr:cNvSpPr>
      </cdr:nvSpPr>
      <cdr:spPr>
        <a:xfrm>
          <a:off x="2295525" y="2114550"/>
          <a:ext cx="1085850" cy="161925"/>
        </a:xfrm>
        <a:prstGeom prst="rect">
          <a:avLst/>
        </a:prstGeom>
        <a:noFill/>
        <a:ln w="1" cmpd="sng">
          <a:noFill/>
        </a:ln>
      </cdr:spPr>
      <cdr:txBody>
        <a:bodyPr vertOverflow="clip" wrap="square" lIns="27432" tIns="22860" rIns="27432" bIns="22860" anchor="ctr"/>
        <a:p>
          <a:pPr algn="ctr">
            <a:defRPr/>
          </a:pPr>
          <a:r>
            <a:rPr lang="en-US" cap="none" sz="875" b="1" i="0" u="none" baseline="0">
              <a:solidFill>
                <a:srgbClr val="00CCFF"/>
              </a:solidFill>
            </a:rPr>
            <a:t>LA Providers</a:t>
          </a:r>
        </a:p>
      </cdr:txBody>
    </cdr:sp>
  </cdr:relSizeAnchor>
  <cdr:relSizeAnchor xmlns:cdr="http://schemas.openxmlformats.org/drawingml/2006/chartDrawing">
    <cdr:from>
      <cdr:x>0.4645</cdr:x>
      <cdr:y>0.49575</cdr:y>
    </cdr:from>
    <cdr:to>
      <cdr:x>0.65</cdr:x>
      <cdr:y>0.55175</cdr:y>
    </cdr:to>
    <cdr:sp>
      <cdr:nvSpPr>
        <cdr:cNvPr id="4" name="TextBox 4"/>
        <cdr:cNvSpPr txBox="1">
          <a:spLocks noChangeArrowheads="1"/>
        </cdr:cNvSpPr>
      </cdr:nvSpPr>
      <cdr:spPr>
        <a:xfrm>
          <a:off x="2667000" y="1590675"/>
          <a:ext cx="1066800" cy="180975"/>
        </a:xfrm>
        <a:prstGeom prst="rect">
          <a:avLst/>
        </a:prstGeom>
        <a:noFill/>
        <a:ln w="1" cmpd="sng">
          <a:noFill/>
        </a:ln>
      </cdr:spPr>
      <cdr:txBody>
        <a:bodyPr vertOverflow="clip" wrap="square" anchor="ctr"/>
        <a:p>
          <a:pPr algn="ctr">
            <a:defRPr/>
          </a:pPr>
          <a:r>
            <a:rPr lang="en-US" cap="none" sz="875" b="1" i="0" u="none" baseline="0">
              <a:solidFill>
                <a:srgbClr val="000080"/>
              </a:solidFill>
            </a:rPr>
            <a:t>LA Lettings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30</xdr:row>
      <xdr:rowOff>66675</xdr:rowOff>
    </xdr:from>
    <xdr:to>
      <xdr:col>7</xdr:col>
      <xdr:colOff>171450</xdr:colOff>
      <xdr:row>31</xdr:row>
      <xdr:rowOff>66675</xdr:rowOff>
    </xdr:to>
    <xdr:sp>
      <xdr:nvSpPr>
        <xdr:cNvPr id="1" name="Text Box 2"/>
        <xdr:cNvSpPr txBox="1">
          <a:spLocks noChangeArrowheads="1"/>
        </xdr:cNvSpPr>
      </xdr:nvSpPr>
      <xdr:spPr>
        <a:xfrm>
          <a:off x="3829050" y="5305425"/>
          <a:ext cx="904875" cy="161925"/>
        </a:xfrm>
        <a:prstGeom prst="rect">
          <a:avLst/>
        </a:prstGeom>
        <a:noFill/>
        <a:ln w="1" cmpd="sng">
          <a:noFill/>
        </a:ln>
      </xdr:spPr>
      <xdr:txBody>
        <a:bodyPr vertOverflow="clip" wrap="square" lIns="27432" tIns="22860" rIns="27432" bIns="22860" anchor="ctr"/>
        <a:p>
          <a:pPr algn="ctr">
            <a:defRPr/>
          </a:pPr>
          <a:r>
            <a:rPr lang="en-US" cap="none" sz="875" b="1" i="0" u="none" baseline="0">
              <a:solidFill>
                <a:srgbClr val="333399"/>
              </a:solidFill>
            </a:rPr>
            <a:t>LA Lettings</a:t>
          </a:r>
        </a:p>
      </xdr:txBody>
    </xdr:sp>
    <xdr:clientData/>
  </xdr:twoCellAnchor>
  <xdr:twoCellAnchor>
    <xdr:from>
      <xdr:col>0</xdr:col>
      <xdr:colOff>95250</xdr:colOff>
      <xdr:row>21</xdr:row>
      <xdr:rowOff>38100</xdr:rowOff>
    </xdr:from>
    <xdr:to>
      <xdr:col>9</xdr:col>
      <xdr:colOff>257175</xdr:colOff>
      <xdr:row>41</xdr:row>
      <xdr:rowOff>19050</xdr:rowOff>
    </xdr:to>
    <xdr:grpSp>
      <xdr:nvGrpSpPr>
        <xdr:cNvPr id="2" name="Group 422"/>
        <xdr:cNvGrpSpPr>
          <a:grpSpLocks/>
        </xdr:cNvGrpSpPr>
      </xdr:nvGrpSpPr>
      <xdr:grpSpPr>
        <a:xfrm>
          <a:off x="95250" y="3819525"/>
          <a:ext cx="5753100" cy="3219450"/>
          <a:chOff x="2" y="398"/>
          <a:chExt cx="604" cy="338"/>
        </a:xfrm>
        <a:solidFill>
          <a:srgbClr val="FFFFFF"/>
        </a:solidFill>
      </xdr:grpSpPr>
      <xdr:graphicFrame>
        <xdr:nvGraphicFramePr>
          <xdr:cNvPr id="3" name="Chart 476"/>
          <xdr:cNvGraphicFramePr/>
        </xdr:nvGraphicFramePr>
        <xdr:xfrm>
          <a:off x="2" y="398"/>
          <a:ext cx="604" cy="338"/>
        </xdr:xfrm>
        <a:graphic>
          <a:graphicData uri="http://schemas.openxmlformats.org/drawingml/2006/chart">
            <c:chart xmlns:c="http://schemas.openxmlformats.org/drawingml/2006/chart" r:id="rId1"/>
          </a:graphicData>
        </a:graphic>
      </xdr:graphicFrame>
      <xdr:sp>
        <xdr:nvSpPr>
          <xdr:cNvPr id="4" name="Line 417"/>
          <xdr:cNvSpPr>
            <a:spLocks/>
          </xdr:cNvSpPr>
        </xdr:nvSpPr>
        <xdr:spPr>
          <a:xfrm>
            <a:off x="98" y="673"/>
            <a:ext cx="149" cy="0"/>
          </a:xfrm>
          <a:prstGeom prst="line">
            <a:avLst/>
          </a:prstGeom>
          <a:noFill/>
          <a:ln w="9525" cmpd="sng">
            <a:noFill/>
          </a:ln>
        </xdr:spPr>
        <xdr:txBody>
          <a:bodyPr vertOverflow="clip" wrap="square"/>
          <a:p>
            <a:pPr algn="l">
              <a:defRPr/>
            </a:pPr>
            <a:r>
              <a:rPr lang="en-US" cap="none" u="none" baseline="0">
                <a:latin typeface="Verdana"/>
                <a:ea typeface="Verdana"/>
                <a:cs typeface="Verdana"/>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25</xdr:row>
      <xdr:rowOff>95250</xdr:rowOff>
    </xdr:from>
    <xdr:to>
      <xdr:col>7</xdr:col>
      <xdr:colOff>228600</xdr:colOff>
      <xdr:row>41</xdr:row>
      <xdr:rowOff>38100</xdr:rowOff>
    </xdr:to>
    <xdr:graphicFrame>
      <xdr:nvGraphicFramePr>
        <xdr:cNvPr id="1" name="Chart 85"/>
        <xdr:cNvGraphicFramePr/>
      </xdr:nvGraphicFramePr>
      <xdr:xfrm>
        <a:off x="228600" y="4486275"/>
        <a:ext cx="6572250" cy="2533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8</xdr:col>
      <xdr:colOff>676275</xdr:colOff>
      <xdr:row>49</xdr:row>
      <xdr:rowOff>95250</xdr:rowOff>
    </xdr:to>
    <xdr:graphicFrame>
      <xdr:nvGraphicFramePr>
        <xdr:cNvPr id="1" name="Chart 1"/>
        <xdr:cNvGraphicFramePr/>
      </xdr:nvGraphicFramePr>
      <xdr:xfrm>
        <a:off x="0" y="6010275"/>
        <a:ext cx="6162675" cy="2686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9525</xdr:rowOff>
    </xdr:from>
    <xdr:to>
      <xdr:col>8</xdr:col>
      <xdr:colOff>676275</xdr:colOff>
      <xdr:row>46</xdr:row>
      <xdr:rowOff>19050</xdr:rowOff>
    </xdr:to>
    <xdr:graphicFrame>
      <xdr:nvGraphicFramePr>
        <xdr:cNvPr id="1" name="Chart 1"/>
        <xdr:cNvGraphicFramePr/>
      </xdr:nvGraphicFramePr>
      <xdr:xfrm>
        <a:off x="28575" y="5410200"/>
        <a:ext cx="7410450" cy="26003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152400</xdr:rowOff>
    </xdr:from>
    <xdr:to>
      <xdr:col>7</xdr:col>
      <xdr:colOff>523875</xdr:colOff>
      <xdr:row>40</xdr:row>
      <xdr:rowOff>85725</xdr:rowOff>
    </xdr:to>
    <xdr:graphicFrame>
      <xdr:nvGraphicFramePr>
        <xdr:cNvPr id="1" name="Chart 1"/>
        <xdr:cNvGraphicFramePr/>
      </xdr:nvGraphicFramePr>
      <xdr:xfrm>
        <a:off x="66675" y="4524375"/>
        <a:ext cx="6915150" cy="26860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152400</xdr:rowOff>
    </xdr:from>
    <xdr:to>
      <xdr:col>7</xdr:col>
      <xdr:colOff>76200</xdr:colOff>
      <xdr:row>42</xdr:row>
      <xdr:rowOff>0</xdr:rowOff>
    </xdr:to>
    <xdr:graphicFrame>
      <xdr:nvGraphicFramePr>
        <xdr:cNvPr id="1" name="Chart 1"/>
        <xdr:cNvGraphicFramePr/>
      </xdr:nvGraphicFramePr>
      <xdr:xfrm>
        <a:off x="38100" y="4562475"/>
        <a:ext cx="6276975" cy="2762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voa.gov.uk/corporate/statisticalReleases/130530_PrivateRentalMarket.html"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voa.gov.uk/corporate/statisticalReleases/130530_PrivateRentalMarket.html"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uk/government/publications/local-enterprise-partnerships-local-authority-mapping" TargetMode="External" /><Relationship Id="rId2" Type="http://schemas.openxmlformats.org/officeDocument/2006/relationships/hyperlink" Target="https://www.gov.uk/government/policies/supporting-economic-growth-through-local-enterprise-partnerships-and-enterprise-zones/supporting-pages/local-enterprise-partnerships" TargetMode="Externa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68"/>
  <sheetViews>
    <sheetView tabSelected="1" zoomScalePageLayoutView="0" workbookViewId="0" topLeftCell="A1">
      <selection activeCell="A4" sqref="A4"/>
    </sheetView>
  </sheetViews>
  <sheetFormatPr defaultColWidth="9.00390625" defaultRowHeight="12.75"/>
  <cols>
    <col min="1" max="1" width="24.875" style="38" customWidth="1"/>
    <col min="2" max="2" width="16.125" style="38" customWidth="1"/>
    <col min="3" max="3" width="83.875" style="38" bestFit="1" customWidth="1"/>
    <col min="4" max="16384" width="9.00390625" style="38" customWidth="1"/>
  </cols>
  <sheetData>
    <row r="1" ht="18">
      <c r="A1" s="38" t="s">
        <v>1161</v>
      </c>
    </row>
    <row r="2" ht="18">
      <c r="A2" s="38" t="s">
        <v>1162</v>
      </c>
    </row>
    <row r="3" ht="8.25" customHeight="1"/>
    <row r="4" ht="18">
      <c r="A4" s="65" t="s">
        <v>30</v>
      </c>
    </row>
    <row r="5" ht="9" customHeight="1"/>
    <row r="6" ht="18">
      <c r="A6" s="38" t="s">
        <v>256</v>
      </c>
    </row>
    <row r="7" ht="6.75" customHeight="1"/>
    <row r="8" spans="1:3" s="65" customFormat="1" ht="18" customHeight="1">
      <c r="A8" s="39" t="s">
        <v>261</v>
      </c>
      <c r="B8" s="42" t="s">
        <v>262</v>
      </c>
      <c r="C8" s="39" t="s">
        <v>257</v>
      </c>
    </row>
    <row r="9" spans="1:3" ht="9" customHeight="1">
      <c r="A9" s="39"/>
      <c r="B9" s="39"/>
      <c r="C9" s="39"/>
    </row>
    <row r="10" spans="1:10" ht="18">
      <c r="A10" s="44" t="s">
        <v>241</v>
      </c>
      <c r="B10" s="45">
        <v>1</v>
      </c>
      <c r="C10" s="59" t="s">
        <v>266</v>
      </c>
      <c r="D10" s="40"/>
      <c r="E10" s="40"/>
      <c r="F10" s="40"/>
      <c r="G10" s="40"/>
      <c r="H10" s="40"/>
      <c r="I10" s="40"/>
      <c r="J10" s="40"/>
    </row>
    <row r="11" spans="1:3" ht="18">
      <c r="A11" s="46"/>
      <c r="B11" s="45"/>
      <c r="C11" s="59" t="s">
        <v>265</v>
      </c>
    </row>
    <row r="12" spans="1:3" ht="18">
      <c r="A12" s="46"/>
      <c r="B12" s="45"/>
      <c r="C12" s="59" t="s">
        <v>1</v>
      </c>
    </row>
    <row r="13" spans="1:3" ht="18">
      <c r="A13" s="46"/>
      <c r="B13" s="45"/>
      <c r="C13" s="59" t="s">
        <v>155</v>
      </c>
    </row>
    <row r="14" spans="1:3" ht="18">
      <c r="A14" s="46"/>
      <c r="B14" s="45"/>
      <c r="C14" s="59" t="s">
        <v>748</v>
      </c>
    </row>
    <row r="15" spans="1:3" ht="18">
      <c r="A15" s="47" t="s">
        <v>258</v>
      </c>
      <c r="B15" s="48">
        <v>2</v>
      </c>
      <c r="C15" s="60" t="s">
        <v>322</v>
      </c>
    </row>
    <row r="16" spans="1:3" ht="18">
      <c r="A16" s="49"/>
      <c r="B16" s="50"/>
      <c r="C16" s="60" t="s">
        <v>197</v>
      </c>
    </row>
    <row r="17" spans="1:13" ht="18">
      <c r="A17" s="49"/>
      <c r="B17" s="50"/>
      <c r="C17" s="60" t="s">
        <v>323</v>
      </c>
      <c r="D17" s="40"/>
      <c r="E17" s="40"/>
      <c r="F17" s="40"/>
      <c r="G17" s="40"/>
      <c r="H17" s="40"/>
      <c r="I17" s="40"/>
      <c r="J17" s="40"/>
      <c r="K17" s="40"/>
      <c r="L17" s="40"/>
      <c r="M17" s="40"/>
    </row>
    <row r="18" spans="1:3" ht="18" customHeight="1">
      <c r="A18" s="49"/>
      <c r="B18" s="50"/>
      <c r="C18" s="60" t="s">
        <v>324</v>
      </c>
    </row>
    <row r="19" spans="1:3" ht="18" customHeight="1">
      <c r="A19" s="706"/>
      <c r="B19" s="50"/>
      <c r="C19" s="60" t="s">
        <v>333</v>
      </c>
    </row>
    <row r="20" spans="1:3" ht="18" customHeight="1">
      <c r="A20" s="49"/>
      <c r="B20" s="50"/>
      <c r="C20" s="60" t="s">
        <v>334</v>
      </c>
    </row>
    <row r="21" spans="1:3" ht="18" customHeight="1">
      <c r="A21" s="49"/>
      <c r="B21" s="50"/>
      <c r="C21" s="60" t="s">
        <v>3</v>
      </c>
    </row>
    <row r="22" spans="1:3" ht="18">
      <c r="A22" s="49"/>
      <c r="B22" s="50"/>
      <c r="C22" s="60" t="s">
        <v>7</v>
      </c>
    </row>
    <row r="23" spans="1:3" ht="18">
      <c r="A23" s="49"/>
      <c r="B23" s="50"/>
      <c r="C23" s="60" t="s">
        <v>326</v>
      </c>
    </row>
    <row r="24" spans="1:3" ht="18">
      <c r="A24" s="51" t="s">
        <v>259</v>
      </c>
      <c r="B24" s="52">
        <v>3</v>
      </c>
      <c r="C24" s="695" t="s">
        <v>304</v>
      </c>
    </row>
    <row r="25" spans="1:3" ht="18">
      <c r="A25" s="53"/>
      <c r="B25" s="54"/>
      <c r="C25" s="61" t="s">
        <v>327</v>
      </c>
    </row>
    <row r="26" spans="1:3" ht="18">
      <c r="A26" s="53"/>
      <c r="B26" s="54"/>
      <c r="C26" s="61" t="s">
        <v>328</v>
      </c>
    </row>
    <row r="27" spans="1:3" ht="18">
      <c r="A27" s="53"/>
      <c r="B27" s="54"/>
      <c r="C27" s="61" t="s">
        <v>329</v>
      </c>
    </row>
    <row r="28" spans="1:3" ht="18">
      <c r="A28" s="53"/>
      <c r="B28" s="54"/>
      <c r="C28" s="61" t="s">
        <v>330</v>
      </c>
    </row>
    <row r="29" spans="1:3" ht="18">
      <c r="A29" s="53"/>
      <c r="B29" s="54"/>
      <c r="C29" s="62" t="s">
        <v>509</v>
      </c>
    </row>
    <row r="30" spans="1:3" ht="18">
      <c r="A30" s="53"/>
      <c r="B30" s="54"/>
      <c r="C30" s="62" t="s">
        <v>340</v>
      </c>
    </row>
    <row r="31" spans="1:3" ht="18">
      <c r="A31" s="55" t="s">
        <v>260</v>
      </c>
      <c r="B31" s="56">
        <v>4</v>
      </c>
      <c r="C31" s="63" t="s">
        <v>743</v>
      </c>
    </row>
    <row r="32" spans="1:5" ht="18">
      <c r="A32" s="57"/>
      <c r="B32" s="58"/>
      <c r="C32" s="64" t="s">
        <v>331</v>
      </c>
      <c r="D32" s="41"/>
      <c r="E32" s="41"/>
    </row>
    <row r="33" spans="1:3" ht="18">
      <c r="A33" s="57"/>
      <c r="B33" s="58"/>
      <c r="C33" s="64" t="s">
        <v>332</v>
      </c>
    </row>
    <row r="34" spans="1:3" ht="18">
      <c r="A34" s="57"/>
      <c r="B34" s="58"/>
      <c r="C34" s="63" t="s">
        <v>746</v>
      </c>
    </row>
    <row r="35" ht="18">
      <c r="B35" s="43"/>
    </row>
    <row r="36" ht="18">
      <c r="B36" s="43"/>
    </row>
    <row r="37" ht="18">
      <c r="B37" s="43"/>
    </row>
    <row r="38" ht="18">
      <c r="B38" s="43"/>
    </row>
    <row r="39" ht="18">
      <c r="B39" s="43"/>
    </row>
    <row r="40" ht="18">
      <c r="B40" s="43"/>
    </row>
    <row r="41" ht="18">
      <c r="B41" s="43"/>
    </row>
    <row r="42" ht="18">
      <c r="B42" s="43"/>
    </row>
    <row r="43" ht="18">
      <c r="B43" s="43"/>
    </row>
    <row r="44" ht="18">
      <c r="B44" s="43"/>
    </row>
    <row r="45" ht="18">
      <c r="B45" s="43"/>
    </row>
    <row r="46" ht="18">
      <c r="B46" s="43"/>
    </row>
    <row r="47" ht="18">
      <c r="B47" s="43"/>
    </row>
    <row r="48" ht="18">
      <c r="B48" s="43"/>
    </row>
    <row r="49" ht="18">
      <c r="B49" s="43"/>
    </row>
    <row r="50" ht="18">
      <c r="B50" s="43"/>
    </row>
    <row r="51" ht="18">
      <c r="B51" s="43"/>
    </row>
    <row r="52" ht="18">
      <c r="B52" s="43"/>
    </row>
    <row r="53" ht="18">
      <c r="B53" s="43"/>
    </row>
    <row r="54" ht="18">
      <c r="B54" s="43"/>
    </row>
    <row r="55" ht="18">
      <c r="B55" s="43"/>
    </row>
    <row r="56" ht="18">
      <c r="B56" s="43"/>
    </row>
    <row r="57" ht="18">
      <c r="B57" s="43"/>
    </row>
    <row r="58" ht="18">
      <c r="B58" s="43"/>
    </row>
    <row r="59" ht="18">
      <c r="B59" s="43"/>
    </row>
    <row r="60" ht="18">
      <c r="B60" s="43"/>
    </row>
    <row r="61" ht="18">
      <c r="B61" s="43"/>
    </row>
    <row r="62" ht="18">
      <c r="B62" s="43"/>
    </row>
    <row r="63" ht="18">
      <c r="B63" s="43"/>
    </row>
    <row r="64" ht="18">
      <c r="B64" s="43"/>
    </row>
    <row r="65" ht="18">
      <c r="B65" s="43"/>
    </row>
    <row r="66" ht="18">
      <c r="B66" s="43"/>
    </row>
    <row r="67" ht="18">
      <c r="B67" s="43"/>
    </row>
    <row r="68" ht="18">
      <c r="B68" s="43"/>
    </row>
  </sheetData>
  <sheetProtection/>
  <hyperlinks>
    <hyperlink ref="C10" location="'Table 1a'!A1" display="Table 1a: Social lettings by housing type and provider, 2004/05 to 2012/13"/>
    <hyperlink ref="C11" location="'Table 1b and Figure 1a'!A1" display="Table 1b: Social providers and their lettings from 2004/05 to 2012/13"/>
    <hyperlink ref="C13" location="'Table 1d'!A1" display="Table 1d: Reported social lettings by local authority location of property, 2011/12 and 2012/13"/>
    <hyperlink ref="C14" location="'Table 1e'!A1" display="Table 1e: Social lettings by Local Enterprise Partnership location of property, 2011/12 and 2012/13"/>
    <hyperlink ref="C15" location="'Table 2a'!A1" display="Table 2a: Social lettings by tenancy type, 2011/13"/>
    <hyperlink ref="C16" location="'Table 2b '!A1" display="Table 2b: Length of Fixed Term Tenancy"/>
    <hyperlink ref="C17" location="'Table 2c&amp;d'!A1" display="Table 2c: Average weekly social rent 1 (£) of new general needs lettings"/>
    <hyperlink ref="C18" location="'Table 2c&amp;d'!A12" display="Table 2d: Average weekly affordable rent 1 (£) of new general needs lettings"/>
    <hyperlink ref="C25" location="'Table 3b, Figure 3b'!A1" display="Table 3b: Age of Tenant by type of letting, 2007/8 to 2012/13"/>
    <hyperlink ref="C26" location="'Table 3c, Figure 3c'!A1" display="Table 3c: Economic status of tenant, 2007/8 to 2012/13"/>
    <hyperlink ref="C31" location="'Table 4a'!A1" display="Table 4a: Number of participating LAs and estimated CORE submission levels"/>
    <hyperlink ref="C21" location="'Table 2e'!A1" display="Table 2e: Average letting re-let time"/>
    <hyperlink ref="C24" location="'Table 3a, Figure 3a'!A1" display="Table 3a: Household composition by type of letting, 2007/8 to 2012/13"/>
    <hyperlink ref="C12" location="'Table 1c'!A1" display="Table 1c: A comparison of general needs lettings and social stock 2007/8 to 2012/13"/>
    <hyperlink ref="C19" location="'Table2c&amp;d (London)'!A1" display="Table 2c (London): Average weekly social rent 1 (£) of new general needs lettings for London"/>
    <hyperlink ref="C20" location="'Table2c&amp;d (London)'!A12" display="Table 2d (London): Average weekly affordable rent 1 (£) of new general needs lettings for London"/>
    <hyperlink ref="C22" location="'Table 2f, Table 2g'!A1" display="Table 2f: Reason for Letting, 2011/12 and 2012/13"/>
    <hyperlink ref="C23" location="'Table 2f, Table 2g'!A29" display="Table 2g: Reason for Supported Housing Letting, 2011/12 and 2012/13"/>
    <hyperlink ref="C27" location="'Table 3d, Figure 3d'!A1" display="Table 3d: Nationality of tenants, 2007/8 to 2012/13"/>
    <hyperlink ref="C28" location="'Table 3e, Figure 3e'!A1" display="Table 3e: Ethnic group of tenant, 2007/8 to 2012/13"/>
    <hyperlink ref="C29" location="'Table 3f'!A1" display="Table 3f: Previous housing situation of tenant, 2011/12 &amp; 2012/13"/>
    <hyperlink ref="C30" location="'Table 3g'!A1" display="Table 3g: Other household characteristics of social lettings, 2011/12 &amp; 2012/13"/>
    <hyperlink ref="C32" location="'Table 4b-4d'!A1" display="Table 4b: Proportion of lettings with missing income details"/>
    <hyperlink ref="C33" location="'Table 4b-4d'!A11" display="Table 4c: Proportion of lettings where “interview refused” has been recorded"/>
    <hyperlink ref="C34" location="'Table 4b-4d'!A21" display="Table 4d: Proportion of social lettings where records have been imputed"/>
  </hyperlinks>
  <printOptions/>
  <pageMargins left="0.75" right="0.75" top="1" bottom="1" header="0.5" footer="0.5"/>
  <pageSetup fitToHeight="1" fitToWidth="1" horizontalDpi="600" verticalDpi="600" orientation="portrait" paperSize="9" scale="53" r:id="rId1"/>
</worksheet>
</file>

<file path=xl/worksheets/sheet10.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
      <selection activeCell="A24" sqref="A24:IV24"/>
    </sheetView>
  </sheetViews>
  <sheetFormatPr defaultColWidth="9.00390625" defaultRowHeight="12.75"/>
  <cols>
    <col min="1" max="1" width="11.75390625" style="9" customWidth="1"/>
    <col min="2" max="2" width="6.125" style="9" customWidth="1"/>
    <col min="3" max="3" width="5.625" style="9" customWidth="1"/>
    <col min="4" max="4" width="6.875" style="9" customWidth="1"/>
    <col min="5" max="5" width="5.625" style="9" customWidth="1"/>
    <col min="6" max="6" width="6.875" style="9" bestFit="1" customWidth="1"/>
    <col min="7" max="7" width="5.75390625" style="9" customWidth="1"/>
    <col min="8" max="8" width="6.875" style="9" bestFit="1" customWidth="1"/>
    <col min="9" max="9" width="5.75390625" style="9" customWidth="1"/>
    <col min="10" max="10" width="6.875" style="9" bestFit="1" customWidth="1"/>
    <col min="11" max="14" width="7.625" style="9" customWidth="1"/>
    <col min="15" max="15" width="6.875" style="9" bestFit="1" customWidth="1"/>
    <col min="16" max="16" width="7.375" style="9" customWidth="1"/>
    <col min="17" max="16384" width="9.00390625" style="9" customWidth="1"/>
  </cols>
  <sheetData>
    <row r="1" s="15" customFormat="1" ht="18.75">
      <c r="A1" s="415" t="s">
        <v>1125</v>
      </c>
    </row>
    <row r="2" s="15" customFormat="1" ht="12.75"/>
    <row r="3" spans="1:16" ht="27" customHeight="1" thickBot="1">
      <c r="A3" s="138"/>
      <c r="B3" s="954" t="s">
        <v>219</v>
      </c>
      <c r="C3" s="954"/>
      <c r="D3" s="954"/>
      <c r="E3" s="954" t="s">
        <v>220</v>
      </c>
      <c r="F3" s="954"/>
      <c r="G3" s="954"/>
      <c r="H3" s="954" t="s">
        <v>287</v>
      </c>
      <c r="I3" s="954"/>
      <c r="J3" s="954"/>
      <c r="K3" s="954" t="s">
        <v>288</v>
      </c>
      <c r="L3" s="954"/>
      <c r="M3" s="954"/>
      <c r="N3" s="954" t="s">
        <v>246</v>
      </c>
      <c r="O3" s="954"/>
      <c r="P3" s="955"/>
    </row>
    <row r="4" spans="1:16" ht="13.5" customHeight="1" thickBot="1">
      <c r="A4" s="139"/>
      <c r="B4" s="140" t="s">
        <v>207</v>
      </c>
      <c r="C4" s="221" t="s">
        <v>1149</v>
      </c>
      <c r="D4" s="140" t="s">
        <v>211</v>
      </c>
      <c r="E4" s="140" t="s">
        <v>207</v>
      </c>
      <c r="F4" s="221" t="s">
        <v>1149</v>
      </c>
      <c r="G4" s="140" t="s">
        <v>211</v>
      </c>
      <c r="H4" s="140" t="s">
        <v>207</v>
      </c>
      <c r="I4" s="221" t="s">
        <v>1149</v>
      </c>
      <c r="J4" s="140" t="s">
        <v>211</v>
      </c>
      <c r="K4" s="140" t="s">
        <v>207</v>
      </c>
      <c r="L4" s="221" t="s">
        <v>1149</v>
      </c>
      <c r="M4" s="140" t="s">
        <v>211</v>
      </c>
      <c r="N4" s="140" t="s">
        <v>207</v>
      </c>
      <c r="O4" s="221" t="s">
        <v>1149</v>
      </c>
      <c r="P4" s="140" t="s">
        <v>211</v>
      </c>
    </row>
    <row r="5" spans="1:16" ht="13.5">
      <c r="A5" s="1" t="s">
        <v>46</v>
      </c>
      <c r="B5" s="358">
        <v>60.65</v>
      </c>
      <c r="C5" s="358">
        <v>52.57</v>
      </c>
      <c r="D5" s="358">
        <v>56.29</v>
      </c>
      <c r="E5" s="358">
        <v>69.51</v>
      </c>
      <c r="F5" s="358">
        <v>58.6</v>
      </c>
      <c r="G5" s="358">
        <v>64.52</v>
      </c>
      <c r="H5" s="358">
        <v>76.64</v>
      </c>
      <c r="I5" s="358">
        <v>63.91</v>
      </c>
      <c r="J5" s="358">
        <v>70.43</v>
      </c>
      <c r="K5" s="358">
        <v>90.61</v>
      </c>
      <c r="L5" s="358">
        <v>75.53</v>
      </c>
      <c r="M5" s="358">
        <v>84.87</v>
      </c>
      <c r="N5" s="358">
        <v>68.3</v>
      </c>
      <c r="O5" s="358">
        <v>57.32</v>
      </c>
      <c r="P5" s="358">
        <v>62.86</v>
      </c>
    </row>
    <row r="6" spans="1:16" ht="14.25" customHeight="1">
      <c r="A6" s="1" t="s">
        <v>47</v>
      </c>
      <c r="B6" s="358">
        <v>63.88</v>
      </c>
      <c r="C6" s="358">
        <v>55.3</v>
      </c>
      <c r="D6" s="358">
        <v>59.43</v>
      </c>
      <c r="E6" s="358">
        <v>73.28</v>
      </c>
      <c r="F6" s="358">
        <v>61.81</v>
      </c>
      <c r="G6" s="358">
        <v>68.54</v>
      </c>
      <c r="H6" s="358">
        <v>81.01</v>
      </c>
      <c r="I6" s="358">
        <v>68.18</v>
      </c>
      <c r="J6" s="358">
        <v>75.26</v>
      </c>
      <c r="K6" s="358">
        <v>95.6</v>
      </c>
      <c r="L6" s="358">
        <v>83.25</v>
      </c>
      <c r="M6" s="358">
        <v>91.62</v>
      </c>
      <c r="N6" s="358">
        <v>72.24</v>
      </c>
      <c r="O6" s="358">
        <v>60.56</v>
      </c>
      <c r="P6" s="358">
        <v>66.87</v>
      </c>
    </row>
    <row r="7" spans="1:16" ht="12.75" customHeight="1">
      <c r="A7" s="1" t="s">
        <v>48</v>
      </c>
      <c r="B7" s="358">
        <v>67.1</v>
      </c>
      <c r="C7" s="358">
        <v>57.69</v>
      </c>
      <c r="D7" s="358">
        <v>62.23</v>
      </c>
      <c r="E7" s="358">
        <v>76.62</v>
      </c>
      <c r="F7" s="358">
        <v>64.65</v>
      </c>
      <c r="G7" s="358">
        <v>71.37</v>
      </c>
      <c r="H7" s="358">
        <v>84.96</v>
      </c>
      <c r="I7" s="358">
        <v>69.96</v>
      </c>
      <c r="J7" s="358">
        <v>78.04</v>
      </c>
      <c r="K7" s="358">
        <v>102.53</v>
      </c>
      <c r="L7" s="358">
        <v>83.79</v>
      </c>
      <c r="M7" s="358">
        <v>96.38</v>
      </c>
      <c r="N7" s="358">
        <v>75.88</v>
      </c>
      <c r="O7" s="358">
        <v>63.2</v>
      </c>
      <c r="P7" s="358">
        <v>69.92</v>
      </c>
    </row>
    <row r="8" spans="1:16" ht="13.5">
      <c r="A8" s="1" t="s">
        <v>49</v>
      </c>
      <c r="B8" s="358">
        <v>67.04</v>
      </c>
      <c r="C8" s="358">
        <v>58.46</v>
      </c>
      <c r="D8" s="358">
        <v>62.83</v>
      </c>
      <c r="E8" s="358">
        <v>77.11</v>
      </c>
      <c r="F8" s="358">
        <v>65.67</v>
      </c>
      <c r="G8" s="358">
        <v>72.55</v>
      </c>
      <c r="H8" s="358">
        <v>86.27</v>
      </c>
      <c r="I8" s="358">
        <v>72.33</v>
      </c>
      <c r="J8" s="358">
        <v>80.33</v>
      </c>
      <c r="K8" s="358">
        <v>104.66</v>
      </c>
      <c r="L8" s="358">
        <v>88.29</v>
      </c>
      <c r="M8" s="358">
        <v>99.12</v>
      </c>
      <c r="N8" s="358">
        <v>76.39</v>
      </c>
      <c r="O8" s="358">
        <v>64.39</v>
      </c>
      <c r="P8" s="358">
        <v>71.13</v>
      </c>
    </row>
    <row r="9" spans="1:16" ht="13.5" customHeight="1">
      <c r="A9" s="1" t="s">
        <v>50</v>
      </c>
      <c r="B9" s="358">
        <v>70.51</v>
      </c>
      <c r="C9" s="358">
        <v>62.37</v>
      </c>
      <c r="D9" s="358">
        <v>66.69</v>
      </c>
      <c r="E9" s="358">
        <v>81.29</v>
      </c>
      <c r="F9" s="358">
        <v>70.5</v>
      </c>
      <c r="G9" s="358">
        <v>77.06</v>
      </c>
      <c r="H9" s="358">
        <v>91.15</v>
      </c>
      <c r="I9" s="358">
        <v>77.97</v>
      </c>
      <c r="J9" s="358">
        <v>85.6</v>
      </c>
      <c r="K9" s="358">
        <v>110.07</v>
      </c>
      <c r="L9" s="358">
        <v>96.61</v>
      </c>
      <c r="M9" s="358">
        <v>105.66</v>
      </c>
      <c r="N9" s="358">
        <v>80.6</v>
      </c>
      <c r="O9" s="358">
        <v>69.3</v>
      </c>
      <c r="P9" s="358">
        <v>75.79</v>
      </c>
    </row>
    <row r="10" spans="1:16" ht="14.25" thickBot="1">
      <c r="A10" s="348" t="s">
        <v>51</v>
      </c>
      <c r="B10" s="362">
        <v>74.14</v>
      </c>
      <c r="C10" s="362">
        <v>66.46</v>
      </c>
      <c r="D10" s="362">
        <v>70.43</v>
      </c>
      <c r="E10" s="362">
        <v>85.86</v>
      </c>
      <c r="F10" s="362">
        <v>74.59</v>
      </c>
      <c r="G10" s="362">
        <v>80.99</v>
      </c>
      <c r="H10" s="362">
        <v>96.08</v>
      </c>
      <c r="I10" s="362">
        <v>82.79</v>
      </c>
      <c r="J10" s="362">
        <v>89.85</v>
      </c>
      <c r="K10" s="362">
        <v>118.06</v>
      </c>
      <c r="L10" s="362">
        <v>99.9</v>
      </c>
      <c r="M10" s="362">
        <v>111.35</v>
      </c>
      <c r="N10" s="362">
        <v>84.63</v>
      </c>
      <c r="O10" s="362">
        <v>73.59</v>
      </c>
      <c r="P10" s="362">
        <v>79.58</v>
      </c>
    </row>
    <row r="11" spans="1:16" ht="12.75">
      <c r="A11" s="363"/>
      <c r="B11" s="364"/>
      <c r="C11" s="364"/>
      <c r="D11" s="364"/>
      <c r="E11" s="364"/>
      <c r="F11" s="364"/>
      <c r="G11" s="364"/>
      <c r="H11" s="364"/>
      <c r="I11" s="364"/>
      <c r="J11" s="364"/>
      <c r="K11" s="364"/>
      <c r="L11" s="364"/>
      <c r="M11" s="364"/>
      <c r="N11" s="364"/>
      <c r="O11" s="364"/>
      <c r="P11" s="365"/>
    </row>
    <row r="12" spans="1:16" ht="18.75">
      <c r="A12" s="415" t="s">
        <v>1126</v>
      </c>
      <c r="B12" s="364"/>
      <c r="C12" s="364"/>
      <c r="D12" s="364"/>
      <c r="E12" s="364"/>
      <c r="F12" s="364"/>
      <c r="G12" s="364"/>
      <c r="H12" s="364"/>
      <c r="I12" s="364"/>
      <c r="J12" s="364"/>
      <c r="K12" s="364"/>
      <c r="L12" s="364"/>
      <c r="M12" s="364"/>
      <c r="N12" s="364"/>
      <c r="O12" s="364"/>
      <c r="P12" s="365"/>
    </row>
    <row r="13" spans="1:16" ht="12.75">
      <c r="A13" s="363"/>
      <c r="B13" s="364"/>
      <c r="C13" s="364"/>
      <c r="D13" s="364"/>
      <c r="E13" s="364"/>
      <c r="F13" s="364"/>
      <c r="G13" s="364"/>
      <c r="H13" s="364"/>
      <c r="I13" s="364"/>
      <c r="J13" s="364"/>
      <c r="K13" s="364"/>
      <c r="L13" s="364"/>
      <c r="M13" s="364"/>
      <c r="N13" s="364"/>
      <c r="O13" s="364"/>
      <c r="P13" s="365"/>
    </row>
    <row r="14" spans="1:16" ht="39" customHeight="1" thickBot="1">
      <c r="A14" s="25"/>
      <c r="B14" s="956" t="s">
        <v>219</v>
      </c>
      <c r="C14" s="956"/>
      <c r="D14" s="956"/>
      <c r="E14" s="956" t="s">
        <v>220</v>
      </c>
      <c r="F14" s="956"/>
      <c r="G14" s="956"/>
      <c r="H14" s="956" t="s">
        <v>287</v>
      </c>
      <c r="I14" s="956"/>
      <c r="J14" s="956"/>
      <c r="K14" s="956" t="s">
        <v>288</v>
      </c>
      <c r="L14" s="956"/>
      <c r="M14" s="956"/>
      <c r="N14" s="147" t="s">
        <v>335</v>
      </c>
      <c r="O14" s="147" t="s">
        <v>132</v>
      </c>
      <c r="P14" s="335" t="s">
        <v>336</v>
      </c>
    </row>
    <row r="15" spans="1:16" ht="12.75">
      <c r="A15" s="20" t="s">
        <v>210</v>
      </c>
      <c r="B15" s="957">
        <v>102.74</v>
      </c>
      <c r="C15" s="957"/>
      <c r="D15" s="957"/>
      <c r="E15" s="957">
        <v>109.28</v>
      </c>
      <c r="F15" s="957"/>
      <c r="G15" s="957"/>
      <c r="H15" s="957">
        <v>116.13</v>
      </c>
      <c r="I15" s="957"/>
      <c r="J15" s="957"/>
      <c r="K15" s="957">
        <v>134.17</v>
      </c>
      <c r="L15" s="957"/>
      <c r="M15" s="957"/>
      <c r="N15" s="366">
        <v>110.36</v>
      </c>
      <c r="O15" s="366">
        <v>162.69</v>
      </c>
      <c r="P15" s="323">
        <f>N15/O15</f>
        <v>0.6783453193189501</v>
      </c>
    </row>
    <row r="16" spans="1:16" ht="13.5" thickBot="1">
      <c r="A16" s="353" t="s">
        <v>264</v>
      </c>
      <c r="B16" s="958">
        <v>108.58</v>
      </c>
      <c r="C16" s="958"/>
      <c r="D16" s="958"/>
      <c r="E16" s="958">
        <v>112.78</v>
      </c>
      <c r="F16" s="958"/>
      <c r="G16" s="958"/>
      <c r="H16" s="958">
        <v>116.5</v>
      </c>
      <c r="I16" s="958"/>
      <c r="J16" s="958"/>
      <c r="K16" s="958">
        <v>138.95</v>
      </c>
      <c r="L16" s="958"/>
      <c r="M16" s="958"/>
      <c r="N16" s="354">
        <v>113.68</v>
      </c>
      <c r="O16" s="354">
        <v>167.07</v>
      </c>
      <c r="P16" s="355">
        <f>N16/O16</f>
        <v>0.6804333512898786</v>
      </c>
    </row>
    <row r="17" spans="1:16" ht="12.75">
      <c r="A17" s="134"/>
      <c r="B17" s="135"/>
      <c r="C17" s="860"/>
      <c r="D17" s="135"/>
      <c r="E17" s="135"/>
      <c r="F17" s="860"/>
      <c r="G17" s="135"/>
      <c r="H17" s="135"/>
      <c r="I17" s="860"/>
      <c r="J17" s="135"/>
      <c r="K17" s="135"/>
      <c r="L17" s="860"/>
      <c r="M17" s="135"/>
      <c r="N17" s="860"/>
      <c r="O17" s="135"/>
      <c r="P17" s="136"/>
    </row>
    <row r="18" spans="1:16" ht="12.75">
      <c r="A18" s="134"/>
      <c r="B18" s="135"/>
      <c r="C18" s="135"/>
      <c r="D18" s="135"/>
      <c r="E18" s="135"/>
      <c r="F18" s="135"/>
      <c r="G18" s="135"/>
      <c r="H18" s="135"/>
      <c r="I18" s="135"/>
      <c r="J18" s="135"/>
      <c r="K18" s="135"/>
      <c r="L18" s="135"/>
      <c r="M18" s="135"/>
      <c r="N18" s="135"/>
      <c r="O18" s="135"/>
      <c r="P18" s="136"/>
    </row>
    <row r="19" spans="1:16" ht="12.75">
      <c r="A19" s="134" t="s">
        <v>248</v>
      </c>
      <c r="B19" s="135"/>
      <c r="C19" s="135"/>
      <c r="D19" s="135"/>
      <c r="H19" s="135"/>
      <c r="I19" s="135"/>
      <c r="J19" s="135"/>
      <c r="K19" s="135"/>
      <c r="L19" s="135"/>
      <c r="M19" s="135"/>
      <c r="N19" s="135"/>
      <c r="O19" s="135"/>
      <c r="P19" s="136"/>
    </row>
    <row r="20" spans="1:16" ht="12.75">
      <c r="A20" s="34" t="s">
        <v>249</v>
      </c>
      <c r="B20" s="135"/>
      <c r="C20" s="135"/>
      <c r="D20" s="135"/>
      <c r="E20" s="135"/>
      <c r="F20" s="135"/>
      <c r="G20" s="19"/>
      <c r="H20" s="19"/>
      <c r="I20" s="19"/>
      <c r="J20" s="19"/>
      <c r="K20" s="19"/>
      <c r="L20" s="19"/>
      <c r="M20" s="157"/>
      <c r="N20" s="135"/>
      <c r="O20" s="135"/>
      <c r="P20" s="136"/>
    </row>
    <row r="21" spans="1:16" ht="12.75">
      <c r="A21" s="34" t="s">
        <v>1140</v>
      </c>
      <c r="B21" s="135"/>
      <c r="C21" s="135"/>
      <c r="D21" s="135"/>
      <c r="E21" s="135"/>
      <c r="F21" s="135"/>
      <c r="G21" s="135"/>
      <c r="H21" s="135"/>
      <c r="I21" s="135"/>
      <c r="J21" s="135"/>
      <c r="K21" s="135"/>
      <c r="L21" s="135"/>
      <c r="M21" s="135"/>
      <c r="N21" s="135"/>
      <c r="O21" s="135"/>
      <c r="P21" s="136"/>
    </row>
    <row r="22" spans="1:16" ht="12.75">
      <c r="A22" s="220" t="s">
        <v>1139</v>
      </c>
      <c r="B22" s="135"/>
      <c r="C22" s="135"/>
      <c r="D22" s="135"/>
      <c r="E22" s="135"/>
      <c r="F22" s="135"/>
      <c r="G22" s="135"/>
      <c r="H22" s="135"/>
      <c r="I22" s="135"/>
      <c r="J22" s="135"/>
      <c r="K22" s="135"/>
      <c r="L22" s="135"/>
      <c r="M22" s="135"/>
      <c r="N22" s="135"/>
      <c r="O22" s="135"/>
      <c r="P22" s="136"/>
    </row>
    <row r="23" spans="1:16" ht="12.75">
      <c r="A23" s="398" t="s">
        <v>1150</v>
      </c>
      <c r="B23" s="135"/>
      <c r="C23" s="135"/>
      <c r="D23" s="135"/>
      <c r="E23" s="135"/>
      <c r="F23" s="135"/>
      <c r="G23" s="135"/>
      <c r="H23" s="135"/>
      <c r="I23" s="135"/>
      <c r="J23" s="135"/>
      <c r="K23" s="135"/>
      <c r="L23" s="135"/>
      <c r="M23" s="135"/>
      <c r="N23" s="135"/>
      <c r="O23" s="135"/>
      <c r="P23" s="136"/>
    </row>
    <row r="24" spans="1:16" ht="12.75">
      <c r="A24" s="398" t="s">
        <v>72</v>
      </c>
      <c r="B24" s="135"/>
      <c r="C24" s="135"/>
      <c r="D24" s="135"/>
      <c r="E24" s="135"/>
      <c r="F24" s="135"/>
      <c r="G24" s="135"/>
      <c r="H24" s="135"/>
      <c r="I24" s="135"/>
      <c r="J24" s="135"/>
      <c r="K24" s="135"/>
      <c r="L24" s="135"/>
      <c r="M24" s="135"/>
      <c r="N24" s="135"/>
      <c r="O24" s="135"/>
      <c r="P24" s="136"/>
    </row>
    <row r="25" spans="2:16" ht="12.75">
      <c r="B25" s="137"/>
      <c r="C25" s="137"/>
      <c r="D25" s="137"/>
      <c r="E25" s="137"/>
      <c r="F25" s="137"/>
      <c r="G25" s="137"/>
      <c r="H25" s="137"/>
      <c r="I25" s="137"/>
      <c r="J25" s="137"/>
      <c r="K25" s="137"/>
      <c r="L25" s="137"/>
      <c r="M25" s="137"/>
      <c r="O25" s="135"/>
      <c r="P25" s="136"/>
    </row>
    <row r="26" spans="1:16" ht="12.75">
      <c r="A26" s="34" t="s">
        <v>1157</v>
      </c>
      <c r="B26" s="135"/>
      <c r="C26" s="135"/>
      <c r="D26" s="135"/>
      <c r="E26" s="135"/>
      <c r="F26" s="135"/>
      <c r="G26" s="135"/>
      <c r="H26" s="135"/>
      <c r="I26" s="135"/>
      <c r="J26" s="135"/>
      <c r="K26" s="135"/>
      <c r="L26" s="135"/>
      <c r="M26" s="135"/>
      <c r="N26" s="135"/>
      <c r="O26" s="137"/>
      <c r="P26" s="19"/>
    </row>
    <row r="27" spans="1:16" ht="12.75">
      <c r="A27" s="34" t="s">
        <v>1154</v>
      </c>
      <c r="P27" s="19"/>
    </row>
    <row r="28" spans="1:16" ht="12.75">
      <c r="A28" s="34"/>
      <c r="P28" s="19"/>
    </row>
    <row r="29" spans="1:16" ht="12.75">
      <c r="A29" s="33" t="s">
        <v>270</v>
      </c>
      <c r="P29" s="19"/>
    </row>
    <row r="30" spans="1:16" ht="12.75">
      <c r="A30" s="33" t="s">
        <v>271</v>
      </c>
      <c r="P30" s="19"/>
    </row>
    <row r="31" spans="1:16" ht="12.75">
      <c r="A31" s="34" t="s">
        <v>272</v>
      </c>
      <c r="P31" s="19"/>
    </row>
    <row r="32" spans="1:16" ht="12.75">
      <c r="A32" s="34" t="s">
        <v>255</v>
      </c>
      <c r="F32" s="201"/>
      <c r="G32" s="200"/>
      <c r="H32" s="201"/>
      <c r="I32" s="200"/>
      <c r="P32" s="19"/>
    </row>
    <row r="33" spans="6:16" ht="12.75">
      <c r="F33" s="201"/>
      <c r="G33" s="200"/>
      <c r="H33" s="201"/>
      <c r="I33" s="200"/>
      <c r="P33" s="19"/>
    </row>
    <row r="34" spans="6:16" ht="12.75">
      <c r="F34" s="201"/>
      <c r="G34" s="201"/>
      <c r="H34" s="201"/>
      <c r="I34" s="200"/>
      <c r="P34" s="19"/>
    </row>
    <row r="35" spans="6:16" ht="12.75">
      <c r="F35" s="201"/>
      <c r="G35" s="201"/>
      <c r="H35" s="201"/>
      <c r="I35" s="200"/>
      <c r="P35" s="19"/>
    </row>
    <row r="36" spans="6:9" ht="12.75">
      <c r="F36" s="201"/>
      <c r="G36" s="201"/>
      <c r="H36" s="201"/>
      <c r="I36" s="200"/>
    </row>
    <row r="37" spans="1:9" ht="13.5" customHeight="1">
      <c r="A37" s="162"/>
      <c r="C37" s="196"/>
      <c r="D37" s="197"/>
      <c r="E37" s="198"/>
      <c r="F37" s="201"/>
      <c r="G37" s="200"/>
      <c r="H37" s="201"/>
      <c r="I37" s="200"/>
    </row>
    <row r="38" ht="12.75" customHeight="1"/>
    <row r="40" spans="6:9" ht="12.75">
      <c r="F40" s="201"/>
      <c r="G40" s="200"/>
      <c r="H40" s="201"/>
      <c r="I40" s="200"/>
    </row>
    <row r="41" spans="6:9" ht="13.5" customHeight="1">
      <c r="F41" s="201"/>
      <c r="G41" s="200"/>
      <c r="H41" s="201"/>
      <c r="I41" s="200"/>
    </row>
    <row r="42" spans="3:9" ht="12.75">
      <c r="C42" s="197"/>
      <c r="D42" s="199"/>
      <c r="E42" s="200"/>
      <c r="F42" s="201"/>
      <c r="G42" s="201"/>
      <c r="H42" s="201"/>
      <c r="I42" s="200"/>
    </row>
    <row r="43" spans="3:9" ht="12.75">
      <c r="C43" s="197"/>
      <c r="D43" s="199"/>
      <c r="E43" s="200"/>
      <c r="F43" s="201"/>
      <c r="G43" s="201"/>
      <c r="H43" s="201"/>
      <c r="I43" s="200"/>
    </row>
    <row r="44" spans="3:9" ht="12.75">
      <c r="C44" s="197"/>
      <c r="D44" s="199"/>
      <c r="E44" s="200"/>
      <c r="F44" s="201"/>
      <c r="G44" s="201"/>
      <c r="H44" s="201"/>
      <c r="I44" s="200"/>
    </row>
    <row r="45" spans="3:9" ht="12.75">
      <c r="C45" s="197"/>
      <c r="D45" s="199"/>
      <c r="E45" s="200"/>
      <c r="F45" s="201"/>
      <c r="G45" s="200"/>
      <c r="H45" s="201"/>
      <c r="I45" s="200"/>
    </row>
    <row r="46" spans="3:5" ht="12.75">
      <c r="C46" s="197"/>
      <c r="D46" s="199"/>
      <c r="E46" s="200"/>
    </row>
    <row r="47" spans="3:5" ht="12.75">
      <c r="C47" s="197"/>
      <c r="D47" s="199"/>
      <c r="E47" s="200"/>
    </row>
    <row r="48" spans="3:9" ht="12.75">
      <c r="C48" s="197"/>
      <c r="D48" s="199"/>
      <c r="E48" s="200"/>
      <c r="F48" s="201"/>
      <c r="G48" s="200"/>
      <c r="H48" s="201"/>
      <c r="I48" s="200"/>
    </row>
  </sheetData>
  <sheetProtection/>
  <mergeCells count="17">
    <mergeCell ref="K15:M15"/>
    <mergeCell ref="K16:M16"/>
    <mergeCell ref="B15:D15"/>
    <mergeCell ref="B16:D16"/>
    <mergeCell ref="E16:G16"/>
    <mergeCell ref="E15:G15"/>
    <mergeCell ref="H16:J16"/>
    <mergeCell ref="H15:J15"/>
    <mergeCell ref="B14:D14"/>
    <mergeCell ref="E14:G14"/>
    <mergeCell ref="H14:J14"/>
    <mergeCell ref="K14:M14"/>
    <mergeCell ref="N3:P3"/>
    <mergeCell ref="B3:D3"/>
    <mergeCell ref="E3:G3"/>
    <mergeCell ref="K3:M3"/>
    <mergeCell ref="H3:J3"/>
  </mergeCells>
  <hyperlinks>
    <hyperlink ref="A22" r:id="rId1" display="http://www.voa.gov.uk/corporate/statisticalReleases/130530_PrivateRentalMarket.html"/>
  </hyperlinks>
  <printOptions/>
  <pageMargins left="0.7" right="0.7" top="0.75" bottom="0.75" header="0.3" footer="0.3"/>
  <pageSetup fitToHeight="1" fitToWidth="1" horizontalDpi="600" verticalDpi="600" orientation="landscape" paperSize="9" r:id="rId2"/>
</worksheet>
</file>

<file path=xl/worksheets/sheet11.xml><?xml version="1.0" encoding="utf-8"?>
<worksheet xmlns="http://schemas.openxmlformats.org/spreadsheetml/2006/main" xmlns:r="http://schemas.openxmlformats.org/officeDocument/2006/relationships">
  <sheetPr>
    <pageSetUpPr fitToPage="1"/>
  </sheetPr>
  <dimension ref="A1:Q35"/>
  <sheetViews>
    <sheetView zoomScalePageLayoutView="0" workbookViewId="0" topLeftCell="A1">
      <selection activeCell="J35" sqref="J35"/>
    </sheetView>
  </sheetViews>
  <sheetFormatPr defaultColWidth="9.00390625" defaultRowHeight="12.75"/>
  <cols>
    <col min="1" max="1" width="11.75390625" style="9" customWidth="1"/>
    <col min="2" max="2" width="6.625" style="9" bestFit="1" customWidth="1"/>
    <col min="3" max="4" width="5.625" style="9" customWidth="1"/>
    <col min="5" max="5" width="6.625" style="9" bestFit="1" customWidth="1"/>
    <col min="6" max="6" width="5.625" style="9" customWidth="1"/>
    <col min="7" max="10" width="6.625" style="9" bestFit="1" customWidth="1"/>
    <col min="11" max="14" width="7.625" style="9" customWidth="1"/>
    <col min="15" max="15" width="7.375" style="9" customWidth="1"/>
    <col min="16" max="16" width="7.375" style="9" bestFit="1" customWidth="1"/>
    <col min="17" max="16384" width="9.00390625" style="9" customWidth="1"/>
  </cols>
  <sheetData>
    <row r="1" s="15" customFormat="1" ht="18.75">
      <c r="A1" s="415" t="s">
        <v>1127</v>
      </c>
    </row>
    <row r="2" s="15" customFormat="1" ht="12.75"/>
    <row r="3" spans="1:16" ht="27" customHeight="1" thickBot="1">
      <c r="A3" s="138"/>
      <c r="B3" s="954" t="s">
        <v>219</v>
      </c>
      <c r="C3" s="954"/>
      <c r="D3" s="954"/>
      <c r="E3" s="954" t="s">
        <v>220</v>
      </c>
      <c r="F3" s="954"/>
      <c r="G3" s="954"/>
      <c r="H3" s="954" t="s">
        <v>287</v>
      </c>
      <c r="I3" s="954"/>
      <c r="J3" s="954"/>
      <c r="K3" s="954" t="s">
        <v>288</v>
      </c>
      <c r="L3" s="954"/>
      <c r="M3" s="954"/>
      <c r="N3" s="954" t="s">
        <v>246</v>
      </c>
      <c r="O3" s="954"/>
      <c r="P3" s="955"/>
    </row>
    <row r="4" spans="1:16" ht="13.5" customHeight="1" thickBot="1">
      <c r="A4" s="356"/>
      <c r="B4" s="357" t="s">
        <v>207</v>
      </c>
      <c r="C4" s="357" t="s">
        <v>32</v>
      </c>
      <c r="D4" s="357" t="s">
        <v>211</v>
      </c>
      <c r="E4" s="357" t="s">
        <v>207</v>
      </c>
      <c r="F4" s="357" t="s">
        <v>32</v>
      </c>
      <c r="G4" s="357" t="s">
        <v>211</v>
      </c>
      <c r="H4" s="357" t="s">
        <v>207</v>
      </c>
      <c r="I4" s="357" t="s">
        <v>32</v>
      </c>
      <c r="J4" s="357" t="s">
        <v>211</v>
      </c>
      <c r="K4" s="357" t="s">
        <v>207</v>
      </c>
      <c r="L4" s="357" t="s">
        <v>32</v>
      </c>
      <c r="M4" s="357" t="s">
        <v>211</v>
      </c>
      <c r="N4" s="357" t="s">
        <v>207</v>
      </c>
      <c r="O4" s="357" t="s">
        <v>32</v>
      </c>
      <c r="P4" s="357" t="s">
        <v>211</v>
      </c>
    </row>
    <row r="5" spans="1:16" ht="13.5">
      <c r="A5" s="1" t="s">
        <v>46</v>
      </c>
      <c r="B5" s="358">
        <v>77.28</v>
      </c>
      <c r="C5" s="358">
        <v>67.52</v>
      </c>
      <c r="D5" s="358">
        <v>70.89</v>
      </c>
      <c r="E5" s="358">
        <v>88.73</v>
      </c>
      <c r="F5" s="358">
        <v>80.24</v>
      </c>
      <c r="G5" s="358">
        <v>84.3</v>
      </c>
      <c r="H5" s="358">
        <v>100.63</v>
      </c>
      <c r="I5" s="358">
        <v>90.6</v>
      </c>
      <c r="J5" s="358">
        <v>95.5</v>
      </c>
      <c r="K5" s="358">
        <v>113.65</v>
      </c>
      <c r="L5" s="358">
        <v>103.07</v>
      </c>
      <c r="M5" s="358">
        <v>109.41</v>
      </c>
      <c r="N5" s="358">
        <v>87.24</v>
      </c>
      <c r="O5" s="358">
        <v>75.01</v>
      </c>
      <c r="P5" s="358">
        <v>80.12</v>
      </c>
    </row>
    <row r="6" spans="1:17" ht="14.25" customHeight="1">
      <c r="A6" s="1" t="s">
        <v>47</v>
      </c>
      <c r="B6" s="358">
        <v>82.54</v>
      </c>
      <c r="C6" s="358">
        <v>70.6</v>
      </c>
      <c r="D6" s="358">
        <v>75.03</v>
      </c>
      <c r="E6" s="358">
        <v>94.4</v>
      </c>
      <c r="F6" s="358">
        <v>83.14</v>
      </c>
      <c r="G6" s="358">
        <v>88.85</v>
      </c>
      <c r="H6" s="358">
        <v>106.87</v>
      </c>
      <c r="I6" s="358">
        <v>93.42</v>
      </c>
      <c r="J6" s="358">
        <v>100.01</v>
      </c>
      <c r="K6" s="358">
        <v>119.42</v>
      </c>
      <c r="L6" s="358">
        <v>109.06</v>
      </c>
      <c r="M6" s="358">
        <v>114.98</v>
      </c>
      <c r="N6" s="358">
        <v>93.21</v>
      </c>
      <c r="O6" s="358">
        <v>78.8</v>
      </c>
      <c r="P6" s="358">
        <v>85.18</v>
      </c>
      <c r="Q6" s="66"/>
    </row>
    <row r="7" spans="1:17" ht="12.75" customHeight="1">
      <c r="A7" s="1" t="s">
        <v>48</v>
      </c>
      <c r="B7" s="358">
        <v>86.78</v>
      </c>
      <c r="C7" s="358">
        <v>72.16</v>
      </c>
      <c r="D7" s="358">
        <v>77.14</v>
      </c>
      <c r="E7" s="358">
        <v>99.64</v>
      </c>
      <c r="F7" s="358">
        <v>83.41</v>
      </c>
      <c r="G7" s="358">
        <v>89.95</v>
      </c>
      <c r="H7" s="359">
        <v>113.49</v>
      </c>
      <c r="I7" s="359">
        <v>93.5</v>
      </c>
      <c r="J7" s="360">
        <v>102.43</v>
      </c>
      <c r="K7" s="359">
        <v>125.56</v>
      </c>
      <c r="L7" s="359">
        <v>111.26</v>
      </c>
      <c r="M7" s="360">
        <v>120.59</v>
      </c>
      <c r="N7" s="358">
        <v>98.61</v>
      </c>
      <c r="O7" s="358">
        <v>79.96</v>
      </c>
      <c r="P7" s="358">
        <v>87.24</v>
      </c>
      <c r="Q7" s="66"/>
    </row>
    <row r="8" spans="1:17" ht="13.5">
      <c r="A8" s="1" t="s">
        <v>49</v>
      </c>
      <c r="B8" s="358">
        <v>88.13</v>
      </c>
      <c r="C8" s="358">
        <v>74.14</v>
      </c>
      <c r="D8" s="358">
        <v>79.51</v>
      </c>
      <c r="E8" s="358">
        <v>102.08</v>
      </c>
      <c r="F8" s="358">
        <v>85.91</v>
      </c>
      <c r="G8" s="358">
        <v>93.48</v>
      </c>
      <c r="H8" s="358">
        <v>115.64</v>
      </c>
      <c r="I8" s="358">
        <v>96.99</v>
      </c>
      <c r="J8" s="358">
        <v>106.06</v>
      </c>
      <c r="K8" s="358">
        <v>130.25</v>
      </c>
      <c r="L8" s="358">
        <v>118.32</v>
      </c>
      <c r="M8" s="358">
        <v>125.26</v>
      </c>
      <c r="N8" s="358">
        <v>100.96</v>
      </c>
      <c r="O8" s="358">
        <v>83.04</v>
      </c>
      <c r="P8" s="358">
        <v>90.91</v>
      </c>
      <c r="Q8" s="66"/>
    </row>
    <row r="9" spans="1:17" ht="13.5" customHeight="1">
      <c r="A9" s="1" t="s">
        <v>50</v>
      </c>
      <c r="B9" s="358">
        <v>94.13</v>
      </c>
      <c r="C9" s="358">
        <v>79.49</v>
      </c>
      <c r="D9" s="358">
        <v>85.76</v>
      </c>
      <c r="E9" s="358">
        <v>108.52</v>
      </c>
      <c r="F9" s="358">
        <v>92.08</v>
      </c>
      <c r="G9" s="358">
        <v>100.2</v>
      </c>
      <c r="H9" s="358">
        <v>121.49</v>
      </c>
      <c r="I9" s="358">
        <v>105.33</v>
      </c>
      <c r="J9" s="358">
        <v>113.64</v>
      </c>
      <c r="K9" s="358">
        <v>135.69</v>
      </c>
      <c r="L9" s="358">
        <v>128.89</v>
      </c>
      <c r="M9" s="358">
        <v>132.99</v>
      </c>
      <c r="N9" s="358">
        <v>107.52</v>
      </c>
      <c r="O9" s="358">
        <v>90.13</v>
      </c>
      <c r="P9" s="358">
        <v>98.41</v>
      </c>
      <c r="Q9" s="66"/>
    </row>
    <row r="10" spans="1:17" ht="14.25" thickBot="1">
      <c r="A10" s="348" t="s">
        <v>51</v>
      </c>
      <c r="B10" s="361">
        <v>101.56</v>
      </c>
      <c r="C10" s="361">
        <v>84.18</v>
      </c>
      <c r="D10" s="361">
        <v>90.96</v>
      </c>
      <c r="E10" s="361">
        <v>116.33</v>
      </c>
      <c r="F10" s="361">
        <v>97.96</v>
      </c>
      <c r="G10" s="361">
        <v>106.33</v>
      </c>
      <c r="H10" s="361">
        <v>128.79</v>
      </c>
      <c r="I10" s="361">
        <v>112.42</v>
      </c>
      <c r="J10" s="361">
        <v>120.7</v>
      </c>
      <c r="K10" s="361">
        <v>142.35</v>
      </c>
      <c r="L10" s="361">
        <v>132</v>
      </c>
      <c r="M10" s="361">
        <v>138.68</v>
      </c>
      <c r="N10" s="361">
        <v>115.77</v>
      </c>
      <c r="O10" s="361">
        <v>95.37</v>
      </c>
      <c r="P10" s="361">
        <v>104.52</v>
      </c>
      <c r="Q10" s="66"/>
    </row>
    <row r="11" spans="1:16" ht="12.75">
      <c r="A11" s="134"/>
      <c r="B11" s="861"/>
      <c r="C11" s="861"/>
      <c r="D11" s="861"/>
      <c r="E11" s="861"/>
      <c r="F11" s="861"/>
      <c r="G11" s="861"/>
      <c r="H11" s="861"/>
      <c r="I11" s="861"/>
      <c r="J11" s="861"/>
      <c r="K11" s="861"/>
      <c r="L11" s="861"/>
      <c r="M11" s="861"/>
      <c r="N11" s="861"/>
      <c r="O11" s="861"/>
      <c r="P11" s="861"/>
    </row>
    <row r="12" spans="1:16" ht="18.75">
      <c r="A12" s="415" t="s">
        <v>1128</v>
      </c>
      <c r="B12" s="135"/>
      <c r="C12" s="135"/>
      <c r="D12" s="135"/>
      <c r="E12" s="135"/>
      <c r="F12" s="135"/>
      <c r="G12" s="135"/>
      <c r="H12" s="135"/>
      <c r="I12" s="135"/>
      <c r="J12" s="135"/>
      <c r="K12" s="135"/>
      <c r="L12" s="135"/>
      <c r="M12" s="135"/>
      <c r="N12" s="135"/>
      <c r="O12" s="135"/>
      <c r="P12" s="136"/>
    </row>
    <row r="13" spans="1:16" ht="12.75">
      <c r="A13" s="134"/>
      <c r="B13" s="135"/>
      <c r="C13" s="135"/>
      <c r="D13" s="135"/>
      <c r="E13" s="135"/>
      <c r="F13" s="135"/>
      <c r="G13" s="135"/>
      <c r="H13" s="135"/>
      <c r="I13" s="135"/>
      <c r="J13" s="135"/>
      <c r="K13" s="135"/>
      <c r="L13" s="135"/>
      <c r="M13" s="135"/>
      <c r="N13" s="135"/>
      <c r="O13" s="135"/>
      <c r="P13" s="136"/>
    </row>
    <row r="14" spans="1:16" ht="39" customHeight="1" thickBot="1">
      <c r="A14" s="142"/>
      <c r="B14" s="954" t="s">
        <v>219</v>
      </c>
      <c r="C14" s="954"/>
      <c r="D14" s="954"/>
      <c r="E14" s="954" t="s">
        <v>220</v>
      </c>
      <c r="F14" s="954"/>
      <c r="G14" s="954"/>
      <c r="H14" s="954" t="s">
        <v>287</v>
      </c>
      <c r="I14" s="954"/>
      <c r="J14" s="954"/>
      <c r="K14" s="954" t="s">
        <v>288</v>
      </c>
      <c r="L14" s="954"/>
      <c r="M14" s="954"/>
      <c r="N14" s="110" t="s">
        <v>335</v>
      </c>
      <c r="O14" s="110" t="s">
        <v>1138</v>
      </c>
      <c r="P14" s="143" t="s">
        <v>336</v>
      </c>
    </row>
    <row r="15" spans="1:16" ht="12.75">
      <c r="A15" s="20" t="s">
        <v>210</v>
      </c>
      <c r="B15" s="959">
        <v>147.22</v>
      </c>
      <c r="C15" s="959"/>
      <c r="D15" s="959"/>
      <c r="E15" s="959">
        <v>177.51</v>
      </c>
      <c r="F15" s="959"/>
      <c r="G15" s="959"/>
      <c r="H15" s="959">
        <v>185.67</v>
      </c>
      <c r="I15" s="959"/>
      <c r="J15" s="959"/>
      <c r="K15" s="959">
        <v>194.14</v>
      </c>
      <c r="L15" s="959"/>
      <c r="M15" s="959"/>
      <c r="N15" s="352">
        <v>164.6</v>
      </c>
      <c r="O15" s="352">
        <v>302.76</v>
      </c>
      <c r="P15" s="323">
        <f>N15/O15</f>
        <v>0.543664949134628</v>
      </c>
    </row>
    <row r="16" spans="1:16" ht="13.5" thickBot="1">
      <c r="A16" s="353" t="s">
        <v>264</v>
      </c>
      <c r="B16" s="958">
        <v>147.67</v>
      </c>
      <c r="C16" s="958"/>
      <c r="D16" s="958"/>
      <c r="E16" s="958">
        <v>171.04</v>
      </c>
      <c r="F16" s="958"/>
      <c r="G16" s="958"/>
      <c r="H16" s="958">
        <v>168.51</v>
      </c>
      <c r="I16" s="958"/>
      <c r="J16" s="958"/>
      <c r="K16" s="958">
        <v>204.41</v>
      </c>
      <c r="L16" s="958"/>
      <c r="M16" s="958"/>
      <c r="N16" s="354">
        <v>159.95</v>
      </c>
      <c r="O16" s="354">
        <v>328.84</v>
      </c>
      <c r="P16" s="355">
        <f>N16/O16</f>
        <v>0.48640676316749787</v>
      </c>
    </row>
    <row r="17" spans="1:16" ht="12.75">
      <c r="A17" s="134"/>
      <c r="B17" s="135"/>
      <c r="C17" s="862"/>
      <c r="D17" s="135"/>
      <c r="E17" s="135"/>
      <c r="F17" s="135"/>
      <c r="G17" s="135"/>
      <c r="H17" s="135"/>
      <c r="I17" s="135"/>
      <c r="J17" s="135"/>
      <c r="K17" s="135"/>
      <c r="L17" s="135"/>
      <c r="M17" s="135"/>
      <c r="N17" s="860"/>
      <c r="O17" s="135"/>
      <c r="P17" s="136"/>
    </row>
    <row r="18" spans="1:16" ht="12.75">
      <c r="A18" s="222" t="s">
        <v>248</v>
      </c>
      <c r="B18" s="135"/>
      <c r="C18" s="135"/>
      <c r="D18" s="135"/>
      <c r="E18" s="135"/>
      <c r="F18" s="135"/>
      <c r="G18" s="135"/>
      <c r="H18" s="135"/>
      <c r="I18" s="135"/>
      <c r="J18" s="135"/>
      <c r="K18" s="135"/>
      <c r="L18" s="135"/>
      <c r="M18" s="135"/>
      <c r="N18" s="135"/>
      <c r="O18" s="135"/>
      <c r="P18" s="136"/>
    </row>
    <row r="19" spans="1:16" ht="12.75">
      <c r="A19" s="34" t="s">
        <v>249</v>
      </c>
      <c r="B19" s="135"/>
      <c r="C19" s="135"/>
      <c r="D19" s="135"/>
      <c r="E19" s="135"/>
      <c r="F19" s="135"/>
      <c r="G19" s="135"/>
      <c r="H19" s="135"/>
      <c r="I19" s="135"/>
      <c r="J19" s="135"/>
      <c r="K19" s="135"/>
      <c r="L19" s="135"/>
      <c r="M19" s="135"/>
      <c r="N19" s="135"/>
      <c r="O19" s="135"/>
      <c r="P19" s="331"/>
    </row>
    <row r="20" spans="1:16" ht="12.75">
      <c r="A20" s="34" t="s">
        <v>1140</v>
      </c>
      <c r="B20" s="135"/>
      <c r="C20" s="135"/>
      <c r="D20" s="135"/>
      <c r="E20" s="135"/>
      <c r="F20" s="135"/>
      <c r="G20" s="135"/>
      <c r="H20" s="135"/>
      <c r="I20" s="135"/>
      <c r="J20" s="135"/>
      <c r="K20" s="135"/>
      <c r="L20" s="135"/>
      <c r="M20" s="135"/>
      <c r="N20" s="135"/>
      <c r="O20" s="135"/>
      <c r="P20" s="136"/>
    </row>
    <row r="21" spans="1:16" ht="12.75">
      <c r="A21" s="220" t="s">
        <v>1139</v>
      </c>
      <c r="B21" s="135"/>
      <c r="C21" s="135"/>
      <c r="D21" s="135"/>
      <c r="E21" s="135"/>
      <c r="F21" s="135"/>
      <c r="G21" s="135"/>
      <c r="H21" s="135"/>
      <c r="I21" s="135"/>
      <c r="J21" s="135"/>
      <c r="K21" s="135"/>
      <c r="L21" s="135"/>
      <c r="M21" s="135"/>
      <c r="N21" s="135"/>
      <c r="O21" s="135"/>
      <c r="P21" s="136"/>
    </row>
    <row r="22" spans="1:16" ht="12.75">
      <c r="A22" s="398" t="s">
        <v>1150</v>
      </c>
      <c r="B22" s="135"/>
      <c r="C22" s="135"/>
      <c r="D22" s="135"/>
      <c r="E22" s="135"/>
      <c r="F22" s="135"/>
      <c r="G22" s="135"/>
      <c r="H22" s="135"/>
      <c r="I22" s="135"/>
      <c r="J22" s="135"/>
      <c r="K22" s="135"/>
      <c r="L22" s="135"/>
      <c r="M22" s="135"/>
      <c r="N22" s="135"/>
      <c r="O22" s="135"/>
      <c r="P22" s="136"/>
    </row>
    <row r="23" spans="1:16" ht="12.75">
      <c r="A23" s="398" t="s">
        <v>72</v>
      </c>
      <c r="B23" s="135"/>
      <c r="C23" s="135"/>
      <c r="D23" s="135"/>
      <c r="E23" s="135"/>
      <c r="F23" s="135"/>
      <c r="G23" s="135"/>
      <c r="H23" s="135"/>
      <c r="I23" s="135"/>
      <c r="J23" s="135"/>
      <c r="K23" s="135"/>
      <c r="L23" s="135"/>
      <c r="M23" s="135"/>
      <c r="N23" s="135"/>
      <c r="O23" s="135"/>
      <c r="P23" s="136"/>
    </row>
    <row r="24" spans="1:16" ht="12.75">
      <c r="A24" s="398"/>
      <c r="B24" s="135"/>
      <c r="C24" s="135"/>
      <c r="D24" s="135"/>
      <c r="E24" s="135"/>
      <c r="F24" s="135"/>
      <c r="G24" s="135"/>
      <c r="H24" s="135"/>
      <c r="I24" s="135"/>
      <c r="J24" s="135"/>
      <c r="K24" s="135"/>
      <c r="L24" s="135"/>
      <c r="M24" s="135"/>
      <c r="N24" s="135"/>
      <c r="O24" s="135"/>
      <c r="P24" s="136"/>
    </row>
    <row r="25" spans="1:16" ht="12.75">
      <c r="A25" s="34" t="s">
        <v>1157</v>
      </c>
      <c r="B25" s="137"/>
      <c r="C25" s="137"/>
      <c r="D25" s="137"/>
      <c r="E25" s="137"/>
      <c r="F25" s="137"/>
      <c r="G25" s="137"/>
      <c r="H25" s="137"/>
      <c r="I25" s="137"/>
      <c r="J25" s="137"/>
      <c r="K25" s="137"/>
      <c r="L25" s="137"/>
      <c r="M25" s="137"/>
      <c r="O25" s="135"/>
      <c r="P25" s="136"/>
    </row>
    <row r="26" spans="1:16" ht="12.75">
      <c r="A26" s="34" t="s">
        <v>1154</v>
      </c>
      <c r="B26" s="135"/>
      <c r="C26" s="135"/>
      <c r="D26" s="135"/>
      <c r="E26" s="135"/>
      <c r="F26" s="135"/>
      <c r="G26" s="135"/>
      <c r="H26" s="135"/>
      <c r="I26" s="135"/>
      <c r="J26" s="135"/>
      <c r="K26" s="135"/>
      <c r="L26" s="135"/>
      <c r="M26" s="135"/>
      <c r="N26" s="135"/>
      <c r="O26" s="135"/>
      <c r="P26" s="136"/>
    </row>
    <row r="27" ht="12.75">
      <c r="A27" s="34"/>
    </row>
    <row r="28" ht="12.75">
      <c r="A28" s="33" t="s">
        <v>270</v>
      </c>
    </row>
    <row r="29" ht="12.75">
      <c r="A29" s="33" t="s">
        <v>271</v>
      </c>
    </row>
    <row r="30" ht="12.75">
      <c r="A30" s="34" t="s">
        <v>272</v>
      </c>
    </row>
    <row r="31" ht="12.75">
      <c r="A31" s="34" t="s">
        <v>255</v>
      </c>
    </row>
    <row r="34" spans="2:16" ht="12.75">
      <c r="B34" s="66"/>
      <c r="C34" s="66"/>
      <c r="D34" s="66"/>
      <c r="E34" s="66"/>
      <c r="F34" s="66"/>
      <c r="G34" s="66"/>
      <c r="H34" s="66"/>
      <c r="I34" s="66"/>
      <c r="J34" s="66"/>
      <c r="K34" s="66"/>
      <c r="L34" s="66"/>
      <c r="M34" s="66"/>
      <c r="N34" s="66"/>
      <c r="O34" s="66"/>
      <c r="P34" s="66"/>
    </row>
    <row r="35" spans="2:16" ht="12.75">
      <c r="B35" s="66"/>
      <c r="C35" s="66"/>
      <c r="D35" s="66"/>
      <c r="E35" s="66"/>
      <c r="F35" s="66"/>
      <c r="G35" s="66"/>
      <c r="H35" s="66"/>
      <c r="I35" s="66"/>
      <c r="J35" s="66"/>
      <c r="K35" s="66"/>
      <c r="L35" s="66"/>
      <c r="M35" s="66"/>
      <c r="N35" s="66"/>
      <c r="O35" s="66"/>
      <c r="P35" s="66"/>
    </row>
  </sheetData>
  <sheetProtection/>
  <mergeCells count="17">
    <mergeCell ref="B16:D16"/>
    <mergeCell ref="E16:G16"/>
    <mergeCell ref="H16:J16"/>
    <mergeCell ref="K16:M16"/>
    <mergeCell ref="B15:D15"/>
    <mergeCell ref="E15:G15"/>
    <mergeCell ref="H15:J15"/>
    <mergeCell ref="K15:M15"/>
    <mergeCell ref="N3:P3"/>
    <mergeCell ref="B14:D14"/>
    <mergeCell ref="E14:G14"/>
    <mergeCell ref="H14:J14"/>
    <mergeCell ref="K14:M14"/>
    <mergeCell ref="B3:D3"/>
    <mergeCell ref="E3:G3"/>
    <mergeCell ref="H3:J3"/>
    <mergeCell ref="K3:M3"/>
  </mergeCells>
  <hyperlinks>
    <hyperlink ref="A21" r:id="rId1" display="http://www.voa.gov.uk/corporate/statisticalReleases/130530_PrivateRentalMarket.html"/>
  </hyperlinks>
  <printOptions/>
  <pageMargins left="0.75" right="0.75" top="1" bottom="1" header="0.5" footer="0.5"/>
  <pageSetup fitToHeight="1" fitToWidth="1" horizontalDpi="600" verticalDpi="600" orientation="landscape" paperSize="9" r:id="rId2"/>
</worksheet>
</file>

<file path=xl/worksheets/sheet12.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H31" sqref="H31"/>
    </sheetView>
  </sheetViews>
  <sheetFormatPr defaultColWidth="9.00390625" defaultRowHeight="12.75"/>
  <cols>
    <col min="1" max="1" width="18.875" style="0" customWidth="1"/>
    <col min="2" max="7" width="8.00390625" style="0" customWidth="1"/>
    <col min="8" max="8" width="12.125" style="0" customWidth="1"/>
  </cols>
  <sheetData>
    <row r="1" spans="1:6" s="15" customFormat="1" ht="15.75">
      <c r="A1" s="415" t="s">
        <v>3</v>
      </c>
      <c r="F1" s="13"/>
    </row>
    <row r="2" spans="1:7" s="3" customFormat="1" ht="12.75">
      <c r="A2" s="13"/>
      <c r="B2" s="13"/>
      <c r="C2" s="13"/>
      <c r="D2" s="13"/>
      <c r="E2" s="13"/>
      <c r="F2" s="13"/>
      <c r="G2" s="13"/>
    </row>
    <row r="3" spans="1:8" ht="12.75" customHeight="1">
      <c r="A3" s="785"/>
      <c r="B3" s="961" t="s">
        <v>221</v>
      </c>
      <c r="C3" s="961"/>
      <c r="D3" s="961"/>
      <c r="E3" s="961"/>
      <c r="F3" s="961"/>
      <c r="G3" s="961"/>
      <c r="H3" s="962"/>
    </row>
    <row r="4" spans="1:8" ht="24.75" thickBot="1">
      <c r="A4" s="786"/>
      <c r="B4" s="960" t="s">
        <v>278</v>
      </c>
      <c r="C4" s="960"/>
      <c r="D4" s="960"/>
      <c r="E4" s="960" t="s">
        <v>280</v>
      </c>
      <c r="F4" s="960"/>
      <c r="G4" s="960"/>
      <c r="H4" s="75" t="s">
        <v>279</v>
      </c>
    </row>
    <row r="5" spans="1:8" ht="14.25" thickBot="1">
      <c r="A5" s="705"/>
      <c r="B5" s="787" t="s">
        <v>207</v>
      </c>
      <c r="C5" s="787" t="s">
        <v>318</v>
      </c>
      <c r="D5" s="787" t="s">
        <v>211</v>
      </c>
      <c r="E5" s="787" t="s">
        <v>207</v>
      </c>
      <c r="F5" s="787" t="s">
        <v>318</v>
      </c>
      <c r="G5" s="787" t="s">
        <v>211</v>
      </c>
      <c r="H5" s="787" t="s">
        <v>207</v>
      </c>
    </row>
    <row r="6" spans="1:8" ht="13.5">
      <c r="A6" s="1" t="s">
        <v>46</v>
      </c>
      <c r="B6" s="790">
        <v>31</v>
      </c>
      <c r="C6" s="790">
        <v>41</v>
      </c>
      <c r="D6" s="790">
        <v>36</v>
      </c>
      <c r="E6" s="790">
        <v>35</v>
      </c>
      <c r="F6" s="790">
        <v>51</v>
      </c>
      <c r="G6" s="790">
        <v>38</v>
      </c>
      <c r="H6" s="788" t="s">
        <v>245</v>
      </c>
    </row>
    <row r="7" spans="1:8" ht="13.5">
      <c r="A7" s="1" t="s">
        <v>47</v>
      </c>
      <c r="B7" s="790">
        <v>31</v>
      </c>
      <c r="C7" s="790">
        <v>45</v>
      </c>
      <c r="D7" s="790">
        <v>37</v>
      </c>
      <c r="E7" s="790">
        <v>34</v>
      </c>
      <c r="F7" s="790">
        <v>51</v>
      </c>
      <c r="G7" s="790">
        <v>37</v>
      </c>
      <c r="H7" s="788" t="s">
        <v>245</v>
      </c>
    </row>
    <row r="8" spans="1:8" ht="13.5">
      <c r="A8" s="1" t="s">
        <v>48</v>
      </c>
      <c r="B8" s="790">
        <v>31</v>
      </c>
      <c r="C8" s="790">
        <v>39</v>
      </c>
      <c r="D8" s="790">
        <v>35</v>
      </c>
      <c r="E8" s="790">
        <v>36</v>
      </c>
      <c r="F8" s="790">
        <v>53</v>
      </c>
      <c r="G8" s="790">
        <v>39</v>
      </c>
      <c r="H8" s="788" t="s">
        <v>245</v>
      </c>
    </row>
    <row r="9" spans="1:8" ht="13.5">
      <c r="A9" s="1" t="s">
        <v>49</v>
      </c>
      <c r="B9" s="790">
        <v>27</v>
      </c>
      <c r="C9" s="790">
        <v>37</v>
      </c>
      <c r="D9" s="790">
        <v>31</v>
      </c>
      <c r="E9" s="790">
        <v>30</v>
      </c>
      <c r="F9" s="790">
        <v>42</v>
      </c>
      <c r="G9" s="790">
        <v>31</v>
      </c>
      <c r="H9" s="788" t="s">
        <v>245</v>
      </c>
    </row>
    <row r="10" spans="1:8" ht="13.5">
      <c r="A10" s="1" t="s">
        <v>50</v>
      </c>
      <c r="B10" s="790">
        <v>26</v>
      </c>
      <c r="C10" s="790">
        <v>37</v>
      </c>
      <c r="D10" s="790">
        <v>31</v>
      </c>
      <c r="E10" s="790">
        <v>30</v>
      </c>
      <c r="F10" s="790">
        <v>50</v>
      </c>
      <c r="G10" s="790">
        <v>32</v>
      </c>
      <c r="H10" s="788">
        <v>21</v>
      </c>
    </row>
    <row r="11" spans="1:8" ht="14.25" thickBot="1">
      <c r="A11" s="348" t="s">
        <v>51</v>
      </c>
      <c r="B11" s="791">
        <v>28</v>
      </c>
      <c r="C11" s="791">
        <v>37</v>
      </c>
      <c r="D11" s="791">
        <v>32</v>
      </c>
      <c r="E11" s="791">
        <v>29</v>
      </c>
      <c r="F11" s="791">
        <v>49</v>
      </c>
      <c r="G11" s="791">
        <v>31</v>
      </c>
      <c r="H11" s="397">
        <v>24</v>
      </c>
    </row>
    <row r="12" spans="1:8" ht="12.75">
      <c r="A12" s="789"/>
      <c r="B12" s="789"/>
      <c r="C12" s="789"/>
      <c r="D12" s="789"/>
      <c r="E12" s="789"/>
      <c r="F12" s="789"/>
      <c r="G12" s="789"/>
      <c r="H12" s="789"/>
    </row>
    <row r="13" spans="1:8" ht="12.75">
      <c r="A13" s="107" t="s">
        <v>248</v>
      </c>
      <c r="B13" s="789"/>
      <c r="C13" s="789"/>
      <c r="D13" s="789"/>
      <c r="E13" s="789"/>
      <c r="F13" s="789"/>
      <c r="G13" s="789"/>
      <c r="H13" s="789"/>
    </row>
    <row r="14" ht="12.75">
      <c r="A14" s="402" t="s">
        <v>1151</v>
      </c>
    </row>
    <row r="16" ht="12.75">
      <c r="A16" s="34" t="s">
        <v>1157</v>
      </c>
    </row>
    <row r="17" ht="12.75">
      <c r="A17" s="34" t="s">
        <v>1154</v>
      </c>
    </row>
    <row r="18" ht="12.75">
      <c r="A18" s="34"/>
    </row>
    <row r="19" ht="12.75">
      <c r="A19" s="33" t="s">
        <v>270</v>
      </c>
    </row>
    <row r="20" ht="12.75">
      <c r="A20" s="33" t="s">
        <v>271</v>
      </c>
    </row>
    <row r="21" ht="12.75">
      <c r="A21" s="34" t="s">
        <v>272</v>
      </c>
    </row>
    <row r="22" ht="12.75">
      <c r="A22" s="34" t="s">
        <v>255</v>
      </c>
    </row>
  </sheetData>
  <sheetProtection/>
  <mergeCells count="3">
    <mergeCell ref="B4:D4"/>
    <mergeCell ref="E4:G4"/>
    <mergeCell ref="B3:H3"/>
  </mergeCells>
  <printOptions/>
  <pageMargins left="0.7" right="0.7" top="0.75" bottom="0.75" header="0.3" footer="0.3"/>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I64"/>
  <sheetViews>
    <sheetView zoomScaleSheetLayoutView="100" workbookViewId="0" topLeftCell="A1">
      <selection activeCell="G9" sqref="G9"/>
    </sheetView>
  </sheetViews>
  <sheetFormatPr defaultColWidth="9.00390625" defaultRowHeight="14.25" customHeight="1"/>
  <cols>
    <col min="1" max="1" width="52.25390625" style="420" customWidth="1"/>
    <col min="2" max="2" width="9.50390625" style="420" customWidth="1"/>
    <col min="3" max="3" width="7.375" style="420" customWidth="1"/>
    <col min="4" max="4" width="8.25390625" style="420" customWidth="1"/>
    <col min="5" max="5" width="14.50390625" style="420" customWidth="1"/>
    <col min="6" max="8" width="9.875" style="420" bestFit="1" customWidth="1"/>
    <col min="9" max="9" width="9.125" style="420" bestFit="1" customWidth="1"/>
    <col min="10" max="16384" width="9.00390625" style="420" customWidth="1"/>
  </cols>
  <sheetData>
    <row r="1" spans="1:4" s="442" customFormat="1" ht="17.25" customHeight="1">
      <c r="A1" s="455" t="s">
        <v>7</v>
      </c>
      <c r="B1" s="890"/>
      <c r="C1" s="890"/>
      <c r="D1" s="890"/>
    </row>
    <row r="2" spans="1:4" s="442" customFormat="1" ht="14.25" customHeight="1">
      <c r="A2" s="890"/>
      <c r="B2" s="890"/>
      <c r="C2" s="890"/>
      <c r="D2" s="890"/>
    </row>
    <row r="3" spans="1:5" ht="26.25" customHeight="1" thickBot="1">
      <c r="A3" s="891" t="s">
        <v>276</v>
      </c>
      <c r="B3" s="963" t="s">
        <v>278</v>
      </c>
      <c r="C3" s="963"/>
      <c r="D3" s="963"/>
      <c r="E3" s="419" t="s">
        <v>279</v>
      </c>
    </row>
    <row r="4" spans="1:5" s="16" customFormat="1" ht="15" thickBot="1">
      <c r="A4" s="421" t="s">
        <v>243</v>
      </c>
      <c r="B4" s="422" t="s">
        <v>207</v>
      </c>
      <c r="C4" s="422" t="s">
        <v>78</v>
      </c>
      <c r="D4" s="422" t="s">
        <v>76</v>
      </c>
      <c r="E4" s="423" t="s">
        <v>207</v>
      </c>
    </row>
    <row r="5" spans="1:9" s="16" customFormat="1" ht="14.25" customHeight="1">
      <c r="A5" s="424" t="s">
        <v>706</v>
      </c>
      <c r="B5" s="425">
        <v>0.155</v>
      </c>
      <c r="C5" s="425">
        <v>0.013</v>
      </c>
      <c r="D5" s="425">
        <v>0.09</v>
      </c>
      <c r="E5" s="425">
        <v>0.21712402325667518</v>
      </c>
      <c r="F5" s="793"/>
      <c r="G5" s="793"/>
      <c r="H5" s="793"/>
      <c r="I5" s="793"/>
    </row>
    <row r="6" spans="1:9" s="16" customFormat="1" ht="14.25" customHeight="1">
      <c r="A6" s="426" t="s">
        <v>295</v>
      </c>
      <c r="B6" s="425">
        <v>0.149</v>
      </c>
      <c r="C6" s="425">
        <v>0.257</v>
      </c>
      <c r="D6" s="425">
        <v>0.199</v>
      </c>
      <c r="E6" s="425">
        <v>0.13842906343739583</v>
      </c>
      <c r="F6" s="793"/>
      <c r="G6" s="793"/>
      <c r="H6" s="793"/>
      <c r="I6" s="793"/>
    </row>
    <row r="7" spans="1:9" s="16" customFormat="1" ht="14.25" customHeight="1">
      <c r="A7" s="426" t="s">
        <v>299</v>
      </c>
      <c r="B7" s="425">
        <v>0.15</v>
      </c>
      <c r="C7" s="425">
        <v>0.097</v>
      </c>
      <c r="D7" s="425">
        <v>0.126</v>
      </c>
      <c r="E7" s="425">
        <v>0.1552790430692886</v>
      </c>
      <c r="F7" s="793"/>
      <c r="G7" s="793"/>
      <c r="H7" s="793"/>
      <c r="I7" s="793"/>
    </row>
    <row r="8" spans="1:9" s="16" customFormat="1" ht="14.25" customHeight="1">
      <c r="A8" s="426" t="s">
        <v>296</v>
      </c>
      <c r="B8" s="425">
        <v>0.111</v>
      </c>
      <c r="C8" s="425">
        <v>0.171</v>
      </c>
      <c r="D8" s="425">
        <v>0.139</v>
      </c>
      <c r="E8" s="425">
        <v>0.09958152797837277</v>
      </c>
      <c r="F8" s="793"/>
      <c r="G8" s="793"/>
      <c r="H8" s="793"/>
      <c r="I8" s="793"/>
    </row>
    <row r="9" spans="1:9" s="16" customFormat="1" ht="14.25" customHeight="1">
      <c r="A9" s="426" t="s">
        <v>297</v>
      </c>
      <c r="B9" s="425">
        <v>0.049</v>
      </c>
      <c r="C9" s="425">
        <v>0.038</v>
      </c>
      <c r="D9" s="425">
        <v>0.044</v>
      </c>
      <c r="E9" s="425">
        <v>0.035662704143984</v>
      </c>
      <c r="F9" s="793"/>
      <c r="G9" s="793"/>
      <c r="H9" s="793"/>
      <c r="I9" s="793"/>
    </row>
    <row r="10" spans="1:9" s="16" customFormat="1" ht="14.25" customHeight="1">
      <c r="A10" s="426" t="s">
        <v>298</v>
      </c>
      <c r="B10" s="425">
        <v>0.057</v>
      </c>
      <c r="C10" s="425">
        <v>0.06</v>
      </c>
      <c r="D10" s="425">
        <v>0.058</v>
      </c>
      <c r="E10" s="425">
        <v>0.05410509943339629</v>
      </c>
      <c r="F10" s="793"/>
      <c r="G10" s="793"/>
      <c r="H10" s="793"/>
      <c r="I10" s="793"/>
    </row>
    <row r="11" spans="1:9" s="16" customFormat="1" ht="14.25" customHeight="1">
      <c r="A11" s="426" t="s">
        <v>342</v>
      </c>
      <c r="B11" s="425">
        <v>0.327</v>
      </c>
      <c r="C11" s="425">
        <v>0.36</v>
      </c>
      <c r="D11" s="425">
        <v>0.342</v>
      </c>
      <c r="E11" s="425">
        <v>0.2969299707439914</v>
      </c>
      <c r="F11" s="793"/>
      <c r="G11" s="793"/>
      <c r="H11" s="793"/>
      <c r="I11" s="793"/>
    </row>
    <row r="12" spans="1:9" s="16" customFormat="1" ht="14.25" customHeight="1" thickBot="1">
      <c r="A12" s="427" t="s">
        <v>341</v>
      </c>
      <c r="B12" s="794">
        <v>0.002</v>
      </c>
      <c r="C12" s="794">
        <v>0.004</v>
      </c>
      <c r="D12" s="794">
        <v>0.003</v>
      </c>
      <c r="E12" s="794">
        <v>0.0028885679368959006</v>
      </c>
      <c r="F12" s="793"/>
      <c r="G12" s="793"/>
      <c r="H12" s="793"/>
      <c r="I12" s="793"/>
    </row>
    <row r="13" spans="1:5" s="16" customFormat="1" ht="14.25" customHeight="1" thickBot="1">
      <c r="A13" s="428"/>
      <c r="B13" s="429">
        <v>1</v>
      </c>
      <c r="C13" s="429">
        <v>1</v>
      </c>
      <c r="D13" s="429">
        <v>1</v>
      </c>
      <c r="E13" s="429">
        <v>1</v>
      </c>
    </row>
    <row r="14" spans="2:5" s="16" customFormat="1" ht="14.25" customHeight="1">
      <c r="B14" s="792"/>
      <c r="C14" s="792"/>
      <c r="D14" s="792"/>
      <c r="E14" s="792"/>
    </row>
    <row r="15" s="16" customFormat="1" ht="14.25" customHeight="1"/>
    <row r="16" spans="1:5" ht="27.75" customHeight="1" thickBot="1">
      <c r="A16" s="456" t="s">
        <v>227</v>
      </c>
      <c r="B16" s="963" t="s">
        <v>278</v>
      </c>
      <c r="C16" s="963"/>
      <c r="D16" s="963"/>
      <c r="E16" s="419" t="s">
        <v>279</v>
      </c>
    </row>
    <row r="17" spans="1:5" s="16" customFormat="1" ht="14.25" customHeight="1" thickBot="1">
      <c r="A17" s="421" t="s">
        <v>243</v>
      </c>
      <c r="B17" s="422" t="s">
        <v>207</v>
      </c>
      <c r="C17" s="422" t="s">
        <v>77</v>
      </c>
      <c r="D17" s="422" t="s">
        <v>79</v>
      </c>
      <c r="E17" s="423" t="s">
        <v>207</v>
      </c>
    </row>
    <row r="18" spans="1:5" s="16" customFormat="1" ht="14.25" customHeight="1">
      <c r="A18" s="430" t="s">
        <v>4</v>
      </c>
      <c r="B18" s="431">
        <v>0.178</v>
      </c>
      <c r="C18" s="431">
        <v>0.027</v>
      </c>
      <c r="D18" s="431">
        <v>0.114</v>
      </c>
      <c r="E18" s="431">
        <v>0.34518647007805725</v>
      </c>
    </row>
    <row r="19" spans="1:5" s="16" customFormat="1" ht="14.25" customHeight="1">
      <c r="A19" s="432" t="s">
        <v>295</v>
      </c>
      <c r="B19" s="431">
        <v>0.146</v>
      </c>
      <c r="C19" s="431">
        <v>0.271</v>
      </c>
      <c r="D19" s="431">
        <v>0.199</v>
      </c>
      <c r="E19" s="431">
        <v>0.1142671292281006</v>
      </c>
    </row>
    <row r="20" spans="1:5" s="16" customFormat="1" ht="14.25" customHeight="1">
      <c r="A20" s="432" t="s">
        <v>299</v>
      </c>
      <c r="B20" s="431">
        <v>0.148</v>
      </c>
      <c r="C20" s="431">
        <v>0.092</v>
      </c>
      <c r="D20" s="431">
        <v>0.124</v>
      </c>
      <c r="E20" s="431">
        <v>0.11253252385082393</v>
      </c>
    </row>
    <row r="21" spans="1:5" s="16" customFormat="1" ht="14.25" customHeight="1">
      <c r="A21" s="432" t="s">
        <v>296</v>
      </c>
      <c r="B21" s="431">
        <v>0.103</v>
      </c>
      <c r="C21" s="431">
        <v>0.161</v>
      </c>
      <c r="D21" s="431">
        <v>0.127</v>
      </c>
      <c r="E21" s="431">
        <v>0.10017346053772767</v>
      </c>
    </row>
    <row r="22" spans="1:5" s="16" customFormat="1" ht="14.25" customHeight="1">
      <c r="A22" s="432" t="s">
        <v>297</v>
      </c>
      <c r="B22" s="431">
        <v>0.048</v>
      </c>
      <c r="C22" s="431">
        <v>0.036</v>
      </c>
      <c r="D22" s="431">
        <v>0.043</v>
      </c>
      <c r="E22" s="431">
        <v>0.027320034692107545</v>
      </c>
    </row>
    <row r="23" spans="1:5" s="16" customFormat="1" ht="14.25" customHeight="1">
      <c r="A23" s="432" t="s">
        <v>298</v>
      </c>
      <c r="B23" s="431">
        <v>0.054</v>
      </c>
      <c r="C23" s="431">
        <v>0.057</v>
      </c>
      <c r="D23" s="431">
        <v>0.055</v>
      </c>
      <c r="E23" s="431">
        <v>0.05030355594102342</v>
      </c>
    </row>
    <row r="24" spans="1:5" s="16" customFormat="1" ht="14.25" customHeight="1">
      <c r="A24" s="432" t="s">
        <v>342</v>
      </c>
      <c r="B24" s="431">
        <v>0.32</v>
      </c>
      <c r="C24" s="431">
        <v>0.352</v>
      </c>
      <c r="D24" s="431">
        <v>0.333</v>
      </c>
      <c r="E24" s="431">
        <v>0.24436253252385082</v>
      </c>
    </row>
    <row r="25" spans="1:5" s="16" customFormat="1" ht="14.25" customHeight="1" thickBot="1">
      <c r="A25" s="433" t="s">
        <v>341</v>
      </c>
      <c r="B25" s="863">
        <v>0.003</v>
      </c>
      <c r="C25" s="863">
        <v>0.005</v>
      </c>
      <c r="D25" s="863">
        <v>0.004</v>
      </c>
      <c r="E25" s="863">
        <v>0.005854293148308759</v>
      </c>
    </row>
    <row r="26" spans="1:5" s="16" customFormat="1" ht="14.25" customHeight="1" thickBot="1">
      <c r="A26" s="434"/>
      <c r="B26" s="429">
        <f>SUM(B18:B25)</f>
        <v>1</v>
      </c>
      <c r="C26" s="429">
        <f>SUM(C18:C25)</f>
        <v>1.0010000000000001</v>
      </c>
      <c r="D26" s="429">
        <f>SUM(D18:D25)</f>
        <v>0.9990000000000001</v>
      </c>
      <c r="E26" s="429">
        <f>SUM(E18:E25)</f>
        <v>1</v>
      </c>
    </row>
    <row r="27" s="16" customFormat="1" ht="12.75"/>
    <row r="28" s="16" customFormat="1" ht="12.75"/>
    <row r="29" spans="1:5" s="9" customFormat="1" ht="18.75">
      <c r="A29" s="455" t="s">
        <v>325</v>
      </c>
      <c r="B29" s="442"/>
      <c r="C29" s="442"/>
      <c r="D29" s="442"/>
      <c r="E29" s="70"/>
    </row>
    <row r="30" spans="1:5" s="9" customFormat="1" ht="12.75">
      <c r="A30" s="445"/>
      <c r="E30" s="70"/>
    </row>
    <row r="31" spans="1:5" ht="26.25" customHeight="1" thickBot="1">
      <c r="A31" s="892" t="s">
        <v>276</v>
      </c>
      <c r="B31" s="964" t="s">
        <v>280</v>
      </c>
      <c r="C31" s="964"/>
      <c r="D31" s="964"/>
      <c r="E31" s="435"/>
    </row>
    <row r="32" spans="1:5" s="16" customFormat="1" ht="15" thickBot="1">
      <c r="A32" s="436" t="s">
        <v>243</v>
      </c>
      <c r="B32" s="176" t="s">
        <v>207</v>
      </c>
      <c r="C32" s="893" t="s">
        <v>78</v>
      </c>
      <c r="D32" s="893" t="s">
        <v>76</v>
      </c>
      <c r="E32" s="437"/>
    </row>
    <row r="33" spans="1:5" ht="14.25">
      <c r="A33" s="438" t="s">
        <v>5</v>
      </c>
      <c r="B33" s="425">
        <v>0.05</v>
      </c>
      <c r="C33" s="425">
        <v>0.039</v>
      </c>
      <c r="D33" s="425">
        <v>0.048</v>
      </c>
      <c r="E33" s="439"/>
    </row>
    <row r="34" spans="1:5" s="442" customFormat="1" ht="13.5" thickBot="1">
      <c r="A34" s="440" t="s">
        <v>1109</v>
      </c>
      <c r="B34" s="441">
        <v>0.95</v>
      </c>
      <c r="C34" s="441">
        <v>0.961</v>
      </c>
      <c r="D34" s="441">
        <v>0.952</v>
      </c>
      <c r="E34" s="435"/>
    </row>
    <row r="35" spans="1:5" s="9" customFormat="1" ht="13.5" customHeight="1" thickBot="1">
      <c r="A35" s="443"/>
      <c r="B35" s="444">
        <f>SUM(B33:B34)</f>
        <v>1</v>
      </c>
      <c r="C35" s="444">
        <f>SUM(C33:C34)</f>
        <v>1</v>
      </c>
      <c r="D35" s="444">
        <f>SUM(D33:D34)</f>
        <v>1</v>
      </c>
      <c r="E35" s="70"/>
    </row>
    <row r="36" spans="1:5" s="9" customFormat="1" ht="12.75">
      <c r="A36" s="445"/>
      <c r="B36" s="19"/>
      <c r="C36" s="19"/>
      <c r="D36" s="446"/>
      <c r="E36" s="70"/>
    </row>
    <row r="37" spans="1:5" s="9" customFormat="1" ht="12.75">
      <c r="A37" s="445"/>
      <c r="E37" s="70"/>
    </row>
    <row r="38" spans="1:5" ht="26.25" customHeight="1" thickBot="1">
      <c r="A38" s="894" t="s">
        <v>227</v>
      </c>
      <c r="B38" s="964" t="s">
        <v>280</v>
      </c>
      <c r="C38" s="964"/>
      <c r="D38" s="964"/>
      <c r="E38" s="435"/>
    </row>
    <row r="39" spans="1:5" s="16" customFormat="1" ht="15" thickBot="1">
      <c r="A39" s="421" t="s">
        <v>243</v>
      </c>
      <c r="B39" s="447" t="s">
        <v>207</v>
      </c>
      <c r="C39" s="893" t="s">
        <v>78</v>
      </c>
      <c r="D39" s="893" t="s">
        <v>76</v>
      </c>
      <c r="E39" s="437"/>
    </row>
    <row r="40" spans="1:5" ht="14.25">
      <c r="A40" s="432" t="s">
        <v>5</v>
      </c>
      <c r="B40" s="448">
        <v>0.068</v>
      </c>
      <c r="C40" s="448">
        <v>0.044</v>
      </c>
      <c r="D40" s="449">
        <v>0.065</v>
      </c>
      <c r="E40" s="435"/>
    </row>
    <row r="41" spans="1:5" s="9" customFormat="1" ht="13.5" thickBot="1">
      <c r="A41" s="450" t="s">
        <v>1110</v>
      </c>
      <c r="B41" s="451">
        <v>0.932</v>
      </c>
      <c r="C41" s="451">
        <v>0.956</v>
      </c>
      <c r="D41" s="452">
        <v>0.935</v>
      </c>
      <c r="E41" s="70"/>
    </row>
    <row r="42" spans="1:5" s="16" customFormat="1" ht="13.5" customHeight="1" thickBot="1">
      <c r="A42" s="453"/>
      <c r="B42" s="454">
        <f>SUM(B40:B41)</f>
        <v>1</v>
      </c>
      <c r="C42" s="454">
        <f>SUM(C40:C41)</f>
        <v>1</v>
      </c>
      <c r="D42" s="454">
        <f>SUM(D40:D41)</f>
        <v>1</v>
      </c>
      <c r="E42" s="437"/>
    </row>
    <row r="43" s="16" customFormat="1" ht="12.75">
      <c r="E43" s="437"/>
    </row>
    <row r="44" s="16" customFormat="1" ht="12.75">
      <c r="A44" s="17" t="s">
        <v>248</v>
      </c>
    </row>
    <row r="45" ht="14.25" customHeight="1">
      <c r="A45" s="895" t="s">
        <v>1137</v>
      </c>
    </row>
    <row r="46" s="9" customFormat="1" ht="14.25" customHeight="1">
      <c r="A46" s="407" t="s">
        <v>1152</v>
      </c>
    </row>
    <row r="47" s="16" customFormat="1" ht="14.25" customHeight="1">
      <c r="A47" s="2" t="s">
        <v>6</v>
      </c>
    </row>
    <row r="50" ht="14.25" customHeight="1">
      <c r="A50" s="34" t="s">
        <v>1157</v>
      </c>
    </row>
    <row r="51" spans="1:2" s="897" customFormat="1" ht="14.25" customHeight="1">
      <c r="A51" s="398" t="s">
        <v>1154</v>
      </c>
      <c r="B51" s="896"/>
    </row>
    <row r="52" spans="1:4" ht="14.25" customHeight="1">
      <c r="A52" s="34"/>
      <c r="B52" s="898"/>
      <c r="C52" s="898"/>
      <c r="D52" s="898"/>
    </row>
    <row r="53" spans="1:4" ht="14.25" customHeight="1">
      <c r="A53" s="33" t="s">
        <v>270</v>
      </c>
      <c r="B53" s="898"/>
      <c r="C53" s="898"/>
      <c r="D53" s="898"/>
    </row>
    <row r="54" ht="14.25" customHeight="1">
      <c r="A54" s="33" t="s">
        <v>271</v>
      </c>
    </row>
    <row r="55" s="897" customFormat="1" ht="14.25" customHeight="1">
      <c r="A55" s="398" t="s">
        <v>272</v>
      </c>
    </row>
    <row r="56" ht="14.25" customHeight="1">
      <c r="A56" s="34" t="s">
        <v>255</v>
      </c>
    </row>
    <row r="57" ht="14.25" customHeight="1">
      <c r="E57" s="898"/>
    </row>
    <row r="58" ht="14.25" customHeight="1">
      <c r="E58" s="898"/>
    </row>
    <row r="59" ht="14.25" customHeight="1">
      <c r="E59" s="898"/>
    </row>
    <row r="60" ht="14.25" customHeight="1">
      <c r="E60" s="898"/>
    </row>
    <row r="61" ht="14.25" customHeight="1">
      <c r="E61" s="898"/>
    </row>
    <row r="62" ht="14.25" customHeight="1">
      <c r="E62" s="898"/>
    </row>
    <row r="63" ht="14.25" customHeight="1">
      <c r="E63" s="898"/>
    </row>
    <row r="64" ht="14.25" customHeight="1">
      <c r="E64" s="898"/>
    </row>
  </sheetData>
  <sheetProtection/>
  <mergeCells count="4">
    <mergeCell ref="B3:D3"/>
    <mergeCell ref="B16:D16"/>
    <mergeCell ref="B31:D31"/>
    <mergeCell ref="B38:D38"/>
  </mergeCells>
  <printOptions/>
  <pageMargins left="0.7" right="0.7" top="0.75" bottom="0.75" header="0.3" footer="0.3"/>
  <pageSetup fitToHeight="1" fitToWidth="1" horizontalDpi="600" verticalDpi="600" orientation="portrait" paperSize="9" scale="84" r:id="rId1"/>
</worksheet>
</file>

<file path=xl/worksheets/sheet14.xml><?xml version="1.0" encoding="utf-8"?>
<worksheet xmlns="http://schemas.openxmlformats.org/spreadsheetml/2006/main" xmlns:r="http://schemas.openxmlformats.org/officeDocument/2006/relationships">
  <dimension ref="A1:L125"/>
  <sheetViews>
    <sheetView zoomScalePageLayoutView="0" workbookViewId="0" topLeftCell="A1">
      <selection activeCell="I39" sqref="I39"/>
    </sheetView>
  </sheetViews>
  <sheetFormatPr defaultColWidth="9.00390625" defaultRowHeight="12.75"/>
  <cols>
    <col min="1" max="1" width="21.75390625" style="16" customWidth="1"/>
    <col min="2" max="7" width="10.75390625" style="16" customWidth="1"/>
    <col min="8" max="8" width="12.875" style="16" customWidth="1"/>
    <col min="9" max="16384" width="9.00390625" style="16" customWidth="1"/>
  </cols>
  <sheetData>
    <row r="1" spans="1:9" s="15" customFormat="1" ht="15.75">
      <c r="A1" s="39" t="s">
        <v>304</v>
      </c>
      <c r="B1" s="795"/>
      <c r="C1" s="795"/>
      <c r="D1" s="795"/>
      <c r="E1" s="795"/>
      <c r="F1" s="796"/>
      <c r="G1" s="795"/>
      <c r="H1" s="715"/>
      <c r="I1" s="715"/>
    </row>
    <row r="2" spans="1:12" s="15" customFormat="1" ht="12.75" customHeight="1">
      <c r="A2" s="715"/>
      <c r="B2" s="795"/>
      <c r="C2" s="795"/>
      <c r="D2" s="795"/>
      <c r="E2" s="795"/>
      <c r="F2" s="795"/>
      <c r="G2" s="795"/>
      <c r="H2" s="715"/>
      <c r="I2" s="715"/>
      <c r="L2" s="463"/>
    </row>
    <row r="3" spans="1:12" s="9" customFormat="1" ht="24.75" customHeight="1" thickBot="1">
      <c r="A3" s="797" t="s">
        <v>276</v>
      </c>
      <c r="B3" s="966" t="s">
        <v>278</v>
      </c>
      <c r="C3" s="966"/>
      <c r="D3" s="966"/>
      <c r="E3" s="966" t="s">
        <v>280</v>
      </c>
      <c r="F3" s="966"/>
      <c r="G3" s="966"/>
      <c r="H3" s="93" t="s">
        <v>279</v>
      </c>
      <c r="I3" s="677" t="s">
        <v>119</v>
      </c>
      <c r="J3" s="249"/>
      <c r="L3" s="463"/>
    </row>
    <row r="4" spans="1:12" s="9" customFormat="1" ht="14.25" thickBot="1">
      <c r="A4" s="103"/>
      <c r="B4" s="114" t="s">
        <v>207</v>
      </c>
      <c r="C4" s="332" t="s">
        <v>109</v>
      </c>
      <c r="D4" s="799" t="s">
        <v>110</v>
      </c>
      <c r="E4" s="798" t="s">
        <v>207</v>
      </c>
      <c r="F4" s="332" t="s">
        <v>109</v>
      </c>
      <c r="G4" s="799" t="s">
        <v>110</v>
      </c>
      <c r="H4" s="148" t="s">
        <v>207</v>
      </c>
      <c r="I4" s="550" t="s">
        <v>211</v>
      </c>
      <c r="J4" s="461"/>
      <c r="L4" s="463"/>
    </row>
    <row r="5" spans="1:12" s="9" customFormat="1" ht="14.25" customHeight="1">
      <c r="A5" s="100" t="s">
        <v>1015</v>
      </c>
      <c r="B5" s="234">
        <v>12177</v>
      </c>
      <c r="C5" s="234">
        <v>12147</v>
      </c>
      <c r="D5" s="234">
        <v>24324</v>
      </c>
      <c r="E5" s="234">
        <v>28692</v>
      </c>
      <c r="F5" s="234">
        <v>8601</v>
      </c>
      <c r="G5" s="234">
        <v>37293</v>
      </c>
      <c r="H5" s="234">
        <v>1305</v>
      </c>
      <c r="I5" s="800">
        <v>63440</v>
      </c>
      <c r="J5" s="459"/>
      <c r="K5" s="464"/>
      <c r="L5" s="466"/>
    </row>
    <row r="6" spans="1:12" s="9" customFormat="1" ht="12.75" customHeight="1">
      <c r="A6" s="100" t="s">
        <v>223</v>
      </c>
      <c r="B6" s="234">
        <v>45735</v>
      </c>
      <c r="C6" s="234">
        <v>34927</v>
      </c>
      <c r="D6" s="234">
        <v>80662</v>
      </c>
      <c r="E6" s="234">
        <v>64939</v>
      </c>
      <c r="F6" s="234">
        <v>2636</v>
      </c>
      <c r="G6" s="234">
        <v>67575</v>
      </c>
      <c r="H6" s="234">
        <v>6611</v>
      </c>
      <c r="I6" s="801">
        <v>154980</v>
      </c>
      <c r="J6" s="459"/>
      <c r="K6" s="464"/>
      <c r="L6" s="466"/>
    </row>
    <row r="7" spans="1:12" s="9" customFormat="1" ht="12.75" customHeight="1">
      <c r="A7" s="100" t="s">
        <v>224</v>
      </c>
      <c r="B7" s="234">
        <v>10344</v>
      </c>
      <c r="C7" s="234">
        <v>6777</v>
      </c>
      <c r="D7" s="234">
        <v>17121</v>
      </c>
      <c r="E7" s="234">
        <v>1109</v>
      </c>
      <c r="F7" s="234">
        <v>275</v>
      </c>
      <c r="G7" s="234">
        <v>1384</v>
      </c>
      <c r="H7" s="234">
        <v>2016</v>
      </c>
      <c r="I7" s="801">
        <v>20550</v>
      </c>
      <c r="J7" s="459"/>
      <c r="K7" s="464"/>
      <c r="L7" s="466"/>
    </row>
    <row r="8" spans="1:12" s="9" customFormat="1" ht="12.75">
      <c r="A8" s="100" t="s">
        <v>302</v>
      </c>
      <c r="B8" s="234">
        <v>29073</v>
      </c>
      <c r="C8" s="234">
        <v>22279</v>
      </c>
      <c r="D8" s="234">
        <v>51352</v>
      </c>
      <c r="E8" s="234">
        <v>6309</v>
      </c>
      <c r="F8" s="234">
        <v>243</v>
      </c>
      <c r="G8" s="234">
        <v>6552</v>
      </c>
      <c r="H8" s="234">
        <v>8804</v>
      </c>
      <c r="I8" s="801">
        <v>66760</v>
      </c>
      <c r="J8" s="459"/>
      <c r="K8" s="464"/>
      <c r="L8" s="466"/>
    </row>
    <row r="9" spans="1:12" s="9" customFormat="1" ht="12.75">
      <c r="A9" s="100" t="s">
        <v>303</v>
      </c>
      <c r="B9" s="234">
        <v>20279</v>
      </c>
      <c r="C9" s="234">
        <v>15643</v>
      </c>
      <c r="D9" s="234">
        <v>35922</v>
      </c>
      <c r="E9" s="234">
        <v>555</v>
      </c>
      <c r="F9" s="234">
        <v>70</v>
      </c>
      <c r="G9" s="234">
        <v>625</v>
      </c>
      <c r="H9" s="234">
        <v>5984</v>
      </c>
      <c r="I9" s="801">
        <v>42553</v>
      </c>
      <c r="J9" s="459"/>
      <c r="K9" s="464"/>
      <c r="L9" s="466"/>
    </row>
    <row r="10" spans="1:12" s="9" customFormat="1" ht="13.5" thickBot="1">
      <c r="A10" s="120" t="s">
        <v>216</v>
      </c>
      <c r="B10" s="251">
        <v>6187</v>
      </c>
      <c r="C10" s="251">
        <v>5139</v>
      </c>
      <c r="D10" s="251">
        <v>11326</v>
      </c>
      <c r="E10" s="251">
        <v>245</v>
      </c>
      <c r="F10" s="251">
        <v>40</v>
      </c>
      <c r="G10" s="251">
        <v>285</v>
      </c>
      <c r="H10" s="251">
        <v>1616</v>
      </c>
      <c r="I10" s="802">
        <v>13240</v>
      </c>
      <c r="J10" s="459"/>
      <c r="K10" s="464"/>
      <c r="L10" s="466"/>
    </row>
    <row r="11" spans="1:12" s="9" customFormat="1" ht="13.5" thickBot="1">
      <c r="A11" s="120" t="s">
        <v>211</v>
      </c>
      <c r="B11" s="252">
        <v>123795</v>
      </c>
      <c r="C11" s="252">
        <v>96912</v>
      </c>
      <c r="D11" s="252">
        <f>SUM(D5:D10)</f>
        <v>220707</v>
      </c>
      <c r="E11" s="252">
        <f>SUM(E5:E10)</f>
        <v>101849</v>
      </c>
      <c r="F11" s="252">
        <f>SUM(F5:F10)</f>
        <v>11865</v>
      </c>
      <c r="G11" s="252">
        <f>SUM(G5:G10)</f>
        <v>113714</v>
      </c>
      <c r="H11" s="252">
        <f>SUM(H5:H10)</f>
        <v>26336</v>
      </c>
      <c r="I11" s="252">
        <v>361523</v>
      </c>
      <c r="J11" s="464"/>
      <c r="K11" s="464"/>
      <c r="L11" s="466"/>
    </row>
    <row r="12" spans="1:12" ht="13.5">
      <c r="A12" s="238" t="s">
        <v>16</v>
      </c>
      <c r="B12" s="239">
        <v>2681</v>
      </c>
      <c r="C12" s="239">
        <v>9947</v>
      </c>
      <c r="D12" s="239">
        <v>12628</v>
      </c>
      <c r="E12" s="239">
        <v>2691</v>
      </c>
      <c r="F12" s="239">
        <v>1096</v>
      </c>
      <c r="G12" s="239">
        <v>3787</v>
      </c>
      <c r="H12" s="239">
        <v>667</v>
      </c>
      <c r="I12" s="803">
        <v>17221</v>
      </c>
      <c r="J12" s="459"/>
      <c r="L12" s="466"/>
    </row>
    <row r="13" spans="1:12" ht="12.75">
      <c r="A13" s="238"/>
      <c r="B13" s="820"/>
      <c r="C13" s="820"/>
      <c r="D13" s="820"/>
      <c r="E13" s="820"/>
      <c r="F13" s="820"/>
      <c r="G13" s="820"/>
      <c r="H13" s="820"/>
      <c r="I13" s="820"/>
      <c r="J13" s="459"/>
      <c r="L13" s="466"/>
    </row>
    <row r="14" spans="1:12" ht="13.5" thickBot="1">
      <c r="A14" s="804"/>
      <c r="B14" s="804"/>
      <c r="C14" s="804"/>
      <c r="D14" s="804"/>
      <c r="E14" s="804"/>
      <c r="F14" s="804"/>
      <c r="G14" s="804"/>
      <c r="H14" s="804"/>
      <c r="I14" s="805" t="s">
        <v>243</v>
      </c>
      <c r="J14" s="465"/>
      <c r="L14" s="463"/>
    </row>
    <row r="15" spans="1:10" s="9" customFormat="1" ht="14.25" thickBot="1">
      <c r="A15" s="103"/>
      <c r="B15" s="798" t="s">
        <v>9</v>
      </c>
      <c r="C15" s="332" t="s">
        <v>111</v>
      </c>
      <c r="D15" s="798" t="s">
        <v>112</v>
      </c>
      <c r="E15" s="798" t="s">
        <v>10</v>
      </c>
      <c r="F15" s="332" t="s">
        <v>113</v>
      </c>
      <c r="G15" s="798" t="s">
        <v>114</v>
      </c>
      <c r="H15" s="148" t="s">
        <v>11</v>
      </c>
      <c r="I15" s="799" t="s">
        <v>110</v>
      </c>
      <c r="J15" s="461"/>
    </row>
    <row r="16" spans="1:11" s="9" customFormat="1" ht="12.75">
      <c r="A16" s="100" t="s">
        <v>12</v>
      </c>
      <c r="B16" s="204">
        <f>B5/B$11</f>
        <v>0.09836423118865867</v>
      </c>
      <c r="C16" s="204">
        <f aca="true" t="shared" si="0" ref="C16:H16">C5/C$11</f>
        <v>0.12534051510648836</v>
      </c>
      <c r="D16" s="204">
        <f t="shared" si="0"/>
        <v>0.11020946322499967</v>
      </c>
      <c r="E16" s="204">
        <f t="shared" si="0"/>
        <v>0.28171116063977064</v>
      </c>
      <c r="F16" s="204">
        <f t="shared" si="0"/>
        <v>0.724905183312263</v>
      </c>
      <c r="G16" s="204">
        <f t="shared" si="0"/>
        <v>0.3279543415938231</v>
      </c>
      <c r="H16" s="204">
        <f t="shared" si="0"/>
        <v>0.04955194410692588</v>
      </c>
      <c r="I16" s="204">
        <f>I5/I$11</f>
        <v>0.17547984498911548</v>
      </c>
      <c r="J16" s="204"/>
      <c r="K16" s="370"/>
    </row>
    <row r="17" spans="1:10" s="9" customFormat="1" ht="12.75">
      <c r="A17" s="100" t="s">
        <v>223</v>
      </c>
      <c r="B17" s="204">
        <f aca="true" t="shared" si="1" ref="B17:I17">B6/B$11</f>
        <v>0.36944141524294194</v>
      </c>
      <c r="C17" s="204">
        <f t="shared" si="1"/>
        <v>0.3603991249793627</v>
      </c>
      <c r="D17" s="204">
        <f t="shared" si="1"/>
        <v>0.3654709637664415</v>
      </c>
      <c r="E17" s="204">
        <f t="shared" si="1"/>
        <v>0.6376007619122427</v>
      </c>
      <c r="F17" s="204">
        <f t="shared" si="1"/>
        <v>0.2221660345554151</v>
      </c>
      <c r="G17" s="204">
        <f t="shared" si="1"/>
        <v>0.5942540056633309</v>
      </c>
      <c r="H17" s="204">
        <f t="shared" si="1"/>
        <v>0.251025212636695</v>
      </c>
      <c r="I17" s="204">
        <f t="shared" si="1"/>
        <v>0.42868641829150567</v>
      </c>
      <c r="J17" s="204"/>
    </row>
    <row r="18" spans="1:10" s="9" customFormat="1" ht="12.75">
      <c r="A18" s="100" t="s">
        <v>224</v>
      </c>
      <c r="B18" s="204">
        <f aca="true" t="shared" si="2" ref="B18:I18">B7/B$11</f>
        <v>0.08355749424451714</v>
      </c>
      <c r="C18" s="204">
        <f t="shared" si="2"/>
        <v>0.0699294205052006</v>
      </c>
      <c r="D18" s="204">
        <f t="shared" si="2"/>
        <v>0.07757343446288519</v>
      </c>
      <c r="E18" s="204">
        <f t="shared" si="2"/>
        <v>0.01088866851908217</v>
      </c>
      <c r="F18" s="204">
        <f t="shared" si="2"/>
        <v>0.023177412557943533</v>
      </c>
      <c r="G18" s="204">
        <f t="shared" si="2"/>
        <v>0.012170884851469476</v>
      </c>
      <c r="H18" s="204">
        <f t="shared" si="2"/>
        <v>0.07654921020656136</v>
      </c>
      <c r="I18" s="204">
        <f t="shared" si="2"/>
        <v>0.05684285647109589</v>
      </c>
      <c r="J18" s="204"/>
    </row>
    <row r="19" spans="1:10" s="9" customFormat="1" ht="12.75">
      <c r="A19" s="100" t="s">
        <v>302</v>
      </c>
      <c r="B19" s="204">
        <f aca="true" t="shared" si="3" ref="B19:I19">B8/B$11</f>
        <v>0.2348479340845753</v>
      </c>
      <c r="C19" s="204">
        <f t="shared" si="3"/>
        <v>0.2298889714380056</v>
      </c>
      <c r="D19" s="204">
        <f t="shared" si="3"/>
        <v>0.2326704635557549</v>
      </c>
      <c r="E19" s="204">
        <f t="shared" si="3"/>
        <v>0.06194464354092824</v>
      </c>
      <c r="F19" s="204">
        <f t="shared" si="3"/>
        <v>0.020480404551201013</v>
      </c>
      <c r="G19" s="204">
        <f t="shared" si="3"/>
        <v>0.05761823522169654</v>
      </c>
      <c r="H19" s="204">
        <f t="shared" si="3"/>
        <v>0.33429526123936815</v>
      </c>
      <c r="I19" s="204">
        <f t="shared" si="3"/>
        <v>0.18466321644819278</v>
      </c>
      <c r="J19" s="204"/>
    </row>
    <row r="20" spans="1:10" s="9" customFormat="1" ht="12.75">
      <c r="A20" s="100" t="s">
        <v>303</v>
      </c>
      <c r="B20" s="204">
        <f aca="true" t="shared" si="4" ref="B20:I20">B9/B$11</f>
        <v>0.16381113938365846</v>
      </c>
      <c r="C20" s="204">
        <f t="shared" si="4"/>
        <v>0.16141447911507348</v>
      </c>
      <c r="D20" s="204">
        <f t="shared" si="4"/>
        <v>0.16275877067786704</v>
      </c>
      <c r="E20" s="204">
        <f t="shared" si="4"/>
        <v>0.005449243487908571</v>
      </c>
      <c r="F20" s="204">
        <f t="shared" si="4"/>
        <v>0.0058997050147492625</v>
      </c>
      <c r="G20" s="204">
        <f t="shared" si="4"/>
        <v>0.005496244965439612</v>
      </c>
      <c r="H20" s="204">
        <f t="shared" si="4"/>
        <v>0.22721749696233293</v>
      </c>
      <c r="I20" s="204">
        <f t="shared" si="4"/>
        <v>0.11770482099340844</v>
      </c>
      <c r="J20" s="204"/>
    </row>
    <row r="21" spans="1:10" s="9" customFormat="1" ht="13.5" thickBot="1">
      <c r="A21" s="100" t="s">
        <v>216</v>
      </c>
      <c r="B21" s="204">
        <f aca="true" t="shared" si="5" ref="B21:I21">B10/B$11</f>
        <v>0.04997778585564845</v>
      </c>
      <c r="C21" s="204">
        <f t="shared" si="5"/>
        <v>0.05302748885586924</v>
      </c>
      <c r="D21" s="204">
        <f t="shared" si="5"/>
        <v>0.05131690431205172</v>
      </c>
      <c r="E21" s="204">
        <f t="shared" si="5"/>
        <v>0.002405521900067747</v>
      </c>
      <c r="F21" s="204">
        <f t="shared" si="5"/>
        <v>0.00337126000842815</v>
      </c>
      <c r="G21" s="204">
        <f t="shared" si="5"/>
        <v>0.002506287704240463</v>
      </c>
      <c r="H21" s="204">
        <f t="shared" si="5"/>
        <v>0.06136087484811665</v>
      </c>
      <c r="I21" s="204">
        <f t="shared" si="5"/>
        <v>0.03662284280668173</v>
      </c>
      <c r="J21" s="204"/>
    </row>
    <row r="22" spans="1:10" s="9" customFormat="1" ht="13.5" thickBot="1">
      <c r="A22" s="123" t="s">
        <v>211</v>
      </c>
      <c r="B22" s="806">
        <f>SUM(B16:B21)</f>
        <v>0.9999999999999999</v>
      </c>
      <c r="C22" s="806">
        <f aca="true" t="shared" si="6" ref="C22:I22">SUM(C16:C21)</f>
        <v>1</v>
      </c>
      <c r="D22" s="806">
        <f t="shared" si="6"/>
        <v>1.0000000000000002</v>
      </c>
      <c r="E22" s="806">
        <f t="shared" si="6"/>
        <v>1</v>
      </c>
      <c r="F22" s="806">
        <f t="shared" si="6"/>
        <v>0.9999999999999999</v>
      </c>
      <c r="G22" s="806">
        <f t="shared" si="6"/>
        <v>1</v>
      </c>
      <c r="H22" s="806">
        <f t="shared" si="6"/>
        <v>1</v>
      </c>
      <c r="I22" s="806">
        <f t="shared" si="6"/>
        <v>1</v>
      </c>
      <c r="J22" s="462"/>
    </row>
    <row r="23" spans="1:10" ht="12.75">
      <c r="A23" s="238"/>
      <c r="B23" s="239"/>
      <c r="C23" s="239"/>
      <c r="D23" s="239"/>
      <c r="E23" s="239"/>
      <c r="F23" s="239"/>
      <c r="G23" s="239"/>
      <c r="H23" s="239"/>
      <c r="I23" s="90"/>
      <c r="J23" s="90"/>
    </row>
    <row r="25" spans="1:10" ht="15.75">
      <c r="A25" s="415" t="s">
        <v>300</v>
      </c>
      <c r="E25" s="238"/>
      <c r="F25" s="239"/>
      <c r="G25" s="239"/>
      <c r="H25" s="239"/>
      <c r="I25" s="80"/>
      <c r="J25" s="80"/>
    </row>
    <row r="32" ht="12.75">
      <c r="F32" s="173"/>
    </row>
    <row r="33" ht="12.75" customHeight="1">
      <c r="F33"/>
    </row>
    <row r="34" ht="12.75">
      <c r="F34"/>
    </row>
    <row r="35" ht="12.75">
      <c r="F35"/>
    </row>
    <row r="36" ht="12.75">
      <c r="F36"/>
    </row>
    <row r="42" ht="12.75">
      <c r="F42" s="4"/>
    </row>
    <row r="43" ht="12.75">
      <c r="F43" s="153"/>
    </row>
    <row r="44" spans="1:6" ht="15.75">
      <c r="A44" s="9"/>
      <c r="B44" s="965" t="s">
        <v>278</v>
      </c>
      <c r="C44" s="965"/>
      <c r="D44" s="965"/>
      <c r="E44" s="965"/>
      <c r="F44" s="153"/>
    </row>
    <row r="45" spans="1:6" ht="13.5" thickBot="1">
      <c r="A45" s="228" t="s">
        <v>81</v>
      </c>
      <c r="B45" s="229"/>
      <c r="C45" s="230"/>
      <c r="D45" s="230"/>
      <c r="E45" s="230"/>
      <c r="F45" s="153"/>
    </row>
    <row r="46" spans="1:6" ht="25.5">
      <c r="A46" s="231"/>
      <c r="B46" s="232" t="s">
        <v>207</v>
      </c>
      <c r="C46" s="232" t="s">
        <v>80</v>
      </c>
      <c r="D46" s="233" t="s">
        <v>100</v>
      </c>
      <c r="E46" s="232" t="s">
        <v>101</v>
      </c>
      <c r="F46" s="153"/>
    </row>
    <row r="47" spans="1:6" ht="13.5">
      <c r="A47" s="20" t="s">
        <v>337</v>
      </c>
      <c r="B47" s="234">
        <v>13365</v>
      </c>
      <c r="C47" s="234">
        <v>13615</v>
      </c>
      <c r="D47" s="234">
        <v>26980</v>
      </c>
      <c r="E47" s="457">
        <f aca="true" t="shared" si="7" ref="E47:E52">D47/SUM($D$47:$D$52)</f>
        <v>0.11321673156975963</v>
      </c>
      <c r="F47" s="153"/>
    </row>
    <row r="48" spans="1:6" ht="12.75" customHeight="1">
      <c r="A48" s="20" t="s">
        <v>223</v>
      </c>
      <c r="B48" s="234">
        <v>45109</v>
      </c>
      <c r="C48" s="234">
        <v>43223</v>
      </c>
      <c r="D48" s="234">
        <v>88332</v>
      </c>
      <c r="E48" s="457">
        <f t="shared" si="7"/>
        <v>0.3706693970726467</v>
      </c>
      <c r="F48" s="153"/>
    </row>
    <row r="49" spans="1:6" ht="12.75">
      <c r="A49" s="20" t="s">
        <v>224</v>
      </c>
      <c r="B49" s="234">
        <v>8111</v>
      </c>
      <c r="C49" s="234">
        <v>6126</v>
      </c>
      <c r="D49" s="234">
        <v>14237</v>
      </c>
      <c r="E49" s="457">
        <f t="shared" si="7"/>
        <v>0.05974301732241171</v>
      </c>
      <c r="F49" s="153"/>
    </row>
    <row r="50" spans="1:5" ht="12.75">
      <c r="A50" s="20" t="s">
        <v>302</v>
      </c>
      <c r="B50" s="234">
        <v>30212</v>
      </c>
      <c r="C50" s="234">
        <v>25896</v>
      </c>
      <c r="D50" s="234">
        <v>56108</v>
      </c>
      <c r="E50" s="457">
        <f t="shared" si="7"/>
        <v>0.23544715993017323</v>
      </c>
    </row>
    <row r="51" spans="1:5" ht="12.75">
      <c r="A51" s="20" t="s">
        <v>303</v>
      </c>
      <c r="B51" s="234">
        <v>18855</v>
      </c>
      <c r="C51" s="234">
        <v>16262</v>
      </c>
      <c r="D51" s="234">
        <v>35117</v>
      </c>
      <c r="E51" s="457">
        <f t="shared" si="7"/>
        <v>0.14736219282932725</v>
      </c>
    </row>
    <row r="52" spans="1:5" ht="12.75">
      <c r="A52" s="20" t="s">
        <v>216</v>
      </c>
      <c r="B52" s="234">
        <v>8976</v>
      </c>
      <c r="C52" s="234">
        <v>8554</v>
      </c>
      <c r="D52" s="234">
        <v>17530</v>
      </c>
      <c r="E52" s="457">
        <f t="shared" si="7"/>
        <v>0.07356150127568148</v>
      </c>
    </row>
    <row r="53" spans="1:5" ht="12.75">
      <c r="A53" s="235" t="s">
        <v>301</v>
      </c>
      <c r="B53" s="236">
        <v>124628</v>
      </c>
      <c r="C53" s="236">
        <v>113676</v>
      </c>
      <c r="D53" s="236">
        <v>238304</v>
      </c>
      <c r="E53" s="237"/>
    </row>
    <row r="54" spans="1:5" ht="13.5">
      <c r="A54" s="238" t="s">
        <v>16</v>
      </c>
      <c r="B54" s="239">
        <v>2662</v>
      </c>
      <c r="C54" s="239">
        <v>11034</v>
      </c>
      <c r="D54" s="239">
        <v>13696</v>
      </c>
      <c r="E54" s="80"/>
    </row>
    <row r="55" spans="1:6" ht="12.75">
      <c r="A55" s="238"/>
      <c r="B55" s="239"/>
      <c r="C55" s="239"/>
      <c r="D55" s="239"/>
      <c r="E55" s="80"/>
      <c r="F55"/>
    </row>
    <row r="56" spans="1:6" ht="13.5" thickBot="1">
      <c r="A56" s="228" t="s">
        <v>82</v>
      </c>
      <c r="B56" s="239"/>
      <c r="C56" s="239"/>
      <c r="D56" s="239"/>
      <c r="E56" s="80"/>
      <c r="F56"/>
    </row>
    <row r="57" spans="1:7" ht="25.5">
      <c r="A57" s="231"/>
      <c r="B57" s="232" t="s">
        <v>207</v>
      </c>
      <c r="C57" s="232" t="s">
        <v>80</v>
      </c>
      <c r="D57" s="233" t="s">
        <v>100</v>
      </c>
      <c r="E57" s="232" t="s">
        <v>101</v>
      </c>
      <c r="F57"/>
      <c r="G57" s="152"/>
    </row>
    <row r="58" spans="1:5" ht="13.5">
      <c r="A58" s="20" t="s">
        <v>337</v>
      </c>
      <c r="B58" s="234">
        <v>13616</v>
      </c>
      <c r="C58" s="234">
        <v>13477</v>
      </c>
      <c r="D58" s="234">
        <v>27093</v>
      </c>
      <c r="E58" s="457">
        <f aca="true" t="shared" si="8" ref="E58:E63">D58/SUM($D$58:$D$63)</f>
        <v>0.1071284529185218</v>
      </c>
    </row>
    <row r="59" spans="1:5" ht="12.75">
      <c r="A59" s="20" t="s">
        <v>223</v>
      </c>
      <c r="B59" s="234">
        <v>49080</v>
      </c>
      <c r="C59" s="234">
        <v>43318</v>
      </c>
      <c r="D59" s="234">
        <v>92398</v>
      </c>
      <c r="E59" s="457">
        <f t="shared" si="8"/>
        <v>0.3653510055278329</v>
      </c>
    </row>
    <row r="60" spans="1:5" ht="12.75">
      <c r="A60" s="20" t="s">
        <v>224</v>
      </c>
      <c r="B60" s="234">
        <v>8875</v>
      </c>
      <c r="C60" s="234">
        <v>5513</v>
      </c>
      <c r="D60" s="234">
        <v>14388</v>
      </c>
      <c r="E60" s="457">
        <f t="shared" si="8"/>
        <v>0.05689160228072534</v>
      </c>
    </row>
    <row r="61" spans="1:5" ht="12.75">
      <c r="A61" s="20" t="s">
        <v>302</v>
      </c>
      <c r="B61" s="234">
        <v>35145</v>
      </c>
      <c r="C61" s="234">
        <v>25677</v>
      </c>
      <c r="D61" s="234">
        <v>60822</v>
      </c>
      <c r="E61" s="457">
        <f t="shared" si="8"/>
        <v>0.24049631873215713</v>
      </c>
    </row>
    <row r="62" spans="1:5" ht="12.75">
      <c r="A62" s="20" t="s">
        <v>303</v>
      </c>
      <c r="B62" s="234">
        <v>22803</v>
      </c>
      <c r="C62" s="234">
        <v>16687</v>
      </c>
      <c r="D62" s="234">
        <v>39490</v>
      </c>
      <c r="E62" s="457">
        <f t="shared" si="8"/>
        <v>0.1561474405105535</v>
      </c>
    </row>
    <row r="63" spans="1:6" ht="12.75">
      <c r="A63" s="20" t="s">
        <v>216</v>
      </c>
      <c r="B63" s="234">
        <v>9985</v>
      </c>
      <c r="C63" s="234">
        <v>8726</v>
      </c>
      <c r="D63" s="234">
        <v>18711</v>
      </c>
      <c r="E63" s="457">
        <f t="shared" si="8"/>
        <v>0.07398518003020933</v>
      </c>
      <c r="F63"/>
    </row>
    <row r="64" spans="1:6" ht="12.75">
      <c r="A64" s="235" t="s">
        <v>301</v>
      </c>
      <c r="B64" s="236">
        <v>139504</v>
      </c>
      <c r="C64" s="236">
        <v>113398</v>
      </c>
      <c r="D64" s="236">
        <v>252902</v>
      </c>
      <c r="E64" s="237"/>
      <c r="F64"/>
    </row>
    <row r="65" spans="1:6" ht="13.5">
      <c r="A65" s="238" t="s">
        <v>16</v>
      </c>
      <c r="B65" s="239">
        <v>3582</v>
      </c>
      <c r="C65" s="239">
        <v>8305</v>
      </c>
      <c r="D65" s="239">
        <v>11887</v>
      </c>
      <c r="E65" s="80"/>
      <c r="F65"/>
    </row>
    <row r="66" spans="1:6" ht="12.75">
      <c r="A66" s="238"/>
      <c r="B66" s="239"/>
      <c r="C66" s="239"/>
      <c r="D66" s="239"/>
      <c r="E66" s="80"/>
      <c r="F66"/>
    </row>
    <row r="67" spans="1:6" ht="14.25" thickBot="1">
      <c r="A67" s="242" t="s">
        <v>104</v>
      </c>
      <c r="B67" s="239"/>
      <c r="C67" s="239"/>
      <c r="D67" s="239"/>
      <c r="E67" s="80"/>
      <c r="F67"/>
    </row>
    <row r="68" spans="1:6" ht="25.5">
      <c r="A68" s="231"/>
      <c r="B68" s="232" t="s">
        <v>207</v>
      </c>
      <c r="C68" s="232" t="s">
        <v>80</v>
      </c>
      <c r="D68" s="233" t="s">
        <v>100</v>
      </c>
      <c r="E68" s="232" t="s">
        <v>101</v>
      </c>
      <c r="F68"/>
    </row>
    <row r="69" spans="1:6" ht="13.5">
      <c r="A69" s="20" t="s">
        <v>337</v>
      </c>
      <c r="B69" s="243">
        <v>11785</v>
      </c>
      <c r="C69" s="243">
        <v>11553</v>
      </c>
      <c r="D69" s="243">
        <v>23338</v>
      </c>
      <c r="E69" s="457">
        <f aca="true" t="shared" si="9" ref="E69:E74">D69/SUM($D$69:$D$74)</f>
        <v>0.09371411132616429</v>
      </c>
      <c r="F69"/>
    </row>
    <row r="70" spans="1:5" ht="12.75">
      <c r="A70" s="20" t="s">
        <v>223</v>
      </c>
      <c r="B70" s="243">
        <v>49540</v>
      </c>
      <c r="C70" s="243">
        <v>42842</v>
      </c>
      <c r="D70" s="243">
        <v>92382</v>
      </c>
      <c r="E70" s="457">
        <f t="shared" si="9"/>
        <v>0.37096139482962165</v>
      </c>
    </row>
    <row r="71" spans="1:5" ht="12.75">
      <c r="A71" s="20" t="s">
        <v>224</v>
      </c>
      <c r="B71" s="243">
        <v>8992</v>
      </c>
      <c r="C71" s="243">
        <v>6226</v>
      </c>
      <c r="D71" s="243">
        <v>15218</v>
      </c>
      <c r="E71" s="457">
        <f t="shared" si="9"/>
        <v>0.061108121782567845</v>
      </c>
    </row>
    <row r="72" spans="1:5" ht="12.75">
      <c r="A72" s="20" t="s">
        <v>302</v>
      </c>
      <c r="B72" s="243">
        <v>32868</v>
      </c>
      <c r="C72" s="243">
        <v>26060</v>
      </c>
      <c r="D72" s="243">
        <v>58928</v>
      </c>
      <c r="E72" s="457">
        <f t="shared" si="9"/>
        <v>0.2366263241163857</v>
      </c>
    </row>
    <row r="73" spans="1:5" ht="12.75">
      <c r="A73" s="20" t="s">
        <v>303</v>
      </c>
      <c r="B73" s="243">
        <v>22951</v>
      </c>
      <c r="C73" s="243">
        <v>17573</v>
      </c>
      <c r="D73" s="243">
        <v>40524</v>
      </c>
      <c r="E73" s="457">
        <f t="shared" si="9"/>
        <v>0.16272476850550527</v>
      </c>
    </row>
    <row r="74" spans="1:5" ht="12.75">
      <c r="A74" s="20" t="s">
        <v>216</v>
      </c>
      <c r="B74" s="243">
        <v>9180</v>
      </c>
      <c r="C74" s="243">
        <v>9464</v>
      </c>
      <c r="D74" s="243">
        <v>18644</v>
      </c>
      <c r="E74" s="457">
        <f t="shared" si="9"/>
        <v>0.07486527943975521</v>
      </c>
    </row>
    <row r="75" spans="1:5" ht="12.75">
      <c r="A75" s="235" t="s">
        <v>301</v>
      </c>
      <c r="B75" s="244">
        <v>135316</v>
      </c>
      <c r="C75" s="244">
        <f>SUM(C69:C74)</f>
        <v>113718</v>
      </c>
      <c r="D75" s="244">
        <f>SUM(D69:D74)</f>
        <v>249034</v>
      </c>
      <c r="E75" s="245"/>
    </row>
    <row r="76" spans="1:6" ht="13.5">
      <c r="A76" s="238" t="s">
        <v>16</v>
      </c>
      <c r="B76" s="246">
        <v>2503</v>
      </c>
      <c r="C76" s="246">
        <v>8698</v>
      </c>
      <c r="D76" s="246">
        <v>11201</v>
      </c>
      <c r="E76" s="247"/>
      <c r="F76"/>
    </row>
    <row r="77" spans="1:6" ht="12.75">
      <c r="A77" s="238"/>
      <c r="B77" s="239"/>
      <c r="C77" s="239"/>
      <c r="D77" s="239"/>
      <c r="E77" s="80"/>
      <c r="F77"/>
    </row>
    <row r="78" spans="1:6" ht="13.5" thickBot="1">
      <c r="A78" s="228" t="s">
        <v>230</v>
      </c>
      <c r="B78" s="239"/>
      <c r="C78" s="239"/>
      <c r="D78" s="239"/>
      <c r="E78" s="80"/>
      <c r="F78"/>
    </row>
    <row r="79" spans="1:5" ht="25.5">
      <c r="A79" s="231"/>
      <c r="B79" s="232" t="s">
        <v>207</v>
      </c>
      <c r="C79" s="232" t="s">
        <v>80</v>
      </c>
      <c r="D79" s="233" t="s">
        <v>100</v>
      </c>
      <c r="E79" s="232" t="s">
        <v>101</v>
      </c>
    </row>
    <row r="80" spans="1:5" ht="13.5">
      <c r="A80" s="20" t="s">
        <v>337</v>
      </c>
      <c r="B80" s="234">
        <v>14054</v>
      </c>
      <c r="C80" s="234">
        <v>13595</v>
      </c>
      <c r="D80" s="234">
        <v>27649</v>
      </c>
      <c r="E80" s="457">
        <f>D80/SUM($D$80:$D$85)</f>
        <v>0.10664049091112457</v>
      </c>
    </row>
    <row r="81" spans="1:5" ht="12.75">
      <c r="A81" s="20" t="s">
        <v>223</v>
      </c>
      <c r="B81" s="234">
        <v>53862</v>
      </c>
      <c r="C81" s="234">
        <v>42620</v>
      </c>
      <c r="D81" s="234">
        <v>96482</v>
      </c>
      <c r="E81" s="457">
        <f>D81/SUM($D$80:$D$85)</f>
        <v>0.3721251345107281</v>
      </c>
    </row>
    <row r="82" spans="1:5" ht="12.75">
      <c r="A82" s="20" t="s">
        <v>224</v>
      </c>
      <c r="B82" s="234">
        <v>12272</v>
      </c>
      <c r="C82" s="234">
        <v>7785</v>
      </c>
      <c r="D82" s="234">
        <v>20057</v>
      </c>
      <c r="E82" s="457">
        <f>D82/SUM($D$80:$D$85)</f>
        <v>0.0773586142791575</v>
      </c>
    </row>
    <row r="83" spans="1:5" ht="12.75">
      <c r="A83" s="20" t="s">
        <v>302</v>
      </c>
      <c r="B83" s="234">
        <v>36255</v>
      </c>
      <c r="C83" s="234">
        <v>24819</v>
      </c>
      <c r="D83" s="234">
        <v>61074</v>
      </c>
      <c r="E83" s="457">
        <f>D83/SUM($D$85:F94)</f>
        <v>0.12788656928531003</v>
      </c>
    </row>
    <row r="84" spans="1:6" ht="12.75">
      <c r="A84" s="20" t="s">
        <v>303</v>
      </c>
      <c r="B84" s="234">
        <v>24775</v>
      </c>
      <c r="C84" s="234">
        <v>17645</v>
      </c>
      <c r="D84" s="234">
        <v>42420</v>
      </c>
      <c r="E84" s="457">
        <f>D84/SUM($D$80:$D$85)</f>
        <v>0.16361132859958422</v>
      </c>
      <c r="F84"/>
    </row>
    <row r="85" spans="1:5" ht="12.75">
      <c r="A85" s="20" t="s">
        <v>216</v>
      </c>
      <c r="B85" s="234">
        <v>6420</v>
      </c>
      <c r="C85" s="234">
        <v>5171</v>
      </c>
      <c r="D85" s="234">
        <v>11591</v>
      </c>
      <c r="E85" s="457">
        <f>D85/SUM($D$80:$D$85)</f>
        <v>0.04470577345114995</v>
      </c>
    </row>
    <row r="86" spans="1:6" ht="12.75">
      <c r="A86" s="235" t="s">
        <v>301</v>
      </c>
      <c r="B86" s="236">
        <v>147638</v>
      </c>
      <c r="C86" s="236">
        <f>SUM(C80:C85)</f>
        <v>111635</v>
      </c>
      <c r="D86" s="236">
        <f>SUM(D80:D85)</f>
        <v>259273</v>
      </c>
      <c r="E86" s="248"/>
      <c r="F86"/>
    </row>
    <row r="87" spans="1:6" ht="13.5">
      <c r="A87" s="238" t="s">
        <v>16</v>
      </c>
      <c r="B87" s="239">
        <v>3651</v>
      </c>
      <c r="C87" s="239">
        <v>6262</v>
      </c>
      <c r="D87" s="239">
        <v>9913</v>
      </c>
      <c r="E87" s="80"/>
      <c r="F87"/>
    </row>
    <row r="88" spans="1:6" ht="12.75">
      <c r="A88" s="238"/>
      <c r="B88" s="239"/>
      <c r="C88" s="239"/>
      <c r="D88" s="239"/>
      <c r="E88" s="80"/>
      <c r="F88"/>
    </row>
    <row r="89" spans="1:6" ht="13.5" thickBot="1">
      <c r="A89" s="240" t="s">
        <v>227</v>
      </c>
      <c r="B89" s="239"/>
      <c r="C89" s="239"/>
      <c r="D89" s="239"/>
      <c r="E89" s="80"/>
      <c r="F89"/>
    </row>
    <row r="90" spans="1:6" ht="25.5">
      <c r="A90" s="241"/>
      <c r="B90" s="232" t="s">
        <v>207</v>
      </c>
      <c r="C90" s="232" t="s">
        <v>80</v>
      </c>
      <c r="D90" s="233" t="s">
        <v>100</v>
      </c>
      <c r="E90" s="232" t="s">
        <v>101</v>
      </c>
      <c r="F90"/>
    </row>
    <row r="91" spans="1:6" ht="13.5">
      <c r="A91" s="20" t="s">
        <v>337</v>
      </c>
      <c r="B91" s="234">
        <v>14065</v>
      </c>
      <c r="C91" s="234">
        <v>12568</v>
      </c>
      <c r="D91" s="234">
        <v>26633</v>
      </c>
      <c r="E91" s="457">
        <f aca="true" t="shared" si="10" ref="E91:E96">D91/SUM($D$91:$D$96)</f>
        <v>0.10645790529791266</v>
      </c>
      <c r="F91"/>
    </row>
    <row r="92" spans="1:6" ht="12.75">
      <c r="A92" s="20" t="s">
        <v>223</v>
      </c>
      <c r="B92" s="234">
        <v>53831</v>
      </c>
      <c r="C92" s="234">
        <v>37863</v>
      </c>
      <c r="D92" s="234">
        <v>91694</v>
      </c>
      <c r="E92" s="457">
        <f t="shared" si="10"/>
        <v>0.366520901452589</v>
      </c>
      <c r="F92"/>
    </row>
    <row r="93" spans="1:6" ht="12.75">
      <c r="A93" s="20" t="s">
        <v>224</v>
      </c>
      <c r="B93" s="234">
        <v>12501</v>
      </c>
      <c r="C93" s="234">
        <v>7224</v>
      </c>
      <c r="D93" s="234">
        <v>19725</v>
      </c>
      <c r="E93" s="457">
        <f t="shared" si="10"/>
        <v>0.07884512379383948</v>
      </c>
      <c r="F93"/>
    </row>
    <row r="94" spans="1:6" ht="12.75">
      <c r="A94" s="20" t="s">
        <v>302</v>
      </c>
      <c r="B94" s="234">
        <v>36447</v>
      </c>
      <c r="C94" s="234">
        <v>22287</v>
      </c>
      <c r="D94" s="234">
        <v>58734</v>
      </c>
      <c r="E94" s="457">
        <f t="shared" si="10"/>
        <v>0.23477259827160296</v>
      </c>
      <c r="F94"/>
    </row>
    <row r="95" spans="1:6" ht="12.75">
      <c r="A95" s="20" t="s">
        <v>303</v>
      </c>
      <c r="B95" s="234">
        <v>25391</v>
      </c>
      <c r="C95" s="234">
        <v>16331</v>
      </c>
      <c r="D95" s="234">
        <v>41722</v>
      </c>
      <c r="E95" s="457">
        <f t="shared" si="10"/>
        <v>0.16677192673898966</v>
      </c>
      <c r="F95"/>
    </row>
    <row r="96" spans="1:6" ht="12.75">
      <c r="A96" s="20" t="s">
        <v>216</v>
      </c>
      <c r="B96" s="234">
        <v>7046</v>
      </c>
      <c r="C96" s="234">
        <v>4620</v>
      </c>
      <c r="D96" s="234">
        <v>11666</v>
      </c>
      <c r="E96" s="457">
        <f t="shared" si="10"/>
        <v>0.04663154444506623</v>
      </c>
      <c r="F96"/>
    </row>
    <row r="97" spans="1:6" ht="12.75">
      <c r="A97" s="235" t="s">
        <v>301</v>
      </c>
      <c r="B97" s="236">
        <v>149281</v>
      </c>
      <c r="C97" s="236">
        <v>100893</v>
      </c>
      <c r="D97" s="236">
        <v>250174</v>
      </c>
      <c r="E97" s="248"/>
      <c r="F97"/>
    </row>
    <row r="98" spans="1:6" ht="13.5">
      <c r="A98" s="238" t="s">
        <v>16</v>
      </c>
      <c r="B98" s="239">
        <v>3642</v>
      </c>
      <c r="C98" s="239">
        <v>12250</v>
      </c>
      <c r="D98" s="239">
        <v>15892</v>
      </c>
      <c r="E98" s="80"/>
      <c r="F98"/>
    </row>
    <row r="99" spans="1:6" ht="12.75">
      <c r="A99" s="238"/>
      <c r="B99" s="239"/>
      <c r="C99" s="239"/>
      <c r="D99" s="239"/>
      <c r="E99" s="80"/>
      <c r="F99"/>
    </row>
    <row r="100" spans="1:6" ht="13.5" thickBot="1">
      <c r="A100" s="228" t="s">
        <v>276</v>
      </c>
      <c r="B100" s="260"/>
      <c r="C100" s="260"/>
      <c r="D100" s="260"/>
      <c r="E100" s="261"/>
      <c r="F100"/>
    </row>
    <row r="101" spans="1:6" ht="25.5">
      <c r="A101" s="231"/>
      <c r="B101" s="232" t="s">
        <v>207</v>
      </c>
      <c r="C101" s="232" t="s">
        <v>109</v>
      </c>
      <c r="D101" s="233" t="s">
        <v>102</v>
      </c>
      <c r="E101" s="232" t="s">
        <v>103</v>
      </c>
      <c r="F101"/>
    </row>
    <row r="102" spans="1:6" ht="13.5">
      <c r="A102" s="20" t="s">
        <v>337</v>
      </c>
      <c r="B102" s="234">
        <v>12177</v>
      </c>
      <c r="C102" s="234">
        <v>12147</v>
      </c>
      <c r="D102" s="234">
        <v>24324</v>
      </c>
      <c r="E102" s="457">
        <v>0.11020946322499967</v>
      </c>
      <c r="F102" s="81"/>
    </row>
    <row r="103" spans="1:6" ht="12.75">
      <c r="A103" s="315" t="s">
        <v>223</v>
      </c>
      <c r="B103" s="234">
        <v>45735</v>
      </c>
      <c r="C103" s="234">
        <v>34927</v>
      </c>
      <c r="D103" s="234">
        <v>80662</v>
      </c>
      <c r="E103" s="457">
        <v>0.3654709637664415</v>
      </c>
      <c r="F103" s="81"/>
    </row>
    <row r="104" spans="1:6" ht="12.75">
      <c r="A104" s="315" t="s">
        <v>224</v>
      </c>
      <c r="B104" s="234">
        <v>10344</v>
      </c>
      <c r="C104" s="234">
        <v>6777</v>
      </c>
      <c r="D104" s="234">
        <v>17121</v>
      </c>
      <c r="E104" s="457">
        <v>0.07757343446288519</v>
      </c>
      <c r="F104" s="85"/>
    </row>
    <row r="105" spans="1:6" ht="12.75">
      <c r="A105" s="315" t="s">
        <v>302</v>
      </c>
      <c r="B105" s="234">
        <v>29073</v>
      </c>
      <c r="C105" s="234">
        <v>22279</v>
      </c>
      <c r="D105" s="234">
        <v>51352</v>
      </c>
      <c r="E105" s="457">
        <v>0.2326704635557549</v>
      </c>
      <c r="F105" s="85"/>
    </row>
    <row r="106" spans="1:6" ht="12.75">
      <c r="A106" s="315" t="s">
        <v>303</v>
      </c>
      <c r="B106" s="234">
        <v>20279</v>
      </c>
      <c r="C106" s="234">
        <v>15643</v>
      </c>
      <c r="D106" s="234">
        <v>35922</v>
      </c>
      <c r="E106" s="457">
        <v>0.16275877067786704</v>
      </c>
      <c r="F106" s="86"/>
    </row>
    <row r="107" spans="1:6" ht="12.75">
      <c r="A107" s="315" t="s">
        <v>216</v>
      </c>
      <c r="B107" s="234">
        <v>6187</v>
      </c>
      <c r="C107" s="234">
        <v>5139</v>
      </c>
      <c r="D107" s="234">
        <v>11326</v>
      </c>
      <c r="E107" s="457">
        <v>0.05131690431205172</v>
      </c>
      <c r="F107" s="86"/>
    </row>
    <row r="108" spans="1:6" ht="12.75" customHeight="1">
      <c r="A108" s="289" t="s">
        <v>301</v>
      </c>
      <c r="B108" s="236">
        <v>123795</v>
      </c>
      <c r="C108" s="236">
        <v>96912</v>
      </c>
      <c r="D108" s="236">
        <v>220707</v>
      </c>
      <c r="E108" s="248"/>
      <c r="F108" s="86"/>
    </row>
    <row r="109" spans="1:6" ht="13.5">
      <c r="A109" s="238" t="s">
        <v>16</v>
      </c>
      <c r="B109" s="239">
        <v>2681</v>
      </c>
      <c r="C109" s="239">
        <v>9947</v>
      </c>
      <c r="D109" s="239">
        <v>12628</v>
      </c>
      <c r="E109" s="80"/>
      <c r="F109" s="86"/>
    </row>
    <row r="111" spans="8:10" ht="12.75">
      <c r="H111"/>
      <c r="I111"/>
      <c r="J111"/>
    </row>
    <row r="112" spans="1:8" ht="12.75">
      <c r="A112" s="16" t="s">
        <v>248</v>
      </c>
      <c r="H112" s="144"/>
    </row>
    <row r="113" spans="1:6" ht="12.75">
      <c r="A113" s="34" t="s">
        <v>250</v>
      </c>
      <c r="B113" s="12"/>
      <c r="C113" s="12"/>
      <c r="D113" s="12"/>
      <c r="E113" s="12"/>
      <c r="F113" s="12"/>
    </row>
    <row r="114" spans="1:6" ht="12.75" customHeight="1">
      <c r="A114" s="458" t="s">
        <v>8</v>
      </c>
      <c r="B114" s="12"/>
      <c r="C114" s="12"/>
      <c r="D114" s="12"/>
      <c r="E114" s="12"/>
      <c r="F114" s="12"/>
    </row>
    <row r="115" ht="12.75">
      <c r="A115" s="34" t="s">
        <v>13</v>
      </c>
    </row>
    <row r="116" ht="12.75">
      <c r="A116" s="34" t="s">
        <v>14</v>
      </c>
    </row>
    <row r="117" ht="12.75">
      <c r="A117" s="34" t="s">
        <v>707</v>
      </c>
    </row>
    <row r="119" ht="12.75">
      <c r="A119" s="34" t="s">
        <v>1157</v>
      </c>
    </row>
    <row r="120" ht="12.75">
      <c r="A120" s="34" t="s">
        <v>1154</v>
      </c>
    </row>
    <row r="121" ht="12.75">
      <c r="A121" s="34"/>
    </row>
    <row r="122" ht="12.75">
      <c r="A122" s="33" t="s">
        <v>270</v>
      </c>
    </row>
    <row r="123" ht="12.75">
      <c r="A123" s="33" t="s">
        <v>271</v>
      </c>
    </row>
    <row r="124" spans="1:10" ht="12.75">
      <c r="A124" s="34" t="s">
        <v>272</v>
      </c>
      <c r="I124" s="9"/>
      <c r="J124" s="9"/>
    </row>
    <row r="125" ht="12.75">
      <c r="A125" s="34" t="s">
        <v>255</v>
      </c>
    </row>
  </sheetData>
  <sheetProtection/>
  <mergeCells count="3">
    <mergeCell ref="B44:E44"/>
    <mergeCell ref="B3:D3"/>
    <mergeCell ref="E3:G3"/>
  </mergeCells>
  <printOptions/>
  <pageMargins left="0.7086614173228347" right="0.7086614173228347" top="0.7086614173228347" bottom="0.7086614173228347" header="0.3937007874015748" footer="0.31496062992125984"/>
  <pageSetup fitToHeight="2" horizontalDpi="600" verticalDpi="600" orientation="portrait" paperSize="9" scale="71" r:id="rId2"/>
  <rowBreaks count="1" manualBreakCount="1">
    <brk id="66" max="8" man="1"/>
  </row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J175"/>
  <sheetViews>
    <sheetView workbookViewId="0" topLeftCell="A1">
      <selection activeCell="L23" sqref="L23"/>
    </sheetView>
  </sheetViews>
  <sheetFormatPr defaultColWidth="9.00390625" defaultRowHeight="12.75"/>
  <cols>
    <col min="1" max="16384" width="9.00390625" style="540" customWidth="1"/>
  </cols>
  <sheetData>
    <row r="1" spans="1:9" ht="17.25" customHeight="1">
      <c r="A1" s="671" t="s">
        <v>494</v>
      </c>
      <c r="B1" s="538"/>
      <c r="C1" s="538"/>
      <c r="D1" s="538"/>
      <c r="E1" s="538"/>
      <c r="F1" s="538"/>
      <c r="G1" s="539"/>
      <c r="H1" s="539"/>
      <c r="I1" s="539"/>
    </row>
    <row r="2" spans="1:9" ht="13.5" customHeight="1">
      <c r="A2" s="538"/>
      <c r="B2" s="538"/>
      <c r="C2" s="538"/>
      <c r="D2" s="538"/>
      <c r="E2" s="538"/>
      <c r="F2" s="539"/>
      <c r="G2" s="538"/>
      <c r="H2" s="539"/>
      <c r="I2" s="541"/>
    </row>
    <row r="3" spans="1:9" ht="48.75" thickBot="1">
      <c r="A3" s="543" t="s">
        <v>17</v>
      </c>
      <c r="B3" s="971" t="s">
        <v>204</v>
      </c>
      <c r="C3" s="971"/>
      <c r="D3" s="971"/>
      <c r="E3" s="971" t="s">
        <v>205</v>
      </c>
      <c r="F3" s="971"/>
      <c r="G3" s="971"/>
      <c r="H3" s="544" t="s">
        <v>279</v>
      </c>
      <c r="I3" s="677" t="s">
        <v>118</v>
      </c>
    </row>
    <row r="4" spans="1:9" ht="14.25" thickBot="1">
      <c r="A4" s="545"/>
      <c r="B4" s="546" t="s">
        <v>207</v>
      </c>
      <c r="C4" s="547" t="s">
        <v>116</v>
      </c>
      <c r="D4" s="546" t="s">
        <v>117</v>
      </c>
      <c r="E4" s="548" t="s">
        <v>207</v>
      </c>
      <c r="F4" s="547" t="s">
        <v>116</v>
      </c>
      <c r="G4" s="546" t="s">
        <v>117</v>
      </c>
      <c r="H4" s="549" t="s">
        <v>207</v>
      </c>
      <c r="I4" s="550" t="s">
        <v>211</v>
      </c>
    </row>
    <row r="5" spans="1:9" ht="13.5" customHeight="1">
      <c r="A5" s="551" t="s">
        <v>343</v>
      </c>
      <c r="B5" s="80">
        <v>616</v>
      </c>
      <c r="C5" s="80">
        <v>822</v>
      </c>
      <c r="D5" s="80">
        <v>1438</v>
      </c>
      <c r="E5" s="80">
        <v>7891</v>
      </c>
      <c r="F5" s="80">
        <v>94</v>
      </c>
      <c r="G5" s="80">
        <v>7985</v>
      </c>
      <c r="H5" s="80">
        <v>97</v>
      </c>
      <c r="I5" s="80">
        <v>9524</v>
      </c>
    </row>
    <row r="6" spans="1:9" ht="13.5" customHeight="1">
      <c r="A6" s="551" t="s">
        <v>308</v>
      </c>
      <c r="B6" s="80">
        <v>28838</v>
      </c>
      <c r="C6" s="80">
        <v>23365</v>
      </c>
      <c r="D6" s="80">
        <v>52203</v>
      </c>
      <c r="E6" s="80">
        <v>25275</v>
      </c>
      <c r="F6" s="80">
        <v>611</v>
      </c>
      <c r="G6" s="80">
        <v>25886</v>
      </c>
      <c r="H6" s="80">
        <v>6542</v>
      </c>
      <c r="I6" s="80">
        <v>84667</v>
      </c>
    </row>
    <row r="7" spans="1:9" ht="12.75">
      <c r="A7" s="551" t="s">
        <v>309</v>
      </c>
      <c r="B7" s="80">
        <v>19239</v>
      </c>
      <c r="C7" s="80">
        <v>15810</v>
      </c>
      <c r="D7" s="80">
        <v>35049</v>
      </c>
      <c r="E7" s="80">
        <v>8766</v>
      </c>
      <c r="F7" s="80">
        <v>226</v>
      </c>
      <c r="G7" s="80">
        <v>8992</v>
      </c>
      <c r="H7" s="80">
        <v>4756</v>
      </c>
      <c r="I7" s="80">
        <v>48827</v>
      </c>
    </row>
    <row r="8" spans="1:9" ht="12.75">
      <c r="A8" s="551" t="s">
        <v>310</v>
      </c>
      <c r="B8" s="80">
        <v>28111</v>
      </c>
      <c r="C8" s="80">
        <v>23306</v>
      </c>
      <c r="D8" s="80">
        <v>51417</v>
      </c>
      <c r="E8" s="80">
        <v>13116</v>
      </c>
      <c r="F8" s="80">
        <v>399</v>
      </c>
      <c r="G8" s="80">
        <v>13515</v>
      </c>
      <c r="H8" s="80">
        <v>6639</v>
      </c>
      <c r="I8" s="80">
        <v>71616</v>
      </c>
    </row>
    <row r="9" spans="1:9" ht="12.75">
      <c r="A9" s="551" t="s">
        <v>311</v>
      </c>
      <c r="B9" s="80">
        <v>22064</v>
      </c>
      <c r="C9" s="80">
        <v>17865</v>
      </c>
      <c r="D9" s="80">
        <v>39929</v>
      </c>
      <c r="E9" s="80">
        <v>9996</v>
      </c>
      <c r="F9" s="80">
        <v>573</v>
      </c>
      <c r="G9" s="80">
        <v>10569</v>
      </c>
      <c r="H9" s="80">
        <v>4622</v>
      </c>
      <c r="I9" s="80">
        <v>55165</v>
      </c>
    </row>
    <row r="10" spans="1:9" ht="12.75">
      <c r="A10" s="551" t="s">
        <v>312</v>
      </c>
      <c r="B10" s="80">
        <v>14808</v>
      </c>
      <c r="C10" s="80">
        <v>12149</v>
      </c>
      <c r="D10" s="80">
        <v>26957</v>
      </c>
      <c r="E10" s="80">
        <v>9579</v>
      </c>
      <c r="F10" s="80">
        <v>1574</v>
      </c>
      <c r="G10" s="80">
        <v>11153</v>
      </c>
      <c r="H10" s="80">
        <v>2233</v>
      </c>
      <c r="I10" s="80">
        <v>40433</v>
      </c>
    </row>
    <row r="11" spans="1:9" ht="12.75">
      <c r="A11" s="551" t="s">
        <v>313</v>
      </c>
      <c r="B11" s="80">
        <v>7829</v>
      </c>
      <c r="C11" s="80">
        <v>7867</v>
      </c>
      <c r="D11" s="80">
        <v>15696</v>
      </c>
      <c r="E11" s="80">
        <v>11895</v>
      </c>
      <c r="F11" s="80">
        <v>4469</v>
      </c>
      <c r="G11" s="80">
        <v>16364</v>
      </c>
      <c r="H11" s="80">
        <v>960</v>
      </c>
      <c r="I11" s="80">
        <v>33167</v>
      </c>
    </row>
    <row r="12" spans="1:9" ht="12.75">
      <c r="A12" s="149" t="s">
        <v>314</v>
      </c>
      <c r="B12" s="80">
        <v>3465</v>
      </c>
      <c r="C12" s="80">
        <v>3800</v>
      </c>
      <c r="D12" s="80">
        <v>7265</v>
      </c>
      <c r="E12" s="80">
        <v>8409</v>
      </c>
      <c r="F12" s="80">
        <v>2803</v>
      </c>
      <c r="G12" s="80">
        <v>11212</v>
      </c>
      <c r="H12" s="80">
        <v>373</v>
      </c>
      <c r="I12" s="80">
        <v>19001</v>
      </c>
    </row>
    <row r="13" spans="1:9" ht="13.5" thickBot="1">
      <c r="A13" s="150" t="s">
        <v>315</v>
      </c>
      <c r="B13" s="251">
        <v>1506</v>
      </c>
      <c r="C13" s="251">
        <v>1873</v>
      </c>
      <c r="D13" s="251">
        <v>3379</v>
      </c>
      <c r="E13" s="251">
        <v>9613</v>
      </c>
      <c r="F13" s="251">
        <v>2212</v>
      </c>
      <c r="G13" s="251">
        <v>11825</v>
      </c>
      <c r="H13" s="251">
        <v>114</v>
      </c>
      <c r="I13" s="251">
        <v>15535</v>
      </c>
    </row>
    <row r="14" spans="1:9" ht="13.5" thickBot="1">
      <c r="A14" s="552" t="s">
        <v>211</v>
      </c>
      <c r="B14" s="252">
        <v>126476</v>
      </c>
      <c r="C14" s="252">
        <v>106858</v>
      </c>
      <c r="D14" s="252">
        <v>233334</v>
      </c>
      <c r="E14" s="252">
        <v>104540</v>
      </c>
      <c r="F14" s="252">
        <v>12961</v>
      </c>
      <c r="G14" s="252">
        <v>117501</v>
      </c>
      <c r="H14" s="252">
        <v>26336</v>
      </c>
      <c r="I14" s="252">
        <v>377935</v>
      </c>
    </row>
    <row r="15" spans="1:9" ht="12.75">
      <c r="A15" s="553" t="s">
        <v>488</v>
      </c>
      <c r="B15" s="239">
        <v>2684</v>
      </c>
      <c r="C15" s="239">
        <v>9949</v>
      </c>
      <c r="D15" s="239">
        <v>12633</v>
      </c>
      <c r="E15" s="239">
        <v>2695</v>
      </c>
      <c r="F15" s="239">
        <v>1096</v>
      </c>
      <c r="G15" s="239">
        <v>3791</v>
      </c>
      <c r="H15" s="239"/>
      <c r="I15" s="239"/>
    </row>
    <row r="16" spans="1:9" ht="12.75">
      <c r="A16" s="227" t="s">
        <v>346</v>
      </c>
      <c r="B16" s="554"/>
      <c r="C16" s="554"/>
      <c r="D16" s="554"/>
      <c r="E16" s="554"/>
      <c r="F16" s="554"/>
      <c r="G16" s="554"/>
      <c r="H16" s="542">
        <v>667</v>
      </c>
      <c r="I16" s="542">
        <v>807</v>
      </c>
    </row>
    <row r="17" spans="1:9" ht="12.75">
      <c r="A17" s="539"/>
      <c r="B17" s="554"/>
      <c r="C17" s="554"/>
      <c r="D17" s="554"/>
      <c r="E17" s="554"/>
      <c r="F17" s="554"/>
      <c r="G17" s="554"/>
      <c r="H17" s="539"/>
      <c r="I17" s="539"/>
    </row>
    <row r="18" spans="1:9" ht="13.5" thickBot="1">
      <c r="A18" s="555"/>
      <c r="B18" s="555"/>
      <c r="C18" s="555"/>
      <c r="D18" s="555"/>
      <c r="E18" s="555"/>
      <c r="F18" s="555"/>
      <c r="G18" s="555"/>
      <c r="H18" s="555"/>
      <c r="I18" s="556" t="s">
        <v>243</v>
      </c>
    </row>
    <row r="19" spans="1:9" ht="14.25" thickBot="1">
      <c r="A19" s="557"/>
      <c r="B19" s="798" t="s">
        <v>9</v>
      </c>
      <c r="C19" s="332" t="s">
        <v>111</v>
      </c>
      <c r="D19" s="798" t="s">
        <v>112</v>
      </c>
      <c r="E19" s="798" t="s">
        <v>10</v>
      </c>
      <c r="F19" s="332" t="s">
        <v>113</v>
      </c>
      <c r="G19" s="798" t="s">
        <v>114</v>
      </c>
      <c r="H19" s="148" t="s">
        <v>11</v>
      </c>
      <c r="I19" s="799" t="s">
        <v>110</v>
      </c>
    </row>
    <row r="20" spans="1:9" ht="12.75">
      <c r="A20" s="551" t="s">
        <v>343</v>
      </c>
      <c r="B20" s="204">
        <f aca="true" t="shared" si="0" ref="B20:B28">B5/$B$14</f>
        <v>0.004870489262785035</v>
      </c>
      <c r="C20" s="204">
        <f aca="true" t="shared" si="1" ref="C20:C28">C5/$C$14</f>
        <v>0.007692451664826218</v>
      </c>
      <c r="D20" s="204">
        <f aca="true" t="shared" si="2" ref="D20:D28">D5/$D$14</f>
        <v>0.006162839534744186</v>
      </c>
      <c r="E20" s="204">
        <f aca="true" t="shared" si="3" ref="E20:E28">E5/$E$14</f>
        <v>0.07548306868184428</v>
      </c>
      <c r="F20" s="204">
        <f aca="true" t="shared" si="4" ref="F20:F28">F5/$F$14</f>
        <v>0.007252526811202839</v>
      </c>
      <c r="G20" s="204">
        <f aca="true" t="shared" si="5" ref="G20:G28">G5/$G$14</f>
        <v>0.06795686845218339</v>
      </c>
      <c r="H20" s="204">
        <f aca="true" t="shared" si="6" ref="H20:H28">H5/$H$14</f>
        <v>0.0036831713244228435</v>
      </c>
      <c r="I20" s="204">
        <f aca="true" t="shared" si="7" ref="I20:I28">I5/$I$14</f>
        <v>0.025200100546390252</v>
      </c>
    </row>
    <row r="21" spans="1:9" ht="12.75">
      <c r="A21" s="551" t="s">
        <v>308</v>
      </c>
      <c r="B21" s="204">
        <f t="shared" si="0"/>
        <v>0.22801163857174483</v>
      </c>
      <c r="C21" s="204">
        <f t="shared" si="1"/>
        <v>0.2186546631978888</v>
      </c>
      <c r="D21" s="204">
        <f t="shared" si="2"/>
        <v>0.22372650363856103</v>
      </c>
      <c r="E21" s="204">
        <f t="shared" si="3"/>
        <v>0.24177348383393915</v>
      </c>
      <c r="F21" s="204">
        <f t="shared" si="4"/>
        <v>0.04714142427281846</v>
      </c>
      <c r="G21" s="204">
        <f t="shared" si="5"/>
        <v>0.22030450804674004</v>
      </c>
      <c r="H21" s="204">
        <f t="shared" si="6"/>
        <v>0.2484052247873633</v>
      </c>
      <c r="I21" s="204">
        <f t="shared" si="7"/>
        <v>0.22402529535502136</v>
      </c>
    </row>
    <row r="22" spans="1:9" ht="12.75">
      <c r="A22" s="551" t="s">
        <v>309</v>
      </c>
      <c r="B22" s="204">
        <f t="shared" si="0"/>
        <v>0.15211581643948258</v>
      </c>
      <c r="C22" s="204">
        <f t="shared" si="1"/>
        <v>0.14795335866289844</v>
      </c>
      <c r="D22" s="204">
        <f t="shared" si="2"/>
        <v>0.15020957082979763</v>
      </c>
      <c r="E22" s="204">
        <f t="shared" si="3"/>
        <v>0.08385307059498756</v>
      </c>
      <c r="F22" s="204">
        <f t="shared" si="4"/>
        <v>0.0174369261631047</v>
      </c>
      <c r="G22" s="204">
        <f t="shared" si="5"/>
        <v>0.07652700828078059</v>
      </c>
      <c r="H22" s="204">
        <f t="shared" si="6"/>
        <v>0.18058930741190765</v>
      </c>
      <c r="I22" s="204">
        <f t="shared" si="7"/>
        <v>0.12919417360128063</v>
      </c>
    </row>
    <row r="23" spans="1:9" ht="12.75">
      <c r="A23" s="551" t="s">
        <v>310</v>
      </c>
      <c r="B23" s="204">
        <f t="shared" si="0"/>
        <v>0.22226351244504886</v>
      </c>
      <c r="C23" s="204">
        <f t="shared" si="1"/>
        <v>0.21810252858934287</v>
      </c>
      <c r="D23" s="204">
        <f t="shared" si="2"/>
        <v>0.2203579418344519</v>
      </c>
      <c r="E23" s="204">
        <f t="shared" si="3"/>
        <v>0.12546393724889995</v>
      </c>
      <c r="F23" s="204">
        <f t="shared" si="4"/>
        <v>0.03078466167733971</v>
      </c>
      <c r="G23" s="204">
        <f t="shared" si="5"/>
        <v>0.11502029769959404</v>
      </c>
      <c r="H23" s="204">
        <f t="shared" si="6"/>
        <v>0.25208839611178613</v>
      </c>
      <c r="I23" s="204">
        <f t="shared" si="7"/>
        <v>0.1894929022186355</v>
      </c>
    </row>
    <row r="24" spans="1:9" ht="12.75">
      <c r="A24" s="551" t="s">
        <v>311</v>
      </c>
      <c r="B24" s="204">
        <f t="shared" si="0"/>
        <v>0.1744520699579367</v>
      </c>
      <c r="C24" s="204">
        <f t="shared" si="1"/>
        <v>0.16718448782496398</v>
      </c>
      <c r="D24" s="204">
        <f t="shared" si="2"/>
        <v>0.17112379678915204</v>
      </c>
      <c r="E24" s="204">
        <f t="shared" si="3"/>
        <v>0.09561890185574899</v>
      </c>
      <c r="F24" s="204">
        <f t="shared" si="4"/>
        <v>0.044209551732119434</v>
      </c>
      <c r="G24" s="204">
        <f t="shared" si="5"/>
        <v>0.08994817065386677</v>
      </c>
      <c r="H24" s="204">
        <f t="shared" si="6"/>
        <v>0.17550121506682867</v>
      </c>
      <c r="I24" s="204">
        <f t="shared" si="7"/>
        <v>0.14596425311230768</v>
      </c>
    </row>
    <row r="25" spans="1:9" ht="12.75">
      <c r="A25" s="551" t="s">
        <v>312</v>
      </c>
      <c r="B25" s="204">
        <f t="shared" si="0"/>
        <v>0.11708150162876751</v>
      </c>
      <c r="C25" s="204">
        <f t="shared" si="1"/>
        <v>0.11369293829193884</v>
      </c>
      <c r="D25" s="204">
        <f t="shared" si="2"/>
        <v>0.11552966991522881</v>
      </c>
      <c r="E25" s="204">
        <f t="shared" si="3"/>
        <v>0.0916299980868567</v>
      </c>
      <c r="F25" s="204">
        <f t="shared" si="4"/>
        <v>0.1214412468173752</v>
      </c>
      <c r="G25" s="204">
        <f t="shared" si="5"/>
        <v>0.0949183411205011</v>
      </c>
      <c r="H25" s="204">
        <f t="shared" si="6"/>
        <v>0.08478888213851762</v>
      </c>
      <c r="I25" s="204">
        <f t="shared" si="7"/>
        <v>0.10698400518607697</v>
      </c>
    </row>
    <row r="26" spans="1:9" ht="12.75">
      <c r="A26" s="551" t="s">
        <v>313</v>
      </c>
      <c r="B26" s="204">
        <f t="shared" si="0"/>
        <v>0.061901072140168885</v>
      </c>
      <c r="C26" s="204">
        <f t="shared" si="1"/>
        <v>0.07362106721069082</v>
      </c>
      <c r="D26" s="204">
        <f t="shared" si="2"/>
        <v>0.0672683792332022</v>
      </c>
      <c r="E26" s="204">
        <f t="shared" si="3"/>
        <v>0.11378419743638798</v>
      </c>
      <c r="F26" s="204">
        <f t="shared" si="4"/>
        <v>0.3448036416943137</v>
      </c>
      <c r="G26" s="204">
        <f t="shared" si="5"/>
        <v>0.13926689985617144</v>
      </c>
      <c r="H26" s="204">
        <f t="shared" si="6"/>
        <v>0.03645200486026731</v>
      </c>
      <c r="I26" s="204">
        <f t="shared" si="7"/>
        <v>0.08775847698678343</v>
      </c>
    </row>
    <row r="27" spans="1:9" ht="12.75">
      <c r="A27" s="149" t="s">
        <v>314</v>
      </c>
      <c r="B27" s="204">
        <f t="shared" si="0"/>
        <v>0.02739650210316582</v>
      </c>
      <c r="C27" s="204">
        <f t="shared" si="1"/>
        <v>0.03556121207583896</v>
      </c>
      <c r="D27" s="204">
        <f t="shared" si="2"/>
        <v>0.03113562532678478</v>
      </c>
      <c r="E27" s="204">
        <f t="shared" si="3"/>
        <v>0.0804381098144251</v>
      </c>
      <c r="F27" s="204">
        <f t="shared" si="4"/>
        <v>0.21626417714682508</v>
      </c>
      <c r="G27" s="204">
        <f t="shared" si="5"/>
        <v>0.09542046450668505</v>
      </c>
      <c r="H27" s="204">
        <f t="shared" si="6"/>
        <v>0.014163122721749697</v>
      </c>
      <c r="I27" s="204">
        <f t="shared" si="7"/>
        <v>0.05027584108378425</v>
      </c>
    </row>
    <row r="28" spans="1:9" ht="13.5" thickBot="1">
      <c r="A28" s="150" t="s">
        <v>315</v>
      </c>
      <c r="B28" s="204">
        <f t="shared" si="0"/>
        <v>0.011907397450899776</v>
      </c>
      <c r="C28" s="204">
        <f t="shared" si="1"/>
        <v>0.01752793426790694</v>
      </c>
      <c r="D28" s="204">
        <f t="shared" si="2"/>
        <v>0.014481387196036583</v>
      </c>
      <c r="E28" s="204">
        <f t="shared" si="3"/>
        <v>0.09195523244691027</v>
      </c>
      <c r="F28" s="204">
        <f t="shared" si="4"/>
        <v>0.17066584368490087</v>
      </c>
      <c r="G28" s="204">
        <f t="shared" si="5"/>
        <v>0.10063744138347759</v>
      </c>
      <c r="H28" s="204">
        <f t="shared" si="6"/>
        <v>0.004328675577156744</v>
      </c>
      <c r="I28" s="204">
        <f t="shared" si="7"/>
        <v>0.041104951909719925</v>
      </c>
    </row>
    <row r="29" spans="1:9" ht="13.5" thickBot="1">
      <c r="A29" s="552" t="s">
        <v>211</v>
      </c>
      <c r="B29" s="460">
        <f aca="true" t="shared" si="8" ref="B29:I29">SUM(B20:B28)</f>
        <v>1</v>
      </c>
      <c r="C29" s="460">
        <f t="shared" si="8"/>
        <v>0.9999906417862958</v>
      </c>
      <c r="D29" s="460">
        <f t="shared" si="8"/>
        <v>0.9999957142979591</v>
      </c>
      <c r="E29" s="460">
        <f t="shared" si="8"/>
        <v>1</v>
      </c>
      <c r="F29" s="460">
        <f t="shared" si="8"/>
        <v>1</v>
      </c>
      <c r="G29" s="460">
        <f t="shared" si="8"/>
        <v>1</v>
      </c>
      <c r="H29" s="460">
        <f t="shared" si="8"/>
        <v>1</v>
      </c>
      <c r="I29" s="460">
        <f t="shared" si="8"/>
        <v>1</v>
      </c>
    </row>
    <row r="30" spans="1:9" ht="12.75">
      <c r="A30" s="539"/>
      <c r="B30" s="807"/>
      <c r="C30" s="807"/>
      <c r="D30" s="807"/>
      <c r="E30" s="807"/>
      <c r="F30" s="807"/>
      <c r="G30" s="807"/>
      <c r="H30" s="807"/>
      <c r="I30" s="807"/>
    </row>
    <row r="31" spans="1:9" ht="12.75">
      <c r="A31" s="539"/>
      <c r="B31" s="807"/>
      <c r="C31" s="807"/>
      <c r="D31" s="807"/>
      <c r="E31" s="807"/>
      <c r="F31" s="807"/>
      <c r="G31" s="807"/>
      <c r="H31" s="807"/>
      <c r="I31" s="807"/>
    </row>
    <row r="32" spans="1:9" ht="15.75">
      <c r="A32" s="671" t="s">
        <v>152</v>
      </c>
      <c r="B32" s="554"/>
      <c r="C32" s="554"/>
      <c r="D32" s="554"/>
      <c r="E32" s="554"/>
      <c r="F32" s="554"/>
      <c r="G32" s="554"/>
      <c r="H32" s="539"/>
      <c r="I32" s="539"/>
    </row>
    <row r="33" spans="1:9" ht="12.75">
      <c r="A33" s="539"/>
      <c r="B33" s="554"/>
      <c r="C33" s="554"/>
      <c r="D33" s="554"/>
      <c r="E33" s="554"/>
      <c r="F33" s="554"/>
      <c r="G33" s="554"/>
      <c r="H33" s="539"/>
      <c r="I33" s="539"/>
    </row>
    <row r="34" spans="1:9" ht="12.75">
      <c r="A34" s="554"/>
      <c r="B34" s="554"/>
      <c r="C34" s="554"/>
      <c r="D34" s="554"/>
      <c r="E34" s="554"/>
      <c r="F34" s="554"/>
      <c r="G34" s="554"/>
      <c r="H34" s="539"/>
      <c r="I34" s="539"/>
    </row>
    <row r="35" spans="1:9" ht="12.75">
      <c r="A35" s="554"/>
      <c r="B35" s="554"/>
      <c r="C35" s="554"/>
      <c r="D35" s="554"/>
      <c r="E35" s="554"/>
      <c r="F35" s="554"/>
      <c r="G35" s="554"/>
      <c r="H35" s="539"/>
      <c r="I35" s="539"/>
    </row>
    <row r="36" spans="1:9" ht="12.75">
      <c r="A36" s="554"/>
      <c r="B36" s="554"/>
      <c r="C36" s="554"/>
      <c r="D36" s="554"/>
      <c r="E36" s="554"/>
      <c r="F36" s="554"/>
      <c r="G36" s="554"/>
      <c r="H36" s="539"/>
      <c r="I36" s="539"/>
    </row>
    <row r="37" spans="1:9" ht="12.75">
      <c r="A37" s="554"/>
      <c r="B37" s="554"/>
      <c r="C37" s="554"/>
      <c r="D37" s="554"/>
      <c r="E37" s="554"/>
      <c r="F37" s="554"/>
      <c r="G37" s="554"/>
      <c r="H37" s="539"/>
      <c r="I37" s="539"/>
    </row>
    <row r="38" spans="1:9" ht="12.75">
      <c r="A38" s="539"/>
      <c r="B38" s="539"/>
      <c r="C38" s="539"/>
      <c r="D38" s="539"/>
      <c r="E38" s="539"/>
      <c r="F38" s="539"/>
      <c r="G38" s="539"/>
      <c r="H38" s="539"/>
      <c r="I38" s="539"/>
    </row>
    <row r="39" spans="1:9" ht="12.75">
      <c r="A39" s="539"/>
      <c r="B39" s="539"/>
      <c r="C39" s="539"/>
      <c r="D39" s="539"/>
      <c r="E39" s="539"/>
      <c r="F39" s="539"/>
      <c r="G39" s="539"/>
      <c r="H39" s="539"/>
      <c r="I39" s="539"/>
    </row>
    <row r="40" spans="1:9" ht="12.75">
      <c r="A40" s="539"/>
      <c r="B40" s="539"/>
      <c r="C40" s="539"/>
      <c r="D40" s="539"/>
      <c r="E40" s="539"/>
      <c r="F40" s="539"/>
      <c r="G40" s="539"/>
      <c r="H40" s="539"/>
      <c r="I40" s="539"/>
    </row>
    <row r="41" spans="1:9" ht="12.75">
      <c r="A41" s="539"/>
      <c r="B41" s="539"/>
      <c r="C41" s="539"/>
      <c r="D41" s="539"/>
      <c r="E41" s="539"/>
      <c r="F41" s="539"/>
      <c r="G41" s="539"/>
      <c r="H41" s="539"/>
      <c r="I41" s="539"/>
    </row>
    <row r="42" spans="1:9" ht="12.75">
      <c r="A42" s="539"/>
      <c r="B42" s="539"/>
      <c r="C42" s="539"/>
      <c r="D42" s="539"/>
      <c r="E42" s="539"/>
      <c r="F42" s="539"/>
      <c r="G42" s="539"/>
      <c r="H42" s="539"/>
      <c r="I42" s="539"/>
    </row>
    <row r="43" spans="1:9" ht="12.75">
      <c r="A43" s="539"/>
      <c r="B43" s="539"/>
      <c r="C43" s="539"/>
      <c r="D43" s="539"/>
      <c r="E43" s="539"/>
      <c r="F43" s="539"/>
      <c r="G43" s="539"/>
      <c r="H43" s="539"/>
      <c r="I43" s="539"/>
    </row>
    <row r="44" spans="1:9" ht="12.75">
      <c r="A44" s="539"/>
      <c r="B44" s="539"/>
      <c r="C44" s="539"/>
      <c r="D44" s="539"/>
      <c r="E44" s="539"/>
      <c r="F44" s="539"/>
      <c r="G44" s="539"/>
      <c r="H44" s="539"/>
      <c r="I44" s="539"/>
    </row>
    <row r="45" spans="1:9" ht="12.75">
      <c r="A45" s="539"/>
      <c r="B45" s="539"/>
      <c r="C45" s="539"/>
      <c r="D45" s="539"/>
      <c r="E45" s="539"/>
      <c r="F45" s="539"/>
      <c r="G45" s="539"/>
      <c r="H45" s="539"/>
      <c r="I45" s="539"/>
    </row>
    <row r="46" spans="1:9" ht="12.75">
      <c r="A46" s="539"/>
      <c r="B46" s="539"/>
      <c r="C46" s="539"/>
      <c r="D46" s="539"/>
      <c r="E46" s="539"/>
      <c r="F46" s="539"/>
      <c r="G46" s="539"/>
      <c r="H46" s="539"/>
      <c r="I46" s="539"/>
    </row>
    <row r="47" spans="1:9" ht="12.75">
      <c r="A47" s="539"/>
      <c r="B47" s="539"/>
      <c r="C47" s="539"/>
      <c r="D47" s="539"/>
      <c r="E47" s="539"/>
      <c r="F47" s="539"/>
      <c r="G47" s="539"/>
      <c r="H47" s="539"/>
      <c r="I47" s="539"/>
    </row>
    <row r="48" spans="1:9" ht="12.75">
      <c r="A48" s="539"/>
      <c r="B48" s="539"/>
      <c r="C48" s="539"/>
      <c r="D48" s="539"/>
      <c r="E48" s="539"/>
      <c r="F48" s="539"/>
      <c r="G48" s="539"/>
      <c r="H48" s="539"/>
      <c r="I48" s="539"/>
    </row>
    <row r="49" spans="1:9" ht="12.75">
      <c r="A49" s="539"/>
      <c r="B49" s="539"/>
      <c r="C49" s="539"/>
      <c r="D49" s="539"/>
      <c r="E49" s="539"/>
      <c r="F49" s="539"/>
      <c r="G49" s="539"/>
      <c r="H49" s="539"/>
      <c r="I49" s="539"/>
    </row>
    <row r="50" spans="1:9" ht="12.75">
      <c r="A50" s="539"/>
      <c r="B50" s="539"/>
      <c r="C50" s="539"/>
      <c r="D50" s="539"/>
      <c r="E50" s="539"/>
      <c r="F50" s="539"/>
      <c r="G50" s="539"/>
      <c r="H50" s="539"/>
      <c r="I50" s="539"/>
    </row>
    <row r="51" spans="1:9" ht="12.75">
      <c r="A51" s="539"/>
      <c r="B51" s="539"/>
      <c r="C51" s="539"/>
      <c r="D51" s="539"/>
      <c r="E51" s="539"/>
      <c r="F51" s="539"/>
      <c r="G51" s="539"/>
      <c r="H51" s="539"/>
      <c r="I51" s="539"/>
    </row>
    <row r="52" spans="1:9" ht="12.75">
      <c r="A52" s="539"/>
      <c r="B52" s="539"/>
      <c r="C52" s="539"/>
      <c r="D52" s="539"/>
      <c r="E52" s="539"/>
      <c r="F52" s="539"/>
      <c r="G52" s="539"/>
      <c r="H52" s="539"/>
      <c r="I52" s="539"/>
    </row>
    <row r="53" spans="1:9" ht="15.75" customHeight="1">
      <c r="A53" s="558"/>
      <c r="B53" s="972" t="s">
        <v>489</v>
      </c>
      <c r="C53" s="920"/>
      <c r="D53" s="920"/>
      <c r="E53" s="920"/>
      <c r="F53" s="920"/>
      <c r="G53" s="920"/>
      <c r="H53" s="920"/>
      <c r="I53" s="558"/>
    </row>
    <row r="54" spans="1:9" ht="13.5" thickBot="1">
      <c r="A54" s="228" t="s">
        <v>81</v>
      </c>
      <c r="B54" s="253"/>
      <c r="C54" s="254"/>
      <c r="D54" s="254"/>
      <c r="E54" s="254"/>
      <c r="F54" s="558"/>
      <c r="G54" s="558"/>
      <c r="H54" s="558"/>
      <c r="I54" s="558"/>
    </row>
    <row r="55" spans="1:9" ht="13.5">
      <c r="A55" s="255"/>
      <c r="B55" s="968" t="s">
        <v>207</v>
      </c>
      <c r="C55" s="968"/>
      <c r="D55" s="968" t="s">
        <v>94</v>
      </c>
      <c r="E55" s="968"/>
      <c r="F55" s="968" t="s">
        <v>95</v>
      </c>
      <c r="G55" s="968"/>
      <c r="H55" s="968" t="s">
        <v>87</v>
      </c>
      <c r="I55" s="968"/>
    </row>
    <row r="56" spans="1:9" ht="12.75">
      <c r="A56" s="256"/>
      <c r="B56" s="257" t="s">
        <v>306</v>
      </c>
      <c r="C56" s="258" t="s">
        <v>307</v>
      </c>
      <c r="D56" s="257" t="s">
        <v>306</v>
      </c>
      <c r="E56" s="257" t="s">
        <v>307</v>
      </c>
      <c r="F56" s="559" t="s">
        <v>306</v>
      </c>
      <c r="G56" s="559" t="s">
        <v>307</v>
      </c>
      <c r="H56" s="559" t="s">
        <v>306</v>
      </c>
      <c r="I56" s="559" t="s">
        <v>307</v>
      </c>
    </row>
    <row r="57" spans="1:9" ht="12.75">
      <c r="A57" s="551" t="s">
        <v>343</v>
      </c>
      <c r="B57" s="80">
        <v>205</v>
      </c>
      <c r="C57" s="80">
        <v>885</v>
      </c>
      <c r="D57" s="80">
        <v>390</v>
      </c>
      <c r="E57" s="80">
        <v>1375</v>
      </c>
      <c r="F57" s="80">
        <v>595</v>
      </c>
      <c r="G57" s="80">
        <v>2260</v>
      </c>
      <c r="H57" s="560">
        <v>0.005748459026529863</v>
      </c>
      <c r="I57" s="560">
        <v>0.016772173035392253</v>
      </c>
    </row>
    <row r="58" spans="1:9" ht="12.75">
      <c r="A58" s="551" t="s">
        <v>308</v>
      </c>
      <c r="B58" s="80">
        <v>8649</v>
      </c>
      <c r="C58" s="80">
        <v>21300</v>
      </c>
      <c r="D58" s="80">
        <v>8011</v>
      </c>
      <c r="E58" s="80">
        <v>19941</v>
      </c>
      <c r="F58" s="80">
        <v>16660</v>
      </c>
      <c r="G58" s="80">
        <v>41241</v>
      </c>
      <c r="H58" s="560">
        <v>0.16095685274283617</v>
      </c>
      <c r="I58" s="560">
        <v>0.3060624726338991</v>
      </c>
    </row>
    <row r="59" spans="1:9" ht="12.75">
      <c r="A59" s="551" t="s">
        <v>309</v>
      </c>
      <c r="B59" s="80">
        <v>6678</v>
      </c>
      <c r="C59" s="80">
        <v>11017</v>
      </c>
      <c r="D59" s="80">
        <v>5882</v>
      </c>
      <c r="E59" s="80">
        <v>9967</v>
      </c>
      <c r="F59" s="80">
        <v>12560</v>
      </c>
      <c r="G59" s="80">
        <v>20984</v>
      </c>
      <c r="H59" s="560">
        <v>0.12134562247599173</v>
      </c>
      <c r="I59" s="560">
        <v>0.15572888450206684</v>
      </c>
    </row>
    <row r="60" spans="1:9" ht="12.75">
      <c r="A60" s="551" t="s">
        <v>310</v>
      </c>
      <c r="B60" s="80">
        <v>13062</v>
      </c>
      <c r="C60" s="80">
        <v>15340</v>
      </c>
      <c r="D60" s="80">
        <v>11847</v>
      </c>
      <c r="E60" s="80">
        <v>13617</v>
      </c>
      <c r="F60" s="80">
        <v>24909</v>
      </c>
      <c r="G60" s="80">
        <v>28957</v>
      </c>
      <c r="H60" s="560">
        <v>0.24065271578459219</v>
      </c>
      <c r="I60" s="560">
        <v>0.21489903300259003</v>
      </c>
    </row>
    <row r="61" spans="1:9" ht="12.75">
      <c r="A61" s="551" t="s">
        <v>311</v>
      </c>
      <c r="B61" s="80">
        <v>10942</v>
      </c>
      <c r="C61" s="80">
        <v>9681</v>
      </c>
      <c r="D61" s="80">
        <v>9676</v>
      </c>
      <c r="E61" s="80">
        <v>7864</v>
      </c>
      <c r="F61" s="80">
        <v>20618</v>
      </c>
      <c r="G61" s="80">
        <v>17545</v>
      </c>
      <c r="H61" s="560">
        <v>0.1991961818638533</v>
      </c>
      <c r="I61" s="560">
        <v>0.13020698048936155</v>
      </c>
    </row>
    <row r="62" spans="1:9" ht="12.75">
      <c r="A62" s="551" t="s">
        <v>312</v>
      </c>
      <c r="B62" s="80">
        <v>6966</v>
      </c>
      <c r="C62" s="80">
        <v>5480</v>
      </c>
      <c r="D62" s="80">
        <v>6048</v>
      </c>
      <c r="E62" s="80">
        <v>4532</v>
      </c>
      <c r="F62" s="80">
        <v>13014</v>
      </c>
      <c r="G62" s="80">
        <v>10012</v>
      </c>
      <c r="H62" s="560">
        <v>0.12573184163236914</v>
      </c>
      <c r="I62" s="560">
        <v>0.07430221080988816</v>
      </c>
    </row>
    <row r="63" spans="1:9" ht="12.75">
      <c r="A63" s="551" t="s">
        <v>313</v>
      </c>
      <c r="B63" s="80">
        <v>4698</v>
      </c>
      <c r="C63" s="80">
        <v>3420</v>
      </c>
      <c r="D63" s="80">
        <v>4610</v>
      </c>
      <c r="E63" s="80">
        <v>3398</v>
      </c>
      <c r="F63" s="80">
        <v>9308</v>
      </c>
      <c r="G63" s="80">
        <v>6818</v>
      </c>
      <c r="H63" s="560">
        <v>0.08992715398141171</v>
      </c>
      <c r="I63" s="560">
        <v>0.05059852909526743</v>
      </c>
    </row>
    <row r="64" spans="1:9" ht="12.75">
      <c r="A64" s="149" t="s">
        <v>314</v>
      </c>
      <c r="B64" s="80">
        <v>2157</v>
      </c>
      <c r="C64" s="80">
        <v>2093</v>
      </c>
      <c r="D64" s="80">
        <v>2198</v>
      </c>
      <c r="E64" s="80">
        <v>2232</v>
      </c>
      <c r="F64" s="80">
        <v>4355</v>
      </c>
      <c r="G64" s="80">
        <v>4325</v>
      </c>
      <c r="H64" s="560">
        <v>0.04207485556392866</v>
      </c>
      <c r="I64" s="560">
        <v>0.032097189547819246</v>
      </c>
    </row>
    <row r="65" spans="1:9" ht="12.75">
      <c r="A65" s="149" t="s">
        <v>315</v>
      </c>
      <c r="B65" s="80">
        <v>756</v>
      </c>
      <c r="C65" s="80">
        <v>1272</v>
      </c>
      <c r="D65" s="80">
        <v>731</v>
      </c>
      <c r="E65" s="80">
        <v>1333</v>
      </c>
      <c r="F65" s="80">
        <v>1487</v>
      </c>
      <c r="G65" s="80">
        <v>2605</v>
      </c>
      <c r="H65" s="560">
        <v>0.014366316928487237</v>
      </c>
      <c r="I65" s="560">
        <v>0.01933252688371541</v>
      </c>
    </row>
    <row r="66" spans="1:9" ht="13.5">
      <c r="A66" s="259" t="s">
        <v>18</v>
      </c>
      <c r="B66" s="236">
        <v>54113</v>
      </c>
      <c r="C66" s="236">
        <v>70488</v>
      </c>
      <c r="D66" s="236">
        <v>49393</v>
      </c>
      <c r="E66" s="236">
        <v>64259</v>
      </c>
      <c r="F66" s="236">
        <v>103506</v>
      </c>
      <c r="G66" s="236">
        <v>134747</v>
      </c>
      <c r="H66" s="561"/>
      <c r="I66" s="561"/>
    </row>
    <row r="67" spans="1:9" ht="13.5">
      <c r="A67" s="238" t="s">
        <v>16</v>
      </c>
      <c r="B67" s="239">
        <v>23</v>
      </c>
      <c r="C67" s="239">
        <v>43</v>
      </c>
      <c r="D67" s="239">
        <v>37</v>
      </c>
      <c r="E67" s="239">
        <v>52</v>
      </c>
      <c r="F67" s="239">
        <v>60</v>
      </c>
      <c r="G67" s="239">
        <v>95</v>
      </c>
      <c r="H67" s="558"/>
      <c r="I67" s="558"/>
    </row>
    <row r="68" spans="1:9" ht="12.75">
      <c r="A68" s="238"/>
      <c r="B68" s="260"/>
      <c r="C68" s="260"/>
      <c r="D68" s="260"/>
      <c r="E68" s="261"/>
      <c r="F68" s="562"/>
      <c r="G68" s="562"/>
      <c r="H68" s="563"/>
      <c r="I68" s="563"/>
    </row>
    <row r="69" spans="1:9" ht="13.5" thickBot="1">
      <c r="A69" s="240" t="s">
        <v>82</v>
      </c>
      <c r="B69" s="260"/>
      <c r="C69" s="260"/>
      <c r="D69" s="260"/>
      <c r="E69" s="261"/>
      <c r="F69" s="562"/>
      <c r="G69" s="562"/>
      <c r="H69" s="563"/>
      <c r="I69" s="563"/>
    </row>
    <row r="70" spans="1:9" ht="13.5">
      <c r="A70" s="263"/>
      <c r="B70" s="968" t="s">
        <v>207</v>
      </c>
      <c r="C70" s="968"/>
      <c r="D70" s="968" t="s">
        <v>94</v>
      </c>
      <c r="E70" s="968"/>
      <c r="F70" s="968" t="s">
        <v>95</v>
      </c>
      <c r="G70" s="968"/>
      <c r="H70" s="968" t="s">
        <v>87</v>
      </c>
      <c r="I70" s="968"/>
    </row>
    <row r="71" spans="1:9" ht="12.75">
      <c r="A71" s="256"/>
      <c r="B71" s="257" t="s">
        <v>306</v>
      </c>
      <c r="C71" s="258" t="s">
        <v>307</v>
      </c>
      <c r="D71" s="257" t="s">
        <v>306</v>
      </c>
      <c r="E71" s="257" t="s">
        <v>307</v>
      </c>
      <c r="F71" s="559" t="s">
        <v>306</v>
      </c>
      <c r="G71" s="559" t="s">
        <v>307</v>
      </c>
      <c r="H71" s="559" t="s">
        <v>306</v>
      </c>
      <c r="I71" s="559" t="s">
        <v>307</v>
      </c>
    </row>
    <row r="72" spans="1:9" ht="12.75">
      <c r="A72" s="564" t="s">
        <v>343</v>
      </c>
      <c r="B72" s="565">
        <v>233</v>
      </c>
      <c r="C72" s="261">
        <v>889</v>
      </c>
      <c r="D72" s="261">
        <v>369</v>
      </c>
      <c r="E72" s="261">
        <v>1257</v>
      </c>
      <c r="F72" s="261">
        <v>602</v>
      </c>
      <c r="G72" s="261">
        <v>2146</v>
      </c>
      <c r="H72" s="560">
        <v>0.005497767102895917</v>
      </c>
      <c r="I72" s="560">
        <v>0.014988126833356614</v>
      </c>
    </row>
    <row r="73" spans="1:9" ht="12.75">
      <c r="A73" s="564" t="s">
        <v>308</v>
      </c>
      <c r="B73" s="565">
        <v>9494</v>
      </c>
      <c r="C73" s="261">
        <v>23938</v>
      </c>
      <c r="D73" s="261">
        <v>8726</v>
      </c>
      <c r="E73" s="261">
        <v>19500</v>
      </c>
      <c r="F73" s="261">
        <v>18220</v>
      </c>
      <c r="G73" s="261">
        <v>43438</v>
      </c>
      <c r="H73" s="560">
        <v>0.16639421364578671</v>
      </c>
      <c r="I73" s="560">
        <v>0.3033803603855287</v>
      </c>
    </row>
    <row r="74" spans="1:9" ht="12.75">
      <c r="A74" s="564" t="s">
        <v>309</v>
      </c>
      <c r="B74" s="565">
        <v>7660</v>
      </c>
      <c r="C74" s="261">
        <v>13075</v>
      </c>
      <c r="D74" s="261">
        <v>6095</v>
      </c>
      <c r="E74" s="261">
        <v>9907</v>
      </c>
      <c r="F74" s="261">
        <v>13755</v>
      </c>
      <c r="G74" s="261">
        <v>22982</v>
      </c>
      <c r="H74" s="560">
        <v>0.12561758554872648</v>
      </c>
      <c r="I74" s="560">
        <v>0.16051124458723284</v>
      </c>
    </row>
    <row r="75" spans="1:9" ht="12.75">
      <c r="A75" s="564" t="s">
        <v>310</v>
      </c>
      <c r="B75" s="565">
        <v>14748</v>
      </c>
      <c r="C75" s="261">
        <v>17093</v>
      </c>
      <c r="D75" s="261">
        <v>11104</v>
      </c>
      <c r="E75" s="261">
        <v>13070</v>
      </c>
      <c r="F75" s="261">
        <v>25852</v>
      </c>
      <c r="G75" s="261">
        <v>30163</v>
      </c>
      <c r="H75" s="560">
        <v>0.23609348030575622</v>
      </c>
      <c r="I75" s="560">
        <v>0.21066489733202962</v>
      </c>
    </row>
    <row r="76" spans="1:9" ht="12.75">
      <c r="A76" s="564" t="s">
        <v>311</v>
      </c>
      <c r="B76" s="565">
        <v>12238</v>
      </c>
      <c r="C76" s="261">
        <v>11150</v>
      </c>
      <c r="D76" s="261">
        <v>9811</v>
      </c>
      <c r="E76" s="261">
        <v>8189</v>
      </c>
      <c r="F76" s="261">
        <v>22049</v>
      </c>
      <c r="G76" s="261">
        <v>19339</v>
      </c>
      <c r="H76" s="560">
        <v>0.20136256952118284</v>
      </c>
      <c r="I76" s="560">
        <v>0.13506774689202403</v>
      </c>
    </row>
    <row r="77" spans="1:9" ht="12.75">
      <c r="A77" s="564" t="s">
        <v>312</v>
      </c>
      <c r="B77" s="565">
        <v>7761</v>
      </c>
      <c r="C77" s="261">
        <v>6306</v>
      </c>
      <c r="D77" s="261">
        <v>5930</v>
      </c>
      <c r="E77" s="261">
        <v>4721</v>
      </c>
      <c r="F77" s="261">
        <v>13691</v>
      </c>
      <c r="G77" s="261">
        <v>11027</v>
      </c>
      <c r="H77" s="560">
        <v>0.1250331053251628</v>
      </c>
      <c r="I77" s="560">
        <v>0.07701494622153932</v>
      </c>
    </row>
    <row r="78" spans="1:9" ht="12.75">
      <c r="A78" s="564" t="s">
        <v>313</v>
      </c>
      <c r="B78" s="565">
        <v>4986</v>
      </c>
      <c r="C78" s="261">
        <v>3716</v>
      </c>
      <c r="D78" s="261">
        <v>4571</v>
      </c>
      <c r="E78" s="261">
        <v>3741</v>
      </c>
      <c r="F78" s="261">
        <v>9557</v>
      </c>
      <c r="G78" s="261">
        <v>7457</v>
      </c>
      <c r="H78" s="560">
        <v>0.08727933588434597</v>
      </c>
      <c r="I78" s="560">
        <v>0.05208129627042883</v>
      </c>
    </row>
    <row r="79" spans="1:9" ht="12.75">
      <c r="A79" s="149" t="s">
        <v>314</v>
      </c>
      <c r="B79" s="565">
        <v>2123</v>
      </c>
      <c r="C79" s="261">
        <v>2106</v>
      </c>
      <c r="D79" s="261">
        <v>2151</v>
      </c>
      <c r="E79" s="261">
        <v>2053</v>
      </c>
      <c r="F79" s="261">
        <v>4274</v>
      </c>
      <c r="G79" s="261">
        <v>4159</v>
      </c>
      <c r="H79" s="560">
        <v>0.03903231992986237</v>
      </c>
      <c r="I79" s="560">
        <v>0.02904735298226009</v>
      </c>
    </row>
    <row r="80" spans="1:9" ht="12.75">
      <c r="A80" s="256" t="s">
        <v>315</v>
      </c>
      <c r="B80" s="565">
        <v>730</v>
      </c>
      <c r="C80" s="272">
        <v>1192</v>
      </c>
      <c r="D80" s="272">
        <v>769</v>
      </c>
      <c r="E80" s="272">
        <v>1277</v>
      </c>
      <c r="F80" s="272">
        <v>1499</v>
      </c>
      <c r="G80" s="272">
        <v>2469</v>
      </c>
      <c r="H80" s="560">
        <v>0.013689622736280696</v>
      </c>
      <c r="I80" s="560">
        <v>0.017244028495599945</v>
      </c>
    </row>
    <row r="81" spans="1:9" ht="13.5">
      <c r="A81" s="259" t="s">
        <v>18</v>
      </c>
      <c r="B81" s="264">
        <v>59973</v>
      </c>
      <c r="C81" s="264">
        <v>79465</v>
      </c>
      <c r="D81" s="264">
        <v>49526</v>
      </c>
      <c r="E81" s="264">
        <v>63715</v>
      </c>
      <c r="F81" s="264">
        <v>109499</v>
      </c>
      <c r="G81" s="264">
        <v>143180</v>
      </c>
      <c r="H81" s="566"/>
      <c r="I81" s="566"/>
    </row>
    <row r="82" spans="1:9" ht="13.5">
      <c r="A82" s="238" t="s">
        <v>16</v>
      </c>
      <c r="B82" s="260">
        <v>41</v>
      </c>
      <c r="C82" s="260">
        <v>54</v>
      </c>
      <c r="D82" s="260">
        <v>25</v>
      </c>
      <c r="E82" s="260">
        <v>29</v>
      </c>
      <c r="F82" s="567">
        <v>66</v>
      </c>
      <c r="G82" s="260">
        <v>83</v>
      </c>
      <c r="H82" s="563"/>
      <c r="I82" s="563"/>
    </row>
    <row r="83" spans="1:9" ht="12.75">
      <c r="A83" s="238"/>
      <c r="B83" s="239"/>
      <c r="C83" s="239"/>
      <c r="D83" s="239"/>
      <c r="E83" s="80"/>
      <c r="F83" s="568"/>
      <c r="G83" s="568"/>
      <c r="H83" s="558"/>
      <c r="I83" s="558"/>
    </row>
    <row r="84" spans="1:9" ht="14.25" thickBot="1">
      <c r="A84" s="242" t="s">
        <v>99</v>
      </c>
      <c r="B84" s="246"/>
      <c r="C84" s="246"/>
      <c r="D84" s="246"/>
      <c r="E84" s="247"/>
      <c r="F84" s="569"/>
      <c r="G84" s="569"/>
      <c r="H84" s="570"/>
      <c r="I84" s="570"/>
    </row>
    <row r="85" spans="1:9" ht="13.5">
      <c r="A85" s="265" t="s">
        <v>316</v>
      </c>
      <c r="B85" s="968" t="s">
        <v>207</v>
      </c>
      <c r="C85" s="968"/>
      <c r="D85" s="968" t="s">
        <v>94</v>
      </c>
      <c r="E85" s="968"/>
      <c r="F85" s="968" t="s">
        <v>95</v>
      </c>
      <c r="G85" s="968"/>
      <c r="H85" s="968" t="s">
        <v>87</v>
      </c>
      <c r="I85" s="968"/>
    </row>
    <row r="86" spans="1:9" ht="12.75">
      <c r="A86" s="571"/>
      <c r="B86" s="257" t="s">
        <v>306</v>
      </c>
      <c r="C86" s="258" t="s">
        <v>307</v>
      </c>
      <c r="D86" s="257" t="s">
        <v>306</v>
      </c>
      <c r="E86" s="257" t="s">
        <v>307</v>
      </c>
      <c r="F86" s="559" t="s">
        <v>306</v>
      </c>
      <c r="G86" s="559" t="s">
        <v>307</v>
      </c>
      <c r="H86" s="559" t="s">
        <v>306</v>
      </c>
      <c r="I86" s="559" t="s">
        <v>307</v>
      </c>
    </row>
    <row r="87" spans="1:9" ht="12.75">
      <c r="A87" s="572" t="s">
        <v>343</v>
      </c>
      <c r="B87" s="266">
        <v>181</v>
      </c>
      <c r="C87" s="266">
        <v>832</v>
      </c>
      <c r="D87" s="266">
        <v>287</v>
      </c>
      <c r="E87" s="266">
        <v>932</v>
      </c>
      <c r="F87" s="266">
        <v>468</v>
      </c>
      <c r="G87" s="266">
        <v>1764</v>
      </c>
      <c r="H87" s="573">
        <v>0.0038030211907878445</v>
      </c>
      <c r="I87" s="573">
        <v>0.012559272074843008</v>
      </c>
    </row>
    <row r="88" spans="1:9" ht="12.75">
      <c r="A88" s="572" t="s">
        <v>308</v>
      </c>
      <c r="B88" s="266">
        <v>10326</v>
      </c>
      <c r="C88" s="266">
        <v>24316</v>
      </c>
      <c r="D88" s="266">
        <v>9007</v>
      </c>
      <c r="E88" s="266">
        <v>19885</v>
      </c>
      <c r="F88" s="266">
        <v>19333</v>
      </c>
      <c r="G88" s="266">
        <v>44201</v>
      </c>
      <c r="H88" s="573">
        <v>0.1728163582976616</v>
      </c>
      <c r="I88" s="573">
        <v>0.31470089851481625</v>
      </c>
    </row>
    <row r="89" spans="1:9" ht="12.75">
      <c r="A89" s="572" t="s">
        <v>309</v>
      </c>
      <c r="B89" s="266">
        <v>7609</v>
      </c>
      <c r="C89" s="266">
        <v>12837</v>
      </c>
      <c r="D89" s="266">
        <v>6330</v>
      </c>
      <c r="E89" s="266">
        <v>10476</v>
      </c>
      <c r="F89" s="266">
        <v>13939</v>
      </c>
      <c r="G89" s="266">
        <v>23313</v>
      </c>
      <c r="H89" s="573">
        <v>0.1268882442424028</v>
      </c>
      <c r="I89" s="573">
        <v>0.16598316886667522</v>
      </c>
    </row>
    <row r="90" spans="1:9" ht="12.75">
      <c r="A90" s="572" t="s">
        <v>310</v>
      </c>
      <c r="B90" s="266">
        <v>13994</v>
      </c>
      <c r="C90" s="266">
        <v>16196</v>
      </c>
      <c r="D90" s="266">
        <v>11799</v>
      </c>
      <c r="E90" s="266">
        <v>13631</v>
      </c>
      <c r="F90" s="266">
        <v>25793</v>
      </c>
      <c r="G90" s="266">
        <v>29827</v>
      </c>
      <c r="H90" s="573">
        <v>0.23302791240669332</v>
      </c>
      <c r="I90" s="573">
        <v>0.21236134250359548</v>
      </c>
    </row>
    <row r="91" spans="1:9" ht="12.75">
      <c r="A91" s="572" t="s">
        <v>311</v>
      </c>
      <c r="B91" s="266">
        <v>12348</v>
      </c>
      <c r="C91" s="266">
        <v>10568</v>
      </c>
      <c r="D91" s="266">
        <v>10088</v>
      </c>
      <c r="E91" s="266">
        <v>8214</v>
      </c>
      <c r="F91" s="266">
        <v>22436</v>
      </c>
      <c r="G91" s="266">
        <v>18782</v>
      </c>
      <c r="H91" s="573">
        <v>0.205884954186861</v>
      </c>
      <c r="I91" s="573">
        <v>0.13372349666082844</v>
      </c>
    </row>
    <row r="92" spans="1:9" ht="12.75">
      <c r="A92" s="572" t="s">
        <v>312</v>
      </c>
      <c r="B92" s="266">
        <v>7303</v>
      </c>
      <c r="C92" s="266">
        <v>5859</v>
      </c>
      <c r="D92" s="266">
        <v>6004</v>
      </c>
      <c r="E92" s="266">
        <v>4613</v>
      </c>
      <c r="F92" s="266">
        <v>13307</v>
      </c>
      <c r="G92" s="266">
        <v>10472</v>
      </c>
      <c r="H92" s="573">
        <v>0.1271977924788623</v>
      </c>
      <c r="I92" s="573">
        <v>0.07455821834906802</v>
      </c>
    </row>
    <row r="93" spans="1:9" ht="12.75">
      <c r="A93" s="572" t="s">
        <v>313</v>
      </c>
      <c r="B93" s="266">
        <v>4314</v>
      </c>
      <c r="C93" s="266">
        <v>3392</v>
      </c>
      <c r="D93" s="266">
        <v>4162</v>
      </c>
      <c r="E93" s="266">
        <v>3041</v>
      </c>
      <c r="F93" s="266">
        <v>8476</v>
      </c>
      <c r="G93" s="266">
        <v>6433</v>
      </c>
      <c r="H93" s="573">
        <v>0.08252555984009623</v>
      </c>
      <c r="I93" s="573">
        <v>0.045801472368177484</v>
      </c>
    </row>
    <row r="94" spans="1:9" ht="12.75">
      <c r="A94" s="267" t="s">
        <v>314</v>
      </c>
      <c r="B94" s="266">
        <v>1773</v>
      </c>
      <c r="C94" s="266">
        <v>1792</v>
      </c>
      <c r="D94" s="266">
        <v>1688</v>
      </c>
      <c r="E94" s="266">
        <v>1734</v>
      </c>
      <c r="F94" s="266">
        <v>3461</v>
      </c>
      <c r="G94" s="266">
        <v>3526</v>
      </c>
      <c r="H94" s="573">
        <v>0.03504970460254007</v>
      </c>
      <c r="I94" s="573">
        <v>0.025104304612186195</v>
      </c>
    </row>
    <row r="95" spans="1:9" ht="12.75">
      <c r="A95" s="267" t="s">
        <v>317</v>
      </c>
      <c r="B95" s="266">
        <v>614</v>
      </c>
      <c r="C95" s="266">
        <v>1035</v>
      </c>
      <c r="D95" s="266">
        <v>696</v>
      </c>
      <c r="E95" s="266">
        <v>1101</v>
      </c>
      <c r="F95" s="266">
        <v>1310</v>
      </c>
      <c r="G95" s="266">
        <v>2136</v>
      </c>
      <c r="H95" s="573">
        <v>0.012806452754094881</v>
      </c>
      <c r="I95" s="573">
        <v>0.015207826049809902</v>
      </c>
    </row>
    <row r="96" spans="1:9" ht="13.5">
      <c r="A96" s="268" t="s">
        <v>19</v>
      </c>
      <c r="B96" s="269">
        <v>58462</v>
      </c>
      <c r="C96" s="269">
        <v>76827</v>
      </c>
      <c r="D96" s="269">
        <v>50061</v>
      </c>
      <c r="E96" s="269">
        <v>63627</v>
      </c>
      <c r="F96" s="269">
        <v>108523</v>
      </c>
      <c r="G96" s="269">
        <v>140454</v>
      </c>
      <c r="H96" s="574"/>
      <c r="I96" s="574"/>
    </row>
    <row r="97" spans="1:9" ht="13.5">
      <c r="A97" s="270" t="s">
        <v>20</v>
      </c>
      <c r="B97" s="271">
        <v>7</v>
      </c>
      <c r="C97" s="271">
        <v>12</v>
      </c>
      <c r="D97" s="271">
        <v>20</v>
      </c>
      <c r="E97" s="271">
        <v>34</v>
      </c>
      <c r="F97" s="271">
        <v>27</v>
      </c>
      <c r="G97" s="271">
        <v>46</v>
      </c>
      <c r="H97" s="570"/>
      <c r="I97" s="570"/>
    </row>
    <row r="98" spans="1:9" ht="12.75">
      <c r="A98" s="238"/>
      <c r="B98" s="260"/>
      <c r="C98" s="260"/>
      <c r="D98" s="260"/>
      <c r="E98" s="260"/>
      <c r="F98" s="260"/>
      <c r="G98" s="260"/>
      <c r="H98" s="558"/>
      <c r="I98" s="558"/>
    </row>
    <row r="99" spans="1:9" ht="13.5" thickBot="1">
      <c r="A99" s="240" t="s">
        <v>230</v>
      </c>
      <c r="B99" s="239"/>
      <c r="C99" s="239"/>
      <c r="D99" s="239"/>
      <c r="E99" s="80"/>
      <c r="F99" s="568"/>
      <c r="G99" s="568"/>
      <c r="H99" s="558"/>
      <c r="I99" s="558"/>
    </row>
    <row r="100" spans="1:9" ht="13.5">
      <c r="A100" s="265" t="s">
        <v>316</v>
      </c>
      <c r="B100" s="968" t="s">
        <v>207</v>
      </c>
      <c r="C100" s="968"/>
      <c r="D100" s="968" t="s">
        <v>94</v>
      </c>
      <c r="E100" s="968"/>
      <c r="F100" s="968" t="s">
        <v>95</v>
      </c>
      <c r="G100" s="968"/>
      <c r="H100" s="968" t="s">
        <v>87</v>
      </c>
      <c r="I100" s="968"/>
    </row>
    <row r="101" spans="1:9" ht="12.75">
      <c r="A101" s="571"/>
      <c r="B101" s="257" t="s">
        <v>306</v>
      </c>
      <c r="C101" s="258" t="s">
        <v>307</v>
      </c>
      <c r="D101" s="257" t="s">
        <v>306</v>
      </c>
      <c r="E101" s="257" t="s">
        <v>307</v>
      </c>
      <c r="F101" s="559" t="s">
        <v>306</v>
      </c>
      <c r="G101" s="559" t="s">
        <v>307</v>
      </c>
      <c r="H101" s="559" t="s">
        <v>306</v>
      </c>
      <c r="I101" s="559" t="s">
        <v>307</v>
      </c>
    </row>
    <row r="102" spans="1:9" ht="12.75">
      <c r="A102" s="551" t="s">
        <v>343</v>
      </c>
      <c r="B102" s="266">
        <v>144</v>
      </c>
      <c r="C102" s="266">
        <v>753</v>
      </c>
      <c r="D102" s="266">
        <v>286</v>
      </c>
      <c r="E102" s="266">
        <v>926</v>
      </c>
      <c r="F102" s="266">
        <v>430</v>
      </c>
      <c r="G102" s="266">
        <v>1679</v>
      </c>
      <c r="H102" s="573">
        <v>0.0038030211907878445</v>
      </c>
      <c r="I102" s="573">
        <v>0.011491263491455126</v>
      </c>
    </row>
    <row r="103" spans="1:9" ht="12.75">
      <c r="A103" s="551" t="s">
        <v>308</v>
      </c>
      <c r="B103" s="266">
        <v>10728</v>
      </c>
      <c r="C103" s="266">
        <v>25344</v>
      </c>
      <c r="D103" s="266">
        <v>8812</v>
      </c>
      <c r="E103" s="266">
        <v>18003</v>
      </c>
      <c r="F103" s="266">
        <v>19540</v>
      </c>
      <c r="G103" s="266">
        <v>43347</v>
      </c>
      <c r="H103" s="573">
        <v>0.1728163582976616</v>
      </c>
      <c r="I103" s="573">
        <v>0.2966717084955958</v>
      </c>
    </row>
    <row r="104" spans="1:9" ht="12.75">
      <c r="A104" s="551" t="s">
        <v>309</v>
      </c>
      <c r="B104" s="266">
        <v>8311</v>
      </c>
      <c r="C104" s="266">
        <v>14203</v>
      </c>
      <c r="D104" s="266">
        <v>6036</v>
      </c>
      <c r="E104" s="266">
        <v>9771</v>
      </c>
      <c r="F104" s="266">
        <v>14347</v>
      </c>
      <c r="G104" s="266">
        <v>23974</v>
      </c>
      <c r="H104" s="573">
        <v>0.1268882442424028</v>
      </c>
      <c r="I104" s="573">
        <v>0.16408073314124194</v>
      </c>
    </row>
    <row r="105" spans="1:9" ht="12.75">
      <c r="A105" s="551" t="s">
        <v>310</v>
      </c>
      <c r="B105" s="266">
        <v>14831</v>
      </c>
      <c r="C105" s="266">
        <v>18031</v>
      </c>
      <c r="D105" s="266">
        <v>11517</v>
      </c>
      <c r="E105" s="266">
        <v>13000</v>
      </c>
      <c r="F105" s="266">
        <v>26348</v>
      </c>
      <c r="G105" s="266">
        <v>31031</v>
      </c>
      <c r="H105" s="573">
        <v>0.23302791240669332</v>
      </c>
      <c r="I105" s="573">
        <v>0.2123796291860298</v>
      </c>
    </row>
    <row r="106" spans="1:9" ht="12.75">
      <c r="A106" s="551" t="s">
        <v>311</v>
      </c>
      <c r="B106" s="266">
        <v>13418</v>
      </c>
      <c r="C106" s="266">
        <v>12105</v>
      </c>
      <c r="D106" s="266">
        <v>9861</v>
      </c>
      <c r="E106" s="266">
        <v>8638</v>
      </c>
      <c r="F106" s="266">
        <v>23279</v>
      </c>
      <c r="G106" s="266">
        <v>20743</v>
      </c>
      <c r="H106" s="573">
        <v>0.205884954186861</v>
      </c>
      <c r="I106" s="573">
        <v>0.14196740834023447</v>
      </c>
    </row>
    <row r="107" spans="1:9" ht="12.75">
      <c r="A107" s="551" t="s">
        <v>312</v>
      </c>
      <c r="B107" s="266">
        <v>8269</v>
      </c>
      <c r="C107" s="266">
        <v>7030</v>
      </c>
      <c r="D107" s="266">
        <v>6113</v>
      </c>
      <c r="E107" s="266">
        <v>4786</v>
      </c>
      <c r="F107" s="266">
        <v>14382</v>
      </c>
      <c r="G107" s="266">
        <v>11816</v>
      </c>
      <c r="H107" s="573">
        <v>0.1271977924788623</v>
      </c>
      <c r="I107" s="573">
        <v>0.08087002347530302</v>
      </c>
    </row>
    <row r="108" spans="1:9" ht="12.75">
      <c r="A108" s="551" t="s">
        <v>313</v>
      </c>
      <c r="B108" s="266">
        <v>4924</v>
      </c>
      <c r="C108" s="266">
        <v>3828</v>
      </c>
      <c r="D108" s="266">
        <v>4407</v>
      </c>
      <c r="E108" s="266">
        <v>3568</v>
      </c>
      <c r="F108" s="266">
        <v>9331</v>
      </c>
      <c r="G108" s="266">
        <v>7396</v>
      </c>
      <c r="H108" s="573">
        <v>0.08252555984009623</v>
      </c>
      <c r="I108" s="573">
        <v>0.05061904990041818</v>
      </c>
    </row>
    <row r="109" spans="1:9" ht="12.75">
      <c r="A109" s="149" t="s">
        <v>314</v>
      </c>
      <c r="B109" s="266">
        <v>1989</v>
      </c>
      <c r="C109" s="266">
        <v>1964</v>
      </c>
      <c r="D109" s="266">
        <v>1974</v>
      </c>
      <c r="E109" s="266">
        <v>1918</v>
      </c>
      <c r="F109" s="266">
        <v>3963</v>
      </c>
      <c r="G109" s="266">
        <v>3882</v>
      </c>
      <c r="H109" s="573">
        <v>0.03504970460254007</v>
      </c>
      <c r="I109" s="573">
        <v>0.02656884149721787</v>
      </c>
    </row>
    <row r="110" spans="1:9" ht="12.75">
      <c r="A110" s="149" t="s">
        <v>315</v>
      </c>
      <c r="B110" s="266">
        <v>668</v>
      </c>
      <c r="C110" s="266">
        <v>1055</v>
      </c>
      <c r="D110" s="266">
        <v>780</v>
      </c>
      <c r="E110" s="266">
        <v>1188</v>
      </c>
      <c r="F110" s="266">
        <v>1448</v>
      </c>
      <c r="G110" s="266">
        <v>2243</v>
      </c>
      <c r="H110" s="573">
        <v>0.012806452754094881</v>
      </c>
      <c r="I110" s="573">
        <v>0.015351342472503781</v>
      </c>
    </row>
    <row r="111" spans="1:9" ht="13.5">
      <c r="A111" s="268" t="s">
        <v>19</v>
      </c>
      <c r="B111" s="269">
        <v>63282</v>
      </c>
      <c r="C111" s="269">
        <v>84313</v>
      </c>
      <c r="D111" s="269">
        <v>49786</v>
      </c>
      <c r="E111" s="269">
        <v>61798</v>
      </c>
      <c r="F111" s="269">
        <v>113068</v>
      </c>
      <c r="G111" s="269">
        <v>146111</v>
      </c>
      <c r="H111" s="574"/>
      <c r="I111" s="574"/>
    </row>
    <row r="112" spans="1:9" ht="13.5">
      <c r="A112" s="270" t="s">
        <v>20</v>
      </c>
      <c r="B112" s="271">
        <v>28</v>
      </c>
      <c r="C112" s="271">
        <v>20</v>
      </c>
      <c r="D112" s="271">
        <v>12</v>
      </c>
      <c r="E112" s="271">
        <v>9</v>
      </c>
      <c r="F112" s="271">
        <v>40</v>
      </c>
      <c r="G112" s="271">
        <v>29</v>
      </c>
      <c r="H112" s="570"/>
      <c r="I112" s="570"/>
    </row>
    <row r="113" spans="1:9" ht="12.75">
      <c r="A113" s="238"/>
      <c r="B113" s="260"/>
      <c r="C113" s="260"/>
      <c r="D113" s="260"/>
      <c r="E113" s="260"/>
      <c r="F113" s="260"/>
      <c r="G113" s="260"/>
      <c r="H113" s="558"/>
      <c r="I113" s="558"/>
    </row>
    <row r="114" spans="1:9" ht="14.25" thickBot="1">
      <c r="A114" s="240" t="s">
        <v>121</v>
      </c>
      <c r="B114" s="260"/>
      <c r="C114" s="260"/>
      <c r="D114" s="260"/>
      <c r="E114" s="261"/>
      <c r="F114" s="562"/>
      <c r="G114" s="562"/>
      <c r="H114" s="563"/>
      <c r="I114" s="563"/>
    </row>
    <row r="115" spans="1:9" ht="13.5">
      <c r="A115" s="265" t="s">
        <v>316</v>
      </c>
      <c r="B115" s="968" t="s">
        <v>207</v>
      </c>
      <c r="C115" s="968"/>
      <c r="D115" s="968" t="s">
        <v>318</v>
      </c>
      <c r="E115" s="968"/>
      <c r="F115" s="968" t="s">
        <v>133</v>
      </c>
      <c r="G115" s="968"/>
      <c r="H115" s="968" t="s">
        <v>305</v>
      </c>
      <c r="I115" s="968"/>
    </row>
    <row r="116" spans="1:9" ht="12.75">
      <c r="A116" s="575"/>
      <c r="B116" s="257" t="s">
        <v>306</v>
      </c>
      <c r="C116" s="258" t="s">
        <v>307</v>
      </c>
      <c r="D116" s="257" t="s">
        <v>306</v>
      </c>
      <c r="E116" s="257" t="s">
        <v>307</v>
      </c>
      <c r="F116" s="559" t="s">
        <v>306</v>
      </c>
      <c r="G116" s="559" t="s">
        <v>307</v>
      </c>
      <c r="H116" s="559" t="s">
        <v>306</v>
      </c>
      <c r="I116" s="559" t="s">
        <v>307</v>
      </c>
    </row>
    <row r="117" spans="1:9" ht="12.75">
      <c r="A117" s="564" t="s">
        <v>343</v>
      </c>
      <c r="B117" s="266">
        <v>140</v>
      </c>
      <c r="C117" s="266">
        <v>737</v>
      </c>
      <c r="D117" s="266">
        <v>226</v>
      </c>
      <c r="E117" s="266">
        <v>744</v>
      </c>
      <c r="F117" s="266">
        <v>366</v>
      </c>
      <c r="G117" s="266">
        <v>1481</v>
      </c>
      <c r="H117" s="573">
        <v>0.003235301917314169</v>
      </c>
      <c r="I117" s="573">
        <v>0.009683536027200209</v>
      </c>
    </row>
    <row r="118" spans="1:9" ht="12.75">
      <c r="A118" s="564" t="s">
        <v>308</v>
      </c>
      <c r="B118" s="266">
        <v>10880</v>
      </c>
      <c r="C118" s="266">
        <v>26695</v>
      </c>
      <c r="D118" s="266">
        <v>8115</v>
      </c>
      <c r="E118" s="266">
        <v>17935</v>
      </c>
      <c r="F118" s="266">
        <v>18995</v>
      </c>
      <c r="G118" s="266">
        <v>44630</v>
      </c>
      <c r="H118" s="573">
        <v>0.16790863365951542</v>
      </c>
      <c r="I118" s="573">
        <v>0.29181378318294754</v>
      </c>
    </row>
    <row r="119" spans="1:9" ht="12.75">
      <c r="A119" s="564" t="s">
        <v>309</v>
      </c>
      <c r="B119" s="266">
        <v>8413</v>
      </c>
      <c r="C119" s="266">
        <v>14958</v>
      </c>
      <c r="D119" s="266">
        <v>5792</v>
      </c>
      <c r="E119" s="266">
        <v>10276</v>
      </c>
      <c r="F119" s="266">
        <v>14205</v>
      </c>
      <c r="G119" s="266">
        <v>25234</v>
      </c>
      <c r="H119" s="573">
        <v>0.12556684080723435</v>
      </c>
      <c r="I119" s="573">
        <v>0.16499280763698182</v>
      </c>
    </row>
    <row r="120" spans="1:9" ht="12.75">
      <c r="A120" s="564" t="s">
        <v>310</v>
      </c>
      <c r="B120" s="266">
        <v>14805</v>
      </c>
      <c r="C120" s="266">
        <v>19132</v>
      </c>
      <c r="D120" s="266">
        <v>10906</v>
      </c>
      <c r="E120" s="266">
        <v>13586</v>
      </c>
      <c r="F120" s="266">
        <v>25711</v>
      </c>
      <c r="G120" s="266">
        <v>32718</v>
      </c>
      <c r="H120" s="573">
        <v>0.2272755398799579</v>
      </c>
      <c r="I120" s="573">
        <v>0.21392703020792467</v>
      </c>
    </row>
    <row r="121" spans="1:9" ht="12.75">
      <c r="A121" s="564" t="s">
        <v>311</v>
      </c>
      <c r="B121" s="266">
        <v>13431</v>
      </c>
      <c r="C121" s="266">
        <v>12820</v>
      </c>
      <c r="D121" s="266">
        <v>10064</v>
      </c>
      <c r="E121" s="266">
        <v>9154</v>
      </c>
      <c r="F121" s="266">
        <v>23495</v>
      </c>
      <c r="G121" s="266">
        <v>21974</v>
      </c>
      <c r="H121" s="573">
        <v>0.20768693592157486</v>
      </c>
      <c r="I121" s="573">
        <v>0.1436772590558389</v>
      </c>
    </row>
    <row r="122" spans="1:9" ht="12.75">
      <c r="A122" s="564" t="s">
        <v>312</v>
      </c>
      <c r="B122" s="266">
        <v>8655</v>
      </c>
      <c r="C122" s="266">
        <v>7419</v>
      </c>
      <c r="D122" s="266">
        <v>6587</v>
      </c>
      <c r="E122" s="266">
        <v>5356</v>
      </c>
      <c r="F122" s="266">
        <v>15242</v>
      </c>
      <c r="G122" s="266">
        <v>12775</v>
      </c>
      <c r="H122" s="573">
        <v>0.13473352957295784</v>
      </c>
      <c r="I122" s="573">
        <v>0.08352948868837452</v>
      </c>
    </row>
    <row r="123" spans="1:9" ht="12.75">
      <c r="A123" s="564" t="s">
        <v>313</v>
      </c>
      <c r="B123" s="266">
        <v>4931</v>
      </c>
      <c r="C123" s="266">
        <v>4129</v>
      </c>
      <c r="D123" s="266">
        <v>4643</v>
      </c>
      <c r="E123" s="266">
        <v>3723</v>
      </c>
      <c r="F123" s="266">
        <v>9574</v>
      </c>
      <c r="G123" s="266">
        <v>7852</v>
      </c>
      <c r="H123" s="573">
        <v>0.08463054796821272</v>
      </c>
      <c r="I123" s="573">
        <v>0.051340394926114814</v>
      </c>
    </row>
    <row r="124" spans="1:9" ht="12.75">
      <c r="A124" s="149" t="s">
        <v>314</v>
      </c>
      <c r="B124" s="266">
        <v>2095</v>
      </c>
      <c r="C124" s="266">
        <v>1963</v>
      </c>
      <c r="D124" s="266">
        <v>2042</v>
      </c>
      <c r="E124" s="266">
        <v>2010</v>
      </c>
      <c r="F124" s="266">
        <v>4137</v>
      </c>
      <c r="G124" s="266">
        <v>3973</v>
      </c>
      <c r="H124" s="573">
        <v>0.036569519212919996</v>
      </c>
      <c r="I124" s="573">
        <v>0.02597750751928861</v>
      </c>
    </row>
    <row r="125" spans="1:9" ht="12.75">
      <c r="A125" s="149" t="s">
        <v>315</v>
      </c>
      <c r="B125" s="266">
        <v>653</v>
      </c>
      <c r="C125" s="266">
        <v>1067</v>
      </c>
      <c r="D125" s="266">
        <v>749</v>
      </c>
      <c r="E125" s="266">
        <v>1236</v>
      </c>
      <c r="F125" s="266">
        <v>1402</v>
      </c>
      <c r="G125" s="266">
        <v>2303</v>
      </c>
      <c r="H125" s="573">
        <v>0.012393151060312746</v>
      </c>
      <c r="I125" s="573">
        <v>0.015058192755328888</v>
      </c>
    </row>
    <row r="126" spans="1:9" ht="12.75">
      <c r="A126" s="268" t="s">
        <v>301</v>
      </c>
      <c r="B126" s="269">
        <v>64003</v>
      </c>
      <c r="C126" s="269">
        <v>88920</v>
      </c>
      <c r="D126" s="269">
        <v>49123</v>
      </c>
      <c r="E126" s="269">
        <v>64020</v>
      </c>
      <c r="F126" s="269">
        <v>113126</v>
      </c>
      <c r="G126" s="269">
        <v>152940</v>
      </c>
      <c r="H126" s="574"/>
      <c r="I126" s="574"/>
    </row>
    <row r="127" spans="1:9" ht="13.5">
      <c r="A127" s="576" t="s">
        <v>21</v>
      </c>
      <c r="B127" s="271">
        <v>1489</v>
      </c>
      <c r="C127" s="271">
        <v>1952</v>
      </c>
      <c r="D127" s="271">
        <v>4179</v>
      </c>
      <c r="E127" s="271">
        <v>5257</v>
      </c>
      <c r="F127" s="271">
        <v>5668</v>
      </c>
      <c r="G127" s="271">
        <v>7209</v>
      </c>
      <c r="H127" s="569"/>
      <c r="I127" s="569"/>
    </row>
    <row r="128" spans="1:9" ht="12.75">
      <c r="A128" s="558"/>
      <c r="B128" s="558"/>
      <c r="C128" s="558"/>
      <c r="D128" s="558"/>
      <c r="E128" s="558"/>
      <c r="F128" s="558"/>
      <c r="G128" s="558"/>
      <c r="H128" s="558"/>
      <c r="I128" s="558"/>
    </row>
    <row r="129" spans="1:9" ht="12.75">
      <c r="A129" s="563"/>
      <c r="B129" s="563"/>
      <c r="C129" s="563"/>
      <c r="D129" s="563"/>
      <c r="E129" s="563"/>
      <c r="F129" s="563"/>
      <c r="G129" s="563"/>
      <c r="H129" s="563"/>
      <c r="I129" s="563"/>
    </row>
    <row r="130" spans="1:9" ht="14.25" thickBot="1">
      <c r="A130" s="240" t="s">
        <v>96</v>
      </c>
      <c r="B130" s="260"/>
      <c r="C130" s="260"/>
      <c r="D130" s="260"/>
      <c r="E130" s="261"/>
      <c r="F130" s="562"/>
      <c r="G130" s="562"/>
      <c r="H130" s="563"/>
      <c r="I130" s="563"/>
    </row>
    <row r="131" spans="1:9" ht="13.5">
      <c r="A131" s="265" t="s">
        <v>316</v>
      </c>
      <c r="B131" s="968" t="s">
        <v>207</v>
      </c>
      <c r="C131" s="968"/>
      <c r="D131" s="968" t="s">
        <v>97</v>
      </c>
      <c r="E131" s="968"/>
      <c r="F131" s="968" t="s">
        <v>98</v>
      </c>
      <c r="G131" s="968"/>
      <c r="H131" s="968" t="s">
        <v>89</v>
      </c>
      <c r="I131" s="968"/>
    </row>
    <row r="132" spans="1:9" ht="12.75">
      <c r="A132" s="575"/>
      <c r="B132" s="257" t="s">
        <v>306</v>
      </c>
      <c r="C132" s="258" t="s">
        <v>307</v>
      </c>
      <c r="D132" s="257" t="s">
        <v>306</v>
      </c>
      <c r="E132" s="257" t="s">
        <v>307</v>
      </c>
      <c r="F132" s="577" t="s">
        <v>306</v>
      </c>
      <c r="G132" s="577" t="s">
        <v>307</v>
      </c>
      <c r="H132" s="577" t="s">
        <v>306</v>
      </c>
      <c r="I132" s="577" t="s">
        <v>307</v>
      </c>
    </row>
    <row r="133" spans="1:9" ht="12.75">
      <c r="A133" s="564" t="s">
        <v>343</v>
      </c>
      <c r="B133" s="266">
        <v>106</v>
      </c>
      <c r="C133" s="266">
        <v>510</v>
      </c>
      <c r="D133" s="266">
        <v>226</v>
      </c>
      <c r="E133" s="266">
        <v>596</v>
      </c>
      <c r="F133" s="266">
        <v>332</v>
      </c>
      <c r="G133" s="266">
        <v>1106</v>
      </c>
      <c r="H133" s="675">
        <v>0.0033886195458025007</v>
      </c>
      <c r="I133" s="573">
        <v>0.00817092451129597</v>
      </c>
    </row>
    <row r="134" spans="1:9" ht="12.75">
      <c r="A134" s="564" t="s">
        <v>308</v>
      </c>
      <c r="B134" s="674">
        <v>8553</v>
      </c>
      <c r="C134" s="674">
        <v>20285</v>
      </c>
      <c r="D134" s="674">
        <v>6696</v>
      </c>
      <c r="E134" s="674">
        <v>16669</v>
      </c>
      <c r="F134" s="674">
        <v>15249</v>
      </c>
      <c r="G134" s="674">
        <v>36954</v>
      </c>
      <c r="H134" s="676">
        <v>0.1556417453431998</v>
      </c>
      <c r="I134" s="573">
        <v>0.2730093529750735</v>
      </c>
    </row>
    <row r="135" spans="1:9" ht="12.75">
      <c r="A135" s="564" t="s">
        <v>309</v>
      </c>
      <c r="B135" s="674">
        <v>7037</v>
      </c>
      <c r="C135" s="674">
        <v>12202</v>
      </c>
      <c r="D135" s="674">
        <v>5432</v>
      </c>
      <c r="E135" s="674">
        <v>10379</v>
      </c>
      <c r="F135" s="674">
        <v>12469</v>
      </c>
      <c r="G135" s="674">
        <v>22581</v>
      </c>
      <c r="H135" s="676">
        <v>0.12726715998979332</v>
      </c>
      <c r="I135" s="573">
        <v>0.16682427340829503</v>
      </c>
    </row>
    <row r="136" spans="1:9" ht="12.75">
      <c r="A136" s="564" t="s">
        <v>310</v>
      </c>
      <c r="B136" s="674">
        <v>12020</v>
      </c>
      <c r="C136" s="674">
        <v>16091</v>
      </c>
      <c r="D136" s="674">
        <v>9841</v>
      </c>
      <c r="E136" s="674">
        <v>13465</v>
      </c>
      <c r="F136" s="674">
        <v>21861</v>
      </c>
      <c r="G136" s="674">
        <v>29556</v>
      </c>
      <c r="H136" s="676">
        <v>0.22312834906863996</v>
      </c>
      <c r="I136" s="573">
        <v>0.21835429010475924</v>
      </c>
    </row>
    <row r="137" spans="1:9" ht="12.75">
      <c r="A137" s="564" t="s">
        <v>311</v>
      </c>
      <c r="B137" s="674">
        <v>11115</v>
      </c>
      <c r="C137" s="674">
        <v>10949</v>
      </c>
      <c r="D137" s="674">
        <v>9040</v>
      </c>
      <c r="E137" s="674">
        <v>8825</v>
      </c>
      <c r="F137" s="674">
        <v>20155</v>
      </c>
      <c r="G137" s="674">
        <v>19774</v>
      </c>
      <c r="H137" s="676">
        <v>0.20571574381219698</v>
      </c>
      <c r="I137" s="573">
        <v>0.14608667385747426</v>
      </c>
    </row>
    <row r="138" spans="1:9" ht="12.75">
      <c r="A138" s="564" t="s">
        <v>312</v>
      </c>
      <c r="B138" s="674">
        <v>7733</v>
      </c>
      <c r="C138" s="674">
        <v>7075</v>
      </c>
      <c r="D138" s="674">
        <v>6647</v>
      </c>
      <c r="E138" s="674">
        <v>5501</v>
      </c>
      <c r="F138" s="674">
        <v>14380</v>
      </c>
      <c r="G138" s="674">
        <v>12576</v>
      </c>
      <c r="H138" s="676">
        <v>0.14677213574891554</v>
      </c>
      <c r="I138" s="573">
        <v>0.09290917418992597</v>
      </c>
    </row>
    <row r="139" spans="1:9" ht="12.75">
      <c r="A139" s="564" t="s">
        <v>313</v>
      </c>
      <c r="B139" s="674">
        <v>4263</v>
      </c>
      <c r="C139" s="674">
        <v>3566</v>
      </c>
      <c r="D139" s="674">
        <v>4272</v>
      </c>
      <c r="E139" s="674">
        <v>3595</v>
      </c>
      <c r="F139" s="674">
        <v>8535</v>
      </c>
      <c r="G139" s="674">
        <v>7161</v>
      </c>
      <c r="H139" s="676">
        <v>0.08711405970910947</v>
      </c>
      <c r="I139" s="573">
        <v>0.05290415047503657</v>
      </c>
    </row>
    <row r="140" spans="1:9" ht="12.75">
      <c r="A140" s="149" t="s">
        <v>314</v>
      </c>
      <c r="B140" s="674">
        <v>1757</v>
      </c>
      <c r="C140" s="674">
        <v>1708</v>
      </c>
      <c r="D140" s="674">
        <v>1899</v>
      </c>
      <c r="E140" s="674">
        <v>1901</v>
      </c>
      <c r="F140" s="674">
        <v>3656</v>
      </c>
      <c r="G140" s="674">
        <v>3609</v>
      </c>
      <c r="H140" s="676">
        <v>0.0373156417453432</v>
      </c>
      <c r="I140" s="573">
        <v>0.02666262799391244</v>
      </c>
    </row>
    <row r="141" spans="1:9" ht="12.75">
      <c r="A141" s="149" t="s">
        <v>315</v>
      </c>
      <c r="B141" s="674">
        <v>599</v>
      </c>
      <c r="C141" s="674">
        <v>907</v>
      </c>
      <c r="D141" s="674">
        <v>739</v>
      </c>
      <c r="E141" s="674">
        <v>1134</v>
      </c>
      <c r="F141" s="674">
        <v>1338</v>
      </c>
      <c r="G141" s="674">
        <v>2041</v>
      </c>
      <c r="H141" s="676">
        <v>0.013656545036999234</v>
      </c>
      <c r="I141" s="573">
        <v>0.015078532484227013</v>
      </c>
    </row>
    <row r="142" spans="1:9" ht="12.75">
      <c r="A142" s="268" t="s">
        <v>301</v>
      </c>
      <c r="B142" s="269">
        <v>53183</v>
      </c>
      <c r="C142" s="269">
        <v>73293</v>
      </c>
      <c r="D142" s="269">
        <v>44793</v>
      </c>
      <c r="E142" s="269">
        <v>62065</v>
      </c>
      <c r="F142" s="269">
        <v>97976</v>
      </c>
      <c r="G142" s="269">
        <v>135358</v>
      </c>
      <c r="H142" s="574"/>
      <c r="I142" s="574"/>
    </row>
    <row r="143" spans="1:9" ht="13.5">
      <c r="A143" s="576" t="s">
        <v>21</v>
      </c>
      <c r="B143" s="271">
        <v>1005</v>
      </c>
      <c r="C143" s="271">
        <v>1355</v>
      </c>
      <c r="D143" s="271">
        <v>4025</v>
      </c>
      <c r="E143" s="271">
        <v>5668</v>
      </c>
      <c r="F143" s="271">
        <v>5030</v>
      </c>
      <c r="G143" s="271">
        <v>7023</v>
      </c>
      <c r="H143" s="569"/>
      <c r="I143" s="569"/>
    </row>
    <row r="144" spans="1:9" ht="12.75">
      <c r="A144" s="539"/>
      <c r="B144" s="539"/>
      <c r="C144" s="539"/>
      <c r="D144" s="539"/>
      <c r="E144" s="539"/>
      <c r="F144" s="539"/>
      <c r="G144" s="539"/>
      <c r="H144" s="539"/>
      <c r="I144" s="539"/>
    </row>
    <row r="145" spans="1:9" ht="12.75">
      <c r="A145" s="554" t="s">
        <v>248</v>
      </c>
      <c r="B145" s="554"/>
      <c r="C145" s="554"/>
      <c r="D145" s="554"/>
      <c r="E145" s="554"/>
      <c r="F145" s="554"/>
      <c r="G145" s="554"/>
      <c r="H145" s="539"/>
      <c r="I145" s="539"/>
    </row>
    <row r="146" spans="1:9" ht="12.75">
      <c r="A146" s="570" t="s">
        <v>1151</v>
      </c>
      <c r="B146" s="570"/>
      <c r="C146" s="570"/>
      <c r="D146" s="570"/>
      <c r="E146" s="570"/>
      <c r="F146" s="570"/>
      <c r="G146" s="570"/>
      <c r="H146" s="672"/>
      <c r="I146" s="672"/>
    </row>
    <row r="147" spans="1:9" ht="12.75">
      <c r="A147" s="558" t="s">
        <v>491</v>
      </c>
      <c r="B147" s="570"/>
      <c r="C147" s="570"/>
      <c r="D147" s="570"/>
      <c r="E147" s="570"/>
      <c r="F147" s="570"/>
      <c r="G147" s="570"/>
      <c r="H147" s="672"/>
      <c r="I147" s="672"/>
    </row>
    <row r="148" spans="1:9" ht="12.75">
      <c r="A148" s="570" t="s">
        <v>490</v>
      </c>
      <c r="B148" s="570"/>
      <c r="C148" s="570"/>
      <c r="D148" s="570"/>
      <c r="E148" s="570"/>
      <c r="F148" s="570"/>
      <c r="G148" s="570"/>
      <c r="H148" s="672"/>
      <c r="I148" s="672"/>
    </row>
    <row r="149" spans="1:9" ht="12.75">
      <c r="A149" s="558" t="s">
        <v>1141</v>
      </c>
      <c r="B149" s="570"/>
      <c r="C149" s="570"/>
      <c r="D149" s="570"/>
      <c r="E149" s="570"/>
      <c r="F149" s="570"/>
      <c r="G149" s="570"/>
      <c r="H149" s="672"/>
      <c r="I149" s="672"/>
    </row>
    <row r="150" spans="1:9" ht="29.25" customHeight="1">
      <c r="A150" s="969" t="s">
        <v>1142</v>
      </c>
      <c r="B150" s="970"/>
      <c r="C150" s="970"/>
      <c r="D150" s="970"/>
      <c r="E150" s="970"/>
      <c r="F150" s="970"/>
      <c r="G150" s="970"/>
      <c r="H150" s="970"/>
      <c r="I150" s="970"/>
    </row>
    <row r="151" spans="1:9" ht="12.75">
      <c r="A151" s="673" t="s">
        <v>483</v>
      </c>
      <c r="B151" s="570"/>
      <c r="C151" s="570"/>
      <c r="D151" s="570"/>
      <c r="E151" s="570"/>
      <c r="F151" s="570"/>
      <c r="G151" s="570"/>
      <c r="H151" s="672"/>
      <c r="I151" s="672"/>
    </row>
    <row r="152" spans="1:10" ht="28.5" customHeight="1">
      <c r="A152" s="967" t="s">
        <v>495</v>
      </c>
      <c r="B152" s="920"/>
      <c r="C152" s="920"/>
      <c r="D152" s="920"/>
      <c r="E152" s="920"/>
      <c r="F152" s="920"/>
      <c r="G152" s="920"/>
      <c r="H152" s="920"/>
      <c r="I152" s="920"/>
      <c r="J152" s="920"/>
    </row>
    <row r="153" spans="1:9" ht="12.75">
      <c r="A153" s="539"/>
      <c r="B153" s="554"/>
      <c r="C153" s="554"/>
      <c r="D153" s="554"/>
      <c r="E153" s="554"/>
      <c r="F153" s="554"/>
      <c r="G153" s="554"/>
      <c r="H153" s="539"/>
      <c r="I153" s="539"/>
    </row>
    <row r="154" spans="1:9" ht="12.75">
      <c r="A154" s="34" t="s">
        <v>1157</v>
      </c>
      <c r="B154" s="554"/>
      <c r="C154" s="554"/>
      <c r="D154" s="554"/>
      <c r="E154" s="554"/>
      <c r="F154" s="554"/>
      <c r="G154" s="554"/>
      <c r="H154" s="539"/>
      <c r="I154" s="539"/>
    </row>
    <row r="155" spans="1:9" ht="12.75">
      <c r="A155" s="34" t="s">
        <v>1154</v>
      </c>
      <c r="B155" s="554"/>
      <c r="C155" s="554"/>
      <c r="D155" s="554"/>
      <c r="E155" s="554"/>
      <c r="F155" s="554"/>
      <c r="G155" s="554"/>
      <c r="H155" s="539"/>
      <c r="I155" s="539"/>
    </row>
    <row r="156" spans="1:9" ht="12.75">
      <c r="A156" s="34"/>
      <c r="B156" s="554"/>
      <c r="C156" s="554"/>
      <c r="D156" s="554"/>
      <c r="E156" s="554"/>
      <c r="F156" s="554"/>
      <c r="G156" s="554"/>
      <c r="H156" s="678"/>
      <c r="I156" s="539"/>
    </row>
    <row r="157" spans="1:9" ht="12.75">
      <c r="A157" s="33" t="s">
        <v>270</v>
      </c>
      <c r="B157" s="554"/>
      <c r="C157" s="554"/>
      <c r="D157" s="554"/>
      <c r="E157" s="554"/>
      <c r="F157" s="554"/>
      <c r="G157" s="554"/>
      <c r="H157" s="539"/>
      <c r="I157" s="539"/>
    </row>
    <row r="158" spans="1:9" ht="12.75">
      <c r="A158" s="33" t="s">
        <v>271</v>
      </c>
      <c r="B158" s="554"/>
      <c r="C158" s="554"/>
      <c r="D158" s="554"/>
      <c r="E158" s="554"/>
      <c r="F158" s="554"/>
      <c r="G158" s="554"/>
      <c r="H158" s="539"/>
      <c r="I158" s="539"/>
    </row>
    <row r="159" spans="1:9" ht="12.75">
      <c r="A159" s="34" t="s">
        <v>272</v>
      </c>
      <c r="B159" s="554"/>
      <c r="C159" s="554"/>
      <c r="D159" s="554"/>
      <c r="E159" s="554"/>
      <c r="F159" s="554"/>
      <c r="G159" s="554"/>
      <c r="H159" s="539"/>
      <c r="I159" s="539"/>
    </row>
    <row r="160" spans="1:9" ht="12.75">
      <c r="A160" s="34" t="s">
        <v>255</v>
      </c>
      <c r="B160" s="579"/>
      <c r="C160" s="579"/>
      <c r="D160" s="579"/>
      <c r="E160" s="579"/>
      <c r="F160" s="579"/>
      <c r="G160" s="579"/>
      <c r="H160" s="579"/>
      <c r="I160" s="579"/>
    </row>
    <row r="161" spans="1:9" ht="12.75">
      <c r="A161" s="539"/>
      <c r="B161" s="579"/>
      <c r="C161" s="579"/>
      <c r="D161" s="579"/>
      <c r="E161" s="579"/>
      <c r="F161" s="579"/>
      <c r="G161" s="579"/>
      <c r="H161" s="579"/>
      <c r="I161" s="579"/>
    </row>
    <row r="162" spans="1:9" ht="12.75">
      <c r="A162" s="539"/>
      <c r="B162" s="579"/>
      <c r="C162" s="579"/>
      <c r="D162" s="579"/>
      <c r="E162" s="579"/>
      <c r="F162" s="579"/>
      <c r="G162" s="579"/>
      <c r="H162" s="579"/>
      <c r="I162" s="579"/>
    </row>
    <row r="163" spans="1:9" ht="12.75">
      <c r="A163" s="539"/>
      <c r="B163" s="579"/>
      <c r="C163" s="579"/>
      <c r="D163" s="579"/>
      <c r="E163" s="579"/>
      <c r="F163" s="579"/>
      <c r="G163" s="579"/>
      <c r="H163" s="579"/>
      <c r="I163" s="579"/>
    </row>
    <row r="164" spans="1:9" ht="12.75">
      <c r="A164" s="579"/>
      <c r="B164" s="579"/>
      <c r="C164" s="579"/>
      <c r="D164" s="579"/>
      <c r="E164" s="579"/>
      <c r="F164" s="579"/>
      <c r="G164" s="579"/>
      <c r="H164" s="579"/>
      <c r="I164" s="579"/>
    </row>
    <row r="165" spans="1:9" ht="12.75">
      <c r="A165" s="539"/>
      <c r="B165" s="539"/>
      <c r="C165" s="539"/>
      <c r="D165" s="539"/>
      <c r="E165" s="539"/>
      <c r="F165" s="539"/>
      <c r="G165" s="539"/>
      <c r="H165" s="539"/>
      <c r="I165" s="539"/>
    </row>
    <row r="166" spans="1:9" ht="12.75">
      <c r="A166" s="539"/>
      <c r="B166" s="539"/>
      <c r="C166" s="539"/>
      <c r="D166" s="539"/>
      <c r="E166" s="539"/>
      <c r="F166" s="539"/>
      <c r="G166" s="539"/>
      <c r="H166" s="539"/>
      <c r="I166" s="539"/>
    </row>
    <row r="167" spans="1:9" ht="12.75">
      <c r="A167" s="539"/>
      <c r="B167" s="539"/>
      <c r="C167" s="539"/>
      <c r="D167" s="539"/>
      <c r="E167" s="539"/>
      <c r="F167" s="539"/>
      <c r="G167" s="539"/>
      <c r="H167" s="539"/>
      <c r="I167" s="539"/>
    </row>
    <row r="168" spans="1:9" ht="12.75">
      <c r="A168" s="539"/>
      <c r="B168" s="539"/>
      <c r="C168" s="539"/>
      <c r="D168" s="539"/>
      <c r="E168" s="539"/>
      <c r="F168" s="539"/>
      <c r="G168" s="539"/>
      <c r="H168" s="539"/>
      <c r="I168" s="539"/>
    </row>
    <row r="169" spans="1:9" ht="12.75">
      <c r="A169" s="539"/>
      <c r="B169" s="539"/>
      <c r="C169" s="539"/>
      <c r="D169" s="539"/>
      <c r="E169" s="539"/>
      <c r="F169" s="539"/>
      <c r="G169" s="539"/>
      <c r="H169" s="539"/>
      <c r="I169" s="539"/>
    </row>
    <row r="170" spans="1:9" ht="12.75">
      <c r="A170" s="539"/>
      <c r="B170" s="539"/>
      <c r="C170" s="539"/>
      <c r="D170" s="539"/>
      <c r="E170" s="539"/>
      <c r="F170" s="539"/>
      <c r="G170" s="539"/>
      <c r="H170" s="539"/>
      <c r="I170" s="539"/>
    </row>
    <row r="171" spans="1:9" ht="12.75">
      <c r="A171" s="539"/>
      <c r="B171" s="539"/>
      <c r="C171" s="539"/>
      <c r="D171" s="539"/>
      <c r="E171" s="539"/>
      <c r="F171" s="539"/>
      <c r="G171" s="539"/>
      <c r="H171" s="539"/>
      <c r="I171" s="539"/>
    </row>
    <row r="172" spans="1:9" ht="12.75">
      <c r="A172" s="539"/>
      <c r="B172" s="539"/>
      <c r="C172" s="539"/>
      <c r="D172" s="539"/>
      <c r="E172" s="539"/>
      <c r="F172" s="539"/>
      <c r="G172" s="539"/>
      <c r="H172" s="539"/>
      <c r="I172" s="539"/>
    </row>
    <row r="173" spans="1:9" ht="12.75">
      <c r="A173" s="539"/>
      <c r="B173" s="539"/>
      <c r="C173" s="539"/>
      <c r="D173" s="539"/>
      <c r="E173" s="539"/>
      <c r="F173" s="539"/>
      <c r="G173" s="539"/>
      <c r="H173" s="539"/>
      <c r="I173" s="539"/>
    </row>
    <row r="174" spans="1:9" ht="12.75">
      <c r="A174" s="539"/>
      <c r="B174" s="539"/>
      <c r="C174" s="539"/>
      <c r="D174" s="539"/>
      <c r="E174" s="539"/>
      <c r="F174" s="539"/>
      <c r="G174" s="539"/>
      <c r="H174" s="539"/>
      <c r="I174" s="539"/>
    </row>
    <row r="175" spans="1:9" ht="12.75">
      <c r="A175" s="539"/>
      <c r="B175" s="539"/>
      <c r="C175" s="539"/>
      <c r="D175" s="539"/>
      <c r="E175" s="539"/>
      <c r="F175" s="539"/>
      <c r="G175" s="539"/>
      <c r="H175" s="539"/>
      <c r="I175" s="539"/>
    </row>
  </sheetData>
  <sheetProtection/>
  <mergeCells count="29">
    <mergeCell ref="B85:C85"/>
    <mergeCell ref="D85:E85"/>
    <mergeCell ref="F85:G85"/>
    <mergeCell ref="B115:C115"/>
    <mergeCell ref="D115:E115"/>
    <mergeCell ref="F115:G115"/>
    <mergeCell ref="B55:C55"/>
    <mergeCell ref="D55:E55"/>
    <mergeCell ref="F55:G55"/>
    <mergeCell ref="B70:C70"/>
    <mergeCell ref="F70:G70"/>
    <mergeCell ref="H85:I85"/>
    <mergeCell ref="B3:D3"/>
    <mergeCell ref="E3:G3"/>
    <mergeCell ref="B100:C100"/>
    <mergeCell ref="D70:E70"/>
    <mergeCell ref="D100:E100"/>
    <mergeCell ref="F100:G100"/>
    <mergeCell ref="B53:H53"/>
    <mergeCell ref="H70:I70"/>
    <mergeCell ref="H55:I55"/>
    <mergeCell ref="A152:J152"/>
    <mergeCell ref="H131:I131"/>
    <mergeCell ref="H115:I115"/>
    <mergeCell ref="H100:I100"/>
    <mergeCell ref="A150:I150"/>
    <mergeCell ref="B131:C131"/>
    <mergeCell ref="D131:E131"/>
    <mergeCell ref="F131:G131"/>
  </mergeCells>
  <printOptions/>
  <pageMargins left="0.7086614173228347" right="0.7086614173228347" top="0.7086614173228347" bottom="0.7480314960629921" header="0.31496062992125984" footer="0.31496062992125984"/>
  <pageSetup fitToHeight="0" fitToWidth="1" horizontalDpi="600" verticalDpi="600" orientation="portrait" paperSize="9" scale="86" r:id="rId2"/>
  <rowBreaks count="2" manualBreakCount="2">
    <brk id="52" max="9" man="1"/>
    <brk id="113" max="9" man="1"/>
  </row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J149"/>
  <sheetViews>
    <sheetView workbookViewId="0" topLeftCell="A1">
      <selection activeCell="J44" sqref="J44"/>
    </sheetView>
  </sheetViews>
  <sheetFormatPr defaultColWidth="9.00390625" defaultRowHeight="12.75"/>
  <cols>
    <col min="1" max="1" width="22.50390625" style="540" customWidth="1"/>
    <col min="2" max="7" width="9.00390625" style="540" customWidth="1"/>
    <col min="8" max="8" width="12.25390625" style="540" customWidth="1"/>
    <col min="9" max="9" width="10.625" style="540" customWidth="1"/>
    <col min="10" max="16384" width="9.00390625" style="540" customWidth="1"/>
  </cols>
  <sheetData>
    <row r="1" spans="1:9" ht="18.75">
      <c r="A1" s="39" t="s">
        <v>708</v>
      </c>
      <c r="B1" s="715"/>
      <c r="C1" s="715"/>
      <c r="D1" s="715"/>
      <c r="E1" s="715"/>
      <c r="F1" s="715"/>
      <c r="G1" s="715"/>
      <c r="H1" s="715"/>
      <c r="I1" s="715"/>
    </row>
    <row r="2" spans="1:9" ht="12.75">
      <c r="A2" s="715"/>
      <c r="B2" s="715"/>
      <c r="C2" s="715"/>
      <c r="D2" s="715"/>
      <c r="E2" s="715"/>
      <c r="F2" s="715"/>
      <c r="G2" s="715"/>
      <c r="H2" s="715"/>
      <c r="I2" s="808"/>
    </row>
    <row r="3" spans="1:9" ht="24.75" thickBot="1">
      <c r="A3" s="797" t="s">
        <v>276</v>
      </c>
      <c r="B3" s="960" t="s">
        <v>204</v>
      </c>
      <c r="C3" s="960"/>
      <c r="D3" s="960"/>
      <c r="E3" s="960" t="s">
        <v>205</v>
      </c>
      <c r="F3" s="960"/>
      <c r="G3" s="960"/>
      <c r="H3" s="75" t="s">
        <v>279</v>
      </c>
      <c r="I3" s="677" t="s">
        <v>118</v>
      </c>
    </row>
    <row r="4" spans="1:9" ht="14.25" thickBot="1">
      <c r="A4" s="103"/>
      <c r="B4" s="113" t="s">
        <v>207</v>
      </c>
      <c r="C4" s="148" t="s">
        <v>120</v>
      </c>
      <c r="D4" s="546" t="s">
        <v>117</v>
      </c>
      <c r="E4" s="113" t="s">
        <v>207</v>
      </c>
      <c r="F4" s="148" t="s">
        <v>120</v>
      </c>
      <c r="G4" s="546" t="s">
        <v>117</v>
      </c>
      <c r="H4" s="113" t="s">
        <v>207</v>
      </c>
      <c r="I4" s="799" t="s">
        <v>211</v>
      </c>
    </row>
    <row r="5" spans="1:10" ht="12.75">
      <c r="A5" s="809" t="s">
        <v>136</v>
      </c>
      <c r="B5" s="80">
        <v>26096</v>
      </c>
      <c r="C5" s="80">
        <v>18726</v>
      </c>
      <c r="D5" s="80">
        <v>44822</v>
      </c>
      <c r="E5" s="80">
        <v>2569</v>
      </c>
      <c r="F5" s="80">
        <v>577</v>
      </c>
      <c r="G5" s="80">
        <v>3146</v>
      </c>
      <c r="H5" s="115">
        <v>5789</v>
      </c>
      <c r="I5" s="115">
        <v>53809</v>
      </c>
      <c r="J5" s="580"/>
    </row>
    <row r="6" spans="1:10" ht="13.5">
      <c r="A6" s="809" t="s">
        <v>709</v>
      </c>
      <c r="B6" s="80">
        <v>13326</v>
      </c>
      <c r="C6" s="80">
        <v>9889</v>
      </c>
      <c r="D6" s="80">
        <v>23215</v>
      </c>
      <c r="E6" s="80">
        <v>2528</v>
      </c>
      <c r="F6" s="80">
        <v>362</v>
      </c>
      <c r="G6" s="80">
        <v>2890</v>
      </c>
      <c r="H6" s="115">
        <v>3624</v>
      </c>
      <c r="I6" s="115">
        <v>29748</v>
      </c>
      <c r="J6" s="580"/>
    </row>
    <row r="7" spans="1:10" ht="12.75">
      <c r="A7" s="810" t="s">
        <v>137</v>
      </c>
      <c r="B7" s="79">
        <v>39422</v>
      </c>
      <c r="C7" s="79">
        <v>28615</v>
      </c>
      <c r="D7" s="79">
        <v>68037</v>
      </c>
      <c r="E7" s="79">
        <v>5097</v>
      </c>
      <c r="F7" s="79">
        <v>939</v>
      </c>
      <c r="G7" s="79">
        <v>6036</v>
      </c>
      <c r="H7" s="283">
        <v>9413</v>
      </c>
      <c r="I7" s="283">
        <v>83557</v>
      </c>
      <c r="J7" s="580"/>
    </row>
    <row r="8" spans="1:10" ht="9.75" customHeight="1">
      <c r="A8" s="810"/>
      <c r="B8" s="80"/>
      <c r="C8" s="80"/>
      <c r="D8" s="80"/>
      <c r="E8" s="80"/>
      <c r="F8" s="80"/>
      <c r="G8" s="80"/>
      <c r="H8" s="115"/>
      <c r="I8" s="115"/>
      <c r="J8" s="580"/>
    </row>
    <row r="9" spans="1:10" ht="12.75">
      <c r="A9" s="809" t="s">
        <v>138</v>
      </c>
      <c r="B9" s="80">
        <v>29633</v>
      </c>
      <c r="C9" s="80">
        <v>24905</v>
      </c>
      <c r="D9" s="80">
        <v>54538</v>
      </c>
      <c r="E9" s="80">
        <v>32106</v>
      </c>
      <c r="F9" s="80">
        <v>943</v>
      </c>
      <c r="G9" s="80">
        <v>33049</v>
      </c>
      <c r="H9" s="115">
        <v>5009</v>
      </c>
      <c r="I9" s="115">
        <v>92634</v>
      </c>
      <c r="J9" s="580"/>
    </row>
    <row r="10" spans="1:10" ht="12.75">
      <c r="A10" s="809" t="s">
        <v>134</v>
      </c>
      <c r="B10" s="80">
        <v>9528</v>
      </c>
      <c r="C10" s="80">
        <v>9932</v>
      </c>
      <c r="D10" s="80">
        <v>19460</v>
      </c>
      <c r="E10" s="80">
        <v>25438</v>
      </c>
      <c r="F10" s="80">
        <v>7777</v>
      </c>
      <c r="G10" s="80">
        <v>33215</v>
      </c>
      <c r="H10" s="115">
        <v>1009</v>
      </c>
      <c r="I10" s="115">
        <v>54159</v>
      </c>
      <c r="J10" s="580"/>
    </row>
    <row r="11" spans="1:10" ht="12.75">
      <c r="A11" s="809" t="s">
        <v>139</v>
      </c>
      <c r="B11" s="80">
        <v>25016</v>
      </c>
      <c r="C11" s="80">
        <v>20266</v>
      </c>
      <c r="D11" s="80">
        <v>45282</v>
      </c>
      <c r="E11" s="80">
        <v>12713</v>
      </c>
      <c r="F11" s="80">
        <v>731</v>
      </c>
      <c r="G11" s="80">
        <v>13444</v>
      </c>
      <c r="H11" s="115">
        <v>6632</v>
      </c>
      <c r="I11" s="115">
        <v>65396</v>
      </c>
      <c r="J11" s="580"/>
    </row>
    <row r="12" spans="1:10" ht="15" customHeight="1">
      <c r="A12" s="811" t="s">
        <v>135</v>
      </c>
      <c r="B12" s="80">
        <v>17275</v>
      </c>
      <c r="C12" s="80">
        <v>12959</v>
      </c>
      <c r="D12" s="80">
        <v>30234</v>
      </c>
      <c r="E12" s="80">
        <v>20026</v>
      </c>
      <c r="F12" s="80">
        <v>2069</v>
      </c>
      <c r="G12" s="80">
        <v>22095</v>
      </c>
      <c r="H12" s="115">
        <v>3240</v>
      </c>
      <c r="I12" s="115">
        <v>55689</v>
      </c>
      <c r="J12" s="580"/>
    </row>
    <row r="13" spans="1:10" ht="14.25" thickBot="1">
      <c r="A13" s="812" t="s">
        <v>710</v>
      </c>
      <c r="B13" s="251">
        <v>5602</v>
      </c>
      <c r="C13" s="251">
        <v>10182</v>
      </c>
      <c r="D13" s="251">
        <v>15784</v>
      </c>
      <c r="E13" s="251">
        <v>9160</v>
      </c>
      <c r="F13" s="251">
        <v>502</v>
      </c>
      <c r="G13" s="251">
        <v>9662</v>
      </c>
      <c r="H13" s="121">
        <v>999</v>
      </c>
      <c r="I13" s="121">
        <v>26460</v>
      </c>
      <c r="J13" s="580"/>
    </row>
    <row r="14" spans="1:9" ht="13.5" thickBot="1">
      <c r="A14" s="127" t="s">
        <v>211</v>
      </c>
      <c r="B14" s="333">
        <v>126476</v>
      </c>
      <c r="C14" s="333">
        <v>106858</v>
      </c>
      <c r="D14" s="333">
        <v>233334</v>
      </c>
      <c r="E14" s="333">
        <v>104540</v>
      </c>
      <c r="F14" s="333">
        <v>12961</v>
      </c>
      <c r="G14" s="333">
        <v>117501</v>
      </c>
      <c r="H14" s="334">
        <v>26302</v>
      </c>
      <c r="I14" s="813">
        <v>377895</v>
      </c>
    </row>
    <row r="15" spans="1:9" ht="13.5">
      <c r="A15" s="814" t="s">
        <v>711</v>
      </c>
      <c r="B15" s="239">
        <v>3014</v>
      </c>
      <c r="C15" s="239">
        <v>23423</v>
      </c>
      <c r="D15" s="239">
        <v>26437</v>
      </c>
      <c r="E15" s="239">
        <v>3742</v>
      </c>
      <c r="F15" s="239">
        <v>1494</v>
      </c>
      <c r="G15" s="239">
        <v>5236</v>
      </c>
      <c r="H15" s="815"/>
      <c r="I15" s="101"/>
    </row>
    <row r="16" spans="1:9" ht="13.5">
      <c r="A16" s="238" t="s">
        <v>33</v>
      </c>
      <c r="B16" s="239"/>
      <c r="C16" s="239"/>
      <c r="D16" s="239"/>
      <c r="E16" s="239"/>
      <c r="F16" s="239"/>
      <c r="G16" s="239"/>
      <c r="H16" s="239">
        <v>701</v>
      </c>
      <c r="I16" s="816">
        <v>849</v>
      </c>
    </row>
    <row r="17" spans="1:9" ht="12.75">
      <c r="A17" s="238"/>
      <c r="B17" s="820"/>
      <c r="C17" s="820"/>
      <c r="D17" s="820"/>
      <c r="E17" s="820"/>
      <c r="F17" s="820"/>
      <c r="G17" s="820"/>
      <c r="H17" s="820"/>
      <c r="I17" s="820"/>
    </row>
    <row r="18" spans="1:9" ht="24.75" thickBot="1">
      <c r="A18" s="797" t="s">
        <v>276</v>
      </c>
      <c r="B18" s="960" t="s">
        <v>204</v>
      </c>
      <c r="C18" s="960"/>
      <c r="D18" s="960"/>
      <c r="E18" s="960" t="s">
        <v>205</v>
      </c>
      <c r="F18" s="960"/>
      <c r="G18" s="960"/>
      <c r="H18" s="75" t="s">
        <v>279</v>
      </c>
      <c r="I18" s="818" t="s">
        <v>243</v>
      </c>
    </row>
    <row r="19" spans="1:9" ht="14.25" thickBot="1">
      <c r="A19" s="103"/>
      <c r="B19" s="798" t="s">
        <v>9</v>
      </c>
      <c r="C19" s="332" t="s">
        <v>111</v>
      </c>
      <c r="D19" s="798" t="s">
        <v>112</v>
      </c>
      <c r="E19" s="798" t="s">
        <v>10</v>
      </c>
      <c r="F19" s="332" t="s">
        <v>113</v>
      </c>
      <c r="G19" s="798" t="s">
        <v>114</v>
      </c>
      <c r="H19" s="148" t="s">
        <v>11</v>
      </c>
      <c r="I19" s="799" t="s">
        <v>110</v>
      </c>
    </row>
    <row r="20" spans="1:9" ht="12.75">
      <c r="A20" s="809" t="s">
        <v>136</v>
      </c>
      <c r="B20" s="205">
        <f>B5/$B$14</f>
        <v>0.20633163604162055</v>
      </c>
      <c r="C20" s="205">
        <f>C5/$C$14</f>
        <v>0.17524190982425275</v>
      </c>
      <c r="D20" s="205">
        <f>D5/$D$14</f>
        <v>0.1920937368750375</v>
      </c>
      <c r="E20" s="205">
        <f>E5/$E$14</f>
        <v>0.02457432561698871</v>
      </c>
      <c r="F20" s="205">
        <f>F5/$F$14</f>
        <v>0.04451816989429828</v>
      </c>
      <c r="G20" s="205">
        <f>G5/$G$14</f>
        <v>0.026774240219232175</v>
      </c>
      <c r="H20" s="205">
        <f>H5/$H$14</f>
        <v>0.22009733100144477</v>
      </c>
      <c r="I20" s="205">
        <f>I5/$I$14</f>
        <v>0.14239140501991293</v>
      </c>
    </row>
    <row r="21" spans="1:9" ht="12.75">
      <c r="A21" s="809" t="s">
        <v>492</v>
      </c>
      <c r="B21" s="205">
        <f>B6/$B$14</f>
        <v>0.10536386349979443</v>
      </c>
      <c r="C21" s="205">
        <f>C6/$C$14</f>
        <v>0.09254337532051882</v>
      </c>
      <c r="D21" s="205">
        <f>D6/$D$14</f>
        <v>0.0994925728783632</v>
      </c>
      <c r="E21" s="205">
        <f>E6/$E$14</f>
        <v>0.02418213124163</v>
      </c>
      <c r="F21" s="205">
        <f>F6/$F$14</f>
        <v>0.027929943677185404</v>
      </c>
      <c r="G21" s="205">
        <f>G6/$G$14</f>
        <v>0.024595535357145898</v>
      </c>
      <c r="H21" s="205">
        <f>H6/$H$14</f>
        <v>0.1377841989202342</v>
      </c>
      <c r="I21" s="205">
        <f>I6/$I$14</f>
        <v>0.07872027944270234</v>
      </c>
    </row>
    <row r="22" spans="1:9" ht="12.75">
      <c r="A22" s="809" t="s">
        <v>138</v>
      </c>
      <c r="B22" s="205">
        <f>B9/$B$14</f>
        <v>0.23429741611056643</v>
      </c>
      <c r="C22" s="205">
        <f>C9/$C$14</f>
        <v>0.23306631230230773</v>
      </c>
      <c r="D22" s="205">
        <f>D9/$D$14</f>
        <v>0.23373361790394884</v>
      </c>
      <c r="E22" s="205">
        <f>E9/$E$14</f>
        <v>0.30711689305528983</v>
      </c>
      <c r="F22" s="205">
        <f>F9/$F$14</f>
        <v>0.07275673173366252</v>
      </c>
      <c r="G22" s="205">
        <f>G9/$G$14</f>
        <v>0.28126569135581825</v>
      </c>
      <c r="H22" s="205">
        <f>H9/$H$14</f>
        <v>0.19044179149874535</v>
      </c>
      <c r="I22" s="205">
        <f>I9/$I$14</f>
        <v>0.245131584170206</v>
      </c>
    </row>
    <row r="23" spans="1:9" ht="12.75">
      <c r="A23" s="809" t="s">
        <v>134</v>
      </c>
      <c r="B23" s="205">
        <f>B10/$B$14</f>
        <v>0.07533445080489579</v>
      </c>
      <c r="C23" s="205">
        <f>C10/$C$14</f>
        <v>0.09294577850979804</v>
      </c>
      <c r="D23" s="205">
        <f>D10/$D$14</f>
        <v>0.08339976171496653</v>
      </c>
      <c r="E23" s="205">
        <f>E10/$E$14</f>
        <v>0.24333269561890186</v>
      </c>
      <c r="F23" s="205">
        <f>F10/$F$14</f>
        <v>0.6000308618162179</v>
      </c>
      <c r="G23" s="205">
        <f>G10/$G$14</f>
        <v>0.28267844528982733</v>
      </c>
      <c r="H23" s="205">
        <f>H10/$H$14</f>
        <v>0.038362101741312445</v>
      </c>
      <c r="I23" s="205">
        <f>I10/$I$14</f>
        <v>0.14331758821894972</v>
      </c>
    </row>
    <row r="24" spans="1:9" ht="12.75">
      <c r="A24" s="809" t="s">
        <v>139</v>
      </c>
      <c r="B24" s="205">
        <f>B11/$B$14</f>
        <v>0.1977924665549195</v>
      </c>
      <c r="C24" s="205">
        <f>C11/$C$14</f>
        <v>0.1896535589286717</v>
      </c>
      <c r="D24" s="205">
        <f>D11/$D$14</f>
        <v>0.1940651598138291</v>
      </c>
      <c r="E24" s="205">
        <f>E11/$E$14</f>
        <v>0.12160895351061794</v>
      </c>
      <c r="F24" s="205">
        <f>F11/$F$14</f>
        <v>0.056399969138183785</v>
      </c>
      <c r="G24" s="205">
        <f>G11/$G$14</f>
        <v>0.1144160475229998</v>
      </c>
      <c r="H24" s="205">
        <f>H11/$H$14</f>
        <v>0.25214812561782374</v>
      </c>
      <c r="I24" s="205">
        <f>I11/$I$14</f>
        <v>0.17305336138345306</v>
      </c>
    </row>
    <row r="25" spans="1:9" ht="14.25" customHeight="1">
      <c r="A25" s="811" t="s">
        <v>135</v>
      </c>
      <c r="B25" s="205">
        <f>B12/$B$14</f>
        <v>0.1365871785951485</v>
      </c>
      <c r="C25" s="205">
        <f>C12/$C$14</f>
        <v>0.12127309139231504</v>
      </c>
      <c r="D25" s="205">
        <f>D12/$D$14</f>
        <v>0.12957391550309857</v>
      </c>
      <c r="E25" s="205">
        <f>E12/$E$14</f>
        <v>0.19156303807155156</v>
      </c>
      <c r="F25" s="205">
        <f>F12/$F$14</f>
        <v>0.15963274438700717</v>
      </c>
      <c r="G25" s="205">
        <f>G12/$G$14</f>
        <v>0.18804095284295452</v>
      </c>
      <c r="H25" s="205">
        <f>H12/$H$14</f>
        <v>0.12318454870352065</v>
      </c>
      <c r="I25" s="205">
        <f>I12/$I$14</f>
        <v>0.14736633191759616</v>
      </c>
    </row>
    <row r="26" spans="1:9" ht="13.5" thickBot="1">
      <c r="A26" s="812" t="s">
        <v>216</v>
      </c>
      <c r="B26" s="205">
        <f>B13/$B$14</f>
        <v>0.04429298839305481</v>
      </c>
      <c r="C26" s="205">
        <f>C13/$C$14</f>
        <v>0.09528533193584009</v>
      </c>
      <c r="D26" s="205">
        <f>D13/$D$14</f>
        <v>0.06764552101279711</v>
      </c>
      <c r="E26" s="205">
        <f>E13/$E$14</f>
        <v>0.08762196288502008</v>
      </c>
      <c r="F26" s="205">
        <f>F13/$F$14</f>
        <v>0.03873157935344495</v>
      </c>
      <c r="G26" s="205">
        <f>G13/$G$14</f>
        <v>0.08222908741202202</v>
      </c>
      <c r="H26" s="205">
        <f>H13/$H$14</f>
        <v>0.03798190251691887</v>
      </c>
      <c r="I26" s="205">
        <f>I13/$I$14</f>
        <v>0.07001944984717977</v>
      </c>
    </row>
    <row r="27" spans="1:9" ht="13.5" thickBot="1">
      <c r="A27" s="127" t="s">
        <v>211</v>
      </c>
      <c r="B27" s="583">
        <f aca="true" t="shared" si="0" ref="B27:I27">SUM(B20:B26)</f>
        <v>0.9999999999999999</v>
      </c>
      <c r="C27" s="583">
        <f t="shared" si="0"/>
        <v>1.000009358213704</v>
      </c>
      <c r="D27" s="583">
        <f t="shared" si="0"/>
        <v>1.000004285702041</v>
      </c>
      <c r="E27" s="583">
        <f t="shared" si="0"/>
        <v>1</v>
      </c>
      <c r="F27" s="583">
        <f t="shared" si="0"/>
        <v>1</v>
      </c>
      <c r="G27" s="583">
        <f t="shared" si="0"/>
        <v>1</v>
      </c>
      <c r="H27" s="583">
        <f t="shared" si="0"/>
        <v>1.0000000000000002</v>
      </c>
      <c r="I27" s="583">
        <f t="shared" si="0"/>
        <v>1</v>
      </c>
    </row>
    <row r="28" spans="1:9" ht="12.75">
      <c r="A28" s="9"/>
      <c r="B28" s="819"/>
      <c r="C28" s="819"/>
      <c r="D28" s="819"/>
      <c r="E28" s="819"/>
      <c r="F28" s="819"/>
      <c r="G28" s="819"/>
      <c r="H28" s="819"/>
      <c r="I28" s="819"/>
    </row>
    <row r="29" spans="1:9" ht="15.75">
      <c r="A29" s="415" t="s">
        <v>153</v>
      </c>
      <c r="B29" s="9"/>
      <c r="C29" s="9"/>
      <c r="D29" s="9"/>
      <c r="E29" s="9"/>
      <c r="F29" s="9"/>
      <c r="G29" s="9"/>
      <c r="H29" s="9"/>
      <c r="I29" s="9"/>
    </row>
    <row r="30" spans="1:9" ht="12.75">
      <c r="A30" s="9"/>
      <c r="B30" s="9"/>
      <c r="C30" s="9"/>
      <c r="D30" s="9"/>
      <c r="E30" s="9"/>
      <c r="F30" s="9"/>
      <c r="G30" s="9"/>
      <c r="H30" s="9"/>
      <c r="I30" s="9"/>
    </row>
    <row r="31" spans="1:9" ht="12.75">
      <c r="A31" s="9"/>
      <c r="B31" s="9"/>
      <c r="C31" s="9"/>
      <c r="D31" s="9"/>
      <c r="E31" s="9"/>
      <c r="F31" s="9"/>
      <c r="G31" s="9"/>
      <c r="H31" s="9"/>
      <c r="I31" s="9"/>
    </row>
    <row r="32" spans="1:9" ht="12.75">
      <c r="A32" s="9"/>
      <c r="B32" s="9"/>
      <c r="C32" s="9"/>
      <c r="D32" s="9"/>
      <c r="E32" s="9"/>
      <c r="F32" s="9"/>
      <c r="G32" s="9"/>
      <c r="H32" s="9"/>
      <c r="I32" s="9"/>
    </row>
    <row r="33" spans="1:9" ht="12.75">
      <c r="A33" s="9"/>
      <c r="B33" s="9"/>
      <c r="C33" s="9"/>
      <c r="D33" s="9"/>
      <c r="E33" s="9"/>
      <c r="F33" s="9"/>
      <c r="G33" s="9"/>
      <c r="H33" s="9"/>
      <c r="I33" s="9"/>
    </row>
    <row r="34" spans="1:9" ht="12.75">
      <c r="A34" s="9"/>
      <c r="B34" s="9"/>
      <c r="C34" s="9"/>
      <c r="D34" s="9"/>
      <c r="E34" s="9"/>
      <c r="F34" s="9"/>
      <c r="G34" s="9"/>
      <c r="H34" s="9"/>
      <c r="I34" s="9"/>
    </row>
    <row r="35" spans="1:9" ht="12.75">
      <c r="A35" s="9"/>
      <c r="B35" s="9"/>
      <c r="C35" s="9"/>
      <c r="D35" s="9"/>
      <c r="E35" s="9"/>
      <c r="F35" s="9"/>
      <c r="G35" s="9"/>
      <c r="H35" s="9"/>
      <c r="I35" s="9"/>
    </row>
    <row r="36" spans="1:9" ht="12.75">
      <c r="A36" s="9"/>
      <c r="B36" s="9"/>
      <c r="C36" s="9"/>
      <c r="D36" s="9"/>
      <c r="E36" s="9"/>
      <c r="F36" s="9"/>
      <c r="G36" s="9"/>
      <c r="H36" s="9"/>
      <c r="I36" s="9"/>
    </row>
    <row r="37" spans="1:9" ht="12.75">
      <c r="A37" s="9"/>
      <c r="B37" s="9"/>
      <c r="C37" s="9"/>
      <c r="D37" s="9"/>
      <c r="E37" s="9"/>
      <c r="F37" s="9"/>
      <c r="G37" s="9"/>
      <c r="H37" s="9"/>
      <c r="I37" s="9"/>
    </row>
    <row r="38" spans="1:9" ht="12.75">
      <c r="A38" s="9"/>
      <c r="B38" s="9"/>
      <c r="C38" s="9"/>
      <c r="D38" s="9"/>
      <c r="E38" s="9"/>
      <c r="F38" s="9"/>
      <c r="G38" s="9"/>
      <c r="H38" s="9"/>
      <c r="I38" s="9"/>
    </row>
    <row r="39" spans="1:9" ht="12.75">
      <c r="A39" s="9"/>
      <c r="B39" s="9"/>
      <c r="C39" s="9"/>
      <c r="D39" s="9"/>
      <c r="E39" s="9"/>
      <c r="F39" s="9"/>
      <c r="G39" s="9"/>
      <c r="H39" s="9"/>
      <c r="I39" s="9"/>
    </row>
    <row r="40" spans="1:9" ht="12.75">
      <c r="A40" s="9"/>
      <c r="B40" s="9"/>
      <c r="C40" s="9"/>
      <c r="D40" s="9"/>
      <c r="E40" s="9"/>
      <c r="F40" s="9"/>
      <c r="G40" s="9"/>
      <c r="H40" s="9"/>
      <c r="I40" s="9"/>
    </row>
    <row r="41" spans="1:9" ht="12.75">
      <c r="A41" s="9"/>
      <c r="B41" s="9"/>
      <c r="C41" s="9"/>
      <c r="D41" s="9"/>
      <c r="E41" s="9"/>
      <c r="F41" s="9"/>
      <c r="G41" s="9"/>
      <c r="H41" s="9"/>
      <c r="I41" s="9"/>
    </row>
    <row r="42" spans="1:9" ht="12.75">
      <c r="A42" s="9"/>
      <c r="B42" s="9"/>
      <c r="C42" s="9"/>
      <c r="D42" s="9"/>
      <c r="E42" s="9"/>
      <c r="F42" s="9"/>
      <c r="G42" s="9"/>
      <c r="H42" s="9"/>
      <c r="I42" s="9"/>
    </row>
    <row r="43" spans="1:9" ht="12.75">
      <c r="A43" s="9"/>
      <c r="B43" s="9"/>
      <c r="C43" s="9"/>
      <c r="D43" s="9"/>
      <c r="E43" s="9"/>
      <c r="F43" s="9"/>
      <c r="G43" s="9"/>
      <c r="H43" s="9"/>
      <c r="I43" s="9"/>
    </row>
    <row r="44" spans="1:9" ht="12.75">
      <c r="A44" s="9"/>
      <c r="B44" s="9"/>
      <c r="C44" s="9"/>
      <c r="D44" s="9"/>
      <c r="E44" s="9"/>
      <c r="F44" s="9"/>
      <c r="G44" s="9"/>
      <c r="H44" s="9"/>
      <c r="I44" s="9"/>
    </row>
    <row r="45" spans="1:9" ht="12.75">
      <c r="A45" s="9"/>
      <c r="B45" s="9"/>
      <c r="C45" s="9"/>
      <c r="D45" s="9"/>
      <c r="E45" s="9"/>
      <c r="F45" s="9"/>
      <c r="G45" s="9"/>
      <c r="H45" s="9"/>
      <c r="I45" s="9"/>
    </row>
    <row r="46" spans="1:9" ht="12.75">
      <c r="A46" s="9"/>
      <c r="B46" s="9"/>
      <c r="C46" s="9"/>
      <c r="D46" s="9"/>
      <c r="E46" s="9"/>
      <c r="F46" s="9"/>
      <c r="G46" s="9"/>
      <c r="H46" s="9"/>
      <c r="I46" s="9"/>
    </row>
    <row r="47" spans="1:9" ht="12.75">
      <c r="A47" s="9"/>
      <c r="B47" s="9"/>
      <c r="C47" s="9"/>
      <c r="D47" s="9"/>
      <c r="E47" s="9"/>
      <c r="F47" s="9"/>
      <c r="G47" s="9"/>
      <c r="H47" s="9"/>
      <c r="I47" s="9"/>
    </row>
    <row r="48" spans="1:9" ht="15.75">
      <c r="A48" s="9"/>
      <c r="B48" s="965" t="s">
        <v>278</v>
      </c>
      <c r="C48" s="965"/>
      <c r="D48" s="965"/>
      <c r="E48" s="965"/>
      <c r="F48" s="173"/>
      <c r="H48" s="9"/>
      <c r="I48" s="9"/>
    </row>
    <row r="49" spans="1:9" ht="13.5" thickBot="1">
      <c r="A49" s="228" t="s">
        <v>81</v>
      </c>
      <c r="B49" s="229"/>
      <c r="C49" s="230"/>
      <c r="D49" s="230"/>
      <c r="E49" s="230"/>
      <c r="F49" s="9"/>
      <c r="G49" s="9"/>
      <c r="H49" s="9"/>
      <c r="I49" s="9"/>
    </row>
    <row r="50" spans="1:9" ht="13.5">
      <c r="A50" s="231"/>
      <c r="B50" s="232" t="s">
        <v>207</v>
      </c>
      <c r="C50" s="282" t="s">
        <v>92</v>
      </c>
      <c r="D50" s="232" t="s">
        <v>84</v>
      </c>
      <c r="E50" s="232" t="s">
        <v>87</v>
      </c>
      <c r="F50" s="9"/>
      <c r="G50" s="9"/>
      <c r="H50" s="9"/>
      <c r="I50" s="9"/>
    </row>
    <row r="51" spans="1:9" ht="12.75">
      <c r="A51" s="94" t="s">
        <v>136</v>
      </c>
      <c r="B51" s="584">
        <v>32029</v>
      </c>
      <c r="C51" s="584">
        <v>19999</v>
      </c>
      <c r="D51" s="115">
        <v>52028</v>
      </c>
      <c r="E51" s="585">
        <v>0.23695836331672482</v>
      </c>
      <c r="F51" s="9"/>
      <c r="G51" s="9"/>
      <c r="H51" s="9"/>
      <c r="I51" s="9"/>
    </row>
    <row r="52" spans="1:9" ht="13.5">
      <c r="A52" s="94" t="s">
        <v>140</v>
      </c>
      <c r="B52" s="584">
        <v>11286</v>
      </c>
      <c r="C52" s="584">
        <v>7460</v>
      </c>
      <c r="D52" s="115">
        <v>18746</v>
      </c>
      <c r="E52" s="585">
        <v>0.08537751746627438</v>
      </c>
      <c r="F52" s="9"/>
      <c r="G52" s="9"/>
      <c r="H52" s="9"/>
      <c r="I52" s="9"/>
    </row>
    <row r="53" spans="1:9" ht="12.75">
      <c r="A53" s="24" t="s">
        <v>137</v>
      </c>
      <c r="B53" s="586">
        <v>43315</v>
      </c>
      <c r="C53" s="586">
        <v>27459</v>
      </c>
      <c r="D53" s="283">
        <v>70774</v>
      </c>
      <c r="E53" s="587">
        <v>0.3223358807829992</v>
      </c>
      <c r="F53" s="9"/>
      <c r="G53" s="9"/>
      <c r="H53" s="9"/>
      <c r="I53" s="9"/>
    </row>
    <row r="54" spans="1:9" ht="12.75">
      <c r="A54" s="24"/>
      <c r="B54" s="584"/>
      <c r="C54" s="584"/>
      <c r="D54" s="115"/>
      <c r="E54" s="585"/>
      <c r="F54" s="9"/>
      <c r="G54" s="9"/>
      <c r="H54" s="9"/>
      <c r="I54" s="9"/>
    </row>
    <row r="55" spans="1:9" ht="12.75">
      <c r="A55" s="94" t="s">
        <v>138</v>
      </c>
      <c r="B55" s="584">
        <v>18853</v>
      </c>
      <c r="C55" s="584">
        <v>14928</v>
      </c>
      <c r="D55" s="115">
        <v>33781</v>
      </c>
      <c r="E55" s="585">
        <v>0.15385351101718844</v>
      </c>
      <c r="F55" s="9"/>
      <c r="G55" s="9"/>
      <c r="H55" s="9"/>
      <c r="I55" s="9"/>
    </row>
    <row r="56" spans="1:9" ht="12.75">
      <c r="A56" s="94" t="s">
        <v>134</v>
      </c>
      <c r="B56" s="584">
        <v>12089</v>
      </c>
      <c r="C56" s="584">
        <v>12301</v>
      </c>
      <c r="D56" s="115">
        <v>24390</v>
      </c>
      <c r="E56" s="585">
        <v>0.11108277237823706</v>
      </c>
      <c r="F56" s="9"/>
      <c r="G56" s="9"/>
      <c r="H56" s="9"/>
      <c r="I56" s="9"/>
    </row>
    <row r="57" spans="1:9" ht="12.75">
      <c r="A57" s="94" t="s">
        <v>139</v>
      </c>
      <c r="B57" s="584">
        <v>30491</v>
      </c>
      <c r="C57" s="584">
        <v>24380</v>
      </c>
      <c r="D57" s="115">
        <v>54871</v>
      </c>
      <c r="E57" s="585">
        <v>0.24990663399615606</v>
      </c>
      <c r="F57" s="9"/>
      <c r="G57" s="9"/>
      <c r="H57" s="9"/>
      <c r="I57" s="9"/>
    </row>
    <row r="58" spans="1:9" ht="14.25" customHeight="1">
      <c r="A58" s="94" t="s">
        <v>135</v>
      </c>
      <c r="B58" s="584">
        <v>16239</v>
      </c>
      <c r="C58" s="584">
        <v>12384</v>
      </c>
      <c r="D58" s="115">
        <v>28623</v>
      </c>
      <c r="E58" s="585">
        <v>0.13036171356220908</v>
      </c>
      <c r="F58" s="9"/>
      <c r="G58" s="9"/>
      <c r="H58" s="9"/>
      <c r="I58" s="9"/>
    </row>
    <row r="59" spans="1:9" ht="14.25" thickBot="1">
      <c r="A59" s="95" t="s">
        <v>141</v>
      </c>
      <c r="B59" s="588">
        <v>3480</v>
      </c>
      <c r="C59" s="588">
        <v>3647</v>
      </c>
      <c r="D59" s="121">
        <v>7127</v>
      </c>
      <c r="E59" s="589">
        <v>0.03245948826321015</v>
      </c>
      <c r="F59" s="9"/>
      <c r="G59" s="9"/>
      <c r="H59" s="9"/>
      <c r="I59" s="9"/>
    </row>
    <row r="60" spans="1:9" ht="12.75">
      <c r="A60" s="235" t="s">
        <v>301</v>
      </c>
      <c r="B60" s="284">
        <v>124467</v>
      </c>
      <c r="C60" s="284">
        <v>95099</v>
      </c>
      <c r="D60" s="284">
        <v>219566</v>
      </c>
      <c r="E60" s="285"/>
      <c r="F60" s="9"/>
      <c r="G60" s="9"/>
      <c r="H60" s="9"/>
      <c r="I60" s="9"/>
    </row>
    <row r="61" spans="1:9" ht="13.5">
      <c r="A61" s="238" t="s">
        <v>33</v>
      </c>
      <c r="B61" s="286">
        <v>2823</v>
      </c>
      <c r="C61" s="286">
        <v>29608</v>
      </c>
      <c r="D61" s="286">
        <v>32431</v>
      </c>
      <c r="E61" s="287"/>
      <c r="F61" s="9"/>
      <c r="G61" s="9"/>
      <c r="H61" s="9"/>
      <c r="I61" s="9"/>
    </row>
    <row r="62" spans="1:9" ht="12.75">
      <c r="A62" s="238"/>
      <c r="B62" s="286"/>
      <c r="C62" s="286"/>
      <c r="D62" s="286"/>
      <c r="E62" s="287"/>
      <c r="F62" s="9"/>
      <c r="G62" s="9"/>
      <c r="H62" s="9"/>
      <c r="I62" s="9"/>
    </row>
    <row r="63" spans="1:9" ht="13.5" thickBot="1">
      <c r="A63" s="228" t="s">
        <v>82</v>
      </c>
      <c r="B63" s="288"/>
      <c r="C63" s="230"/>
      <c r="D63" s="230"/>
      <c r="E63" s="230"/>
      <c r="F63" s="9"/>
      <c r="G63" s="9"/>
      <c r="H63" s="9"/>
      <c r="I63" s="9"/>
    </row>
    <row r="64" spans="1:9" ht="13.5">
      <c r="A64" s="231"/>
      <c r="B64" s="232" t="s">
        <v>207</v>
      </c>
      <c r="C64" s="282" t="s">
        <v>92</v>
      </c>
      <c r="D64" s="232" t="s">
        <v>84</v>
      </c>
      <c r="E64" s="232" t="s">
        <v>87</v>
      </c>
      <c r="F64" s="9"/>
      <c r="G64" s="9"/>
      <c r="H64" s="9"/>
      <c r="I64" s="9"/>
    </row>
    <row r="65" spans="1:9" ht="12.75">
      <c r="A65" s="170" t="s">
        <v>136</v>
      </c>
      <c r="B65" s="584">
        <v>35096</v>
      </c>
      <c r="C65" s="584">
        <v>18910</v>
      </c>
      <c r="D65" s="115">
        <v>54006</v>
      </c>
      <c r="E65" s="585">
        <v>0.23008789233082963</v>
      </c>
      <c r="F65" s="9"/>
      <c r="G65" s="9"/>
      <c r="H65" s="9"/>
      <c r="I65" s="9"/>
    </row>
    <row r="66" spans="1:9" ht="13.5">
      <c r="A66" s="170" t="s">
        <v>140</v>
      </c>
      <c r="B66" s="584">
        <v>13093</v>
      </c>
      <c r="C66" s="584">
        <v>7656</v>
      </c>
      <c r="D66" s="115">
        <v>20749</v>
      </c>
      <c r="E66" s="585">
        <v>0.08839932003800288</v>
      </c>
      <c r="F66" s="9"/>
      <c r="G66" s="9"/>
      <c r="H66" s="9"/>
      <c r="I66" s="9"/>
    </row>
    <row r="67" spans="1:9" ht="12.75">
      <c r="A67" s="168" t="s">
        <v>137</v>
      </c>
      <c r="B67" s="586">
        <v>48189</v>
      </c>
      <c r="C67" s="586">
        <v>26566</v>
      </c>
      <c r="D67" s="283">
        <v>74755</v>
      </c>
      <c r="E67" s="587">
        <v>0.3184872123688325</v>
      </c>
      <c r="F67" s="9"/>
      <c r="G67" s="9"/>
      <c r="H67" s="9"/>
      <c r="I67" s="9"/>
    </row>
    <row r="68" spans="1:9" ht="12.75">
      <c r="A68" s="168"/>
      <c r="B68" s="584"/>
      <c r="C68" s="584"/>
      <c r="D68" s="115"/>
      <c r="E68" s="585"/>
      <c r="F68" s="9"/>
      <c r="G68" s="9"/>
      <c r="H68" s="9"/>
      <c r="I68" s="9"/>
    </row>
    <row r="69" spans="1:9" ht="12.75">
      <c r="A69" s="170" t="s">
        <v>138</v>
      </c>
      <c r="B69" s="584">
        <v>21826</v>
      </c>
      <c r="C69" s="584">
        <v>16778</v>
      </c>
      <c r="D69" s="115">
        <v>38604</v>
      </c>
      <c r="E69" s="585">
        <v>0.16446900336146628</v>
      </c>
      <c r="F69" s="9"/>
      <c r="G69" s="9"/>
      <c r="H69" s="9"/>
      <c r="I69" s="9"/>
    </row>
    <row r="70" spans="1:9" ht="12.75">
      <c r="A70" s="170" t="s">
        <v>134</v>
      </c>
      <c r="B70" s="584">
        <v>12454</v>
      </c>
      <c r="C70" s="584">
        <v>12157</v>
      </c>
      <c r="D70" s="115">
        <v>24611</v>
      </c>
      <c r="E70" s="585">
        <v>0.1048530370357747</v>
      </c>
      <c r="F70" s="9"/>
      <c r="G70" s="9"/>
      <c r="H70" s="9"/>
      <c r="I70" s="9"/>
    </row>
    <row r="71" spans="1:9" ht="12.75">
      <c r="A71" s="170" t="s">
        <v>139</v>
      </c>
      <c r="B71" s="584">
        <v>34481</v>
      </c>
      <c r="C71" s="584">
        <v>22215</v>
      </c>
      <c r="D71" s="115">
        <v>56696</v>
      </c>
      <c r="E71" s="585">
        <v>0.24154840468815902</v>
      </c>
      <c r="F71" s="9"/>
      <c r="G71" s="9"/>
      <c r="H71" s="9"/>
      <c r="I71" s="9"/>
    </row>
    <row r="72" spans="1:9" ht="15.75" customHeight="1">
      <c r="A72" s="170" t="s">
        <v>135</v>
      </c>
      <c r="B72" s="584">
        <v>17926</v>
      </c>
      <c r="C72" s="584">
        <v>11730</v>
      </c>
      <c r="D72" s="115">
        <v>29656</v>
      </c>
      <c r="E72" s="585">
        <v>0.126346823222662</v>
      </c>
      <c r="F72" s="9"/>
      <c r="G72" s="9"/>
      <c r="H72" s="9"/>
      <c r="I72" s="9"/>
    </row>
    <row r="73" spans="1:9" ht="14.25" thickBot="1">
      <c r="A73" s="171" t="s">
        <v>141</v>
      </c>
      <c r="B73" s="588">
        <v>4068</v>
      </c>
      <c r="C73" s="588">
        <v>6329</v>
      </c>
      <c r="D73" s="121">
        <v>10397</v>
      </c>
      <c r="E73" s="589">
        <v>0.0442955193231055</v>
      </c>
      <c r="F73" s="9"/>
      <c r="G73" s="9"/>
      <c r="H73" s="9"/>
      <c r="I73" s="9"/>
    </row>
    <row r="74" spans="1:9" ht="12.75">
      <c r="A74" s="289" t="s">
        <v>301</v>
      </c>
      <c r="B74" s="284">
        <v>138944</v>
      </c>
      <c r="C74" s="284">
        <v>95775</v>
      </c>
      <c r="D74" s="284">
        <v>234719</v>
      </c>
      <c r="E74" s="285"/>
      <c r="F74" s="9"/>
      <c r="G74" s="9"/>
      <c r="H74" s="9"/>
      <c r="I74" s="9"/>
    </row>
    <row r="75" spans="1:9" ht="13.5">
      <c r="A75" s="238" t="s">
        <v>33</v>
      </c>
      <c r="B75" s="286">
        <v>4142</v>
      </c>
      <c r="C75" s="286">
        <v>25927</v>
      </c>
      <c r="D75" s="286">
        <v>30069</v>
      </c>
      <c r="E75" s="287"/>
      <c r="F75" s="9"/>
      <c r="G75" s="9"/>
      <c r="H75" s="9"/>
      <c r="I75" s="9"/>
    </row>
    <row r="76" spans="1:9" ht="12.75">
      <c r="A76" s="238"/>
      <c r="B76" s="290"/>
      <c r="C76" s="290"/>
      <c r="D76" s="290"/>
      <c r="E76" s="291"/>
      <c r="F76" s="9"/>
      <c r="G76" s="9"/>
      <c r="H76" s="9"/>
      <c r="I76" s="9"/>
    </row>
    <row r="77" spans="1:9" ht="13.5" thickBot="1">
      <c r="A77" s="228" t="s">
        <v>93</v>
      </c>
      <c r="B77" s="288"/>
      <c r="C77" s="230"/>
      <c r="D77" s="230"/>
      <c r="E77" s="230"/>
      <c r="F77" s="9"/>
      <c r="G77" s="9"/>
      <c r="H77" s="9"/>
      <c r="I77" s="9"/>
    </row>
    <row r="78" spans="1:9" ht="13.5">
      <c r="A78" s="231"/>
      <c r="B78" s="232" t="s">
        <v>207</v>
      </c>
      <c r="C78" s="282" t="s">
        <v>92</v>
      </c>
      <c r="D78" s="232" t="s">
        <v>84</v>
      </c>
      <c r="E78" s="232" t="s">
        <v>87</v>
      </c>
      <c r="F78" s="9"/>
      <c r="G78" s="9"/>
      <c r="H78" s="9"/>
      <c r="I78" s="9"/>
    </row>
    <row r="79" spans="1:9" ht="12.75">
      <c r="A79" s="170" t="s">
        <v>136</v>
      </c>
      <c r="B79" s="584">
        <v>30969</v>
      </c>
      <c r="C79" s="584">
        <v>20612</v>
      </c>
      <c r="D79" s="115">
        <v>51581</v>
      </c>
      <c r="E79" s="585">
        <v>0.21410011622115224</v>
      </c>
      <c r="F79" s="9"/>
      <c r="G79" s="9"/>
      <c r="H79" s="9"/>
      <c r="I79" s="9"/>
    </row>
    <row r="80" spans="1:9" ht="13.5">
      <c r="A80" s="170" t="s">
        <v>140</v>
      </c>
      <c r="B80" s="584">
        <v>13282</v>
      </c>
      <c r="C80" s="584">
        <v>8344</v>
      </c>
      <c r="D80" s="115">
        <v>21626</v>
      </c>
      <c r="E80" s="585">
        <v>0.08976423709115058</v>
      </c>
      <c r="F80" s="9"/>
      <c r="G80" s="9"/>
      <c r="H80" s="9"/>
      <c r="I80" s="9"/>
    </row>
    <row r="81" spans="1:9" ht="12.75">
      <c r="A81" s="168" t="s">
        <v>137</v>
      </c>
      <c r="B81" s="586">
        <v>44251</v>
      </c>
      <c r="C81" s="586">
        <v>28956</v>
      </c>
      <c r="D81" s="283">
        <v>73207</v>
      </c>
      <c r="E81" s="587">
        <v>0.3038643533123028</v>
      </c>
      <c r="F81" s="9"/>
      <c r="G81" s="9"/>
      <c r="H81" s="9"/>
      <c r="I81" s="9"/>
    </row>
    <row r="82" spans="1:9" ht="12.75">
      <c r="A82" s="168"/>
      <c r="B82" s="584"/>
      <c r="C82" s="584"/>
      <c r="D82" s="115"/>
      <c r="E82" s="585"/>
      <c r="F82" s="9"/>
      <c r="G82" s="9"/>
      <c r="H82" s="9"/>
      <c r="I82" s="9"/>
    </row>
    <row r="83" spans="1:9" ht="12.75">
      <c r="A83" s="170" t="s">
        <v>138</v>
      </c>
      <c r="B83" s="584">
        <v>27528</v>
      </c>
      <c r="C83" s="584">
        <v>22451</v>
      </c>
      <c r="D83" s="115">
        <v>49979</v>
      </c>
      <c r="E83" s="585">
        <v>0.2074506060102939</v>
      </c>
      <c r="F83" s="9"/>
      <c r="G83" s="9"/>
      <c r="H83" s="9"/>
      <c r="I83" s="9"/>
    </row>
    <row r="84" spans="1:9" ht="12.75">
      <c r="A84" s="170" t="s">
        <v>134</v>
      </c>
      <c r="B84" s="584">
        <v>10692</v>
      </c>
      <c r="C84" s="584">
        <v>10359</v>
      </c>
      <c r="D84" s="115">
        <v>21051</v>
      </c>
      <c r="E84" s="585">
        <v>0.08737755271459406</v>
      </c>
      <c r="F84" s="9"/>
      <c r="G84" s="9"/>
      <c r="H84" s="9"/>
      <c r="I84" s="9"/>
    </row>
    <row r="85" spans="1:9" ht="12.75">
      <c r="A85" s="170" t="s">
        <v>139</v>
      </c>
      <c r="B85" s="584">
        <v>31723</v>
      </c>
      <c r="C85" s="584">
        <v>22670</v>
      </c>
      <c r="D85" s="115">
        <v>54393</v>
      </c>
      <c r="E85" s="585">
        <v>0.22577204051137306</v>
      </c>
      <c r="F85" s="9"/>
      <c r="G85" s="9"/>
      <c r="H85" s="9"/>
      <c r="I85" s="9"/>
    </row>
    <row r="86" spans="1:9" ht="13.5" customHeight="1">
      <c r="A86" s="170" t="s">
        <v>135</v>
      </c>
      <c r="B86" s="584">
        <v>16902</v>
      </c>
      <c r="C86" s="584">
        <v>11749</v>
      </c>
      <c r="D86" s="115">
        <v>28651</v>
      </c>
      <c r="E86" s="585">
        <v>0.1189232940395152</v>
      </c>
      <c r="F86" s="9"/>
      <c r="G86" s="9"/>
      <c r="H86" s="9"/>
      <c r="I86" s="9"/>
    </row>
    <row r="87" spans="1:9" ht="14.25" thickBot="1">
      <c r="A87" s="171" t="s">
        <v>141</v>
      </c>
      <c r="B87" s="588">
        <v>4019</v>
      </c>
      <c r="C87" s="588">
        <v>9620</v>
      </c>
      <c r="D87" s="121">
        <v>13639</v>
      </c>
      <c r="E87" s="589">
        <v>0.05661215341192097</v>
      </c>
      <c r="F87" s="9"/>
      <c r="G87" s="9"/>
      <c r="H87" s="9"/>
      <c r="I87" s="9"/>
    </row>
    <row r="88" spans="1:9" ht="12.75">
      <c r="A88" s="289" t="s">
        <v>301</v>
      </c>
      <c r="B88" s="284">
        <v>135115</v>
      </c>
      <c r="C88" s="284">
        <v>105805</v>
      </c>
      <c r="D88" s="284">
        <v>240920</v>
      </c>
      <c r="E88" s="285"/>
      <c r="F88" s="9"/>
      <c r="G88" s="9"/>
      <c r="H88" s="9"/>
      <c r="I88" s="9"/>
    </row>
    <row r="89" spans="1:9" ht="13.5">
      <c r="A89" s="238" t="s">
        <v>33</v>
      </c>
      <c r="B89" s="286">
        <v>2704</v>
      </c>
      <c r="C89" s="286">
        <v>16611</v>
      </c>
      <c r="D89" s="286">
        <v>19315</v>
      </c>
      <c r="E89" s="287"/>
      <c r="F89" s="9"/>
      <c r="G89" s="9"/>
      <c r="H89" s="9"/>
      <c r="I89" s="9"/>
    </row>
    <row r="90" spans="1:9" ht="12.75">
      <c r="A90" s="238"/>
      <c r="B90" s="290"/>
      <c r="C90" s="290"/>
      <c r="D90" s="292"/>
      <c r="E90" s="291"/>
      <c r="F90" s="9"/>
      <c r="G90" s="9"/>
      <c r="H90" s="9"/>
      <c r="I90" s="9"/>
    </row>
    <row r="91" spans="1:9" ht="13.5" thickBot="1">
      <c r="A91" s="228" t="s">
        <v>230</v>
      </c>
      <c r="B91" s="288"/>
      <c r="C91" s="230"/>
      <c r="D91" s="230"/>
      <c r="E91" s="230"/>
      <c r="F91" s="9"/>
      <c r="G91" s="9"/>
      <c r="H91" s="9"/>
      <c r="I91" s="9"/>
    </row>
    <row r="92" spans="1:9" ht="13.5">
      <c r="A92" s="231"/>
      <c r="B92" s="232" t="s">
        <v>207</v>
      </c>
      <c r="C92" s="282" t="s">
        <v>92</v>
      </c>
      <c r="D92" s="232" t="s">
        <v>84</v>
      </c>
      <c r="E92" s="232" t="s">
        <v>87</v>
      </c>
      <c r="F92" s="9"/>
      <c r="G92" s="9"/>
      <c r="H92" s="9"/>
      <c r="I92" s="9"/>
    </row>
    <row r="93" spans="1:9" ht="12.75">
      <c r="A93" s="170" t="s">
        <v>136</v>
      </c>
      <c r="B93" s="590">
        <v>33200</v>
      </c>
      <c r="C93" s="590">
        <v>19384</v>
      </c>
      <c r="D93" s="292">
        <v>52584</v>
      </c>
      <c r="E93" s="591">
        <v>0.21028805432361422</v>
      </c>
      <c r="F93" s="9"/>
      <c r="G93" s="9"/>
      <c r="H93" s="9"/>
      <c r="I93" s="9"/>
    </row>
    <row r="94" spans="1:9" ht="13.5">
      <c r="A94" s="170" t="s">
        <v>140</v>
      </c>
      <c r="B94" s="590">
        <v>15528</v>
      </c>
      <c r="C94" s="590">
        <v>8861</v>
      </c>
      <c r="D94" s="292">
        <v>24389</v>
      </c>
      <c r="E94" s="591">
        <v>0.0975337623021951</v>
      </c>
      <c r="F94" s="9"/>
      <c r="G94" s="9"/>
      <c r="H94" s="9"/>
      <c r="I94" s="9"/>
    </row>
    <row r="95" spans="1:9" ht="12.75">
      <c r="A95" s="168" t="s">
        <v>137</v>
      </c>
      <c r="B95" s="592">
        <v>48728</v>
      </c>
      <c r="C95" s="592">
        <v>28245</v>
      </c>
      <c r="D95" s="293">
        <v>76973</v>
      </c>
      <c r="E95" s="593">
        <v>0.3078218166258093</v>
      </c>
      <c r="F95" s="9"/>
      <c r="G95" s="9"/>
      <c r="H95" s="9"/>
      <c r="I95" s="9"/>
    </row>
    <row r="96" spans="1:9" ht="12.75">
      <c r="A96" s="168"/>
      <c r="B96" s="590"/>
      <c r="C96" s="590"/>
      <c r="D96" s="292"/>
      <c r="E96" s="591"/>
      <c r="F96" s="9"/>
      <c r="G96" s="9"/>
      <c r="H96" s="9"/>
      <c r="I96" s="9"/>
    </row>
    <row r="97" spans="1:9" ht="12.75">
      <c r="A97" s="170" t="s">
        <v>138</v>
      </c>
      <c r="B97" s="590">
        <v>30711</v>
      </c>
      <c r="C97" s="590">
        <v>22303</v>
      </c>
      <c r="D97" s="292">
        <v>53014</v>
      </c>
      <c r="E97" s="591">
        <v>0.21200766225300632</v>
      </c>
      <c r="F97" s="9"/>
      <c r="G97" s="9"/>
      <c r="H97" s="9"/>
      <c r="I97" s="9"/>
    </row>
    <row r="98" spans="1:9" ht="12.75">
      <c r="A98" s="170" t="s">
        <v>134</v>
      </c>
      <c r="B98" s="590">
        <v>11276</v>
      </c>
      <c r="C98" s="590">
        <v>9537</v>
      </c>
      <c r="D98" s="292">
        <v>20813</v>
      </c>
      <c r="E98" s="591">
        <v>0.08323302287078546</v>
      </c>
      <c r="F98" s="9"/>
      <c r="G98" s="9"/>
      <c r="H98" s="9"/>
      <c r="I98" s="9"/>
    </row>
    <row r="99" spans="1:9" ht="12.75">
      <c r="A99" s="170" t="s">
        <v>139</v>
      </c>
      <c r="B99" s="590">
        <v>33120</v>
      </c>
      <c r="C99" s="590">
        <v>21692</v>
      </c>
      <c r="D99" s="292">
        <v>54812</v>
      </c>
      <c r="E99" s="591">
        <v>0.21919802285079001</v>
      </c>
      <c r="F99" s="9"/>
      <c r="G99" s="9"/>
      <c r="H99" s="9"/>
      <c r="I99" s="9"/>
    </row>
    <row r="100" spans="1:9" ht="15.75" customHeight="1">
      <c r="A100" s="170" t="s">
        <v>135</v>
      </c>
      <c r="B100" s="590">
        <v>18339</v>
      </c>
      <c r="C100" s="590">
        <v>11673</v>
      </c>
      <c r="D100" s="292">
        <v>30012</v>
      </c>
      <c r="E100" s="591">
        <v>0.12002063529515271</v>
      </c>
      <c r="F100" s="9"/>
      <c r="G100" s="9"/>
      <c r="H100" s="9"/>
      <c r="I100" s="9"/>
    </row>
    <row r="101" spans="1:9" ht="14.25" thickBot="1">
      <c r="A101" s="171" t="s">
        <v>141</v>
      </c>
      <c r="B101" s="594">
        <v>5190</v>
      </c>
      <c r="C101" s="594">
        <v>9243</v>
      </c>
      <c r="D101" s="294">
        <v>14433</v>
      </c>
      <c r="E101" s="595">
        <v>0.05771884010445619</v>
      </c>
      <c r="F101" s="9"/>
      <c r="G101" s="9"/>
      <c r="H101" s="9"/>
      <c r="I101" s="9"/>
    </row>
    <row r="102" spans="1:9" ht="12.75">
      <c r="A102" s="289" t="s">
        <v>301</v>
      </c>
      <c r="B102" s="295">
        <v>147364</v>
      </c>
      <c r="C102" s="295">
        <v>102693</v>
      </c>
      <c r="D102" s="295">
        <v>250057</v>
      </c>
      <c r="E102" s="296"/>
      <c r="F102" s="9"/>
      <c r="G102" s="9"/>
      <c r="H102" s="9"/>
      <c r="I102" s="9"/>
    </row>
    <row r="103" spans="1:9" ht="13.5">
      <c r="A103" s="238" t="s">
        <v>33</v>
      </c>
      <c r="B103" s="290">
        <v>3925</v>
      </c>
      <c r="C103" s="290">
        <v>15205</v>
      </c>
      <c r="D103" s="290">
        <v>19130</v>
      </c>
      <c r="E103" s="291"/>
      <c r="F103" s="9"/>
      <c r="G103" s="9"/>
      <c r="H103" s="9"/>
      <c r="I103" s="9"/>
    </row>
    <row r="104" spans="1:9" ht="12.75">
      <c r="A104" s="238"/>
      <c r="B104" s="290"/>
      <c r="C104" s="290"/>
      <c r="D104" s="292"/>
      <c r="E104" s="291"/>
      <c r="F104" s="9"/>
      <c r="G104" s="9"/>
      <c r="H104" s="9"/>
      <c r="I104" s="9"/>
    </row>
    <row r="105" spans="1:9" ht="14.25" thickBot="1">
      <c r="A105" s="228" t="s">
        <v>115</v>
      </c>
      <c r="B105" s="288"/>
      <c r="C105" s="230"/>
      <c r="D105" s="230"/>
      <c r="E105" s="230"/>
      <c r="F105" s="9"/>
      <c r="G105" s="9"/>
      <c r="H105" s="9"/>
      <c r="I105" s="9"/>
    </row>
    <row r="106" spans="1:9" ht="13.5">
      <c r="A106" s="231"/>
      <c r="B106" s="232" t="s">
        <v>207</v>
      </c>
      <c r="C106" s="282" t="s">
        <v>32</v>
      </c>
      <c r="D106" s="232" t="s">
        <v>211</v>
      </c>
      <c r="E106" s="232" t="s">
        <v>305</v>
      </c>
      <c r="F106" s="9"/>
      <c r="G106" s="9"/>
      <c r="H106" s="9"/>
      <c r="I106" s="9"/>
    </row>
    <row r="107" spans="1:9" ht="12.75">
      <c r="A107" s="170" t="s">
        <v>136</v>
      </c>
      <c r="B107" s="590">
        <v>33379</v>
      </c>
      <c r="C107" s="590">
        <v>20812</v>
      </c>
      <c r="D107" s="292">
        <v>54191</v>
      </c>
      <c r="E107" s="591">
        <v>0.204</v>
      </c>
      <c r="F107" s="9"/>
      <c r="G107" s="9"/>
      <c r="H107" s="9"/>
      <c r="I107" s="9"/>
    </row>
    <row r="108" spans="1:9" ht="13.5">
      <c r="A108" s="170" t="s">
        <v>140</v>
      </c>
      <c r="B108" s="590">
        <v>16650</v>
      </c>
      <c r="C108" s="590">
        <v>10196</v>
      </c>
      <c r="D108" s="292">
        <v>26846</v>
      </c>
      <c r="E108" s="591">
        <v>0.101</v>
      </c>
      <c r="F108" s="9"/>
      <c r="G108" s="9"/>
      <c r="H108" s="9"/>
      <c r="I108" s="9"/>
    </row>
    <row r="109" spans="1:9" ht="12.75">
      <c r="A109" s="168" t="s">
        <v>137</v>
      </c>
      <c r="B109" s="592">
        <v>50029</v>
      </c>
      <c r="C109" s="592">
        <v>31008</v>
      </c>
      <c r="D109" s="293">
        <v>81037</v>
      </c>
      <c r="E109" s="593">
        <v>0.305</v>
      </c>
      <c r="F109" s="9"/>
      <c r="G109" s="9"/>
      <c r="H109" s="9"/>
      <c r="I109" s="9"/>
    </row>
    <row r="110" spans="1:9" ht="12.75">
      <c r="A110" s="168"/>
      <c r="B110" s="590"/>
      <c r="C110" s="590"/>
      <c r="D110" s="292"/>
      <c r="E110" s="591"/>
      <c r="F110" s="9"/>
      <c r="G110" s="10"/>
      <c r="H110" s="10"/>
      <c r="I110" s="10"/>
    </row>
    <row r="111" spans="1:9" ht="12.75">
      <c r="A111" s="170" t="s">
        <v>138</v>
      </c>
      <c r="B111" s="590">
        <v>34053</v>
      </c>
      <c r="C111" s="590">
        <v>25126</v>
      </c>
      <c r="D111" s="292">
        <v>59179</v>
      </c>
      <c r="E111" s="591">
        <v>0.222</v>
      </c>
      <c r="F111" s="9"/>
      <c r="G111" s="10"/>
      <c r="H111" s="10"/>
      <c r="I111" s="10"/>
    </row>
    <row r="112" spans="1:9" ht="12.75">
      <c r="A112" s="170" t="s">
        <v>134</v>
      </c>
      <c r="B112" s="590">
        <v>11186</v>
      </c>
      <c r="C112" s="590">
        <v>10658</v>
      </c>
      <c r="D112" s="292">
        <v>21844</v>
      </c>
      <c r="E112" s="591">
        <v>0.082</v>
      </c>
      <c r="F112" s="9"/>
      <c r="G112" s="9"/>
      <c r="H112" s="9"/>
      <c r="I112" s="9"/>
    </row>
    <row r="113" spans="1:9" ht="12.75">
      <c r="A113" s="170" t="s">
        <v>139</v>
      </c>
      <c r="B113" s="590">
        <v>31897</v>
      </c>
      <c r="C113" s="590">
        <v>22006</v>
      </c>
      <c r="D113" s="292">
        <v>53903</v>
      </c>
      <c r="E113" s="591">
        <v>0.203</v>
      </c>
      <c r="F113" s="9"/>
      <c r="G113" s="9"/>
      <c r="H113" s="9"/>
      <c r="I113" s="9"/>
    </row>
    <row r="114" spans="1:9" ht="15" customHeight="1">
      <c r="A114" s="170" t="s">
        <v>135</v>
      </c>
      <c r="B114" s="590">
        <v>19749</v>
      </c>
      <c r="C114" s="590">
        <v>13372</v>
      </c>
      <c r="D114" s="292">
        <v>33121</v>
      </c>
      <c r="E114" s="591">
        <v>0.124</v>
      </c>
      <c r="F114" s="9"/>
      <c r="G114" s="9"/>
      <c r="H114" s="9"/>
      <c r="I114" s="9"/>
    </row>
    <row r="115" spans="1:9" ht="14.25" thickBot="1">
      <c r="A115" s="171" t="s">
        <v>141</v>
      </c>
      <c r="B115" s="594">
        <v>6009</v>
      </c>
      <c r="C115" s="594">
        <v>10974</v>
      </c>
      <c r="D115" s="294">
        <v>16983</v>
      </c>
      <c r="E115" s="595">
        <v>0.064</v>
      </c>
      <c r="F115" s="9"/>
      <c r="G115" s="9"/>
      <c r="H115" s="9"/>
      <c r="I115" s="9"/>
    </row>
    <row r="116" spans="1:9" ht="12.75">
      <c r="A116" s="289" t="s">
        <v>301</v>
      </c>
      <c r="B116" s="295">
        <v>152923</v>
      </c>
      <c r="C116" s="295">
        <v>113143</v>
      </c>
      <c r="D116" s="295">
        <v>266066</v>
      </c>
      <c r="E116" s="296"/>
      <c r="F116" s="9"/>
      <c r="G116" s="9"/>
      <c r="H116" s="9"/>
      <c r="I116" s="9"/>
    </row>
    <row r="117" spans="1:9" ht="13.5">
      <c r="A117" s="91" t="s">
        <v>34</v>
      </c>
      <c r="B117" s="290">
        <v>3690</v>
      </c>
      <c r="C117" s="290">
        <v>17227</v>
      </c>
      <c r="D117" s="290">
        <v>20917</v>
      </c>
      <c r="E117" s="291"/>
      <c r="F117" s="9"/>
      <c r="G117" s="9"/>
      <c r="H117" s="9"/>
      <c r="I117" s="9"/>
    </row>
    <row r="118" spans="1:9" ht="12.75">
      <c r="A118" s="273"/>
      <c r="B118" s="821">
        <f>B109/B116</f>
        <v>0.3271515730138697</v>
      </c>
      <c r="C118" s="821">
        <f>C109/C116</f>
        <v>0.27406026002492423</v>
      </c>
      <c r="D118" s="273"/>
      <c r="E118" s="273"/>
      <c r="F118" s="9"/>
      <c r="G118" s="9"/>
      <c r="H118" s="9"/>
      <c r="I118" s="9"/>
    </row>
    <row r="119" spans="1:9" ht="12.75">
      <c r="A119" s="273"/>
      <c r="B119" s="821"/>
      <c r="C119" s="821"/>
      <c r="D119" s="273"/>
      <c r="E119" s="273"/>
      <c r="F119" s="9"/>
      <c r="G119" s="9"/>
      <c r="H119" s="9"/>
      <c r="I119" s="9"/>
    </row>
    <row r="120" spans="1:9" ht="13.5" thickBot="1">
      <c r="A120" s="228" t="s">
        <v>276</v>
      </c>
      <c r="B120" s="288"/>
      <c r="C120" s="230"/>
      <c r="D120" s="230"/>
      <c r="E120" s="230"/>
      <c r="F120" s="9"/>
      <c r="G120" s="9"/>
      <c r="H120" s="9"/>
      <c r="I120" s="9"/>
    </row>
    <row r="121" spans="1:9" ht="13.5">
      <c r="A121" s="256"/>
      <c r="B121" s="232" t="s">
        <v>207</v>
      </c>
      <c r="C121" s="282" t="s">
        <v>123</v>
      </c>
      <c r="D121" s="232" t="s">
        <v>110</v>
      </c>
      <c r="E121" s="232" t="s">
        <v>89</v>
      </c>
      <c r="F121" s="9"/>
      <c r="G121" s="9"/>
      <c r="H121" s="9"/>
      <c r="I121" s="9"/>
    </row>
    <row r="122" spans="1:9" ht="12.75">
      <c r="A122" s="170" t="s">
        <v>136</v>
      </c>
      <c r="B122" s="590">
        <v>26096</v>
      </c>
      <c r="C122" s="590">
        <v>18726</v>
      </c>
      <c r="D122" s="292">
        <v>44822</v>
      </c>
      <c r="E122" s="591">
        <v>0.192</v>
      </c>
      <c r="F122" s="9"/>
      <c r="G122" s="9"/>
      <c r="H122" s="9"/>
      <c r="I122" s="9"/>
    </row>
    <row r="123" spans="1:9" ht="13.5">
      <c r="A123" s="170" t="s">
        <v>140</v>
      </c>
      <c r="B123" s="590">
        <v>13326</v>
      </c>
      <c r="C123" s="590">
        <v>9889</v>
      </c>
      <c r="D123" s="292">
        <v>23215</v>
      </c>
      <c r="E123" s="591">
        <v>0.099</v>
      </c>
      <c r="F123" s="9"/>
      <c r="G123" s="9"/>
      <c r="H123" s="9"/>
      <c r="I123" s="9"/>
    </row>
    <row r="124" spans="1:9" ht="12.75">
      <c r="A124" s="168" t="s">
        <v>137</v>
      </c>
      <c r="B124" s="592">
        <v>39422</v>
      </c>
      <c r="C124" s="592">
        <v>28615</v>
      </c>
      <c r="D124" s="293">
        <v>68037</v>
      </c>
      <c r="E124" s="593">
        <v>0.29100000000000004</v>
      </c>
      <c r="F124" s="9"/>
      <c r="G124" s="172"/>
      <c r="H124" s="172"/>
      <c r="I124" s="172"/>
    </row>
    <row r="125" spans="1:9" ht="12.75">
      <c r="A125" s="168"/>
      <c r="B125" s="590"/>
      <c r="C125" s="590"/>
      <c r="D125" s="292"/>
      <c r="E125" s="591"/>
      <c r="F125" s="9"/>
      <c r="G125" s="172"/>
      <c r="H125" s="172"/>
      <c r="I125" s="172"/>
    </row>
    <row r="126" spans="1:9" ht="12.75">
      <c r="A126" s="170" t="s">
        <v>138</v>
      </c>
      <c r="B126" s="590">
        <v>29633</v>
      </c>
      <c r="C126" s="590">
        <v>24905</v>
      </c>
      <c r="D126" s="292">
        <v>54538</v>
      </c>
      <c r="E126" s="591">
        <v>0.234</v>
      </c>
      <c r="F126" s="9"/>
      <c r="G126" s="172"/>
      <c r="H126" s="172"/>
      <c r="I126" s="172"/>
    </row>
    <row r="127" spans="1:9" ht="12.75">
      <c r="A127" s="170" t="s">
        <v>134</v>
      </c>
      <c r="B127" s="590">
        <v>9528</v>
      </c>
      <c r="C127" s="590">
        <v>9932</v>
      </c>
      <c r="D127" s="292">
        <v>19460</v>
      </c>
      <c r="E127" s="591">
        <v>0.083</v>
      </c>
      <c r="F127" s="9"/>
      <c r="G127" s="172"/>
      <c r="H127" s="172"/>
      <c r="I127" s="172"/>
    </row>
    <row r="128" spans="1:9" ht="12.75">
      <c r="A128" s="170" t="s">
        <v>139</v>
      </c>
      <c r="B128" s="590">
        <v>25016</v>
      </c>
      <c r="C128" s="590">
        <v>20266</v>
      </c>
      <c r="D128" s="292">
        <v>45282</v>
      </c>
      <c r="E128" s="591">
        <v>0.194</v>
      </c>
      <c r="F128" s="9"/>
      <c r="G128" s="172"/>
      <c r="H128" s="172"/>
      <c r="I128" s="172"/>
    </row>
    <row r="129" spans="1:9" ht="15.75" customHeight="1">
      <c r="A129" s="170" t="s">
        <v>135</v>
      </c>
      <c r="B129" s="590">
        <v>17275</v>
      </c>
      <c r="C129" s="590">
        <v>12959</v>
      </c>
      <c r="D129" s="292">
        <v>30234</v>
      </c>
      <c r="E129" s="591">
        <v>0.13</v>
      </c>
      <c r="F129" s="9"/>
      <c r="G129" s="172"/>
      <c r="H129" s="172"/>
      <c r="I129" s="172"/>
    </row>
    <row r="130" spans="1:9" ht="14.25" thickBot="1">
      <c r="A130" s="171" t="s">
        <v>141</v>
      </c>
      <c r="B130" s="594">
        <v>5602</v>
      </c>
      <c r="C130" s="594">
        <v>10182</v>
      </c>
      <c r="D130" s="294">
        <v>15784</v>
      </c>
      <c r="E130" s="595">
        <v>0.068</v>
      </c>
      <c r="F130" s="9"/>
      <c r="G130" s="172"/>
      <c r="H130" s="172"/>
      <c r="I130" s="172"/>
    </row>
    <row r="131" spans="1:9" ht="12.75">
      <c r="A131" s="289" t="s">
        <v>301</v>
      </c>
      <c r="B131" s="295">
        <v>126476</v>
      </c>
      <c r="C131" s="295">
        <v>106858</v>
      </c>
      <c r="D131" s="295">
        <v>233334</v>
      </c>
      <c r="E131" s="296"/>
      <c r="F131" s="9"/>
      <c r="G131" s="172"/>
      <c r="H131" s="172"/>
      <c r="I131" s="172"/>
    </row>
    <row r="132" spans="1:9" ht="13.5">
      <c r="A132" s="91" t="s">
        <v>34</v>
      </c>
      <c r="B132" s="290">
        <v>3014</v>
      </c>
      <c r="C132" s="290">
        <v>23423</v>
      </c>
      <c r="D132" s="290">
        <v>26437</v>
      </c>
      <c r="E132" s="291"/>
      <c r="F132" s="9"/>
      <c r="G132" s="172"/>
      <c r="H132" s="172"/>
      <c r="I132" s="172"/>
    </row>
    <row r="133" spans="1:9" ht="12.75">
      <c r="A133" s="32"/>
      <c r="B133" s="821">
        <f>B124/B131</f>
        <v>0.31169549954141496</v>
      </c>
      <c r="C133" s="821">
        <f>C124/C131</f>
        <v>0.26778528514477157</v>
      </c>
      <c r="D133" s="23"/>
      <c r="E133" s="23"/>
      <c r="F133" s="9"/>
      <c r="G133" s="172"/>
      <c r="H133" s="172"/>
      <c r="I133" s="172"/>
    </row>
    <row r="134" spans="1:9" ht="12.75">
      <c r="A134" s="32" t="s">
        <v>248</v>
      </c>
      <c r="B134" s="10"/>
      <c r="C134" s="10"/>
      <c r="D134" s="10"/>
      <c r="E134" s="10"/>
      <c r="F134" s="10"/>
      <c r="G134" s="172"/>
      <c r="H134" s="172"/>
      <c r="I134" s="172"/>
    </row>
    <row r="135" spans="1:10" ht="12.75">
      <c r="A135" s="680" t="s">
        <v>28</v>
      </c>
      <c r="B135" s="681"/>
      <c r="C135" s="681"/>
      <c r="D135" s="681"/>
      <c r="E135" s="681"/>
      <c r="F135" s="681"/>
      <c r="G135" s="681"/>
      <c r="H135" s="681"/>
      <c r="I135" s="681"/>
      <c r="J135" s="681"/>
    </row>
    <row r="136" spans="1:10" ht="12.75">
      <c r="A136" s="680" t="s">
        <v>31</v>
      </c>
      <c r="B136" s="681"/>
      <c r="C136" s="681"/>
      <c r="D136" s="681"/>
      <c r="E136" s="681"/>
      <c r="F136" s="681"/>
      <c r="G136" s="681"/>
      <c r="H136" s="681"/>
      <c r="I136" s="681"/>
      <c r="J136" s="681"/>
    </row>
    <row r="137" spans="1:10" ht="12.75">
      <c r="A137" s="90" t="s">
        <v>1150</v>
      </c>
      <c r="B137" s="681"/>
      <c r="C137" s="681"/>
      <c r="D137" s="681"/>
      <c r="E137" s="681"/>
      <c r="F137" s="681"/>
      <c r="G137" s="681"/>
      <c r="H137" s="681"/>
      <c r="I137" s="681"/>
      <c r="J137" s="681"/>
    </row>
    <row r="138" spans="1:10" ht="12.75">
      <c r="A138" s="407" t="s">
        <v>493</v>
      </c>
      <c r="B138" s="681"/>
      <c r="C138" s="681"/>
      <c r="D138" s="681"/>
      <c r="E138" s="681"/>
      <c r="F138" s="681"/>
      <c r="G138" s="681"/>
      <c r="H138" s="681"/>
      <c r="I138" s="681"/>
      <c r="J138" s="681"/>
    </row>
    <row r="139" spans="1:10" ht="12.75">
      <c r="A139" s="90" t="s">
        <v>27</v>
      </c>
      <c r="B139" s="681"/>
      <c r="C139" s="681"/>
      <c r="D139" s="681"/>
      <c r="E139" s="681"/>
      <c r="F139" s="681"/>
      <c r="G139" s="681"/>
      <c r="H139" s="681"/>
      <c r="I139" s="681"/>
      <c r="J139" s="681"/>
    </row>
    <row r="140" spans="1:10" ht="12.75">
      <c r="A140" s="673" t="s">
        <v>483</v>
      </c>
      <c r="B140" s="681"/>
      <c r="C140" s="681"/>
      <c r="D140" s="681"/>
      <c r="E140" s="681"/>
      <c r="F140" s="681"/>
      <c r="G140" s="681"/>
      <c r="H140" s="681"/>
      <c r="I140" s="681"/>
      <c r="J140" s="681"/>
    </row>
    <row r="141" spans="1:10" ht="27" customHeight="1">
      <c r="A141" s="967" t="s">
        <v>495</v>
      </c>
      <c r="B141" s="912"/>
      <c r="C141" s="912"/>
      <c r="D141" s="912"/>
      <c r="E141" s="912"/>
      <c r="F141" s="912"/>
      <c r="G141" s="912"/>
      <c r="H141" s="912"/>
      <c r="I141" s="912"/>
      <c r="J141" s="912"/>
    </row>
    <row r="142" spans="1:10" ht="12.75">
      <c r="A142" s="679"/>
      <c r="B142" s="151"/>
      <c r="C142" s="151"/>
      <c r="D142" s="151"/>
      <c r="E142" s="151"/>
      <c r="F142" s="151"/>
      <c r="G142" s="151"/>
      <c r="H142" s="151"/>
      <c r="I142" s="151"/>
      <c r="J142" s="151"/>
    </row>
    <row r="143" ht="12.75">
      <c r="A143" s="34" t="s">
        <v>1157</v>
      </c>
    </row>
    <row r="144" ht="12.75">
      <c r="A144" s="34" t="s">
        <v>1154</v>
      </c>
    </row>
    <row r="145" ht="12.75">
      <c r="A145" s="34"/>
    </row>
    <row r="146" ht="12.75">
      <c r="A146" s="33" t="s">
        <v>270</v>
      </c>
    </row>
    <row r="147" ht="12.75">
      <c r="A147" s="33" t="s">
        <v>271</v>
      </c>
    </row>
    <row r="148" ht="12.75">
      <c r="A148" s="34" t="s">
        <v>272</v>
      </c>
    </row>
    <row r="149" ht="12.75">
      <c r="A149" s="34" t="s">
        <v>255</v>
      </c>
    </row>
  </sheetData>
  <sheetProtection/>
  <mergeCells count="6">
    <mergeCell ref="A141:J141"/>
    <mergeCell ref="B3:D3"/>
    <mergeCell ref="E3:G3"/>
    <mergeCell ref="B48:E48"/>
    <mergeCell ref="B18:D18"/>
    <mergeCell ref="E18:G1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1" r:id="rId2"/>
  <rowBreaks count="2" manualBreakCount="2">
    <brk id="62" max="9" man="1"/>
    <brk id="119" max="9" man="1"/>
  </row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J119"/>
  <sheetViews>
    <sheetView workbookViewId="0" topLeftCell="A58">
      <selection activeCell="B98" sqref="B98"/>
    </sheetView>
  </sheetViews>
  <sheetFormatPr defaultColWidth="9.00390625" defaultRowHeight="12.75"/>
  <cols>
    <col min="1" max="1" width="26.25390625" style="500" customWidth="1"/>
    <col min="2" max="7" width="9.75390625" style="500" customWidth="1"/>
    <col min="8" max="8" width="11.875" style="500" customWidth="1"/>
    <col min="9" max="9" width="10.50390625" style="500" customWidth="1"/>
    <col min="10" max="16384" width="9.00390625" style="540" customWidth="1"/>
  </cols>
  <sheetData>
    <row r="1" ht="18.75">
      <c r="A1" s="683" t="s">
        <v>497</v>
      </c>
    </row>
    <row r="2" ht="12.75">
      <c r="A2" s="505"/>
    </row>
    <row r="3" spans="1:9" ht="12.75">
      <c r="A3" s="596"/>
      <c r="B3" s="596"/>
      <c r="C3" s="596"/>
      <c r="D3" s="596"/>
      <c r="E3" s="596"/>
      <c r="F3" s="596"/>
      <c r="G3" s="596"/>
      <c r="H3" s="597"/>
      <c r="I3" s="598"/>
    </row>
    <row r="4" spans="1:9" ht="30.75" customHeight="1" thickBot="1">
      <c r="A4" s="596" t="s">
        <v>276</v>
      </c>
      <c r="B4" s="966" t="s">
        <v>204</v>
      </c>
      <c r="C4" s="966"/>
      <c r="D4" s="966"/>
      <c r="E4" s="966" t="s">
        <v>205</v>
      </c>
      <c r="F4" s="966"/>
      <c r="G4" s="966"/>
      <c r="H4" s="169" t="s">
        <v>279</v>
      </c>
      <c r="I4" s="684" t="s">
        <v>484</v>
      </c>
    </row>
    <row r="5" spans="1:9" ht="14.25" thickBot="1">
      <c r="A5" s="599"/>
      <c r="B5" s="600" t="s">
        <v>207</v>
      </c>
      <c r="C5" s="601" t="s">
        <v>32</v>
      </c>
      <c r="D5" s="600" t="s">
        <v>211</v>
      </c>
      <c r="E5" s="602" t="s">
        <v>207</v>
      </c>
      <c r="F5" s="601" t="s">
        <v>32</v>
      </c>
      <c r="G5" s="600" t="s">
        <v>211</v>
      </c>
      <c r="H5" s="603" t="s">
        <v>207</v>
      </c>
      <c r="I5" s="604" t="s">
        <v>211</v>
      </c>
    </row>
    <row r="6" spans="1:9" ht="12.75">
      <c r="A6" s="489" t="s">
        <v>225</v>
      </c>
      <c r="B6" s="80">
        <v>116944</v>
      </c>
      <c r="C6" s="80">
        <v>96410</v>
      </c>
      <c r="D6" s="80">
        <v>213354</v>
      </c>
      <c r="E6" s="80">
        <v>98141</v>
      </c>
      <c r="F6" s="118">
        <v>12500</v>
      </c>
      <c r="G6" s="118">
        <v>110641</v>
      </c>
      <c r="H6" s="605">
        <v>24090</v>
      </c>
      <c r="I6" s="605">
        <v>348821</v>
      </c>
    </row>
    <row r="7" spans="1:9" ht="13.5">
      <c r="A7" s="606" t="s">
        <v>498</v>
      </c>
      <c r="B7" s="80">
        <v>4427</v>
      </c>
      <c r="C7" s="80">
        <v>3569</v>
      </c>
      <c r="D7" s="80">
        <v>7996</v>
      </c>
      <c r="E7" s="80">
        <v>1300</v>
      </c>
      <c r="F7" s="118">
        <v>115</v>
      </c>
      <c r="G7" s="118">
        <v>1415</v>
      </c>
      <c r="H7" s="605">
        <v>927</v>
      </c>
      <c r="I7" s="605">
        <v>10340</v>
      </c>
    </row>
    <row r="8" spans="1:9" ht="13.5">
      <c r="A8" s="489" t="s">
        <v>499</v>
      </c>
      <c r="B8" s="80">
        <v>1347</v>
      </c>
      <c r="C8" s="80">
        <v>1369</v>
      </c>
      <c r="D8" s="80">
        <v>2716</v>
      </c>
      <c r="E8" s="80">
        <v>1474</v>
      </c>
      <c r="F8" s="118">
        <v>112</v>
      </c>
      <c r="G8" s="118">
        <v>1586</v>
      </c>
      <c r="H8" s="605">
        <v>286</v>
      </c>
      <c r="I8" s="605">
        <v>4589</v>
      </c>
    </row>
    <row r="9" spans="1:9" ht="13.5" thickBot="1">
      <c r="A9" s="607" t="s">
        <v>226</v>
      </c>
      <c r="B9" s="251">
        <v>3758</v>
      </c>
      <c r="C9" s="251">
        <v>5510</v>
      </c>
      <c r="D9" s="251">
        <v>9268</v>
      </c>
      <c r="E9" s="251">
        <v>3625</v>
      </c>
      <c r="F9" s="121">
        <v>233</v>
      </c>
      <c r="G9" s="121">
        <v>3858</v>
      </c>
      <c r="H9" s="594">
        <v>680</v>
      </c>
      <c r="I9" s="594">
        <v>13811</v>
      </c>
    </row>
    <row r="10" spans="1:9" ht="13.5" thickBot="1">
      <c r="A10" s="608" t="s">
        <v>211</v>
      </c>
      <c r="B10" s="252">
        <v>126476</v>
      </c>
      <c r="C10" s="252">
        <v>106858</v>
      </c>
      <c r="D10" s="252">
        <v>233334</v>
      </c>
      <c r="E10" s="252">
        <v>104540</v>
      </c>
      <c r="F10" s="252">
        <v>12961</v>
      </c>
      <c r="G10" s="252">
        <v>117501</v>
      </c>
      <c r="H10" s="609">
        <v>25983</v>
      </c>
      <c r="I10" s="609">
        <v>377561</v>
      </c>
    </row>
    <row r="11" spans="1:9" ht="13.5">
      <c r="A11" s="610" t="s">
        <v>43</v>
      </c>
      <c r="B11" s="239">
        <v>4324</v>
      </c>
      <c r="C11" s="239">
        <v>19805</v>
      </c>
      <c r="D11" s="239">
        <v>24129</v>
      </c>
      <c r="E11" s="239">
        <v>6182</v>
      </c>
      <c r="F11" s="239">
        <v>1691</v>
      </c>
      <c r="G11" s="239">
        <v>7873</v>
      </c>
      <c r="H11" s="597"/>
      <c r="I11" s="611"/>
    </row>
    <row r="12" spans="1:9" ht="13.5">
      <c r="A12" s="238" t="s">
        <v>42</v>
      </c>
      <c r="B12" s="612"/>
      <c r="C12" s="613"/>
      <c r="D12" s="605"/>
      <c r="E12" s="612"/>
      <c r="F12" s="613"/>
      <c r="G12" s="605"/>
      <c r="H12" s="685">
        <v>1020</v>
      </c>
      <c r="I12" s="686">
        <v>1181</v>
      </c>
    </row>
    <row r="13" spans="1:9" ht="12.75">
      <c r="A13" s="486"/>
      <c r="B13" s="486"/>
      <c r="C13" s="614"/>
      <c r="D13" s="486"/>
      <c r="E13" s="614"/>
      <c r="F13" s="612"/>
      <c r="G13" s="615"/>
      <c r="H13" s="486"/>
      <c r="I13" s="616"/>
    </row>
    <row r="14" spans="1:9" ht="27.75" customHeight="1" thickBot="1">
      <c r="A14" s="224" t="s">
        <v>276</v>
      </c>
      <c r="B14" s="960" t="s">
        <v>204</v>
      </c>
      <c r="C14" s="960"/>
      <c r="D14" s="960"/>
      <c r="E14" s="960" t="s">
        <v>205</v>
      </c>
      <c r="F14" s="960"/>
      <c r="G14" s="960"/>
      <c r="H14" s="75" t="s">
        <v>279</v>
      </c>
      <c r="I14" s="687" t="s">
        <v>243</v>
      </c>
    </row>
    <row r="15" spans="1:9" ht="14.25" thickBot="1">
      <c r="A15" s="250"/>
      <c r="B15" s="798" t="s">
        <v>9</v>
      </c>
      <c r="C15" s="332" t="s">
        <v>111</v>
      </c>
      <c r="D15" s="798" t="s">
        <v>112</v>
      </c>
      <c r="E15" s="798" t="s">
        <v>10</v>
      </c>
      <c r="F15" s="332" t="s">
        <v>113</v>
      </c>
      <c r="G15" s="798" t="s">
        <v>114</v>
      </c>
      <c r="H15" s="148" t="s">
        <v>11</v>
      </c>
      <c r="I15" s="799" t="s">
        <v>110</v>
      </c>
    </row>
    <row r="16" spans="1:9" ht="12.75">
      <c r="A16" s="489" t="s">
        <v>225</v>
      </c>
      <c r="B16" s="205">
        <f>B6/$B$10</f>
        <v>0.9246339226414497</v>
      </c>
      <c r="C16" s="205">
        <f>C6/$C$10</f>
        <v>0.9022253832188512</v>
      </c>
      <c r="D16" s="205">
        <f>D6/$D$10</f>
        <v>0.9143716732237908</v>
      </c>
      <c r="E16" s="205">
        <f>E6/$E$10</f>
        <v>0.9387889802946241</v>
      </c>
      <c r="F16" s="205">
        <f>F6/$F$10</f>
        <v>0.9644317568088882</v>
      </c>
      <c r="G16" s="205">
        <f>G6/$G$10</f>
        <v>0.9416175181487817</v>
      </c>
      <c r="H16" s="617">
        <f>H6/$H$10</f>
        <v>0.9271446715159912</v>
      </c>
      <c r="I16" s="618">
        <f>I6/$I$10</f>
        <v>0.9238798498785626</v>
      </c>
    </row>
    <row r="17" spans="1:9" ht="12.75">
      <c r="A17" s="606" t="s">
        <v>500</v>
      </c>
      <c r="B17" s="205">
        <f>B7/$B$10</f>
        <v>0.03500268825706063</v>
      </c>
      <c r="C17" s="205">
        <f>C7/$C$10</f>
        <v>0.03339946471017612</v>
      </c>
      <c r="D17" s="205">
        <f>D7/$D$10</f>
        <v>0.03426847351864709</v>
      </c>
      <c r="E17" s="205">
        <f>E7/$E$10</f>
        <v>0.012435431413812894</v>
      </c>
      <c r="F17" s="205">
        <f>F7/$F$10</f>
        <v>0.00887277216264177</v>
      </c>
      <c r="G17" s="205">
        <f>G7/$G$10</f>
        <v>0.012042450702547213</v>
      </c>
      <c r="H17" s="617">
        <f>H7/$H$10</f>
        <v>0.03567717353654312</v>
      </c>
      <c r="I17" s="618">
        <f>I7/$I$10</f>
        <v>0.027386303140419694</v>
      </c>
    </row>
    <row r="18" spans="1:9" ht="12.75">
      <c r="A18" s="489" t="s">
        <v>501</v>
      </c>
      <c r="B18" s="205">
        <f>B8/$B$10</f>
        <v>0.010650241943135456</v>
      </c>
      <c r="C18" s="205">
        <f>C8/$C$10</f>
        <v>0.012811394561006195</v>
      </c>
      <c r="D18" s="205">
        <f>D8/$D$10</f>
        <v>0.011639966742952163</v>
      </c>
      <c r="E18" s="205">
        <f>E8/$E$10</f>
        <v>0.01409986607996939</v>
      </c>
      <c r="F18" s="205">
        <f>F8/$F$10</f>
        <v>0.008641308541007638</v>
      </c>
      <c r="G18" s="205">
        <f>G8/$G$10</f>
        <v>0.013497757465893908</v>
      </c>
      <c r="H18" s="617">
        <f>H8/$H$10</f>
        <v>0.01100719701343186</v>
      </c>
      <c r="I18" s="618">
        <f>I8/$I$10</f>
        <v>0.012154327380211409</v>
      </c>
    </row>
    <row r="19" spans="1:9" ht="13.5" thickBot="1">
      <c r="A19" s="607" t="s">
        <v>226</v>
      </c>
      <c r="B19" s="619">
        <f>B9/$B$10</f>
        <v>0.029713147158354155</v>
      </c>
      <c r="C19" s="619">
        <f>C9/$C$10</f>
        <v>0.051563757509966494</v>
      </c>
      <c r="D19" s="619">
        <f>D9/$D$10</f>
        <v>0.03971988651460996</v>
      </c>
      <c r="E19" s="619">
        <f>E9/$E$10</f>
        <v>0.03467572221159365</v>
      </c>
      <c r="F19" s="619">
        <f>F9/$F$10</f>
        <v>0.017977007946917676</v>
      </c>
      <c r="G19" s="619">
        <f>G9/$G$10</f>
        <v>0.032833763116909644</v>
      </c>
      <c r="H19" s="595">
        <f>H9/$H$10</f>
        <v>0.026170957934033793</v>
      </c>
      <c r="I19" s="620">
        <f>I9/$I$10</f>
        <v>0.03657951960080623</v>
      </c>
    </row>
    <row r="20" spans="1:9" ht="13.5" thickBot="1">
      <c r="A20" s="608" t="s">
        <v>211</v>
      </c>
      <c r="B20" s="619">
        <f aca="true" t="shared" si="0" ref="B20:I20">SUM(B16:B19)</f>
        <v>1</v>
      </c>
      <c r="C20" s="619">
        <f t="shared" si="0"/>
        <v>0.9999999999999999</v>
      </c>
      <c r="D20" s="619">
        <f t="shared" si="0"/>
        <v>1</v>
      </c>
      <c r="E20" s="619">
        <f t="shared" si="0"/>
        <v>1</v>
      </c>
      <c r="F20" s="619">
        <f t="shared" si="0"/>
        <v>0.9999228454594553</v>
      </c>
      <c r="G20" s="619">
        <f t="shared" si="0"/>
        <v>0.9999914894341324</v>
      </c>
      <c r="H20" s="619">
        <f t="shared" si="0"/>
        <v>1</v>
      </c>
      <c r="I20" s="619">
        <f t="shared" si="0"/>
        <v>0.9999999999999999</v>
      </c>
    </row>
    <row r="21" spans="1:9" ht="12.75">
      <c r="A21" s="596"/>
      <c r="B21" s="79"/>
      <c r="C21" s="79"/>
      <c r="D21" s="79"/>
      <c r="E21" s="79"/>
      <c r="F21" s="79"/>
      <c r="G21" s="79"/>
      <c r="H21" s="612"/>
      <c r="I21" s="612"/>
    </row>
    <row r="22" spans="1:9" ht="12.75">
      <c r="A22" s="596"/>
      <c r="B22" s="79"/>
      <c r="C22" s="79"/>
      <c r="D22" s="79"/>
      <c r="E22" s="79"/>
      <c r="F22" s="79"/>
      <c r="G22" s="79"/>
      <c r="H22" s="612"/>
      <c r="I22" s="612"/>
    </row>
    <row r="23" ht="15.75">
      <c r="A23" s="683" t="s">
        <v>502</v>
      </c>
    </row>
    <row r="24" ht="12.75">
      <c r="A24" s="578"/>
    </row>
    <row r="25" ht="12.75">
      <c r="A25" s="578"/>
    </row>
    <row r="26" ht="12.75">
      <c r="A26" s="578"/>
    </row>
    <row r="27" ht="12.75">
      <c r="A27" s="578"/>
    </row>
    <row r="28" ht="12.75">
      <c r="A28" s="578"/>
    </row>
    <row r="29" ht="12.75">
      <c r="A29" s="578"/>
    </row>
    <row r="30" ht="12.75">
      <c r="A30" s="578"/>
    </row>
    <row r="31" ht="12.75">
      <c r="A31" s="578"/>
    </row>
    <row r="32" ht="12.75">
      <c r="A32" s="578"/>
    </row>
    <row r="34" ht="12.75">
      <c r="A34" s="498"/>
    </row>
    <row r="35" ht="12.75">
      <c r="A35" s="498"/>
    </row>
    <row r="36" ht="12.75">
      <c r="A36" s="498"/>
    </row>
    <row r="37" ht="12.75">
      <c r="A37" s="511"/>
    </row>
    <row r="38" ht="12.75">
      <c r="A38" s="511"/>
    </row>
    <row r="39" ht="12.75">
      <c r="A39" s="498"/>
    </row>
    <row r="40" ht="12.75">
      <c r="A40" s="498"/>
    </row>
    <row r="41" ht="12.75">
      <c r="A41" s="498"/>
    </row>
    <row r="42" ht="12.75">
      <c r="A42" s="498"/>
    </row>
    <row r="44" spans="1:9" ht="15.75">
      <c r="A44" s="486"/>
      <c r="B44" s="973" t="s">
        <v>506</v>
      </c>
      <c r="C44" s="973"/>
      <c r="D44" s="973"/>
      <c r="E44" s="973"/>
      <c r="F44" s="920"/>
      <c r="G44" s="920"/>
      <c r="H44" s="920"/>
      <c r="I44" s="920"/>
    </row>
    <row r="45" spans="1:9" ht="13.5" thickBot="1">
      <c r="A45" s="228" t="s">
        <v>81</v>
      </c>
      <c r="B45" s="253"/>
      <c r="C45" s="254"/>
      <c r="D45" s="254"/>
      <c r="E45" s="254"/>
      <c r="F45" s="486"/>
      <c r="G45" s="486"/>
      <c r="H45" s="486"/>
      <c r="I45" s="486"/>
    </row>
    <row r="46" spans="1:9" ht="13.5">
      <c r="A46" s="255"/>
      <c r="B46" s="975" t="s">
        <v>207</v>
      </c>
      <c r="C46" s="975"/>
      <c r="D46" s="975" t="s">
        <v>86</v>
      </c>
      <c r="E46" s="975"/>
      <c r="F46" s="975" t="s">
        <v>84</v>
      </c>
      <c r="G46" s="976"/>
      <c r="H46" s="977" t="s">
        <v>87</v>
      </c>
      <c r="I46" s="977"/>
    </row>
    <row r="47" spans="1:9" ht="24">
      <c r="A47" s="298" t="s">
        <v>147</v>
      </c>
      <c r="B47" s="299" t="s">
        <v>148</v>
      </c>
      <c r="C47" s="299" t="s">
        <v>149</v>
      </c>
      <c r="D47" s="299" t="s">
        <v>148</v>
      </c>
      <c r="E47" s="299" t="s">
        <v>149</v>
      </c>
      <c r="F47" s="299" t="s">
        <v>148</v>
      </c>
      <c r="G47" s="299" t="s">
        <v>149</v>
      </c>
      <c r="H47" s="299" t="s">
        <v>148</v>
      </c>
      <c r="I47" s="299" t="s">
        <v>149</v>
      </c>
    </row>
    <row r="48" spans="1:9" ht="12.75">
      <c r="A48" s="100" t="s">
        <v>150</v>
      </c>
      <c r="B48" s="80">
        <v>74283</v>
      </c>
      <c r="C48" s="80">
        <v>44204</v>
      </c>
      <c r="D48" s="80">
        <v>54348</v>
      </c>
      <c r="E48" s="80">
        <v>32642</v>
      </c>
      <c r="F48" s="118">
        <v>128631</v>
      </c>
      <c r="G48" s="118">
        <v>76846</v>
      </c>
      <c r="H48" s="621">
        <v>0.9326155519303969</v>
      </c>
      <c r="I48" s="621">
        <v>0.961524505449131</v>
      </c>
    </row>
    <row r="49" spans="1:9" ht="13.5">
      <c r="A49" s="100" t="s">
        <v>35</v>
      </c>
      <c r="B49" s="80">
        <v>1264</v>
      </c>
      <c r="C49" s="80">
        <v>164</v>
      </c>
      <c r="D49" s="80">
        <v>1098</v>
      </c>
      <c r="E49" s="80">
        <v>274</v>
      </c>
      <c r="F49" s="118">
        <v>2362</v>
      </c>
      <c r="G49" s="118">
        <v>438</v>
      </c>
      <c r="H49" s="621">
        <v>0.017125249229653798</v>
      </c>
      <c r="I49" s="621">
        <v>0.005480411906757923</v>
      </c>
    </row>
    <row r="50" spans="1:9" ht="13.5">
      <c r="A50" s="100" t="s">
        <v>36</v>
      </c>
      <c r="B50" s="80">
        <v>796</v>
      </c>
      <c r="C50" s="80">
        <v>321</v>
      </c>
      <c r="D50" s="80">
        <v>761</v>
      </c>
      <c r="E50" s="80">
        <v>251</v>
      </c>
      <c r="F50" s="118">
        <v>1557</v>
      </c>
      <c r="G50" s="118">
        <v>572</v>
      </c>
      <c r="H50" s="621">
        <v>0.01128874388254486</v>
      </c>
      <c r="I50" s="621">
        <v>0.007157067604259206</v>
      </c>
    </row>
    <row r="51" spans="1:9" ht="12.75">
      <c r="A51" s="100" t="s">
        <v>151</v>
      </c>
      <c r="B51" s="80">
        <v>2020</v>
      </c>
      <c r="C51" s="80">
        <v>832</v>
      </c>
      <c r="D51" s="80">
        <v>3355</v>
      </c>
      <c r="E51" s="80">
        <v>1233</v>
      </c>
      <c r="F51" s="118">
        <v>5375</v>
      </c>
      <c r="G51" s="118">
        <v>2065</v>
      </c>
      <c r="H51" s="621">
        <v>0.03897045495740439</v>
      </c>
      <c r="I51" s="621">
        <v>0.025838015039851853</v>
      </c>
    </row>
    <row r="52" spans="1:9" ht="12.75">
      <c r="A52" s="259" t="s">
        <v>301</v>
      </c>
      <c r="B52" s="236">
        <v>78363</v>
      </c>
      <c r="C52" s="236">
        <v>45521</v>
      </c>
      <c r="D52" s="236">
        <v>59562</v>
      </c>
      <c r="E52" s="236">
        <v>34400</v>
      </c>
      <c r="F52" s="236">
        <v>137925</v>
      </c>
      <c r="G52" s="236">
        <v>79921</v>
      </c>
      <c r="H52" s="622"/>
      <c r="I52" s="622"/>
    </row>
    <row r="53" spans="1:9" ht="13.5">
      <c r="A53" s="238" t="s">
        <v>42</v>
      </c>
      <c r="B53" s="239">
        <v>2170</v>
      </c>
      <c r="C53" s="239">
        <v>1236</v>
      </c>
      <c r="D53" s="239">
        <v>23540</v>
      </c>
      <c r="E53" s="239">
        <v>7206</v>
      </c>
      <c r="F53" s="239">
        <v>25710</v>
      </c>
      <c r="G53" s="239">
        <v>8442</v>
      </c>
      <c r="H53" s="486"/>
      <c r="I53" s="581"/>
    </row>
    <row r="54" spans="1:9" ht="12.75">
      <c r="A54" s="238"/>
      <c r="B54" s="239"/>
      <c r="C54" s="239"/>
      <c r="D54" s="239"/>
      <c r="E54" s="80"/>
      <c r="F54" s="581"/>
      <c r="G54" s="581"/>
      <c r="H54" s="486"/>
      <c r="I54" s="581"/>
    </row>
    <row r="55" spans="1:9" ht="13.5" thickBot="1">
      <c r="A55" s="240" t="s">
        <v>82</v>
      </c>
      <c r="B55" s="239"/>
      <c r="C55" s="239"/>
      <c r="D55" s="239"/>
      <c r="E55" s="80"/>
      <c r="F55" s="581"/>
      <c r="G55" s="581"/>
      <c r="H55" s="486"/>
      <c r="I55" s="581"/>
    </row>
    <row r="56" spans="1:9" ht="13.5">
      <c r="A56" s="255"/>
      <c r="B56" s="975" t="s">
        <v>207</v>
      </c>
      <c r="C56" s="975"/>
      <c r="D56" s="975" t="s">
        <v>86</v>
      </c>
      <c r="E56" s="975"/>
      <c r="F56" s="975" t="s">
        <v>84</v>
      </c>
      <c r="G56" s="976"/>
      <c r="H56" s="977" t="s">
        <v>87</v>
      </c>
      <c r="I56" s="977"/>
    </row>
    <row r="57" spans="1:9" ht="24">
      <c r="A57" s="298" t="s">
        <v>147</v>
      </c>
      <c r="B57" s="299" t="s">
        <v>148</v>
      </c>
      <c r="C57" s="299" t="s">
        <v>149</v>
      </c>
      <c r="D57" s="299" t="s">
        <v>148</v>
      </c>
      <c r="E57" s="299" t="s">
        <v>149</v>
      </c>
      <c r="F57" s="299" t="s">
        <v>148</v>
      </c>
      <c r="G57" s="299" t="s">
        <v>149</v>
      </c>
      <c r="H57" s="299" t="s">
        <v>148</v>
      </c>
      <c r="I57" s="299" t="s">
        <v>149</v>
      </c>
    </row>
    <row r="58" spans="1:9" ht="12.75">
      <c r="A58" s="100" t="s">
        <v>150</v>
      </c>
      <c r="B58" s="80">
        <v>83050</v>
      </c>
      <c r="C58" s="80">
        <v>49554</v>
      </c>
      <c r="D58" s="80">
        <v>56082</v>
      </c>
      <c r="E58" s="80">
        <v>29935</v>
      </c>
      <c r="F58" s="118">
        <v>139132</v>
      </c>
      <c r="G58" s="118">
        <v>79489</v>
      </c>
      <c r="H58" s="621">
        <v>0.9321015361734342</v>
      </c>
      <c r="I58" s="621">
        <v>0.9594211294975317</v>
      </c>
    </row>
    <row r="59" spans="1:9" ht="13.5">
      <c r="A59" s="100" t="s">
        <v>38</v>
      </c>
      <c r="B59" s="80">
        <v>1730</v>
      </c>
      <c r="C59" s="80">
        <v>288</v>
      </c>
      <c r="D59" s="80">
        <v>1565</v>
      </c>
      <c r="E59" s="80">
        <v>381</v>
      </c>
      <c r="F59" s="118">
        <v>3295</v>
      </c>
      <c r="G59" s="118">
        <v>669</v>
      </c>
      <c r="H59" s="621">
        <v>0.022074537573609707</v>
      </c>
      <c r="I59" s="621">
        <v>0.008074736575297824</v>
      </c>
    </row>
    <row r="60" spans="1:9" ht="13.5">
      <c r="A60" s="100" t="s">
        <v>36</v>
      </c>
      <c r="B60" s="80">
        <v>794</v>
      </c>
      <c r="C60" s="80">
        <v>332</v>
      </c>
      <c r="D60" s="80">
        <v>721</v>
      </c>
      <c r="E60" s="80">
        <v>291</v>
      </c>
      <c r="F60" s="118">
        <v>1515</v>
      </c>
      <c r="G60" s="118">
        <v>623</v>
      </c>
      <c r="H60" s="621">
        <v>0.010149597700764403</v>
      </c>
      <c r="I60" s="621">
        <v>0.0075195229991189</v>
      </c>
    </row>
    <row r="61" spans="1:9" ht="12.75">
      <c r="A61" s="100" t="s">
        <v>151</v>
      </c>
      <c r="B61" s="80">
        <v>2240</v>
      </c>
      <c r="C61" s="80">
        <v>936</v>
      </c>
      <c r="D61" s="80">
        <v>3085</v>
      </c>
      <c r="E61" s="80">
        <v>1134</v>
      </c>
      <c r="F61" s="118">
        <v>5325</v>
      </c>
      <c r="G61" s="118">
        <v>2070</v>
      </c>
      <c r="H61" s="621">
        <v>0.03567432855219171</v>
      </c>
      <c r="I61" s="621">
        <v>0.024984610928051564</v>
      </c>
    </row>
    <row r="62" spans="1:9" ht="12.75">
      <c r="A62" s="259" t="s">
        <v>301</v>
      </c>
      <c r="B62" s="236">
        <f aca="true" t="shared" si="1" ref="B62:G62">SUM(B58:B61)</f>
        <v>87814</v>
      </c>
      <c r="C62" s="236">
        <f t="shared" si="1"/>
        <v>51110</v>
      </c>
      <c r="D62" s="236">
        <f t="shared" si="1"/>
        <v>61453</v>
      </c>
      <c r="E62" s="236">
        <f t="shared" si="1"/>
        <v>31741</v>
      </c>
      <c r="F62" s="236">
        <f t="shared" si="1"/>
        <v>149267</v>
      </c>
      <c r="G62" s="236">
        <f t="shared" si="1"/>
        <v>82851</v>
      </c>
      <c r="H62" s="622"/>
      <c r="I62" s="622"/>
    </row>
    <row r="63" spans="1:9" ht="13.5">
      <c r="A63" s="238" t="s">
        <v>42</v>
      </c>
      <c r="B63" s="239">
        <v>2805</v>
      </c>
      <c r="C63" s="239">
        <v>1357</v>
      </c>
      <c r="D63" s="239">
        <v>19999</v>
      </c>
      <c r="E63" s="239">
        <v>8511</v>
      </c>
      <c r="F63" s="239">
        <v>22804</v>
      </c>
      <c r="G63" s="239">
        <v>9868</v>
      </c>
      <c r="H63" s="486"/>
      <c r="I63" s="581"/>
    </row>
    <row r="64" spans="1:9" ht="12.75">
      <c r="A64" s="238"/>
      <c r="B64" s="239"/>
      <c r="C64" s="239"/>
      <c r="D64" s="239"/>
      <c r="E64" s="80"/>
      <c r="F64" s="581"/>
      <c r="G64" s="581"/>
      <c r="H64" s="486"/>
      <c r="I64" s="581"/>
    </row>
    <row r="65" spans="1:9" ht="14.25" thickBot="1">
      <c r="A65" s="623" t="s">
        <v>88</v>
      </c>
      <c r="B65" s="624"/>
      <c r="C65" s="624"/>
      <c r="D65" s="624"/>
      <c r="E65" s="625"/>
      <c r="F65" s="581"/>
      <c r="G65" s="581"/>
      <c r="H65" s="486"/>
      <c r="I65" s="581"/>
    </row>
    <row r="66" spans="1:9" ht="13.5">
      <c r="A66" s="626"/>
      <c r="B66" s="975" t="s">
        <v>207</v>
      </c>
      <c r="C66" s="975"/>
      <c r="D66" s="975" t="s">
        <v>86</v>
      </c>
      <c r="E66" s="975"/>
      <c r="F66" s="975" t="s">
        <v>84</v>
      </c>
      <c r="G66" s="976"/>
      <c r="H66" s="977" t="s">
        <v>87</v>
      </c>
      <c r="I66" s="977"/>
    </row>
    <row r="67" spans="1:9" ht="24">
      <c r="A67" s="298" t="s">
        <v>147</v>
      </c>
      <c r="B67" s="627" t="s">
        <v>148</v>
      </c>
      <c r="C67" s="627" t="s">
        <v>149</v>
      </c>
      <c r="D67" s="627" t="s">
        <v>148</v>
      </c>
      <c r="E67" s="627" t="s">
        <v>149</v>
      </c>
      <c r="F67" s="627" t="s">
        <v>148</v>
      </c>
      <c r="G67" s="627" t="s">
        <v>149</v>
      </c>
      <c r="H67" s="627" t="s">
        <v>148</v>
      </c>
      <c r="I67" s="627" t="s">
        <v>149</v>
      </c>
    </row>
    <row r="68" spans="1:9" ht="12.75">
      <c r="A68" s="486" t="s">
        <v>150</v>
      </c>
      <c r="B68" s="80">
        <v>79907</v>
      </c>
      <c r="C68" s="80">
        <v>48282</v>
      </c>
      <c r="D68" s="80">
        <v>56160</v>
      </c>
      <c r="E68" s="80">
        <v>35257</v>
      </c>
      <c r="F68" s="118">
        <v>136067</v>
      </c>
      <c r="G68" s="118">
        <v>83539</v>
      </c>
      <c r="H68" s="621">
        <v>0.9216258686787955</v>
      </c>
      <c r="I68" s="621">
        <v>0.9644085798065156</v>
      </c>
    </row>
    <row r="69" spans="1:9" ht="13.5">
      <c r="A69" s="486" t="s">
        <v>39</v>
      </c>
      <c r="B69" s="80">
        <v>5139</v>
      </c>
      <c r="C69" s="80">
        <v>1487</v>
      </c>
      <c r="D69" s="80">
        <v>6432</v>
      </c>
      <c r="E69" s="80">
        <v>1596</v>
      </c>
      <c r="F69" s="118">
        <v>11571</v>
      </c>
      <c r="G69" s="118">
        <v>3083</v>
      </c>
      <c r="H69" s="621">
        <v>0.07837413132120456</v>
      </c>
      <c r="I69" s="621">
        <v>0.03559142019348433</v>
      </c>
    </row>
    <row r="70" spans="1:9" ht="12.75">
      <c r="A70" s="628" t="s">
        <v>301</v>
      </c>
      <c r="B70" s="236">
        <v>85046</v>
      </c>
      <c r="C70" s="236">
        <v>49769</v>
      </c>
      <c r="D70" s="236">
        <v>62592</v>
      </c>
      <c r="E70" s="236">
        <v>36853</v>
      </c>
      <c r="F70" s="236">
        <v>147638</v>
      </c>
      <c r="G70" s="236">
        <v>86622</v>
      </c>
      <c r="H70" s="622"/>
      <c r="I70" s="622"/>
    </row>
    <row r="71" spans="1:9" ht="13.5">
      <c r="A71" s="238" t="s">
        <v>42</v>
      </c>
      <c r="B71" s="239">
        <v>1926</v>
      </c>
      <c r="C71" s="239">
        <v>1078</v>
      </c>
      <c r="D71" s="239">
        <v>16904</v>
      </c>
      <c r="E71" s="239">
        <v>6066</v>
      </c>
      <c r="F71" s="239">
        <v>18830</v>
      </c>
      <c r="G71" s="239">
        <v>7144</v>
      </c>
      <c r="H71" s="486"/>
      <c r="I71" s="581"/>
    </row>
    <row r="72" spans="1:9" ht="12.75">
      <c r="A72" s="238"/>
      <c r="B72" s="239"/>
      <c r="C72" s="239"/>
      <c r="D72" s="239"/>
      <c r="E72" s="239"/>
      <c r="F72" s="118"/>
      <c r="G72" s="118"/>
      <c r="H72" s="629"/>
      <c r="I72" s="629"/>
    </row>
    <row r="73" spans="1:9" ht="13.5" thickBot="1">
      <c r="A73" s="240" t="s">
        <v>230</v>
      </c>
      <c r="B73" s="239"/>
      <c r="C73" s="239"/>
      <c r="D73" s="239"/>
      <c r="E73" s="80"/>
      <c r="F73" s="581"/>
      <c r="G73" s="581"/>
      <c r="H73" s="486"/>
      <c r="I73" s="581"/>
    </row>
    <row r="74" spans="1:9" ht="13.5">
      <c r="A74" s="255"/>
      <c r="B74" s="975" t="s">
        <v>207</v>
      </c>
      <c r="C74" s="975"/>
      <c r="D74" s="975" t="s">
        <v>86</v>
      </c>
      <c r="E74" s="975"/>
      <c r="F74" s="975" t="s">
        <v>84</v>
      </c>
      <c r="G74" s="976"/>
      <c r="H74" s="977" t="s">
        <v>87</v>
      </c>
      <c r="I74" s="977"/>
    </row>
    <row r="75" spans="1:9" ht="24">
      <c r="A75" s="298" t="s">
        <v>147</v>
      </c>
      <c r="B75" s="299" t="s">
        <v>148</v>
      </c>
      <c r="C75" s="299" t="s">
        <v>149</v>
      </c>
      <c r="D75" s="299" t="s">
        <v>148</v>
      </c>
      <c r="E75" s="299" t="s">
        <v>149</v>
      </c>
      <c r="F75" s="299" t="s">
        <v>148</v>
      </c>
      <c r="G75" s="299" t="s">
        <v>149</v>
      </c>
      <c r="H75" s="299" t="s">
        <v>148</v>
      </c>
      <c r="I75" s="299" t="s">
        <v>149</v>
      </c>
    </row>
    <row r="76" spans="1:9" ht="12.75">
      <c r="A76" s="100" t="s">
        <v>150</v>
      </c>
      <c r="B76" s="80">
        <v>86049</v>
      </c>
      <c r="C76" s="80">
        <v>52283</v>
      </c>
      <c r="D76" s="80">
        <v>55304</v>
      </c>
      <c r="E76" s="80">
        <v>35317</v>
      </c>
      <c r="F76" s="118">
        <v>141353</v>
      </c>
      <c r="G76" s="118">
        <v>87600</v>
      </c>
      <c r="H76" s="621">
        <v>0.9109850803982857</v>
      </c>
      <c r="I76" s="621">
        <v>0.926702609061693</v>
      </c>
    </row>
    <row r="77" spans="1:9" ht="13.5">
      <c r="A77" s="100" t="s">
        <v>38</v>
      </c>
      <c r="B77" s="80">
        <v>2649</v>
      </c>
      <c r="C77" s="80">
        <v>419</v>
      </c>
      <c r="D77" s="80">
        <v>2268</v>
      </c>
      <c r="E77" s="80">
        <v>730</v>
      </c>
      <c r="F77" s="118">
        <v>4917</v>
      </c>
      <c r="G77" s="118">
        <v>1149</v>
      </c>
      <c r="H77" s="621">
        <v>0.03168884735604034</v>
      </c>
      <c r="I77" s="621">
        <v>0.024552541467323993</v>
      </c>
    </row>
    <row r="78" spans="1:9" ht="13.5">
      <c r="A78" s="100" t="s">
        <v>36</v>
      </c>
      <c r="B78" s="80">
        <v>732</v>
      </c>
      <c r="C78" s="80">
        <v>334</v>
      </c>
      <c r="D78" s="80">
        <v>698</v>
      </c>
      <c r="E78" s="80">
        <v>303</v>
      </c>
      <c r="F78" s="118">
        <v>1430</v>
      </c>
      <c r="G78" s="118">
        <v>637</v>
      </c>
      <c r="H78" s="621">
        <v>0.00921599587535849</v>
      </c>
      <c r="I78" s="621">
        <v>0.00836632100444423</v>
      </c>
    </row>
    <row r="79" spans="1:9" ht="12.75">
      <c r="A79" s="100" t="s">
        <v>151</v>
      </c>
      <c r="B79" s="80">
        <v>2725</v>
      </c>
      <c r="C79" s="80">
        <v>1051</v>
      </c>
      <c r="D79" s="80">
        <v>4740</v>
      </c>
      <c r="E79" s="80">
        <v>1460</v>
      </c>
      <c r="F79" s="118">
        <v>7465</v>
      </c>
      <c r="G79" s="118">
        <v>2511</v>
      </c>
      <c r="H79" s="621">
        <v>0.04811007637031547</v>
      </c>
      <c r="I79" s="621">
        <v>0.04037852846653876</v>
      </c>
    </row>
    <row r="80" spans="1:9" ht="12.75">
      <c r="A80" s="259" t="s">
        <v>301</v>
      </c>
      <c r="B80" s="236">
        <f aca="true" t="shared" si="2" ref="B80:G80">SUM(B76:B79)</f>
        <v>92155</v>
      </c>
      <c r="C80" s="236">
        <f t="shared" si="2"/>
        <v>54087</v>
      </c>
      <c r="D80" s="236">
        <f t="shared" si="2"/>
        <v>63010</v>
      </c>
      <c r="E80" s="236">
        <f t="shared" si="2"/>
        <v>37810</v>
      </c>
      <c r="F80" s="236">
        <f t="shared" si="2"/>
        <v>155165</v>
      </c>
      <c r="G80" s="236">
        <f t="shared" si="2"/>
        <v>91897</v>
      </c>
      <c r="H80" s="622"/>
      <c r="I80" s="622"/>
    </row>
    <row r="81" spans="1:9" ht="13.5">
      <c r="A81" s="238" t="s">
        <v>42</v>
      </c>
      <c r="B81" s="239">
        <v>3343</v>
      </c>
      <c r="C81" s="239">
        <v>1704</v>
      </c>
      <c r="D81" s="239">
        <v>11830</v>
      </c>
      <c r="E81" s="239">
        <v>5249</v>
      </c>
      <c r="F81" s="239">
        <v>15173</v>
      </c>
      <c r="G81" s="239">
        <v>6953</v>
      </c>
      <c r="H81" s="486"/>
      <c r="I81" s="581"/>
    </row>
    <row r="82" spans="1:9" ht="12.75">
      <c r="A82" s="238"/>
      <c r="B82" s="239"/>
      <c r="C82" s="239"/>
      <c r="D82" s="239"/>
      <c r="E82" s="239"/>
      <c r="F82" s="118"/>
      <c r="G82" s="118"/>
      <c r="H82" s="629"/>
      <c r="I82" s="629"/>
    </row>
    <row r="83" spans="1:9" ht="14.25" thickBot="1">
      <c r="A83" s="240" t="s">
        <v>115</v>
      </c>
      <c r="B83" s="260"/>
      <c r="C83" s="260"/>
      <c r="D83" s="260"/>
      <c r="E83" s="261"/>
      <c r="F83" s="605"/>
      <c r="G83" s="605"/>
      <c r="H83" s="489"/>
      <c r="I83" s="605"/>
    </row>
    <row r="84" spans="1:9" ht="13.5">
      <c r="A84" s="263"/>
      <c r="B84" s="975" t="s">
        <v>207</v>
      </c>
      <c r="C84" s="975"/>
      <c r="D84" s="975" t="s">
        <v>41</v>
      </c>
      <c r="E84" s="975"/>
      <c r="F84" s="975" t="s">
        <v>211</v>
      </c>
      <c r="G84" s="976"/>
      <c r="H84" s="977" t="s">
        <v>305</v>
      </c>
      <c r="I84" s="979"/>
    </row>
    <row r="85" spans="1:9" ht="24">
      <c r="A85" s="298" t="s">
        <v>147</v>
      </c>
      <c r="B85" s="299" t="s">
        <v>148</v>
      </c>
      <c r="C85" s="299" t="s">
        <v>149</v>
      </c>
      <c r="D85" s="299" t="s">
        <v>148</v>
      </c>
      <c r="E85" s="299" t="s">
        <v>149</v>
      </c>
      <c r="F85" s="299" t="s">
        <v>148</v>
      </c>
      <c r="G85" s="299" t="s">
        <v>149</v>
      </c>
      <c r="H85" s="299" t="s">
        <v>148</v>
      </c>
      <c r="I85" s="299" t="s">
        <v>149</v>
      </c>
    </row>
    <row r="86" spans="1:9" ht="12.75">
      <c r="A86" s="107" t="s">
        <v>150</v>
      </c>
      <c r="B86" s="261">
        <v>88768</v>
      </c>
      <c r="C86" s="261">
        <v>53923</v>
      </c>
      <c r="D86" s="261">
        <v>63147</v>
      </c>
      <c r="E86" s="261">
        <v>39368</v>
      </c>
      <c r="F86" s="300">
        <v>151915</v>
      </c>
      <c r="G86" s="300">
        <v>93291</v>
      </c>
      <c r="H86" s="617">
        <v>0.9083217736534966</v>
      </c>
      <c r="I86" s="617">
        <v>0.9440593408150254</v>
      </c>
    </row>
    <row r="87" spans="1:9" ht="13.5">
      <c r="A87" s="107" t="s">
        <v>38</v>
      </c>
      <c r="B87" s="261">
        <v>3482</v>
      </c>
      <c r="C87" s="261">
        <v>668</v>
      </c>
      <c r="D87" s="261">
        <v>2879</v>
      </c>
      <c r="E87" s="261">
        <v>937</v>
      </c>
      <c r="F87" s="300">
        <v>6361</v>
      </c>
      <c r="G87" s="300">
        <v>1605</v>
      </c>
      <c r="H87" s="617">
        <v>0.03803333971108772</v>
      </c>
      <c r="I87" s="617">
        <v>0.016241815845130996</v>
      </c>
    </row>
    <row r="88" spans="1:9" ht="13.5">
      <c r="A88" s="107" t="s">
        <v>36</v>
      </c>
      <c r="B88" s="261">
        <v>944</v>
      </c>
      <c r="C88" s="261">
        <v>493</v>
      </c>
      <c r="D88" s="261">
        <v>882</v>
      </c>
      <c r="E88" s="261">
        <v>415</v>
      </c>
      <c r="F88" s="300">
        <v>1826</v>
      </c>
      <c r="G88" s="300">
        <v>908</v>
      </c>
      <c r="H88" s="617">
        <v>0.01091791830096623</v>
      </c>
      <c r="I88" s="617">
        <v>0.009188516378429249</v>
      </c>
    </row>
    <row r="89" spans="1:9" ht="12.75">
      <c r="A89" s="107" t="s">
        <v>151</v>
      </c>
      <c r="B89" s="261">
        <v>3187</v>
      </c>
      <c r="C89" s="261">
        <v>1458</v>
      </c>
      <c r="D89" s="261">
        <v>3959</v>
      </c>
      <c r="E89" s="261">
        <v>1557</v>
      </c>
      <c r="F89" s="300">
        <v>7146</v>
      </c>
      <c r="G89" s="300">
        <v>3015</v>
      </c>
      <c r="H89" s="617">
        <v>0.04272696833444944</v>
      </c>
      <c r="I89" s="617">
        <v>0.030510326961414303</v>
      </c>
    </row>
    <row r="90" spans="1:9" ht="12.75">
      <c r="A90" s="259" t="s">
        <v>301</v>
      </c>
      <c r="B90" s="264">
        <v>96381</v>
      </c>
      <c r="C90" s="264">
        <v>56542</v>
      </c>
      <c r="D90" s="264">
        <v>70866</v>
      </c>
      <c r="E90" s="264">
        <v>42277</v>
      </c>
      <c r="F90" s="264">
        <v>167247</v>
      </c>
      <c r="G90" s="264">
        <v>98819</v>
      </c>
      <c r="H90" s="630"/>
      <c r="I90" s="630"/>
    </row>
    <row r="91" spans="1:9" ht="13.5">
      <c r="A91" s="610" t="s">
        <v>43</v>
      </c>
      <c r="B91" s="260">
        <v>4276</v>
      </c>
      <c r="C91" s="260">
        <v>2314</v>
      </c>
      <c r="D91" s="260">
        <v>13771</v>
      </c>
      <c r="E91" s="260">
        <v>7439</v>
      </c>
      <c r="F91" s="260">
        <v>18047</v>
      </c>
      <c r="G91" s="260">
        <v>9753</v>
      </c>
      <c r="H91" s="489"/>
      <c r="I91" s="605"/>
    </row>
    <row r="92" spans="1:9" ht="12.75">
      <c r="A92" s="77"/>
      <c r="B92" s="78"/>
      <c r="C92" s="78"/>
      <c r="D92" s="78"/>
      <c r="E92" s="78"/>
      <c r="F92" s="78"/>
      <c r="G92" s="78"/>
      <c r="H92" s="631"/>
      <c r="I92" s="632"/>
    </row>
    <row r="93" spans="1:9" ht="13.5" thickBot="1">
      <c r="A93" s="240" t="s">
        <v>276</v>
      </c>
      <c r="B93" s="260"/>
      <c r="C93" s="260"/>
      <c r="D93" s="260"/>
      <c r="E93" s="261"/>
      <c r="F93" s="605"/>
      <c r="G93" s="605"/>
      <c r="H93" s="489"/>
      <c r="I93" s="605"/>
    </row>
    <row r="94" spans="1:9" ht="13.5">
      <c r="A94" s="263"/>
      <c r="B94" s="975" t="s">
        <v>207</v>
      </c>
      <c r="C94" s="975"/>
      <c r="D94" s="975" t="s">
        <v>120</v>
      </c>
      <c r="E94" s="975"/>
      <c r="F94" s="975" t="s">
        <v>110</v>
      </c>
      <c r="G94" s="976"/>
      <c r="H94" s="977" t="s">
        <v>89</v>
      </c>
      <c r="I94" s="977"/>
    </row>
    <row r="95" spans="1:9" ht="24">
      <c r="A95" s="298" t="s">
        <v>147</v>
      </c>
      <c r="B95" s="299" t="s">
        <v>148</v>
      </c>
      <c r="C95" s="299" t="s">
        <v>149</v>
      </c>
      <c r="D95" s="299" t="s">
        <v>148</v>
      </c>
      <c r="E95" s="299" t="s">
        <v>149</v>
      </c>
      <c r="F95" s="299" t="s">
        <v>148</v>
      </c>
      <c r="G95" s="299" t="s">
        <v>149</v>
      </c>
      <c r="H95" s="299" t="s">
        <v>148</v>
      </c>
      <c r="I95" s="299" t="s">
        <v>149</v>
      </c>
    </row>
    <row r="96" spans="1:9" ht="12.75">
      <c r="A96" s="107" t="s">
        <v>150</v>
      </c>
      <c r="B96" s="261">
        <v>69861</v>
      </c>
      <c r="C96" s="261">
        <v>47083</v>
      </c>
      <c r="D96" s="261">
        <v>58404</v>
      </c>
      <c r="E96" s="261">
        <v>38006</v>
      </c>
      <c r="F96" s="300">
        <v>128265</v>
      </c>
      <c r="G96" s="300">
        <v>85089</v>
      </c>
      <c r="H96" s="633">
        <v>0.8998211091234347</v>
      </c>
      <c r="I96" s="633">
        <v>0.9371964181471731</v>
      </c>
    </row>
    <row r="97" spans="1:9" ht="13.5">
      <c r="A97" s="107" t="s">
        <v>38</v>
      </c>
      <c r="B97" s="261">
        <v>3518</v>
      </c>
      <c r="C97" s="261">
        <v>909</v>
      </c>
      <c r="D97" s="261">
        <v>2646</v>
      </c>
      <c r="E97" s="261">
        <v>924</v>
      </c>
      <c r="F97" s="300">
        <v>6164</v>
      </c>
      <c r="G97" s="300">
        <v>1833</v>
      </c>
      <c r="H97" s="633">
        <v>0.04324248482935213</v>
      </c>
      <c r="I97" s="633">
        <v>0.02018922580431981</v>
      </c>
    </row>
    <row r="98" spans="1:9" ht="13.5">
      <c r="A98" s="107" t="s">
        <v>36</v>
      </c>
      <c r="B98" s="261">
        <v>856</v>
      </c>
      <c r="C98" s="261">
        <v>491</v>
      </c>
      <c r="D98" s="261">
        <v>943</v>
      </c>
      <c r="E98" s="261">
        <v>427</v>
      </c>
      <c r="F98" s="300">
        <v>1799</v>
      </c>
      <c r="G98" s="300">
        <v>918</v>
      </c>
      <c r="H98" s="633">
        <v>0.012620575958469256</v>
      </c>
      <c r="I98" s="633">
        <v>0.010111134363538237</v>
      </c>
    </row>
    <row r="99" spans="1:9" ht="12.75">
      <c r="A99" s="107" t="s">
        <v>151</v>
      </c>
      <c r="B99" s="261">
        <v>2572</v>
      </c>
      <c r="C99" s="261">
        <v>1186</v>
      </c>
      <c r="D99" s="261">
        <v>3745</v>
      </c>
      <c r="E99" s="261">
        <v>1765</v>
      </c>
      <c r="F99" s="300">
        <v>6317</v>
      </c>
      <c r="G99" s="300">
        <v>2951</v>
      </c>
      <c r="H99" s="633">
        <v>0.04431583008874391</v>
      </c>
      <c r="I99" s="633">
        <v>0.032503221684968775</v>
      </c>
    </row>
    <row r="100" spans="1:9" ht="12.75">
      <c r="A100" s="259" t="s">
        <v>301</v>
      </c>
      <c r="B100" s="264">
        <v>76807</v>
      </c>
      <c r="C100" s="264">
        <v>49669</v>
      </c>
      <c r="D100" s="264">
        <v>65738</v>
      </c>
      <c r="E100" s="264">
        <v>41121</v>
      </c>
      <c r="F100" s="264">
        <v>142545</v>
      </c>
      <c r="G100" s="264">
        <v>90790</v>
      </c>
      <c r="H100" s="630"/>
      <c r="I100" s="630"/>
    </row>
    <row r="101" spans="1:9" ht="13.5">
      <c r="A101" s="610" t="s">
        <v>43</v>
      </c>
      <c r="B101" s="260">
        <v>2651</v>
      </c>
      <c r="C101" s="260">
        <v>1673</v>
      </c>
      <c r="D101" s="260">
        <v>12867</v>
      </c>
      <c r="E101" s="260">
        <v>6938</v>
      </c>
      <c r="F101" s="260">
        <v>15518</v>
      </c>
      <c r="G101" s="260">
        <v>8611</v>
      </c>
      <c r="H101" s="489"/>
      <c r="I101" s="605"/>
    </row>
    <row r="102" spans="1:9" ht="13.5">
      <c r="A102" s="634"/>
      <c r="B102" s="635"/>
      <c r="C102" s="636"/>
      <c r="D102" s="636"/>
      <c r="E102" s="636"/>
      <c r="F102" s="637"/>
      <c r="G102" s="637"/>
      <c r="H102" s="637"/>
      <c r="I102" s="637"/>
    </row>
    <row r="103" spans="1:9" ht="12.75">
      <c r="A103" s="638" t="s">
        <v>248</v>
      </c>
      <c r="B103" s="486"/>
      <c r="C103" s="486"/>
      <c r="D103" s="486"/>
      <c r="E103" s="486"/>
      <c r="F103" s="486"/>
      <c r="G103" s="486"/>
      <c r="H103" s="486"/>
      <c r="I103" s="616"/>
    </row>
    <row r="104" spans="1:10" ht="12.75">
      <c r="A104" s="682" t="s">
        <v>503</v>
      </c>
      <c r="B104" s="682"/>
      <c r="C104" s="682"/>
      <c r="D104" s="682"/>
      <c r="E104" s="682"/>
      <c r="F104" s="682"/>
      <c r="G104" s="682"/>
      <c r="H104" s="682"/>
      <c r="I104" s="486"/>
      <c r="J104" s="681"/>
    </row>
    <row r="105" spans="1:10" ht="25.5" customHeight="1">
      <c r="A105" s="974" t="s">
        <v>244</v>
      </c>
      <c r="B105" s="974"/>
      <c r="C105" s="974"/>
      <c r="D105" s="974"/>
      <c r="E105" s="974"/>
      <c r="F105" s="974"/>
      <c r="G105" s="974"/>
      <c r="H105" s="920"/>
      <c r="I105" s="920"/>
      <c r="J105" s="681"/>
    </row>
    <row r="106" spans="1:10" ht="12.75">
      <c r="A106" s="486" t="s">
        <v>1150</v>
      </c>
      <c r="B106" s="486"/>
      <c r="C106" s="486"/>
      <c r="D106" s="486"/>
      <c r="E106" s="486"/>
      <c r="F106" s="486"/>
      <c r="G106" s="486"/>
      <c r="H106" s="486"/>
      <c r="I106" s="486"/>
      <c r="J106" s="681"/>
    </row>
    <row r="107" spans="1:10" ht="12.75">
      <c r="A107" s="486" t="s">
        <v>504</v>
      </c>
      <c r="B107" s="486"/>
      <c r="C107" s="486"/>
      <c r="D107" s="486"/>
      <c r="E107" s="486"/>
      <c r="F107" s="486"/>
      <c r="G107" s="486"/>
      <c r="H107" s="486"/>
      <c r="I107" s="486"/>
      <c r="J107" s="681"/>
    </row>
    <row r="108" spans="1:10" ht="12.75">
      <c r="A108" s="486" t="s">
        <v>505</v>
      </c>
      <c r="B108" s="486"/>
      <c r="C108" s="486"/>
      <c r="D108" s="486"/>
      <c r="E108" s="486"/>
      <c r="F108" s="486"/>
      <c r="G108" s="486"/>
      <c r="H108" s="486"/>
      <c r="I108" s="486"/>
      <c r="J108" s="681"/>
    </row>
    <row r="109" spans="1:10" ht="12.75">
      <c r="A109" s="978" t="s">
        <v>44</v>
      </c>
      <c r="B109" s="978"/>
      <c r="C109" s="978"/>
      <c r="D109" s="978"/>
      <c r="E109" s="978"/>
      <c r="F109" s="978"/>
      <c r="G109" s="978"/>
      <c r="H109" s="978"/>
      <c r="I109" s="978"/>
      <c r="J109" s="681"/>
    </row>
    <row r="110" spans="1:10" ht="12.75">
      <c r="A110" s="673" t="s">
        <v>485</v>
      </c>
      <c r="B110" s="486"/>
      <c r="C110" s="486"/>
      <c r="D110" s="486"/>
      <c r="E110" s="486"/>
      <c r="F110" s="486"/>
      <c r="G110" s="486"/>
      <c r="H110" s="486"/>
      <c r="I110" s="486"/>
      <c r="J110" s="681"/>
    </row>
    <row r="111" spans="1:10" ht="27.75" customHeight="1">
      <c r="A111" s="967" t="s">
        <v>496</v>
      </c>
      <c r="B111" s="912"/>
      <c r="C111" s="912"/>
      <c r="D111" s="912"/>
      <c r="E111" s="912"/>
      <c r="F111" s="912"/>
      <c r="G111" s="912"/>
      <c r="H111" s="912"/>
      <c r="I111" s="912"/>
      <c r="J111" s="912"/>
    </row>
    <row r="112" spans="1:10" ht="12.75">
      <c r="A112" s="679"/>
      <c r="B112" s="526"/>
      <c r="C112" s="526"/>
      <c r="D112" s="526"/>
      <c r="E112" s="526"/>
      <c r="F112" s="526"/>
      <c r="G112" s="526"/>
      <c r="H112" s="526"/>
      <c r="I112" s="526"/>
      <c r="J112" s="526"/>
    </row>
    <row r="113" ht="12.75">
      <c r="A113" s="34" t="s">
        <v>1157</v>
      </c>
    </row>
    <row r="114" ht="12.75">
      <c r="A114" s="34" t="s">
        <v>1154</v>
      </c>
    </row>
    <row r="115" ht="12.75">
      <c r="A115" s="34"/>
    </row>
    <row r="116" ht="12.75">
      <c r="A116" s="33" t="s">
        <v>270</v>
      </c>
    </row>
    <row r="117" ht="12.75">
      <c r="A117" s="33" t="s">
        <v>271</v>
      </c>
    </row>
    <row r="118" ht="12.75">
      <c r="A118" s="34" t="s">
        <v>272</v>
      </c>
    </row>
    <row r="119" ht="12.75">
      <c r="A119" s="34" t="s">
        <v>255</v>
      </c>
    </row>
  </sheetData>
  <sheetProtection/>
  <mergeCells count="32">
    <mergeCell ref="H46:I46"/>
    <mergeCell ref="B14:D14"/>
    <mergeCell ref="B66:C66"/>
    <mergeCell ref="D66:E66"/>
    <mergeCell ref="F66:G66"/>
    <mergeCell ref="H66:I66"/>
    <mergeCell ref="B56:C56"/>
    <mergeCell ref="D56:E56"/>
    <mergeCell ref="F56:G56"/>
    <mergeCell ref="H56:I56"/>
    <mergeCell ref="B94:C94"/>
    <mergeCell ref="B4:D4"/>
    <mergeCell ref="E4:G4"/>
    <mergeCell ref="B46:C46"/>
    <mergeCell ref="D46:E46"/>
    <mergeCell ref="F46:G46"/>
    <mergeCell ref="E14:G14"/>
    <mergeCell ref="H74:I74"/>
    <mergeCell ref="B84:C84"/>
    <mergeCell ref="D84:E84"/>
    <mergeCell ref="F84:G84"/>
    <mergeCell ref="H84:I84"/>
    <mergeCell ref="A111:J111"/>
    <mergeCell ref="B44:I44"/>
    <mergeCell ref="A105:I105"/>
    <mergeCell ref="D94:E94"/>
    <mergeCell ref="F94:G94"/>
    <mergeCell ref="H94:I94"/>
    <mergeCell ref="A109:I109"/>
    <mergeCell ref="B74:C74"/>
    <mergeCell ref="D74:E74"/>
    <mergeCell ref="F74:G74"/>
  </mergeCells>
  <printOptions/>
  <pageMargins left="0.7" right="0.7" top="0.75" bottom="0.75" header="0.3" footer="0.3"/>
  <pageSetup fitToHeight="0" fitToWidth="1" horizontalDpi="600" verticalDpi="600" orientation="portrait" paperSize="9" scale="66" r:id="rId2"/>
  <rowBreaks count="1" manualBreakCount="1">
    <brk id="72" max="9" man="1"/>
  </rowBreaks>
  <drawing r:id="rId1"/>
</worksheet>
</file>

<file path=xl/worksheets/sheet18.xml><?xml version="1.0" encoding="utf-8"?>
<worksheet xmlns="http://schemas.openxmlformats.org/spreadsheetml/2006/main" xmlns:r="http://schemas.openxmlformats.org/officeDocument/2006/relationships">
  <sheetPr>
    <pageSetUpPr fitToPage="1"/>
  </sheetPr>
  <dimension ref="A1:J123"/>
  <sheetViews>
    <sheetView workbookViewId="0" topLeftCell="A76">
      <selection activeCell="I104" sqref="I104"/>
    </sheetView>
  </sheetViews>
  <sheetFormatPr defaultColWidth="9.00390625" defaultRowHeight="12.75"/>
  <cols>
    <col min="1" max="1" width="27.875" style="540" customWidth="1"/>
    <col min="2" max="7" width="9.00390625" style="540" customWidth="1"/>
    <col min="8" max="8" width="12.25390625" style="540" customWidth="1"/>
    <col min="9" max="9" width="9.25390625" style="540" bestFit="1" customWidth="1"/>
    <col min="10" max="16384" width="9.00390625" style="540" customWidth="1"/>
  </cols>
  <sheetData>
    <row r="1" spans="1:9" ht="18.75">
      <c r="A1" s="39" t="s">
        <v>712</v>
      </c>
      <c r="B1" s="715"/>
      <c r="C1" s="715"/>
      <c r="D1" s="715"/>
      <c r="E1" s="822"/>
      <c r="F1" s="715"/>
      <c r="G1" s="715"/>
      <c r="H1" s="822"/>
      <c r="I1" s="822"/>
    </row>
    <row r="2" spans="1:9" ht="12.75">
      <c r="A2" s="715"/>
      <c r="B2" s="715"/>
      <c r="C2" s="715"/>
      <c r="D2" s="715"/>
      <c r="E2" s="715"/>
      <c r="F2" s="715"/>
      <c r="G2" s="715"/>
      <c r="H2" s="715"/>
      <c r="I2" s="823"/>
    </row>
    <row r="3" spans="1:9" ht="24.75" thickBot="1">
      <c r="A3" s="716" t="s">
        <v>276</v>
      </c>
      <c r="B3" s="982" t="s">
        <v>204</v>
      </c>
      <c r="C3" s="982"/>
      <c r="D3" s="982"/>
      <c r="E3" s="960" t="s">
        <v>205</v>
      </c>
      <c r="F3" s="960"/>
      <c r="G3" s="960"/>
      <c r="H3" s="93" t="s">
        <v>279</v>
      </c>
      <c r="I3" s="879" t="s">
        <v>713</v>
      </c>
    </row>
    <row r="4" spans="1:9" ht="14.25" thickBot="1">
      <c r="A4" s="103"/>
      <c r="B4" s="113" t="s">
        <v>207</v>
      </c>
      <c r="C4" s="148" t="s">
        <v>109</v>
      </c>
      <c r="D4" s="113" t="s">
        <v>110</v>
      </c>
      <c r="E4" s="113" t="s">
        <v>207</v>
      </c>
      <c r="F4" s="148" t="s">
        <v>109</v>
      </c>
      <c r="G4" s="113" t="s">
        <v>110</v>
      </c>
      <c r="H4" s="148" t="s">
        <v>207</v>
      </c>
      <c r="I4" s="113" t="s">
        <v>110</v>
      </c>
    </row>
    <row r="5" spans="1:9" ht="12.75">
      <c r="A5" s="82" t="s">
        <v>143</v>
      </c>
      <c r="B5" s="824">
        <v>106522</v>
      </c>
      <c r="C5" s="824">
        <v>84500</v>
      </c>
      <c r="D5" s="115">
        <v>191022</v>
      </c>
      <c r="E5" s="824">
        <v>89310</v>
      </c>
      <c r="F5" s="824">
        <v>11988</v>
      </c>
      <c r="G5" s="115">
        <v>101298</v>
      </c>
      <c r="H5" s="292">
        <v>21924</v>
      </c>
      <c r="I5" s="292">
        <v>314947</v>
      </c>
    </row>
    <row r="6" spans="1:9" ht="12.75">
      <c r="A6" s="82" t="s">
        <v>144</v>
      </c>
      <c r="B6" s="824">
        <v>3403</v>
      </c>
      <c r="C6" s="824">
        <v>3172</v>
      </c>
      <c r="D6" s="115">
        <v>6575</v>
      </c>
      <c r="E6" s="824">
        <v>3335</v>
      </c>
      <c r="F6" s="824">
        <v>141</v>
      </c>
      <c r="G6" s="115">
        <v>3476</v>
      </c>
      <c r="H6" s="292">
        <v>718</v>
      </c>
      <c r="I6" s="292">
        <v>10781</v>
      </c>
    </row>
    <row r="7" spans="1:9" ht="12.75">
      <c r="A7" s="82" t="s">
        <v>145</v>
      </c>
      <c r="B7" s="824">
        <v>5278</v>
      </c>
      <c r="C7" s="824">
        <v>5542</v>
      </c>
      <c r="D7" s="115">
        <v>10820</v>
      </c>
      <c r="E7" s="824">
        <v>3476</v>
      </c>
      <c r="F7" s="824">
        <v>265</v>
      </c>
      <c r="G7" s="115">
        <v>3741</v>
      </c>
      <c r="H7" s="292">
        <v>1010</v>
      </c>
      <c r="I7" s="292">
        <v>15578</v>
      </c>
    </row>
    <row r="8" spans="1:9" ht="12.75">
      <c r="A8" s="82" t="s">
        <v>146</v>
      </c>
      <c r="B8" s="824">
        <v>9405</v>
      </c>
      <c r="C8" s="824">
        <v>11098</v>
      </c>
      <c r="D8" s="115">
        <v>20503</v>
      </c>
      <c r="E8" s="824">
        <v>6954</v>
      </c>
      <c r="F8" s="824">
        <v>427</v>
      </c>
      <c r="G8" s="115">
        <v>7381</v>
      </c>
      <c r="H8" s="292">
        <v>1994</v>
      </c>
      <c r="I8" s="292">
        <v>29896</v>
      </c>
    </row>
    <row r="9" spans="1:9" ht="14.25" thickBot="1">
      <c r="A9" s="127" t="s">
        <v>714</v>
      </c>
      <c r="B9" s="825">
        <v>1868</v>
      </c>
      <c r="C9" s="825">
        <v>2547</v>
      </c>
      <c r="D9" s="294">
        <v>4415</v>
      </c>
      <c r="E9" s="825">
        <v>1465</v>
      </c>
      <c r="F9" s="825">
        <v>139</v>
      </c>
      <c r="G9" s="294">
        <v>1604</v>
      </c>
      <c r="H9" s="294">
        <v>354</v>
      </c>
      <c r="I9" s="294">
        <v>6380</v>
      </c>
    </row>
    <row r="10" spans="1:9" ht="13.5" thickBot="1">
      <c r="A10" s="317" t="s">
        <v>211</v>
      </c>
      <c r="B10" s="125">
        <v>126476</v>
      </c>
      <c r="C10" s="125">
        <v>106858</v>
      </c>
      <c r="D10" s="125">
        <v>233334</v>
      </c>
      <c r="E10" s="125">
        <v>104540</v>
      </c>
      <c r="F10" s="125">
        <v>12961</v>
      </c>
      <c r="G10" s="125">
        <v>117501</v>
      </c>
      <c r="H10" s="334">
        <v>26000</v>
      </c>
      <c r="I10" s="334">
        <v>377582</v>
      </c>
    </row>
    <row r="11" spans="1:9" ht="13.5">
      <c r="A11" s="814" t="s">
        <v>711</v>
      </c>
      <c r="B11" s="286">
        <v>4639</v>
      </c>
      <c r="C11" s="286">
        <v>13037</v>
      </c>
      <c r="D11" s="286">
        <v>17676</v>
      </c>
      <c r="E11" s="286">
        <v>3949</v>
      </c>
      <c r="F11" s="286">
        <v>1359</v>
      </c>
      <c r="G11" s="286">
        <v>5308</v>
      </c>
      <c r="H11" s="286"/>
      <c r="I11" s="826"/>
    </row>
    <row r="12" spans="1:9" ht="13.5">
      <c r="A12" s="309" t="s">
        <v>37</v>
      </c>
      <c r="B12" s="827"/>
      <c r="C12" s="827"/>
      <c r="D12" s="827"/>
      <c r="E12" s="827"/>
      <c r="F12" s="100"/>
      <c r="G12" s="82"/>
      <c r="H12" s="828">
        <v>1003</v>
      </c>
      <c r="I12" s="829">
        <v>1161</v>
      </c>
    </row>
    <row r="13" spans="1:9" ht="12.75">
      <c r="A13" s="309"/>
      <c r="B13" s="827"/>
      <c r="C13" s="827"/>
      <c r="D13" s="827"/>
      <c r="E13" s="827"/>
      <c r="F13" s="100"/>
      <c r="G13" s="82"/>
      <c r="H13" s="817"/>
      <c r="I13" s="826"/>
    </row>
    <row r="14" spans="1:9" ht="24.75" thickBot="1">
      <c r="A14" s="797" t="s">
        <v>276</v>
      </c>
      <c r="B14" s="960" t="s">
        <v>204</v>
      </c>
      <c r="C14" s="960"/>
      <c r="D14" s="960"/>
      <c r="E14" s="960" t="s">
        <v>205</v>
      </c>
      <c r="F14" s="960"/>
      <c r="G14" s="960"/>
      <c r="H14" s="75" t="s">
        <v>279</v>
      </c>
      <c r="I14" s="818" t="s">
        <v>243</v>
      </c>
    </row>
    <row r="15" spans="1:9" ht="14.25" thickBot="1">
      <c r="A15" s="103"/>
      <c r="B15" s="798" t="s">
        <v>9</v>
      </c>
      <c r="C15" s="332" t="s">
        <v>111</v>
      </c>
      <c r="D15" s="798" t="s">
        <v>112</v>
      </c>
      <c r="E15" s="798" t="s">
        <v>10</v>
      </c>
      <c r="F15" s="332" t="s">
        <v>113</v>
      </c>
      <c r="G15" s="798" t="s">
        <v>114</v>
      </c>
      <c r="H15" s="148" t="s">
        <v>11</v>
      </c>
      <c r="I15" s="799" t="s">
        <v>110</v>
      </c>
    </row>
    <row r="16" spans="1:9" ht="12.75">
      <c r="A16" s="82" t="s">
        <v>143</v>
      </c>
      <c r="B16" s="830">
        <f>B5/$B$10</f>
        <v>0.8422309370947848</v>
      </c>
      <c r="C16" s="830">
        <f>C5/$C$10</f>
        <v>0.7907690580022085</v>
      </c>
      <c r="D16" s="204">
        <f>D5/$D$10</f>
        <v>0.8186633752474993</v>
      </c>
      <c r="E16" s="830">
        <f>E5/$E$10</f>
        <v>0.8543141381289459</v>
      </c>
      <c r="F16" s="830">
        <f>F5/$F$10</f>
        <v>0.9249286320499961</v>
      </c>
      <c r="G16" s="204">
        <f>G5/$G$10</f>
        <v>0.8621033012485</v>
      </c>
      <c r="H16" s="639">
        <f>H5/$H$10</f>
        <v>0.8432307692307692</v>
      </c>
      <c r="I16" s="639">
        <f>I5/$I$10</f>
        <v>0.8341155033873436</v>
      </c>
    </row>
    <row r="17" spans="1:9" ht="12.75">
      <c r="A17" s="82" t="s">
        <v>144</v>
      </c>
      <c r="B17" s="830">
        <f>B6/$B$10</f>
        <v>0.02690629052152187</v>
      </c>
      <c r="C17" s="830">
        <f>C6/$C$10</f>
        <v>0.029684253869621365</v>
      </c>
      <c r="D17" s="204">
        <f>D6/$D$10</f>
        <v>0.028178490918597376</v>
      </c>
      <c r="E17" s="830">
        <f>E6/$E$10</f>
        <v>0.031901664434666153</v>
      </c>
      <c r="F17" s="830">
        <f>F6/$F$10</f>
        <v>0.01087879021680426</v>
      </c>
      <c r="G17" s="204">
        <f>G6/$G$10</f>
        <v>0.02958272695551527</v>
      </c>
      <c r="H17" s="639">
        <f>H6/$H$10</f>
        <v>0.027615384615384615</v>
      </c>
      <c r="I17" s="639">
        <f>I6/$I$10</f>
        <v>0.028552738213156348</v>
      </c>
    </row>
    <row r="18" spans="1:9" ht="12.75">
      <c r="A18" s="82" t="s">
        <v>145</v>
      </c>
      <c r="B18" s="830">
        <f>B7/$B$10</f>
        <v>0.0417312375470445</v>
      </c>
      <c r="C18" s="830">
        <f>C7/$C$10</f>
        <v>0.051863220348499876</v>
      </c>
      <c r="D18" s="204">
        <f>D7/$D$10</f>
        <v>0.046371296082011196</v>
      </c>
      <c r="E18" s="830">
        <f>E7/$E$10</f>
        <v>0.03325043045724125</v>
      </c>
      <c r="F18" s="830">
        <f>F7/$F$10</f>
        <v>0.02044595324434843</v>
      </c>
      <c r="G18" s="204">
        <f>G7/$G$10</f>
        <v>0.031838026910409274</v>
      </c>
      <c r="H18" s="639">
        <f>H7/$H$10</f>
        <v>0.03884615384615384</v>
      </c>
      <c r="I18" s="639">
        <f>I7/$I$10</f>
        <v>0.04125726332293383</v>
      </c>
    </row>
    <row r="19" spans="1:9" ht="12.75">
      <c r="A19" s="82" t="s">
        <v>146</v>
      </c>
      <c r="B19" s="830">
        <f>B8/$B$10</f>
        <v>0.07436193428002151</v>
      </c>
      <c r="C19" s="830">
        <f>C8/$C$10</f>
        <v>0.10385745568885811</v>
      </c>
      <c r="D19" s="204">
        <f>D8/$D$10</f>
        <v>0.08786974894357445</v>
      </c>
      <c r="E19" s="830">
        <f>E8/$E$10</f>
        <v>0.06651999234742682</v>
      </c>
      <c r="F19" s="830">
        <f>F8/$F$10</f>
        <v>0.03294498881259162</v>
      </c>
      <c r="G19" s="204">
        <f>G8/$G$10</f>
        <v>0.06281648666819857</v>
      </c>
      <c r="H19" s="639">
        <f>H8/$H$10</f>
        <v>0.0766923076923077</v>
      </c>
      <c r="I19" s="639">
        <f>I8/$I$10</f>
        <v>0.07917750316487544</v>
      </c>
    </row>
    <row r="20" spans="1:9" ht="13.5" thickBot="1">
      <c r="A20" s="127" t="s">
        <v>507</v>
      </c>
      <c r="B20" s="830">
        <f>B9/$B$10</f>
        <v>0.014769600556627344</v>
      </c>
      <c r="C20" s="830">
        <f>C9/$C$10</f>
        <v>0.023835370304516275</v>
      </c>
      <c r="D20" s="204">
        <f>D9/$D$10</f>
        <v>0.01892137451035854</v>
      </c>
      <c r="E20" s="830">
        <f>E9/$E$10</f>
        <v>0.014013774631719916</v>
      </c>
      <c r="F20" s="830">
        <f>F9/$F$10</f>
        <v>0.010724481135714836</v>
      </c>
      <c r="G20" s="204">
        <f>G9/$G$10</f>
        <v>0.013650947651509348</v>
      </c>
      <c r="H20" s="639">
        <f>H9/$H$10</f>
        <v>0.013615384615384616</v>
      </c>
      <c r="I20" s="639">
        <f>I9/$I$10</f>
        <v>0.016896991911690706</v>
      </c>
    </row>
    <row r="21" spans="1:9" ht="13.5" thickBot="1">
      <c r="A21" s="317" t="s">
        <v>211</v>
      </c>
      <c r="B21" s="640">
        <f aca="true" t="shared" si="0" ref="B21:I21">SUM(B16:B20)</f>
        <v>1</v>
      </c>
      <c r="C21" s="640">
        <f t="shared" si="0"/>
        <v>1.0000093582137042</v>
      </c>
      <c r="D21" s="640">
        <f t="shared" si="0"/>
        <v>1.0000042857020408</v>
      </c>
      <c r="E21" s="640">
        <f t="shared" si="0"/>
        <v>1</v>
      </c>
      <c r="F21" s="640">
        <f t="shared" si="0"/>
        <v>0.9999228454594553</v>
      </c>
      <c r="G21" s="640">
        <f t="shared" si="0"/>
        <v>0.9999914894341324</v>
      </c>
      <c r="H21" s="640">
        <f t="shared" si="0"/>
        <v>1</v>
      </c>
      <c r="I21" s="640">
        <f t="shared" si="0"/>
        <v>1</v>
      </c>
    </row>
    <row r="22" spans="1:9" ht="12.75">
      <c r="A22" s="203"/>
      <c r="B22" s="804"/>
      <c r="C22" s="804"/>
      <c r="D22" s="804"/>
      <c r="E22" s="804"/>
      <c r="F22" s="804"/>
      <c r="G22" s="804"/>
      <c r="H22" s="822"/>
      <c r="I22" s="822"/>
    </row>
    <row r="23" spans="1:7" ht="12.75">
      <c r="A23" s="34"/>
      <c r="B23" s="9"/>
      <c r="C23" s="9"/>
      <c r="D23" s="9"/>
      <c r="E23" s="9"/>
      <c r="F23" s="9"/>
      <c r="G23" s="9"/>
    </row>
    <row r="24" spans="1:7" ht="15.75">
      <c r="A24" s="415" t="s">
        <v>154</v>
      </c>
      <c r="B24" s="9"/>
      <c r="C24" s="9"/>
      <c r="D24" s="9"/>
      <c r="E24" s="9"/>
      <c r="F24" s="9"/>
      <c r="G24" s="9"/>
    </row>
    <row r="25" spans="1:7" ht="12.75">
      <c r="A25" s="9"/>
      <c r="B25" s="9"/>
      <c r="C25" s="9"/>
      <c r="D25" s="9"/>
      <c r="E25" s="9"/>
      <c r="F25" s="9"/>
      <c r="G25" s="9"/>
    </row>
    <row r="26" spans="2:7" ht="12.75">
      <c r="B26" s="9"/>
      <c r="C26" s="9"/>
      <c r="D26" s="9"/>
      <c r="E26" s="9"/>
      <c r="F26" s="9"/>
      <c r="G26" s="9"/>
    </row>
    <row r="27" spans="2:7" ht="12.75">
      <c r="B27" s="9"/>
      <c r="C27" s="9"/>
      <c r="D27" s="9"/>
      <c r="E27" s="9"/>
      <c r="F27" s="9"/>
      <c r="G27" s="9"/>
    </row>
    <row r="28" spans="1:7" ht="12.75">
      <c r="A28" s="9"/>
      <c r="B28" s="9"/>
      <c r="C28" s="9"/>
      <c r="D28" s="9"/>
      <c r="E28" s="9"/>
      <c r="F28" s="9"/>
      <c r="G28" s="9"/>
    </row>
    <row r="45" spans="1:5" ht="12.75">
      <c r="A45" s="90"/>
      <c r="B45" s="983" t="s">
        <v>204</v>
      </c>
      <c r="C45" s="983"/>
      <c r="D45" s="983"/>
      <c r="E45" s="983"/>
    </row>
    <row r="46" spans="1:5" ht="12.75">
      <c r="A46" s="407"/>
      <c r="B46" s="407"/>
      <c r="C46" s="407"/>
      <c r="D46" s="407"/>
      <c r="E46" s="407"/>
    </row>
    <row r="47" spans="1:5" ht="13.5" thickBot="1">
      <c r="A47" s="228" t="s">
        <v>81</v>
      </c>
      <c r="B47" s="229"/>
      <c r="C47" s="230"/>
      <c r="D47" s="230"/>
      <c r="E47" s="230"/>
    </row>
    <row r="48" spans="1:5" ht="13.5">
      <c r="A48" s="306" t="s">
        <v>142</v>
      </c>
      <c r="B48" s="880" t="s">
        <v>207</v>
      </c>
      <c r="C48" s="232" t="s">
        <v>80</v>
      </c>
      <c r="D48" s="232" t="s">
        <v>84</v>
      </c>
      <c r="E48" s="880" t="s">
        <v>85</v>
      </c>
    </row>
    <row r="49" spans="1:5" ht="12.75">
      <c r="A49" s="407" t="s">
        <v>143</v>
      </c>
      <c r="B49" s="584">
        <v>106730</v>
      </c>
      <c r="C49" s="584">
        <v>89684</v>
      </c>
      <c r="D49" s="115">
        <v>196414</v>
      </c>
      <c r="E49" s="641">
        <v>0.840230661955322</v>
      </c>
    </row>
    <row r="50" spans="1:5" ht="12.75">
      <c r="A50" s="407" t="s">
        <v>144</v>
      </c>
      <c r="B50" s="584">
        <v>3223</v>
      </c>
      <c r="C50" s="584">
        <v>3045</v>
      </c>
      <c r="D50" s="115">
        <v>6268</v>
      </c>
      <c r="E50" s="641">
        <v>0.02681359673514087</v>
      </c>
    </row>
    <row r="51" spans="1:9" ht="12.75">
      <c r="A51" s="407" t="s">
        <v>145</v>
      </c>
      <c r="B51" s="584">
        <v>4418</v>
      </c>
      <c r="C51" s="584">
        <v>5911</v>
      </c>
      <c r="D51" s="115">
        <v>10329</v>
      </c>
      <c r="E51" s="641">
        <v>0.04418596692362317</v>
      </c>
      <c r="G51" s="9"/>
      <c r="H51" s="9"/>
      <c r="I51" s="9"/>
    </row>
    <row r="52" spans="1:9" ht="12.75">
      <c r="A52" s="407" t="s">
        <v>146</v>
      </c>
      <c r="B52" s="584">
        <v>8384</v>
      </c>
      <c r="C52" s="584">
        <v>8626</v>
      </c>
      <c r="D52" s="115">
        <v>17010</v>
      </c>
      <c r="E52" s="641">
        <v>0.07276631787886825</v>
      </c>
      <c r="G52" s="100"/>
      <c r="H52" s="101"/>
      <c r="I52" s="101"/>
    </row>
    <row r="53" spans="1:9" ht="13.5">
      <c r="A53" s="305" t="s">
        <v>125</v>
      </c>
      <c r="B53" s="642">
        <v>979</v>
      </c>
      <c r="C53" s="642">
        <v>2762</v>
      </c>
      <c r="D53" s="307">
        <v>3741</v>
      </c>
      <c r="E53" s="641">
        <v>0.016003456507045627</v>
      </c>
      <c r="G53" s="100"/>
      <c r="H53" s="101"/>
      <c r="I53" s="101"/>
    </row>
    <row r="54" spans="1:9" ht="12.75">
      <c r="A54" s="235" t="s">
        <v>301</v>
      </c>
      <c r="B54" s="308">
        <v>123734</v>
      </c>
      <c r="C54" s="308">
        <v>110028</v>
      </c>
      <c r="D54" s="308">
        <v>233762</v>
      </c>
      <c r="E54" s="622"/>
      <c r="G54" s="100"/>
      <c r="H54" s="101"/>
      <c r="I54" s="101"/>
    </row>
    <row r="55" spans="1:9" ht="13.5">
      <c r="A55" s="309" t="s">
        <v>37</v>
      </c>
      <c r="B55" s="286">
        <v>3556</v>
      </c>
      <c r="C55" s="286">
        <v>14680</v>
      </c>
      <c r="D55" s="286">
        <v>18236</v>
      </c>
      <c r="E55" s="643"/>
      <c r="G55" s="100"/>
      <c r="H55" s="101"/>
      <c r="I55" s="101"/>
    </row>
    <row r="56" spans="1:9" ht="12.75">
      <c r="A56" s="407"/>
      <c r="B56" s="407"/>
      <c r="C56" s="407"/>
      <c r="D56" s="407"/>
      <c r="E56" s="407"/>
      <c r="G56" s="100"/>
      <c r="H56" s="101"/>
      <c r="I56" s="101"/>
    </row>
    <row r="57" spans="1:5" ht="13.5" thickBot="1">
      <c r="A57" s="228" t="s">
        <v>82</v>
      </c>
      <c r="B57" s="407"/>
      <c r="C57" s="407"/>
      <c r="D57" s="407"/>
      <c r="E57" s="407"/>
    </row>
    <row r="58" spans="1:6" ht="13.5">
      <c r="A58" s="306" t="s">
        <v>142</v>
      </c>
      <c r="B58" s="880" t="s">
        <v>207</v>
      </c>
      <c r="C58" s="232" t="s">
        <v>80</v>
      </c>
      <c r="D58" s="232" t="s">
        <v>84</v>
      </c>
      <c r="E58" s="880" t="s">
        <v>85</v>
      </c>
      <c r="F58" s="644"/>
    </row>
    <row r="59" spans="1:5" ht="12.75">
      <c r="A59" s="407" t="s">
        <v>143</v>
      </c>
      <c r="B59" s="584">
        <v>119227</v>
      </c>
      <c r="C59" s="584">
        <v>87771</v>
      </c>
      <c r="D59" s="115">
        <v>206998</v>
      </c>
      <c r="E59" s="641">
        <v>0.8342522287243475</v>
      </c>
    </row>
    <row r="60" spans="1:5" ht="12.75">
      <c r="A60" s="407" t="s">
        <v>144</v>
      </c>
      <c r="B60" s="584">
        <v>3494</v>
      </c>
      <c r="C60" s="584">
        <v>3485</v>
      </c>
      <c r="D60" s="115">
        <v>6979</v>
      </c>
      <c r="E60" s="641">
        <v>0.02812706549950831</v>
      </c>
    </row>
    <row r="61" spans="1:5" ht="12.75">
      <c r="A61" s="407" t="s">
        <v>145</v>
      </c>
      <c r="B61" s="584">
        <v>5175</v>
      </c>
      <c r="C61" s="584">
        <v>6013</v>
      </c>
      <c r="D61" s="115">
        <v>11188</v>
      </c>
      <c r="E61" s="641">
        <v>0.04509035804678306</v>
      </c>
    </row>
    <row r="62" spans="1:5" ht="12.75">
      <c r="A62" s="407" t="s">
        <v>146</v>
      </c>
      <c r="B62" s="584">
        <v>9634</v>
      </c>
      <c r="C62" s="584">
        <v>9577</v>
      </c>
      <c r="D62" s="115">
        <v>19211</v>
      </c>
      <c r="E62" s="641">
        <v>0.07742499717882995</v>
      </c>
    </row>
    <row r="63" spans="1:5" ht="13.5">
      <c r="A63" s="305" t="s">
        <v>125</v>
      </c>
      <c r="B63" s="642">
        <v>1092</v>
      </c>
      <c r="C63" s="642">
        <v>2656</v>
      </c>
      <c r="D63" s="307">
        <v>3748</v>
      </c>
      <c r="E63" s="641">
        <v>0.016003456507045627</v>
      </c>
    </row>
    <row r="64" spans="1:5" ht="12.75">
      <c r="A64" s="235" t="s">
        <v>301</v>
      </c>
      <c r="B64" s="308">
        <v>138622</v>
      </c>
      <c r="C64" s="308">
        <v>109502</v>
      </c>
      <c r="D64" s="308">
        <v>248124</v>
      </c>
      <c r="E64" s="622"/>
    </row>
    <row r="65" spans="1:5" ht="13.5">
      <c r="A65" s="309" t="s">
        <v>37</v>
      </c>
      <c r="B65" s="286">
        <v>4464</v>
      </c>
      <c r="C65" s="286">
        <v>12202</v>
      </c>
      <c r="D65" s="286">
        <v>16666</v>
      </c>
      <c r="E65" s="643"/>
    </row>
    <row r="66" spans="1:5" ht="12.75">
      <c r="A66" s="309"/>
      <c r="B66" s="286"/>
      <c r="C66" s="286"/>
      <c r="D66" s="115"/>
      <c r="E66" s="643"/>
    </row>
    <row r="67" spans="1:5" ht="14.25" thickBot="1">
      <c r="A67" s="310" t="s">
        <v>83</v>
      </c>
      <c r="B67" s="90"/>
      <c r="C67" s="90"/>
      <c r="D67" s="90"/>
      <c r="E67" s="90"/>
    </row>
    <row r="68" spans="1:5" ht="13.5">
      <c r="A68" s="306" t="s">
        <v>142</v>
      </c>
      <c r="B68" s="880" t="s">
        <v>207</v>
      </c>
      <c r="C68" s="232" t="s">
        <v>80</v>
      </c>
      <c r="D68" s="232" t="s">
        <v>84</v>
      </c>
      <c r="E68" s="880" t="s">
        <v>85</v>
      </c>
    </row>
    <row r="69" spans="1:5" ht="12.75">
      <c r="A69" s="90" t="s">
        <v>143</v>
      </c>
      <c r="B69" s="584">
        <v>115790</v>
      </c>
      <c r="C69" s="584">
        <v>89169</v>
      </c>
      <c r="D69" s="115">
        <v>204959</v>
      </c>
      <c r="E69" s="641">
        <v>0.8386657228084964</v>
      </c>
    </row>
    <row r="70" spans="1:5" ht="12.75">
      <c r="A70" s="90" t="s">
        <v>144</v>
      </c>
      <c r="B70" s="584">
        <v>3336</v>
      </c>
      <c r="C70" s="584">
        <v>3376</v>
      </c>
      <c r="D70" s="115">
        <v>6712</v>
      </c>
      <c r="E70" s="641">
        <v>0.027464636007643616</v>
      </c>
    </row>
    <row r="71" spans="1:5" ht="12.75">
      <c r="A71" s="90" t="s">
        <v>145</v>
      </c>
      <c r="B71" s="584">
        <v>4838</v>
      </c>
      <c r="C71" s="584">
        <v>4486</v>
      </c>
      <c r="D71" s="115">
        <v>9324</v>
      </c>
      <c r="E71" s="641">
        <v>0.038152602225159274</v>
      </c>
    </row>
    <row r="72" spans="1:5" ht="12.75">
      <c r="A72" s="90" t="s">
        <v>146</v>
      </c>
      <c r="B72" s="584">
        <v>9375</v>
      </c>
      <c r="C72" s="584">
        <v>11150</v>
      </c>
      <c r="D72" s="115">
        <v>20525</v>
      </c>
      <c r="E72" s="641">
        <v>0.08398564571765274</v>
      </c>
    </row>
    <row r="73" spans="1:5" ht="13.5">
      <c r="A73" s="305" t="s">
        <v>125</v>
      </c>
      <c r="B73" s="642">
        <v>962</v>
      </c>
      <c r="C73" s="642">
        <v>1905</v>
      </c>
      <c r="D73" s="307">
        <v>2867</v>
      </c>
      <c r="E73" s="641">
        <v>0.01</v>
      </c>
    </row>
    <row r="74" spans="1:5" ht="12.75">
      <c r="A74" s="311" t="s">
        <v>301</v>
      </c>
      <c r="B74" s="308">
        <v>134301</v>
      </c>
      <c r="C74" s="308">
        <v>110086</v>
      </c>
      <c r="D74" s="308">
        <v>244387</v>
      </c>
      <c r="E74" s="622"/>
    </row>
    <row r="75" spans="1:5" ht="13.5">
      <c r="A75" s="309" t="s">
        <v>37</v>
      </c>
      <c r="B75" s="286">
        <v>3518</v>
      </c>
      <c r="C75" s="286">
        <v>12330</v>
      </c>
      <c r="D75" s="286">
        <v>15848</v>
      </c>
      <c r="E75" s="643"/>
    </row>
    <row r="76" spans="1:5" ht="12.75">
      <c r="A76" s="309"/>
      <c r="B76" s="286"/>
      <c r="C76" s="286"/>
      <c r="D76" s="115"/>
      <c r="E76" s="643"/>
    </row>
    <row r="77" spans="1:5" ht="13.5" thickBot="1">
      <c r="A77" s="228" t="s">
        <v>230</v>
      </c>
      <c r="B77" s="90"/>
      <c r="C77" s="90"/>
      <c r="D77" s="90"/>
      <c r="E77" s="90"/>
    </row>
    <row r="78" spans="1:5" ht="13.5">
      <c r="A78" s="306" t="s">
        <v>142</v>
      </c>
      <c r="B78" s="880" t="s">
        <v>207</v>
      </c>
      <c r="C78" s="232" t="s">
        <v>80</v>
      </c>
      <c r="D78" s="232" t="s">
        <v>84</v>
      </c>
      <c r="E78" s="880" t="s">
        <v>85</v>
      </c>
    </row>
    <row r="79" spans="1:5" ht="12.75">
      <c r="A79" s="90" t="s">
        <v>143</v>
      </c>
      <c r="B79" s="584">
        <v>124533</v>
      </c>
      <c r="C79" s="584">
        <v>84591</v>
      </c>
      <c r="D79" s="115">
        <v>209124</v>
      </c>
      <c r="E79" s="641">
        <v>0.8234687247740742</v>
      </c>
    </row>
    <row r="80" spans="1:5" ht="12.75">
      <c r="A80" s="90" t="s">
        <v>144</v>
      </c>
      <c r="B80" s="584">
        <v>3869</v>
      </c>
      <c r="C80" s="584">
        <v>3293</v>
      </c>
      <c r="D80" s="115">
        <v>7162</v>
      </c>
      <c r="E80" s="641">
        <v>0.028201846783879034</v>
      </c>
    </row>
    <row r="81" spans="1:5" ht="12.75">
      <c r="A81" s="90" t="s">
        <v>145</v>
      </c>
      <c r="B81" s="584">
        <v>5527</v>
      </c>
      <c r="C81" s="584">
        <v>5690</v>
      </c>
      <c r="D81" s="115">
        <v>11217</v>
      </c>
      <c r="E81" s="641">
        <v>0.044169242582347265</v>
      </c>
    </row>
    <row r="82" spans="1:5" ht="12.75">
      <c r="A82" s="90" t="s">
        <v>146</v>
      </c>
      <c r="B82" s="584">
        <v>11026</v>
      </c>
      <c r="C82" s="584">
        <v>12541</v>
      </c>
      <c r="D82" s="115">
        <v>23567</v>
      </c>
      <c r="E82" s="641">
        <v>0.09279990549506803</v>
      </c>
    </row>
    <row r="83" spans="1:5" ht="13.5">
      <c r="A83" s="305" t="s">
        <v>125</v>
      </c>
      <c r="B83" s="642">
        <v>1127</v>
      </c>
      <c r="C83" s="642">
        <v>1758</v>
      </c>
      <c r="D83" s="307">
        <v>2885</v>
      </c>
      <c r="E83" s="641">
        <v>0.01</v>
      </c>
    </row>
    <row r="84" spans="1:5" ht="12.75">
      <c r="A84" s="311" t="s">
        <v>301</v>
      </c>
      <c r="B84" s="308">
        <v>146082</v>
      </c>
      <c r="C84" s="308">
        <v>107873</v>
      </c>
      <c r="D84" s="308">
        <v>253955</v>
      </c>
      <c r="E84" s="622"/>
    </row>
    <row r="85" spans="1:5" ht="13.5">
      <c r="A85" s="309" t="s">
        <v>37</v>
      </c>
      <c r="B85" s="286">
        <v>5207</v>
      </c>
      <c r="C85" s="286">
        <v>10025</v>
      </c>
      <c r="D85" s="286">
        <v>15232</v>
      </c>
      <c r="E85" s="643"/>
    </row>
    <row r="86" spans="1:5" ht="12.75">
      <c r="A86" s="309"/>
      <c r="B86" s="286"/>
      <c r="C86" s="286"/>
      <c r="D86" s="115"/>
      <c r="E86" s="643"/>
    </row>
    <row r="87" spans="1:5" ht="14.25" thickBot="1">
      <c r="A87" s="310" t="s">
        <v>122</v>
      </c>
      <c r="B87" s="90"/>
      <c r="C87" s="90"/>
      <c r="D87" s="90"/>
      <c r="E87" s="90"/>
    </row>
    <row r="88" spans="1:5" ht="13.5">
      <c r="A88" s="312" t="s">
        <v>142</v>
      </c>
      <c r="B88" s="880" t="s">
        <v>207</v>
      </c>
      <c r="C88" s="232" t="s">
        <v>15</v>
      </c>
      <c r="D88" s="232" t="s">
        <v>211</v>
      </c>
      <c r="E88" s="880" t="s">
        <v>305</v>
      </c>
    </row>
    <row r="89" spans="1:5" ht="12.75">
      <c r="A89" s="273" t="s">
        <v>143</v>
      </c>
      <c r="B89" s="584">
        <v>129075</v>
      </c>
      <c r="C89" s="584">
        <v>89598</v>
      </c>
      <c r="D89" s="115">
        <v>218673</v>
      </c>
      <c r="E89" s="641">
        <v>0.82</v>
      </c>
    </row>
    <row r="90" spans="1:5" ht="12.75">
      <c r="A90" s="273" t="s">
        <v>144</v>
      </c>
      <c r="B90" s="584">
        <v>4190</v>
      </c>
      <c r="C90" s="584">
        <v>2938</v>
      </c>
      <c r="D90" s="115">
        <v>7128</v>
      </c>
      <c r="E90" s="641">
        <v>0.03</v>
      </c>
    </row>
    <row r="91" spans="1:5" ht="12.75">
      <c r="A91" s="273" t="s">
        <v>145</v>
      </c>
      <c r="B91" s="584">
        <v>6065</v>
      </c>
      <c r="C91" s="584">
        <v>5632</v>
      </c>
      <c r="D91" s="115">
        <v>11697</v>
      </c>
      <c r="E91" s="641">
        <v>0.04</v>
      </c>
    </row>
    <row r="92" spans="1:5" ht="12.75">
      <c r="A92" s="273" t="s">
        <v>146</v>
      </c>
      <c r="B92" s="584">
        <v>11461</v>
      </c>
      <c r="C92" s="584">
        <v>12331</v>
      </c>
      <c r="D92" s="115">
        <v>23792</v>
      </c>
      <c r="E92" s="641">
        <v>0.09</v>
      </c>
    </row>
    <row r="93" spans="1:5" ht="13.5">
      <c r="A93" s="305" t="s">
        <v>125</v>
      </c>
      <c r="B93" s="642">
        <v>2132</v>
      </c>
      <c r="C93" s="642">
        <v>2643</v>
      </c>
      <c r="D93" s="307">
        <v>4775</v>
      </c>
      <c r="E93" s="641">
        <v>0.016003456507045627</v>
      </c>
    </row>
    <row r="94" spans="1:5" ht="12.75">
      <c r="A94" s="313" t="s">
        <v>301</v>
      </c>
      <c r="B94" s="308">
        <v>152923</v>
      </c>
      <c r="C94" s="308">
        <v>113143</v>
      </c>
      <c r="D94" s="308">
        <v>266066</v>
      </c>
      <c r="E94" s="622"/>
    </row>
    <row r="95" spans="1:5" ht="13.5">
      <c r="A95" s="91" t="s">
        <v>34</v>
      </c>
      <c r="B95" s="286">
        <v>6214</v>
      </c>
      <c r="C95" s="286">
        <v>14938</v>
      </c>
      <c r="D95" s="286">
        <v>21152</v>
      </c>
      <c r="E95" s="643"/>
    </row>
    <row r="96" spans="1:5" ht="12.75">
      <c r="A96" s="314"/>
      <c r="B96" s="290"/>
      <c r="C96" s="290"/>
      <c r="D96" s="292"/>
      <c r="E96" s="645"/>
    </row>
    <row r="97" spans="1:5" ht="13.5" thickBot="1">
      <c r="A97" s="22" t="s">
        <v>276</v>
      </c>
      <c r="B97" s="273"/>
      <c r="C97" s="273"/>
      <c r="D97" s="273"/>
      <c r="E97" s="273"/>
    </row>
    <row r="98" spans="1:5" ht="13.5">
      <c r="A98" s="312" t="s">
        <v>142</v>
      </c>
      <c r="B98" s="881" t="s">
        <v>207</v>
      </c>
      <c r="C98" s="301" t="s">
        <v>109</v>
      </c>
      <c r="D98" s="301" t="s">
        <v>110</v>
      </c>
      <c r="E98" s="881" t="s">
        <v>90</v>
      </c>
    </row>
    <row r="99" spans="1:5" ht="12.75">
      <c r="A99" s="273" t="s">
        <v>143</v>
      </c>
      <c r="B99" s="584">
        <v>106522</v>
      </c>
      <c r="C99" s="584">
        <v>84500</v>
      </c>
      <c r="D99" s="115">
        <v>191022</v>
      </c>
      <c r="E99" s="641">
        <v>0.82</v>
      </c>
    </row>
    <row r="100" spans="1:5" ht="12.75">
      <c r="A100" s="273" t="s">
        <v>144</v>
      </c>
      <c r="B100" s="584">
        <v>3403</v>
      </c>
      <c r="C100" s="584">
        <v>3172</v>
      </c>
      <c r="D100" s="115">
        <v>6575</v>
      </c>
      <c r="E100" s="641">
        <v>0.03</v>
      </c>
    </row>
    <row r="101" spans="1:5" ht="12.75">
      <c r="A101" s="273" t="s">
        <v>145</v>
      </c>
      <c r="B101" s="584">
        <v>5278</v>
      </c>
      <c r="C101" s="584">
        <v>5542</v>
      </c>
      <c r="D101" s="115">
        <v>10820</v>
      </c>
      <c r="E101" s="641">
        <v>0.05</v>
      </c>
    </row>
    <row r="102" spans="1:5" ht="12.75">
      <c r="A102" s="273" t="s">
        <v>146</v>
      </c>
      <c r="B102" s="584">
        <v>9405</v>
      </c>
      <c r="C102" s="584">
        <v>11098</v>
      </c>
      <c r="D102" s="115">
        <v>20503</v>
      </c>
      <c r="E102" s="641">
        <v>0.09</v>
      </c>
    </row>
    <row r="103" spans="1:5" ht="13.5">
      <c r="A103" s="305" t="s">
        <v>125</v>
      </c>
      <c r="B103" s="642">
        <v>1868</v>
      </c>
      <c r="C103" s="642">
        <v>2547</v>
      </c>
      <c r="D103" s="307">
        <v>4415</v>
      </c>
      <c r="E103" s="641">
        <v>0.02</v>
      </c>
    </row>
    <row r="104" spans="1:5" ht="12.75">
      <c r="A104" s="320" t="s">
        <v>301</v>
      </c>
      <c r="B104" s="308">
        <v>126476</v>
      </c>
      <c r="C104" s="308">
        <v>106858</v>
      </c>
      <c r="D104" s="308">
        <v>233334</v>
      </c>
      <c r="E104" s="622"/>
    </row>
    <row r="105" spans="1:5" ht="13.5">
      <c r="A105" s="91" t="s">
        <v>34</v>
      </c>
      <c r="B105" s="286">
        <v>4639</v>
      </c>
      <c r="C105" s="286">
        <v>13037</v>
      </c>
      <c r="D105" s="286">
        <v>17676</v>
      </c>
      <c r="E105" s="643"/>
    </row>
    <row r="107" spans="1:10" ht="12.75">
      <c r="A107" s="90" t="s">
        <v>248</v>
      </c>
      <c r="B107" s="67"/>
      <c r="C107" s="67"/>
      <c r="D107" s="67"/>
      <c r="E107" s="67"/>
      <c r="F107" s="20"/>
      <c r="G107" s="90"/>
      <c r="H107" s="90"/>
      <c r="I107" s="90"/>
      <c r="J107" s="90"/>
    </row>
    <row r="108" spans="1:10" ht="12.75">
      <c r="A108" s="404" t="s">
        <v>73</v>
      </c>
      <c r="B108" s="404"/>
      <c r="C108" s="404"/>
      <c r="D108" s="404"/>
      <c r="E108" s="404"/>
      <c r="F108" s="405"/>
      <c r="G108" s="405"/>
      <c r="H108" s="405"/>
      <c r="I108" s="90"/>
      <c r="J108" s="90"/>
    </row>
    <row r="109" spans="1:10" ht="12.75">
      <c r="A109" s="90" t="s">
        <v>1152</v>
      </c>
      <c r="B109" s="90"/>
      <c r="C109" s="90"/>
      <c r="D109" s="90"/>
      <c r="E109" s="90"/>
      <c r="F109" s="20"/>
      <c r="G109" s="20"/>
      <c r="H109" s="20"/>
      <c r="I109" s="90"/>
      <c r="J109" s="90"/>
    </row>
    <row r="110" spans="1:10" ht="12.75">
      <c r="A110" s="90" t="s">
        <v>40</v>
      </c>
      <c r="B110" s="90"/>
      <c r="C110" s="90"/>
      <c r="D110" s="90"/>
      <c r="E110" s="90"/>
      <c r="F110" s="20"/>
      <c r="G110" s="20"/>
      <c r="H110" s="20"/>
      <c r="I110" s="20"/>
      <c r="J110" s="90"/>
    </row>
    <row r="111" spans="1:10" ht="12.75">
      <c r="A111" s="90" t="s">
        <v>508</v>
      </c>
      <c r="B111" s="90"/>
      <c r="C111" s="90"/>
      <c r="D111" s="90"/>
      <c r="E111" s="90"/>
      <c r="F111" s="20"/>
      <c r="G111" s="20"/>
      <c r="H111" s="20"/>
      <c r="I111" s="20"/>
      <c r="J111" s="90"/>
    </row>
    <row r="112" spans="1:10" ht="12.75">
      <c r="A112" s="984" t="s">
        <v>129</v>
      </c>
      <c r="B112" s="984"/>
      <c r="C112" s="984"/>
      <c r="D112" s="984"/>
      <c r="E112" s="984"/>
      <c r="F112" s="984"/>
      <c r="G112" s="984"/>
      <c r="H112" s="984"/>
      <c r="I112" s="984"/>
      <c r="J112" s="688"/>
    </row>
    <row r="113" spans="1:10" ht="12.75">
      <c r="A113" s="689" t="s">
        <v>483</v>
      </c>
      <c r="B113" s="688"/>
      <c r="C113" s="688"/>
      <c r="D113" s="688"/>
      <c r="E113" s="688"/>
      <c r="F113" s="688"/>
      <c r="G113" s="688"/>
      <c r="H113" s="688"/>
      <c r="I113" s="688"/>
      <c r="J113" s="688"/>
    </row>
    <row r="114" spans="1:10" ht="24" customHeight="1">
      <c r="A114" s="980" t="s">
        <v>495</v>
      </c>
      <c r="B114" s="981"/>
      <c r="C114" s="981"/>
      <c r="D114" s="981"/>
      <c r="E114" s="981"/>
      <c r="F114" s="981"/>
      <c r="G114" s="981"/>
      <c r="H114" s="981"/>
      <c r="I114" s="981"/>
      <c r="J114" s="981"/>
    </row>
    <row r="115" spans="1:7" ht="12.75">
      <c r="A115" s="34"/>
      <c r="B115" s="9"/>
      <c r="C115" s="9"/>
      <c r="D115" s="9"/>
      <c r="E115" s="9"/>
      <c r="F115" s="9"/>
      <c r="G115" s="9"/>
    </row>
    <row r="116" spans="1:7" ht="12.75">
      <c r="A116" s="34" t="s">
        <v>1157</v>
      </c>
      <c r="B116" s="9"/>
      <c r="C116" s="9"/>
      <c r="D116" s="9"/>
      <c r="E116" s="9"/>
      <c r="F116" s="9"/>
      <c r="G116" s="9"/>
    </row>
    <row r="117" spans="1:7" ht="12.75">
      <c r="A117" s="34" t="s">
        <v>1154</v>
      </c>
      <c r="B117" s="9"/>
      <c r="C117" s="9"/>
      <c r="D117" s="9"/>
      <c r="E117" s="9"/>
      <c r="F117" s="9"/>
      <c r="G117" s="9"/>
    </row>
    <row r="118" spans="1:7" ht="12.75">
      <c r="A118" s="34"/>
      <c r="B118" s="9"/>
      <c r="C118" s="9"/>
      <c r="D118" s="9"/>
      <c r="E118" s="9"/>
      <c r="F118" s="9"/>
      <c r="G118" s="9"/>
    </row>
    <row r="119" spans="1:7" ht="12.75">
      <c r="A119" s="33" t="s">
        <v>270</v>
      </c>
      <c r="B119" s="9"/>
      <c r="C119" s="9"/>
      <c r="D119" s="9"/>
      <c r="E119" s="9"/>
      <c r="F119" s="9"/>
      <c r="G119" s="9"/>
    </row>
    <row r="120" spans="1:7" ht="12.75">
      <c r="A120" s="33" t="s">
        <v>271</v>
      </c>
      <c r="B120" s="9"/>
      <c r="C120" s="9"/>
      <c r="D120" s="9"/>
      <c r="E120" s="9"/>
      <c r="F120" s="9"/>
      <c r="G120" s="9"/>
    </row>
    <row r="121" spans="1:7" ht="12.75">
      <c r="A121" s="34" t="s">
        <v>272</v>
      </c>
      <c r="B121" s="9"/>
      <c r="C121" s="9"/>
      <c r="D121" s="9"/>
      <c r="E121" s="9"/>
      <c r="F121" s="9"/>
      <c r="G121" s="9"/>
    </row>
    <row r="122" spans="1:6" ht="13.5">
      <c r="A122" s="34" t="s">
        <v>255</v>
      </c>
      <c r="B122" s="83"/>
      <c r="C122" s="84"/>
      <c r="D122" s="84"/>
      <c r="E122" s="84"/>
      <c r="F122" s="89"/>
    </row>
    <row r="123" spans="1:6" ht="12.75">
      <c r="A123" s="92"/>
      <c r="B123" s="527"/>
      <c r="C123" s="527"/>
      <c r="D123" s="527"/>
      <c r="E123" s="527"/>
      <c r="F123" s="527"/>
    </row>
  </sheetData>
  <sheetProtection/>
  <mergeCells count="7">
    <mergeCell ref="A114:J114"/>
    <mergeCell ref="B3:D3"/>
    <mergeCell ref="E3:G3"/>
    <mergeCell ref="B45:E45"/>
    <mergeCell ref="A112:I112"/>
    <mergeCell ref="B14:D14"/>
    <mergeCell ref="E14:G14"/>
  </mergeCells>
  <printOptions/>
  <pageMargins left="0.7" right="0.7" top="0.75" bottom="0.75" header="0.3" footer="0.3"/>
  <pageSetup fitToHeight="0" fitToWidth="1" horizontalDpi="600" verticalDpi="600" orientation="portrait" paperSize="9" scale="69" r:id="rId2"/>
  <rowBreaks count="1" manualBreakCount="1">
    <brk id="76" max="9" man="1"/>
  </rowBreaks>
  <drawing r:id="rId1"/>
</worksheet>
</file>

<file path=xl/worksheets/sheet19.xml><?xml version="1.0" encoding="utf-8"?>
<worksheet xmlns="http://schemas.openxmlformats.org/spreadsheetml/2006/main" xmlns:r="http://schemas.openxmlformats.org/officeDocument/2006/relationships">
  <sheetPr>
    <pageSetUpPr fitToPage="1"/>
  </sheetPr>
  <dimension ref="A1:I61"/>
  <sheetViews>
    <sheetView workbookViewId="0" topLeftCell="A1">
      <selection activeCell="B36" sqref="B36"/>
    </sheetView>
  </sheetViews>
  <sheetFormatPr defaultColWidth="9.00390625" defaultRowHeight="12.75"/>
  <cols>
    <col min="1" max="1" width="37.25390625" style="500" bestFit="1" customWidth="1"/>
    <col min="2" max="7" width="9.00390625" style="500" customWidth="1"/>
    <col min="8" max="8" width="12.25390625" style="500" customWidth="1"/>
    <col min="9" max="9" width="10.50390625" style="500" bestFit="1" customWidth="1"/>
    <col min="10" max="16384" width="9.00390625" style="540" customWidth="1"/>
  </cols>
  <sheetData>
    <row r="1" spans="1:9" ht="15.75">
      <c r="A1" s="683" t="s">
        <v>509</v>
      </c>
      <c r="B1" s="505"/>
      <c r="C1" s="505"/>
      <c r="D1" s="505"/>
      <c r="E1" s="505"/>
      <c r="F1" s="646"/>
      <c r="G1" s="505"/>
      <c r="H1" s="505"/>
      <c r="I1" s="505"/>
    </row>
    <row r="2" spans="1:9" ht="12.75">
      <c r="A2" s="647"/>
      <c r="B2" s="987"/>
      <c r="C2" s="987"/>
      <c r="D2" s="987"/>
      <c r="E2" s="987"/>
      <c r="F2" s="987"/>
      <c r="G2" s="647"/>
      <c r="H2" s="486"/>
      <c r="I2" s="648"/>
    </row>
    <row r="3" spans="1:9" ht="24.75" thickBot="1">
      <c r="A3" s="876" t="s">
        <v>276</v>
      </c>
      <c r="B3" s="988" t="s">
        <v>204</v>
      </c>
      <c r="C3" s="988"/>
      <c r="D3" s="988"/>
      <c r="E3" s="988" t="s">
        <v>205</v>
      </c>
      <c r="F3" s="988"/>
      <c r="G3" s="988"/>
      <c r="H3" s="169" t="s">
        <v>279</v>
      </c>
      <c r="I3" s="684" t="s">
        <v>124</v>
      </c>
    </row>
    <row r="4" spans="1:9" ht="14.25" thickBot="1">
      <c r="A4" s="650"/>
      <c r="B4" s="601" t="s">
        <v>207</v>
      </c>
      <c r="C4" s="601" t="s">
        <v>123</v>
      </c>
      <c r="D4" s="601" t="s">
        <v>117</v>
      </c>
      <c r="E4" s="603" t="s">
        <v>207</v>
      </c>
      <c r="F4" s="601" t="s">
        <v>123</v>
      </c>
      <c r="G4" s="601" t="s">
        <v>117</v>
      </c>
      <c r="H4" s="603" t="s">
        <v>207</v>
      </c>
      <c r="I4" s="651" t="s">
        <v>211</v>
      </c>
    </row>
    <row r="5" spans="1:9" ht="12.75">
      <c r="A5" s="652" t="s">
        <v>198</v>
      </c>
      <c r="B5" s="581">
        <v>44350</v>
      </c>
      <c r="C5" s="581">
        <v>37164</v>
      </c>
      <c r="D5" s="581">
        <v>81514</v>
      </c>
      <c r="E5" s="581">
        <v>15612</v>
      </c>
      <c r="F5" s="581">
        <v>4469</v>
      </c>
      <c r="G5" s="581">
        <v>20081</v>
      </c>
      <c r="H5" s="581">
        <v>8250</v>
      </c>
      <c r="I5" s="581">
        <v>110137</v>
      </c>
    </row>
    <row r="6" spans="1:9" ht="12.75">
      <c r="A6" s="489" t="s">
        <v>201</v>
      </c>
      <c r="B6" s="581">
        <v>4188</v>
      </c>
      <c r="C6" s="581">
        <v>2820</v>
      </c>
      <c r="D6" s="581">
        <v>7008</v>
      </c>
      <c r="E6" s="581">
        <v>12750</v>
      </c>
      <c r="F6" s="581">
        <v>997</v>
      </c>
      <c r="G6" s="581">
        <v>13747</v>
      </c>
      <c r="H6" s="581">
        <v>875</v>
      </c>
      <c r="I6" s="581">
        <v>21721</v>
      </c>
    </row>
    <row r="7" spans="1:9" ht="12.75">
      <c r="A7" s="652" t="s">
        <v>199</v>
      </c>
      <c r="B7" s="581">
        <v>2733</v>
      </c>
      <c r="C7" s="581">
        <v>2261</v>
      </c>
      <c r="D7" s="581">
        <v>4994</v>
      </c>
      <c r="E7" s="581">
        <v>5157</v>
      </c>
      <c r="F7" s="581">
        <v>922</v>
      </c>
      <c r="G7" s="581">
        <v>6079</v>
      </c>
      <c r="H7" s="581">
        <v>552</v>
      </c>
      <c r="I7" s="581">
        <v>11724</v>
      </c>
    </row>
    <row r="8" spans="1:9" ht="12.75">
      <c r="A8" s="652" t="s">
        <v>200</v>
      </c>
      <c r="B8" s="581">
        <v>23074</v>
      </c>
      <c r="C8" s="581">
        <v>15449</v>
      </c>
      <c r="D8" s="581">
        <v>38523</v>
      </c>
      <c r="E8" s="581">
        <v>8848</v>
      </c>
      <c r="F8" s="581">
        <v>2126</v>
      </c>
      <c r="G8" s="581">
        <v>10974</v>
      </c>
      <c r="H8" s="581">
        <v>5935</v>
      </c>
      <c r="I8" s="581">
        <v>55539</v>
      </c>
    </row>
    <row r="9" spans="1:9" ht="12.75">
      <c r="A9" s="652" t="s">
        <v>202</v>
      </c>
      <c r="B9" s="581">
        <v>31479</v>
      </c>
      <c r="C9" s="581">
        <v>20442</v>
      </c>
      <c r="D9" s="581">
        <v>51921</v>
      </c>
      <c r="E9" s="581">
        <v>25726</v>
      </c>
      <c r="F9" s="581">
        <v>1599</v>
      </c>
      <c r="G9" s="581">
        <v>27325</v>
      </c>
      <c r="H9" s="581">
        <v>6331</v>
      </c>
      <c r="I9" s="581">
        <v>85724</v>
      </c>
    </row>
    <row r="10" spans="1:9" ht="13.5">
      <c r="A10" s="652" t="s">
        <v>203</v>
      </c>
      <c r="B10" s="581">
        <v>10323</v>
      </c>
      <c r="C10" s="581">
        <v>10410</v>
      </c>
      <c r="D10" s="581">
        <v>20733</v>
      </c>
      <c r="E10" s="581">
        <v>16188</v>
      </c>
      <c r="F10" s="581">
        <v>966</v>
      </c>
      <c r="G10" s="581">
        <v>17154</v>
      </c>
      <c r="H10" s="581">
        <v>2919</v>
      </c>
      <c r="I10" s="581">
        <v>40850</v>
      </c>
    </row>
    <row r="11" spans="1:9" ht="14.25" thickBot="1">
      <c r="A11" s="653" t="s">
        <v>141</v>
      </c>
      <c r="B11" s="581">
        <v>10329</v>
      </c>
      <c r="C11" s="581">
        <v>18312</v>
      </c>
      <c r="D11" s="581">
        <v>28641</v>
      </c>
      <c r="E11" s="581">
        <v>20259</v>
      </c>
      <c r="F11" s="581">
        <v>1882</v>
      </c>
      <c r="G11" s="581">
        <v>22141</v>
      </c>
      <c r="H11" s="581">
        <v>2141</v>
      </c>
      <c r="I11" s="581">
        <v>53048</v>
      </c>
    </row>
    <row r="12" spans="1:9" ht="13.5" thickBot="1">
      <c r="A12" s="654" t="s">
        <v>211</v>
      </c>
      <c r="B12" s="655">
        <v>126476</v>
      </c>
      <c r="C12" s="655">
        <v>106858</v>
      </c>
      <c r="D12" s="655">
        <v>233334</v>
      </c>
      <c r="E12" s="655">
        <v>104540</v>
      </c>
      <c r="F12" s="655">
        <v>12961</v>
      </c>
      <c r="G12" s="655">
        <v>117501</v>
      </c>
      <c r="H12" s="655">
        <v>27003</v>
      </c>
      <c r="I12" s="655">
        <v>378743</v>
      </c>
    </row>
    <row r="13" spans="1:9" ht="12.75">
      <c r="A13" s="656"/>
      <c r="B13" s="657"/>
      <c r="C13" s="658"/>
      <c r="D13" s="658"/>
      <c r="E13" s="659"/>
      <c r="F13" s="660"/>
      <c r="G13" s="660"/>
      <c r="H13" s="489"/>
      <c r="I13" s="486"/>
    </row>
    <row r="14" spans="1:9" ht="24.75" thickBot="1">
      <c r="A14" s="649" t="s">
        <v>276</v>
      </c>
      <c r="B14" s="960" t="s">
        <v>204</v>
      </c>
      <c r="C14" s="960"/>
      <c r="D14" s="960"/>
      <c r="E14" s="960" t="s">
        <v>205</v>
      </c>
      <c r="F14" s="960"/>
      <c r="G14" s="960"/>
      <c r="H14" s="75" t="s">
        <v>279</v>
      </c>
      <c r="I14" s="582" t="s">
        <v>243</v>
      </c>
    </row>
    <row r="15" spans="1:9" s="875" customFormat="1" ht="14.25" thickBot="1">
      <c r="A15" s="870"/>
      <c r="B15" s="871" t="s">
        <v>9</v>
      </c>
      <c r="C15" s="872" t="s">
        <v>111</v>
      </c>
      <c r="D15" s="871" t="s">
        <v>112</v>
      </c>
      <c r="E15" s="871" t="s">
        <v>10</v>
      </c>
      <c r="F15" s="872" t="s">
        <v>113</v>
      </c>
      <c r="G15" s="871" t="s">
        <v>114</v>
      </c>
      <c r="H15" s="873" t="s">
        <v>11</v>
      </c>
      <c r="I15" s="874" t="s">
        <v>110</v>
      </c>
    </row>
    <row r="16" spans="1:9" ht="12.75">
      <c r="A16" s="652" t="s">
        <v>198</v>
      </c>
      <c r="B16" s="621">
        <f aca="true" t="shared" si="0" ref="B16:B22">B5/$B$12</f>
        <v>0.35065941364369524</v>
      </c>
      <c r="C16" s="621">
        <f aca="true" t="shared" si="1" ref="C16:C22">C5/$C$12</f>
        <v>0.34778865410170506</v>
      </c>
      <c r="D16" s="621">
        <f aca="true" t="shared" si="2" ref="D16:D22">D5/$D$12</f>
        <v>0.3493447161579538</v>
      </c>
      <c r="E16" s="621">
        <f aca="true" t="shared" si="3" ref="E16:E22">E5/$E$12</f>
        <v>0.1493399655634207</v>
      </c>
      <c r="F16" s="621">
        <f aca="true" t="shared" si="4" ref="F16:F22">F5/$F$12</f>
        <v>0.3448036416943137</v>
      </c>
      <c r="G16" s="621">
        <f aca="true" t="shared" si="5" ref="G16:G22">G5/$G$12</f>
        <v>0.17090067318576013</v>
      </c>
      <c r="H16" s="621">
        <f aca="true" t="shared" si="6" ref="H16:H22">H5/$H$12</f>
        <v>0.30552160871014333</v>
      </c>
      <c r="I16" s="661">
        <f aca="true" t="shared" si="7" ref="I16:I22">I5/$I$12</f>
        <v>0.29079613352590017</v>
      </c>
    </row>
    <row r="17" spans="1:9" ht="12.75">
      <c r="A17" s="489" t="s">
        <v>201</v>
      </c>
      <c r="B17" s="621">
        <f t="shared" si="0"/>
        <v>0.03311300167620734</v>
      </c>
      <c r="C17" s="621">
        <f t="shared" si="1"/>
        <v>0.026390162645754178</v>
      </c>
      <c r="D17" s="621">
        <f t="shared" si="2"/>
        <v>0.030034199902285993</v>
      </c>
      <c r="E17" s="621">
        <f t="shared" si="3"/>
        <v>0.12196288502008801</v>
      </c>
      <c r="F17" s="621">
        <f t="shared" si="4"/>
        <v>0.07692307692307693</v>
      </c>
      <c r="G17" s="621">
        <f t="shared" si="5"/>
        <v>0.11699474898085974</v>
      </c>
      <c r="H17" s="621">
        <f t="shared" si="6"/>
        <v>0.03240380698440914</v>
      </c>
      <c r="I17" s="661">
        <f t="shared" si="7"/>
        <v>0.057350234855825716</v>
      </c>
    </row>
    <row r="18" spans="1:9" ht="12.75">
      <c r="A18" s="652" t="s">
        <v>199</v>
      </c>
      <c r="B18" s="621">
        <f t="shared" si="0"/>
        <v>0.021608842784401783</v>
      </c>
      <c r="C18" s="621">
        <f t="shared" si="1"/>
        <v>0.021158921185124184</v>
      </c>
      <c r="D18" s="621">
        <f t="shared" si="2"/>
        <v>0.02140279599201145</v>
      </c>
      <c r="E18" s="621">
        <f t="shared" si="3"/>
        <v>0.049330399846948536</v>
      </c>
      <c r="F18" s="621">
        <f t="shared" si="4"/>
        <v>0.0711364863822236</v>
      </c>
      <c r="G18" s="621">
        <f t="shared" si="5"/>
        <v>0.05173572990868163</v>
      </c>
      <c r="H18" s="621">
        <f t="shared" si="6"/>
        <v>0.02044217309187868</v>
      </c>
      <c r="I18" s="661">
        <f t="shared" si="7"/>
        <v>0.03095502755166432</v>
      </c>
    </row>
    <row r="19" spans="1:9" ht="12.75">
      <c r="A19" s="652" t="s">
        <v>200</v>
      </c>
      <c r="B19" s="621">
        <f t="shared" si="0"/>
        <v>0.18243777475568487</v>
      </c>
      <c r="C19" s="621">
        <f t="shared" si="1"/>
        <v>0.14457504351569372</v>
      </c>
      <c r="D19" s="621">
        <f t="shared" si="2"/>
        <v>0.1650980997197151</v>
      </c>
      <c r="E19" s="621">
        <f t="shared" si="3"/>
        <v>0.08463745934570499</v>
      </c>
      <c r="F19" s="621">
        <f t="shared" si="4"/>
        <v>0.1640305531980557</v>
      </c>
      <c r="G19" s="621">
        <f t="shared" si="5"/>
        <v>0.09339494983021421</v>
      </c>
      <c r="H19" s="621">
        <f t="shared" si="6"/>
        <v>0.2197903936599637</v>
      </c>
      <c r="I19" s="661">
        <f t="shared" si="7"/>
        <v>0.146640333946766</v>
      </c>
    </row>
    <row r="20" spans="1:9" ht="12.75">
      <c r="A20" s="652" t="s">
        <v>202</v>
      </c>
      <c r="B20" s="621">
        <f t="shared" si="0"/>
        <v>0.24889307062209431</v>
      </c>
      <c r="C20" s="621">
        <f t="shared" si="1"/>
        <v>0.1913006045406053</v>
      </c>
      <c r="D20" s="621">
        <f t="shared" si="2"/>
        <v>0.22251793566304096</v>
      </c>
      <c r="E20" s="621">
        <f t="shared" si="3"/>
        <v>0.24608762196288503</v>
      </c>
      <c r="F20" s="621">
        <f t="shared" si="4"/>
        <v>0.12337011033099297</v>
      </c>
      <c r="G20" s="621">
        <f t="shared" si="5"/>
        <v>0.23255121233010784</v>
      </c>
      <c r="H20" s="621">
        <f t="shared" si="6"/>
        <v>0.2344554308780506</v>
      </c>
      <c r="I20" s="661">
        <f t="shared" si="7"/>
        <v>0.2263381765471573</v>
      </c>
    </row>
    <row r="21" spans="1:9" ht="13.5">
      <c r="A21" s="652" t="s">
        <v>203</v>
      </c>
      <c r="B21" s="621">
        <f t="shared" si="0"/>
        <v>0.08162022834371739</v>
      </c>
      <c r="C21" s="621">
        <f t="shared" si="1"/>
        <v>0.09741900466039043</v>
      </c>
      <c r="D21" s="621">
        <f t="shared" si="2"/>
        <v>0.08885546041297025</v>
      </c>
      <c r="E21" s="621">
        <f t="shared" si="3"/>
        <v>0.15484981825138702</v>
      </c>
      <c r="F21" s="621">
        <f t="shared" si="4"/>
        <v>0.07453128616619088</v>
      </c>
      <c r="G21" s="621">
        <f t="shared" si="5"/>
        <v>0.14599024689151582</v>
      </c>
      <c r="H21" s="621">
        <f t="shared" si="6"/>
        <v>0.1080991000999889</v>
      </c>
      <c r="I21" s="661">
        <f t="shared" si="7"/>
        <v>0.10785677887116066</v>
      </c>
    </row>
    <row r="22" spans="1:9" ht="14.25" thickBot="1">
      <c r="A22" s="653" t="s">
        <v>141</v>
      </c>
      <c r="B22" s="621">
        <f t="shared" si="0"/>
        <v>0.08166766817419906</v>
      </c>
      <c r="C22" s="621">
        <f t="shared" si="1"/>
        <v>0.17136760935072715</v>
      </c>
      <c r="D22" s="621">
        <f t="shared" si="2"/>
        <v>0.12274679215202242</v>
      </c>
      <c r="E22" s="621">
        <f t="shared" si="3"/>
        <v>0.19379185000956572</v>
      </c>
      <c r="F22" s="621">
        <f t="shared" si="4"/>
        <v>0.1452048453051462</v>
      </c>
      <c r="G22" s="621">
        <f t="shared" si="5"/>
        <v>0.18843243887286065</v>
      </c>
      <c r="H22" s="621">
        <f t="shared" si="6"/>
        <v>0.07928748657556568</v>
      </c>
      <c r="I22" s="661">
        <f t="shared" si="7"/>
        <v>0.14006331470152583</v>
      </c>
    </row>
    <row r="23" spans="1:9" ht="13.5" thickBot="1">
      <c r="A23" s="654" t="s">
        <v>211</v>
      </c>
      <c r="B23" s="662">
        <f aca="true" t="shared" si="8" ref="B23:I23">SUM(B16:B22)</f>
        <v>1</v>
      </c>
      <c r="C23" s="662">
        <f t="shared" si="8"/>
        <v>1</v>
      </c>
      <c r="D23" s="662">
        <f t="shared" si="8"/>
        <v>0.9999999999999999</v>
      </c>
      <c r="E23" s="662">
        <f t="shared" si="8"/>
        <v>1</v>
      </c>
      <c r="F23" s="662">
        <f t="shared" si="8"/>
        <v>1</v>
      </c>
      <c r="G23" s="662">
        <f t="shared" si="8"/>
        <v>1</v>
      </c>
      <c r="H23" s="662">
        <f t="shared" si="8"/>
        <v>1</v>
      </c>
      <c r="I23" s="662">
        <f t="shared" si="8"/>
        <v>1</v>
      </c>
    </row>
    <row r="24" spans="1:9" ht="12.75">
      <c r="A24" s="652"/>
      <c r="B24" s="605"/>
      <c r="C24" s="605"/>
      <c r="D24" s="605"/>
      <c r="E24" s="605"/>
      <c r="F24" s="605"/>
      <c r="G24" s="605"/>
      <c r="H24" s="605"/>
      <c r="I24" s="489"/>
    </row>
    <row r="25" spans="1:9" ht="12.75">
      <c r="A25" s="486"/>
      <c r="B25" s="486"/>
      <c r="C25" s="486"/>
      <c r="D25" s="486"/>
      <c r="E25" s="486"/>
      <c r="F25" s="486"/>
      <c r="G25" s="486"/>
      <c r="H25" s="486"/>
      <c r="I25" s="648"/>
    </row>
    <row r="26" spans="1:9" ht="24.75" thickBot="1">
      <c r="A26" s="877" t="s">
        <v>122</v>
      </c>
      <c r="B26" s="989" t="s">
        <v>204</v>
      </c>
      <c r="C26" s="989"/>
      <c r="D26" s="989"/>
      <c r="E26" s="989" t="s">
        <v>205</v>
      </c>
      <c r="F26" s="989"/>
      <c r="G26" s="989"/>
      <c r="H26" s="93" t="s">
        <v>279</v>
      </c>
      <c r="I26" s="684" t="s">
        <v>486</v>
      </c>
    </row>
    <row r="27" spans="1:9" ht="14.25" thickBot="1">
      <c r="A27" s="663"/>
      <c r="B27" s="664" t="s">
        <v>207</v>
      </c>
      <c r="C27" s="664" t="s">
        <v>32</v>
      </c>
      <c r="D27" s="664" t="s">
        <v>211</v>
      </c>
      <c r="E27" s="665" t="s">
        <v>207</v>
      </c>
      <c r="F27" s="664" t="s">
        <v>32</v>
      </c>
      <c r="G27" s="664" t="s">
        <v>211</v>
      </c>
      <c r="H27" s="665" t="s">
        <v>207</v>
      </c>
      <c r="I27" s="666" t="s">
        <v>211</v>
      </c>
    </row>
    <row r="28" spans="1:9" ht="12.75">
      <c r="A28" s="656" t="s">
        <v>198</v>
      </c>
      <c r="B28" s="581">
        <v>50230</v>
      </c>
      <c r="C28" s="581">
        <v>38209</v>
      </c>
      <c r="D28" s="581">
        <v>88439</v>
      </c>
      <c r="E28" s="581">
        <v>16297</v>
      </c>
      <c r="F28" s="581">
        <v>4836</v>
      </c>
      <c r="G28" s="581">
        <v>21133</v>
      </c>
      <c r="H28" s="581">
        <v>1247</v>
      </c>
      <c r="I28" s="581">
        <f aca="true" t="shared" si="9" ref="I28:I35">D28+G28+H28</f>
        <v>110819</v>
      </c>
    </row>
    <row r="29" spans="1:9" ht="12.75">
      <c r="A29" s="486" t="s">
        <v>201</v>
      </c>
      <c r="B29" s="581">
        <v>4983</v>
      </c>
      <c r="C29" s="581">
        <v>2774</v>
      </c>
      <c r="D29" s="581">
        <v>7757</v>
      </c>
      <c r="E29" s="581">
        <v>12668</v>
      </c>
      <c r="F29" s="581">
        <v>995</v>
      </c>
      <c r="G29" s="581">
        <v>13663</v>
      </c>
      <c r="H29" s="581">
        <v>154</v>
      </c>
      <c r="I29" s="581">
        <f t="shared" si="9"/>
        <v>21574</v>
      </c>
    </row>
    <row r="30" spans="1:9" ht="12.75">
      <c r="A30" s="656" t="s">
        <v>199</v>
      </c>
      <c r="B30" s="581">
        <v>3842</v>
      </c>
      <c r="C30" s="581">
        <v>2631</v>
      </c>
      <c r="D30" s="581">
        <v>6473</v>
      </c>
      <c r="E30" s="581">
        <v>5711</v>
      </c>
      <c r="F30" s="581">
        <v>1139</v>
      </c>
      <c r="G30" s="581">
        <v>6850</v>
      </c>
      <c r="H30" s="581">
        <v>109</v>
      </c>
      <c r="I30" s="581">
        <f t="shared" si="9"/>
        <v>13432</v>
      </c>
    </row>
    <row r="31" spans="1:9" ht="12.75">
      <c r="A31" s="656" t="s">
        <v>200</v>
      </c>
      <c r="B31" s="581">
        <v>28662</v>
      </c>
      <c r="C31" s="581">
        <v>17685</v>
      </c>
      <c r="D31" s="581">
        <v>46347</v>
      </c>
      <c r="E31" s="581">
        <v>9571</v>
      </c>
      <c r="F31" s="581">
        <v>2306</v>
      </c>
      <c r="G31" s="581">
        <v>11877</v>
      </c>
      <c r="H31" s="581">
        <v>1082</v>
      </c>
      <c r="I31" s="581">
        <f t="shared" si="9"/>
        <v>59306</v>
      </c>
    </row>
    <row r="32" spans="1:9" ht="12.75">
      <c r="A32" s="656" t="s">
        <v>202</v>
      </c>
      <c r="B32" s="581">
        <v>40608</v>
      </c>
      <c r="C32" s="581">
        <v>23865</v>
      </c>
      <c r="D32" s="581">
        <v>64473</v>
      </c>
      <c r="E32" s="581">
        <v>27934</v>
      </c>
      <c r="F32" s="581">
        <v>1735</v>
      </c>
      <c r="G32" s="581">
        <v>29669</v>
      </c>
      <c r="H32" s="581">
        <v>1126</v>
      </c>
      <c r="I32" s="581">
        <f t="shared" si="9"/>
        <v>95268</v>
      </c>
    </row>
    <row r="33" spans="1:9" ht="13.5">
      <c r="A33" s="656" t="s">
        <v>203</v>
      </c>
      <c r="B33" s="581">
        <v>12785</v>
      </c>
      <c r="C33" s="581">
        <v>9679</v>
      </c>
      <c r="D33" s="581">
        <v>22464</v>
      </c>
      <c r="E33" s="581">
        <v>16654</v>
      </c>
      <c r="F33" s="581">
        <v>1036</v>
      </c>
      <c r="G33" s="581">
        <v>17690</v>
      </c>
      <c r="H33" s="581">
        <v>545</v>
      </c>
      <c r="I33" s="581">
        <f t="shared" si="9"/>
        <v>40699</v>
      </c>
    </row>
    <row r="34" spans="1:9" ht="14.25" thickBot="1">
      <c r="A34" s="667" t="s">
        <v>141</v>
      </c>
      <c r="B34" s="581">
        <v>11813</v>
      </c>
      <c r="C34" s="581">
        <v>18301</v>
      </c>
      <c r="D34" s="581">
        <v>30114</v>
      </c>
      <c r="E34" s="581">
        <v>20769</v>
      </c>
      <c r="F34" s="581">
        <v>2089</v>
      </c>
      <c r="G34" s="581">
        <v>22858</v>
      </c>
      <c r="H34" s="581">
        <v>349</v>
      </c>
      <c r="I34" s="581">
        <f t="shared" si="9"/>
        <v>53321</v>
      </c>
    </row>
    <row r="35" spans="1:9" ht="13.5" thickBot="1">
      <c r="A35" s="668" t="s">
        <v>211</v>
      </c>
      <c r="B35" s="655">
        <v>152923</v>
      </c>
      <c r="C35" s="655">
        <v>113143</v>
      </c>
      <c r="D35" s="655">
        <v>266066</v>
      </c>
      <c r="E35" s="655">
        <v>109604</v>
      </c>
      <c r="F35" s="655">
        <v>14135</v>
      </c>
      <c r="G35" s="655">
        <v>123739</v>
      </c>
      <c r="H35" s="655">
        <v>4612</v>
      </c>
      <c r="I35" s="655">
        <f t="shared" si="9"/>
        <v>394417</v>
      </c>
    </row>
    <row r="36" spans="1:8" ht="12.75">
      <c r="A36" s="656"/>
      <c r="B36" s="605"/>
      <c r="C36" s="605"/>
      <c r="D36" s="605"/>
      <c r="E36" s="605"/>
      <c r="F36" s="605"/>
      <c r="G36" s="605"/>
      <c r="H36" s="605"/>
    </row>
    <row r="37" spans="1:9" ht="24.75" thickBot="1">
      <c r="A37" s="877" t="s">
        <v>122</v>
      </c>
      <c r="B37" s="960" t="s">
        <v>204</v>
      </c>
      <c r="C37" s="960"/>
      <c r="D37" s="960"/>
      <c r="E37" s="960" t="s">
        <v>205</v>
      </c>
      <c r="F37" s="960"/>
      <c r="G37" s="960"/>
      <c r="H37" s="75" t="s">
        <v>279</v>
      </c>
      <c r="I37" s="582" t="s">
        <v>243</v>
      </c>
    </row>
    <row r="38" spans="1:9" s="875" customFormat="1" ht="13.5" thickBot="1">
      <c r="A38" s="870"/>
      <c r="B38" s="871" t="s">
        <v>9</v>
      </c>
      <c r="C38" s="872" t="s">
        <v>105</v>
      </c>
      <c r="D38" s="871" t="s">
        <v>106</v>
      </c>
      <c r="E38" s="871" t="s">
        <v>10</v>
      </c>
      <c r="F38" s="872" t="s">
        <v>107</v>
      </c>
      <c r="G38" s="871" t="s">
        <v>108</v>
      </c>
      <c r="H38" s="873" t="s">
        <v>11</v>
      </c>
      <c r="I38" s="874" t="s">
        <v>211</v>
      </c>
    </row>
    <row r="39" spans="1:9" ht="12.75">
      <c r="A39" s="652" t="s">
        <v>198</v>
      </c>
      <c r="B39" s="621">
        <f aca="true" t="shared" si="10" ref="B39:B45">B28/$B$35</f>
        <v>0.3284659599929376</v>
      </c>
      <c r="C39" s="621">
        <f aca="true" t="shared" si="11" ref="C39:C45">C28/$C$35</f>
        <v>0.33770538168512415</v>
      </c>
      <c r="D39" s="621">
        <f aca="true" t="shared" si="12" ref="D39:D45">D28/$D$35</f>
        <v>0.3323949696691798</v>
      </c>
      <c r="E39" s="621">
        <f aca="true" t="shared" si="13" ref="E39:E45">E28/$E$35</f>
        <v>0.14868982883836357</v>
      </c>
      <c r="F39" s="621">
        <f aca="true" t="shared" si="14" ref="F39:F45">F28/$F$35</f>
        <v>0.3421294658648744</v>
      </c>
      <c r="G39" s="621">
        <f aca="true" t="shared" si="15" ref="G39:G45">G28/$G$35</f>
        <v>0.17078689822933757</v>
      </c>
      <c r="H39" s="621">
        <f aca="true" t="shared" si="16" ref="H39:H45">H28/$H$35</f>
        <v>0.27038161318300086</v>
      </c>
      <c r="I39" s="661">
        <f aca="true" t="shared" si="17" ref="I39:I45">I28/$I$35</f>
        <v>0.2809691265843004</v>
      </c>
    </row>
    <row r="40" spans="1:9" ht="12.75">
      <c r="A40" s="489" t="s">
        <v>201</v>
      </c>
      <c r="B40" s="621">
        <f t="shared" si="10"/>
        <v>0.03258502645122055</v>
      </c>
      <c r="C40" s="621">
        <f t="shared" si="11"/>
        <v>0.024517645811053267</v>
      </c>
      <c r="D40" s="621">
        <f t="shared" si="12"/>
        <v>0.029154420331797375</v>
      </c>
      <c r="E40" s="621">
        <f t="shared" si="13"/>
        <v>0.1155797233677603</v>
      </c>
      <c r="F40" s="621">
        <f t="shared" si="14"/>
        <v>0.07039264237707818</v>
      </c>
      <c r="G40" s="621">
        <f t="shared" si="15"/>
        <v>0.11041789573214589</v>
      </c>
      <c r="H40" s="621">
        <f t="shared" si="16"/>
        <v>0.03339115351257589</v>
      </c>
      <c r="I40" s="661">
        <f t="shared" si="17"/>
        <v>0.05469845366705796</v>
      </c>
    </row>
    <row r="41" spans="1:9" ht="12.75">
      <c r="A41" s="652" t="s">
        <v>199</v>
      </c>
      <c r="B41" s="621">
        <f t="shared" si="10"/>
        <v>0.02512375509243214</v>
      </c>
      <c r="C41" s="621">
        <f t="shared" si="11"/>
        <v>0.02325375851798167</v>
      </c>
      <c r="D41" s="621">
        <f t="shared" si="12"/>
        <v>0.024328550059007914</v>
      </c>
      <c r="E41" s="621">
        <f t="shared" si="13"/>
        <v>0.052105762563410096</v>
      </c>
      <c r="F41" s="621">
        <f t="shared" si="14"/>
        <v>0.08058012026883622</v>
      </c>
      <c r="G41" s="621">
        <f t="shared" si="15"/>
        <v>0.05535845610518915</v>
      </c>
      <c r="H41" s="621">
        <f t="shared" si="16"/>
        <v>0.023633998265394623</v>
      </c>
      <c r="I41" s="661">
        <f t="shared" si="17"/>
        <v>0.03405532722981008</v>
      </c>
    </row>
    <row r="42" spans="1:9" ht="12.75">
      <c r="A42" s="652" t="s">
        <v>200</v>
      </c>
      <c r="B42" s="621">
        <f t="shared" si="10"/>
        <v>0.187427659671861</v>
      </c>
      <c r="C42" s="621">
        <f t="shared" si="11"/>
        <v>0.1563066208249737</v>
      </c>
      <c r="D42" s="621">
        <f t="shared" si="12"/>
        <v>0.17419362113159892</v>
      </c>
      <c r="E42" s="621">
        <f t="shared" si="13"/>
        <v>0.08732345534834494</v>
      </c>
      <c r="F42" s="621">
        <f t="shared" si="14"/>
        <v>0.16314113901662539</v>
      </c>
      <c r="G42" s="621">
        <f t="shared" si="15"/>
        <v>0.09598428951260314</v>
      </c>
      <c r="H42" s="621">
        <f t="shared" si="16"/>
        <v>0.23460537727666955</v>
      </c>
      <c r="I42" s="661">
        <f t="shared" si="17"/>
        <v>0.15036370136175672</v>
      </c>
    </row>
    <row r="43" spans="1:9" ht="12.75">
      <c r="A43" s="652" t="s">
        <v>202</v>
      </c>
      <c r="B43" s="621">
        <f t="shared" si="10"/>
        <v>0.26554540520392617</v>
      </c>
      <c r="C43" s="621">
        <f t="shared" si="11"/>
        <v>0.210927763980096</v>
      </c>
      <c r="D43" s="621">
        <f t="shared" si="12"/>
        <v>0.24231957484233235</v>
      </c>
      <c r="E43" s="621">
        <f t="shared" si="13"/>
        <v>0.25486296120579544</v>
      </c>
      <c r="F43" s="621">
        <f t="shared" si="14"/>
        <v>0.1227449593208348</v>
      </c>
      <c r="G43" s="621">
        <f t="shared" si="15"/>
        <v>0.23977080791019809</v>
      </c>
      <c r="H43" s="621">
        <f t="shared" si="16"/>
        <v>0.24414570685169124</v>
      </c>
      <c r="I43" s="661">
        <f t="shared" si="17"/>
        <v>0.24154131287444508</v>
      </c>
    </row>
    <row r="44" spans="1:9" ht="13.5">
      <c r="A44" s="652" t="s">
        <v>203</v>
      </c>
      <c r="B44" s="621">
        <f t="shared" si="10"/>
        <v>0.08360416680290081</v>
      </c>
      <c r="C44" s="621">
        <f t="shared" si="11"/>
        <v>0.08554660915832177</v>
      </c>
      <c r="D44" s="621">
        <f t="shared" si="12"/>
        <v>0.08443017897814828</v>
      </c>
      <c r="E44" s="621">
        <f t="shared" si="13"/>
        <v>0.15194700923323967</v>
      </c>
      <c r="F44" s="621">
        <f t="shared" si="14"/>
        <v>0.07329324372125928</v>
      </c>
      <c r="G44" s="621">
        <f t="shared" si="15"/>
        <v>0.14296220270084614</v>
      </c>
      <c r="H44" s="621">
        <f t="shared" si="16"/>
        <v>0.11816999132697312</v>
      </c>
      <c r="I44" s="661">
        <f t="shared" si="17"/>
        <v>0.10318774292183146</v>
      </c>
    </row>
    <row r="45" spans="1:9" ht="14.25" thickBot="1">
      <c r="A45" s="653" t="s">
        <v>141</v>
      </c>
      <c r="B45" s="621">
        <f t="shared" si="10"/>
        <v>0.07724802678472173</v>
      </c>
      <c r="C45" s="621">
        <f t="shared" si="11"/>
        <v>0.1617510583951283</v>
      </c>
      <c r="D45" s="621">
        <f t="shared" si="12"/>
        <v>0.11318244345387986</v>
      </c>
      <c r="E45" s="621">
        <f t="shared" si="13"/>
        <v>0.189491259443086</v>
      </c>
      <c r="F45" s="621">
        <f t="shared" si="14"/>
        <v>0.14778917580474002</v>
      </c>
      <c r="G45" s="621">
        <f t="shared" si="15"/>
        <v>0.18472753133611877</v>
      </c>
      <c r="H45" s="621">
        <f t="shared" si="16"/>
        <v>0.0756721595836947</v>
      </c>
      <c r="I45" s="661">
        <f t="shared" si="17"/>
        <v>0.13518940613614525</v>
      </c>
    </row>
    <row r="46" spans="1:9" ht="13.5" thickBot="1">
      <c r="A46" s="654" t="s">
        <v>211</v>
      </c>
      <c r="B46" s="662">
        <f aca="true" t="shared" si="18" ref="B46:I46">SUM(B39:B45)</f>
        <v>1</v>
      </c>
      <c r="C46" s="662">
        <f t="shared" si="18"/>
        <v>1.0000088383726788</v>
      </c>
      <c r="D46" s="662">
        <f t="shared" si="18"/>
        <v>1.0000037584659447</v>
      </c>
      <c r="E46" s="662">
        <f t="shared" si="18"/>
        <v>1</v>
      </c>
      <c r="F46" s="662">
        <f t="shared" si="18"/>
        <v>1.0000707463742484</v>
      </c>
      <c r="G46" s="662">
        <f t="shared" si="18"/>
        <v>1.0000080815264387</v>
      </c>
      <c r="H46" s="662">
        <f t="shared" si="18"/>
        <v>1</v>
      </c>
      <c r="I46" s="662">
        <f t="shared" si="18"/>
        <v>1.000005070775347</v>
      </c>
    </row>
    <row r="47" spans="1:9" ht="12.75">
      <c r="A47" s="656"/>
      <c r="B47" s="605"/>
      <c r="C47" s="605"/>
      <c r="D47" s="605"/>
      <c r="E47" s="605"/>
      <c r="F47" s="605"/>
      <c r="G47" s="605"/>
      <c r="H47" s="605"/>
      <c r="I47" s="486"/>
    </row>
    <row r="48" spans="1:9" ht="12.75">
      <c r="A48" s="486" t="s">
        <v>248</v>
      </c>
      <c r="B48" s="657"/>
      <c r="C48" s="658"/>
      <c r="D48" s="658"/>
      <c r="E48" s="659"/>
      <c r="F48" s="660"/>
      <c r="G48" s="660"/>
      <c r="H48" s="489"/>
      <c r="I48" s="669"/>
    </row>
    <row r="49" spans="1:9" ht="12.75">
      <c r="A49" s="498" t="s">
        <v>344</v>
      </c>
      <c r="B49" s="498"/>
      <c r="C49" s="498"/>
      <c r="D49" s="498"/>
      <c r="E49" s="498"/>
      <c r="F49" s="498"/>
      <c r="G49" s="864"/>
      <c r="H49" s="864"/>
      <c r="I49" s="865"/>
    </row>
    <row r="50" spans="1:9" ht="12.75">
      <c r="A50" s="985" t="s">
        <v>510</v>
      </c>
      <c r="B50" s="985"/>
      <c r="C50" s="985"/>
      <c r="D50" s="985"/>
      <c r="E50" s="985"/>
      <c r="F50" s="985"/>
      <c r="G50" s="944"/>
      <c r="H50" s="944"/>
      <c r="I50" s="944"/>
    </row>
    <row r="51" spans="1:9" ht="12.75">
      <c r="A51" s="986"/>
      <c r="B51" s="986"/>
      <c r="C51" s="986"/>
      <c r="D51" s="986"/>
      <c r="E51" s="986"/>
      <c r="F51" s="986"/>
      <c r="G51" s="922"/>
      <c r="H51" s="922"/>
      <c r="I51" s="922"/>
    </row>
    <row r="52" spans="1:9" ht="12.75">
      <c r="A52" s="866" t="s">
        <v>1150</v>
      </c>
      <c r="B52" s="351"/>
      <c r="C52" s="351"/>
      <c r="D52" s="351"/>
      <c r="E52" s="351"/>
      <c r="F52" s="100"/>
      <c r="G52" s="101"/>
      <c r="H52" s="101"/>
      <c r="I52" s="865"/>
    </row>
    <row r="53" spans="1:9" ht="12.75">
      <c r="A53" s="867" t="s">
        <v>487</v>
      </c>
      <c r="B53" s="351"/>
      <c r="C53" s="351"/>
      <c r="D53" s="351"/>
      <c r="E53" s="351"/>
      <c r="F53" s="100"/>
      <c r="G53" s="101"/>
      <c r="H53" s="101"/>
      <c r="I53" s="865"/>
    </row>
    <row r="54" spans="6:9" ht="12.75">
      <c r="F54" s="100"/>
      <c r="G54" s="101"/>
      <c r="H54" s="101"/>
      <c r="I54" s="670"/>
    </row>
    <row r="55" spans="1:8" ht="12.75">
      <c r="A55" s="34" t="s">
        <v>1157</v>
      </c>
      <c r="F55" s="100"/>
      <c r="G55" s="101"/>
      <c r="H55" s="101"/>
    </row>
    <row r="56" spans="1:8" ht="12.75">
      <c r="A56" s="34" t="s">
        <v>1154</v>
      </c>
      <c r="F56" s="100"/>
      <c r="G56" s="101"/>
      <c r="H56" s="101"/>
    </row>
    <row r="57" ht="12.75">
      <c r="A57" s="34"/>
    </row>
    <row r="58" ht="12.75">
      <c r="A58" s="33" t="s">
        <v>270</v>
      </c>
    </row>
    <row r="59" ht="12.75">
      <c r="A59" s="33" t="s">
        <v>271</v>
      </c>
    </row>
    <row r="60" ht="12.75">
      <c r="A60" s="34" t="s">
        <v>272</v>
      </c>
    </row>
    <row r="61" ht="12.75">
      <c r="A61" s="34" t="s">
        <v>255</v>
      </c>
    </row>
  </sheetData>
  <sheetProtection/>
  <mergeCells count="10">
    <mergeCell ref="B37:D37"/>
    <mergeCell ref="E37:G37"/>
    <mergeCell ref="A50:I51"/>
    <mergeCell ref="B2:F2"/>
    <mergeCell ref="B3:D3"/>
    <mergeCell ref="E3:G3"/>
    <mergeCell ref="B26:D26"/>
    <mergeCell ref="E26:G26"/>
    <mergeCell ref="B14:D14"/>
    <mergeCell ref="E14:G14"/>
  </mergeCells>
  <printOptions/>
  <pageMargins left="0.7" right="0.7" top="0.75" bottom="0.75" header="0.3" footer="0.3"/>
  <pageSetup fitToHeight="0"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U44"/>
  <sheetViews>
    <sheetView zoomScalePageLayoutView="0" workbookViewId="0" topLeftCell="A1">
      <selection activeCell="A23" sqref="A23:K23"/>
    </sheetView>
  </sheetViews>
  <sheetFormatPr defaultColWidth="9.00390625" defaultRowHeight="12.75"/>
  <cols>
    <col min="1" max="1" width="20.125" style="9" customWidth="1"/>
    <col min="2" max="2" width="8.50390625" style="9" customWidth="1"/>
    <col min="3" max="3" width="8.00390625" style="9" customWidth="1"/>
    <col min="4" max="4" width="8.75390625" style="9" customWidth="1"/>
    <col min="5" max="5" width="9.50390625" style="9" customWidth="1"/>
    <col min="6" max="6" width="8.875" style="9" customWidth="1"/>
    <col min="7" max="7" width="8.50390625" style="9" customWidth="1"/>
    <col min="8" max="8" width="8.75390625" style="9" customWidth="1"/>
    <col min="9" max="9" width="8.00390625" style="9" customWidth="1"/>
    <col min="10" max="10" width="9.50390625" style="9" customWidth="1"/>
    <col min="11" max="11" width="10.00390625" style="9" customWidth="1"/>
    <col min="12" max="12" width="2.25390625" style="9" customWidth="1"/>
    <col min="13" max="16" width="9.00390625" style="351" customWidth="1"/>
    <col min="17" max="16384" width="9.00390625" style="9" customWidth="1"/>
  </cols>
  <sheetData>
    <row r="1" spans="1:16" s="96" customFormat="1" ht="18.75" customHeight="1">
      <c r="A1" s="924" t="s">
        <v>266</v>
      </c>
      <c r="B1" s="924"/>
      <c r="C1" s="924"/>
      <c r="D1" s="924"/>
      <c r="E1" s="924"/>
      <c r="F1" s="924"/>
      <c r="G1" s="925"/>
      <c r="H1" s="925"/>
      <c r="I1" s="925"/>
      <c r="J1" s="925"/>
      <c r="K1" s="925"/>
      <c r="M1" s="87"/>
      <c r="N1" s="87"/>
      <c r="O1" s="87"/>
      <c r="P1" s="87"/>
    </row>
    <row r="2" spans="1:16" s="96" customFormat="1" ht="12.75">
      <c r="A2" s="87"/>
      <c r="B2" s="87"/>
      <c r="C2" s="87"/>
      <c r="D2" s="87"/>
      <c r="E2" s="87"/>
      <c r="F2" s="87"/>
      <c r="H2" s="329"/>
      <c r="M2" s="87"/>
      <c r="N2" s="87"/>
      <c r="O2" s="87"/>
      <c r="P2" s="87"/>
    </row>
    <row r="3" spans="1:18" s="96" customFormat="1" ht="16.5" thickBot="1">
      <c r="A3" s="97"/>
      <c r="B3" s="913" t="s">
        <v>278</v>
      </c>
      <c r="C3" s="914"/>
      <c r="D3" s="915"/>
      <c r="E3" s="913" t="s">
        <v>280</v>
      </c>
      <c r="F3" s="914"/>
      <c r="G3" s="915"/>
      <c r="H3" s="913" t="s">
        <v>1117</v>
      </c>
      <c r="I3" s="914"/>
      <c r="J3" s="915"/>
      <c r="K3" s="6"/>
      <c r="M3" s="913" t="s">
        <v>1158</v>
      </c>
      <c r="N3" s="914"/>
      <c r="O3" s="915"/>
      <c r="P3" s="913" t="s">
        <v>1159</v>
      </c>
      <c r="Q3" s="914"/>
      <c r="R3" s="915"/>
    </row>
    <row r="4" spans="1:18" s="96" customFormat="1" ht="14.25" thickBot="1">
      <c r="A4" s="98" t="s">
        <v>206</v>
      </c>
      <c r="B4" s="381" t="s">
        <v>207</v>
      </c>
      <c r="C4" s="148" t="s">
        <v>318</v>
      </c>
      <c r="D4" s="382" t="s">
        <v>211</v>
      </c>
      <c r="E4" s="388" t="s">
        <v>207</v>
      </c>
      <c r="F4" s="113" t="s">
        <v>318</v>
      </c>
      <c r="G4" s="389" t="s">
        <v>211</v>
      </c>
      <c r="H4" s="388" t="s">
        <v>207</v>
      </c>
      <c r="I4" s="113" t="s">
        <v>212</v>
      </c>
      <c r="J4" s="389" t="s">
        <v>211</v>
      </c>
      <c r="K4" s="148" t="s">
        <v>277</v>
      </c>
      <c r="M4" s="388" t="s">
        <v>207</v>
      </c>
      <c r="N4" s="113" t="s">
        <v>318</v>
      </c>
      <c r="O4" s="389" t="s">
        <v>211</v>
      </c>
      <c r="P4" s="388" t="s">
        <v>207</v>
      </c>
      <c r="Q4" s="113" t="s">
        <v>318</v>
      </c>
      <c r="R4" s="389" t="s">
        <v>211</v>
      </c>
    </row>
    <row r="5" spans="1:18" s="96" customFormat="1" ht="13.5">
      <c r="A5" s="100" t="s">
        <v>1120</v>
      </c>
      <c r="B5" s="383">
        <v>143503</v>
      </c>
      <c r="C5" s="101">
        <v>18854</v>
      </c>
      <c r="D5" s="390" t="s">
        <v>222</v>
      </c>
      <c r="E5" s="383">
        <v>76721</v>
      </c>
      <c r="F5" s="101">
        <v>391</v>
      </c>
      <c r="G5" s="390" t="s">
        <v>222</v>
      </c>
      <c r="H5" s="390" t="s">
        <v>222</v>
      </c>
      <c r="I5" s="391" t="s">
        <v>222</v>
      </c>
      <c r="J5" s="392" t="s">
        <v>222</v>
      </c>
      <c r="K5" s="390" t="s">
        <v>222</v>
      </c>
      <c r="M5" s="383">
        <v>143503</v>
      </c>
      <c r="N5" s="101">
        <v>18854</v>
      </c>
      <c r="O5" s="390" t="s">
        <v>222</v>
      </c>
      <c r="P5" s="383">
        <v>76721</v>
      </c>
      <c r="Q5" s="101">
        <v>391</v>
      </c>
      <c r="R5" s="390" t="s">
        <v>222</v>
      </c>
    </row>
    <row r="6" spans="1:18" s="96" customFormat="1" ht="13.5">
      <c r="A6" s="100" t="s">
        <v>1085</v>
      </c>
      <c r="B6" s="383">
        <v>128239</v>
      </c>
      <c r="C6" s="101">
        <v>28123</v>
      </c>
      <c r="D6" s="390" t="s">
        <v>222</v>
      </c>
      <c r="E6" s="383">
        <v>92406</v>
      </c>
      <c r="F6" s="101">
        <v>4423</v>
      </c>
      <c r="G6" s="390" t="s">
        <v>222</v>
      </c>
      <c r="H6" s="390" t="s">
        <v>222</v>
      </c>
      <c r="I6" s="391" t="s">
        <v>222</v>
      </c>
      <c r="J6" s="392" t="s">
        <v>222</v>
      </c>
      <c r="K6" s="390" t="s">
        <v>222</v>
      </c>
      <c r="M6" s="383">
        <v>128239</v>
      </c>
      <c r="N6" s="101">
        <v>28123</v>
      </c>
      <c r="O6" s="390" t="s">
        <v>222</v>
      </c>
      <c r="P6" s="383">
        <v>92406</v>
      </c>
      <c r="Q6" s="101">
        <v>4423</v>
      </c>
      <c r="R6" s="390" t="s">
        <v>222</v>
      </c>
    </row>
    <row r="7" spans="1:18" s="96" customFormat="1" ht="14.25" thickBot="1">
      <c r="A7" s="120" t="s">
        <v>1121</v>
      </c>
      <c r="B7" s="385">
        <v>130014</v>
      </c>
      <c r="C7" s="159">
        <v>61151</v>
      </c>
      <c r="D7" s="393" t="s">
        <v>222</v>
      </c>
      <c r="E7" s="385">
        <v>92601</v>
      </c>
      <c r="F7" s="159">
        <v>10853</v>
      </c>
      <c r="G7" s="393" t="s">
        <v>222</v>
      </c>
      <c r="H7" s="393" t="s">
        <v>222</v>
      </c>
      <c r="I7" s="368" t="s">
        <v>222</v>
      </c>
      <c r="J7" s="394" t="s">
        <v>222</v>
      </c>
      <c r="K7" s="393" t="s">
        <v>222</v>
      </c>
      <c r="M7" s="385">
        <v>130014</v>
      </c>
      <c r="N7" s="159">
        <v>61151</v>
      </c>
      <c r="O7" s="393" t="s">
        <v>222</v>
      </c>
      <c r="P7" s="385">
        <v>92601</v>
      </c>
      <c r="Q7" s="159">
        <v>10853</v>
      </c>
      <c r="R7" s="393" t="s">
        <v>222</v>
      </c>
    </row>
    <row r="8" spans="1:21" s="96" customFormat="1" ht="13.5">
      <c r="A8" s="100" t="s">
        <v>1111</v>
      </c>
      <c r="B8" s="383">
        <v>127290</v>
      </c>
      <c r="C8" s="101">
        <v>124709</v>
      </c>
      <c r="D8" s="384">
        <f aca="true" t="shared" si="0" ref="D8:D13">B8+C8</f>
        <v>251999</v>
      </c>
      <c r="E8" s="383">
        <v>94127</v>
      </c>
      <c r="F8" s="101">
        <v>20694</v>
      </c>
      <c r="G8" s="384">
        <f aca="true" t="shared" si="1" ref="G8:G13">E8+F8</f>
        <v>114821</v>
      </c>
      <c r="H8" s="390" t="s">
        <v>222</v>
      </c>
      <c r="I8" s="391" t="s">
        <v>222</v>
      </c>
      <c r="J8" s="392" t="s">
        <v>222</v>
      </c>
      <c r="K8" s="115">
        <f>G8+D8</f>
        <v>366820</v>
      </c>
      <c r="M8" s="383">
        <v>127290</v>
      </c>
      <c r="N8" s="101">
        <v>124709</v>
      </c>
      <c r="O8" s="384">
        <f aca="true" t="shared" si="2" ref="O8:O13">M8+N8</f>
        <v>251999</v>
      </c>
      <c r="P8" s="383">
        <v>94127</v>
      </c>
      <c r="Q8" s="101">
        <v>20694</v>
      </c>
      <c r="R8" s="384">
        <f aca="true" t="shared" si="3" ref="R8:R13">P8+Q8</f>
        <v>114821</v>
      </c>
      <c r="S8" s="6"/>
      <c r="T8" s="6"/>
      <c r="U8" s="6"/>
    </row>
    <row r="9" spans="1:21" s="96" customFormat="1" ht="13.5">
      <c r="A9" s="100" t="s">
        <v>1112</v>
      </c>
      <c r="B9" s="383">
        <v>143086</v>
      </c>
      <c r="C9" s="101">
        <v>121704</v>
      </c>
      <c r="D9" s="384">
        <f t="shared" si="0"/>
        <v>264790</v>
      </c>
      <c r="E9" s="383">
        <v>96468</v>
      </c>
      <c r="F9" s="101">
        <v>17824</v>
      </c>
      <c r="G9" s="384">
        <f t="shared" si="1"/>
        <v>114292</v>
      </c>
      <c r="H9" s="390" t="s">
        <v>222</v>
      </c>
      <c r="I9" s="391" t="s">
        <v>222</v>
      </c>
      <c r="J9" s="392" t="s">
        <v>222</v>
      </c>
      <c r="K9" s="115">
        <f>G9+D9</f>
        <v>379082</v>
      </c>
      <c r="M9" s="383">
        <v>143086</v>
      </c>
      <c r="N9" s="101">
        <v>121704</v>
      </c>
      <c r="O9" s="384">
        <f t="shared" si="2"/>
        <v>264790</v>
      </c>
      <c r="P9" s="383">
        <v>96468</v>
      </c>
      <c r="Q9" s="101">
        <v>17824</v>
      </c>
      <c r="R9" s="384">
        <f t="shared" si="3"/>
        <v>114292</v>
      </c>
      <c r="S9" s="6"/>
      <c r="T9" s="6"/>
      <c r="U9" s="6"/>
    </row>
    <row r="10" spans="1:21" s="96" customFormat="1" ht="13.5">
      <c r="A10" s="100" t="s">
        <v>1119</v>
      </c>
      <c r="B10" s="383">
        <v>137819</v>
      </c>
      <c r="C10" s="101">
        <v>122416</v>
      </c>
      <c r="D10" s="384">
        <f t="shared" si="0"/>
        <v>260235</v>
      </c>
      <c r="E10" s="383">
        <v>88767</v>
      </c>
      <c r="F10" s="101">
        <v>18753</v>
      </c>
      <c r="G10" s="384">
        <f t="shared" si="1"/>
        <v>107520</v>
      </c>
      <c r="H10" s="390" t="s">
        <v>222</v>
      </c>
      <c r="I10" s="391" t="s">
        <v>222</v>
      </c>
      <c r="J10" s="392" t="s">
        <v>222</v>
      </c>
      <c r="K10" s="115">
        <f>G10+D10</f>
        <v>367755</v>
      </c>
      <c r="M10" s="383">
        <v>137819</v>
      </c>
      <c r="N10" s="101">
        <v>122416</v>
      </c>
      <c r="O10" s="384">
        <f t="shared" si="2"/>
        <v>260235</v>
      </c>
      <c r="P10" s="383">
        <v>88767</v>
      </c>
      <c r="Q10" s="101">
        <v>18753</v>
      </c>
      <c r="R10" s="384">
        <f t="shared" si="3"/>
        <v>107520</v>
      </c>
      <c r="S10" s="6"/>
      <c r="T10" s="6"/>
      <c r="U10" s="6"/>
    </row>
    <row r="11" spans="1:21" s="96" customFormat="1" ht="13.5">
      <c r="A11" s="100" t="s">
        <v>1113</v>
      </c>
      <c r="B11" s="383">
        <v>151289</v>
      </c>
      <c r="C11" s="101">
        <v>117898</v>
      </c>
      <c r="D11" s="384">
        <f t="shared" si="0"/>
        <v>269187</v>
      </c>
      <c r="E11" s="383">
        <v>108273</v>
      </c>
      <c r="F11" s="101">
        <v>16165</v>
      </c>
      <c r="G11" s="384">
        <f t="shared" si="1"/>
        <v>124438</v>
      </c>
      <c r="H11" s="390" t="s">
        <v>222</v>
      </c>
      <c r="I11" s="391" t="s">
        <v>222</v>
      </c>
      <c r="J11" s="392" t="s">
        <v>222</v>
      </c>
      <c r="K11" s="115">
        <f>G11+D11</f>
        <v>393625</v>
      </c>
      <c r="M11" s="383">
        <v>151289</v>
      </c>
      <c r="N11" s="101">
        <v>117898</v>
      </c>
      <c r="O11" s="384">
        <f t="shared" si="2"/>
        <v>269187</v>
      </c>
      <c r="P11" s="383">
        <v>108273</v>
      </c>
      <c r="Q11" s="101">
        <v>16165</v>
      </c>
      <c r="R11" s="384">
        <f t="shared" si="3"/>
        <v>124438</v>
      </c>
      <c r="S11" s="6"/>
      <c r="T11" s="6"/>
      <c r="U11" s="6"/>
    </row>
    <row r="12" spans="1:21" s="96" customFormat="1" ht="13.5">
      <c r="A12" s="100" t="s">
        <v>1114</v>
      </c>
      <c r="B12" s="383">
        <v>152923</v>
      </c>
      <c r="C12" s="101">
        <v>113143</v>
      </c>
      <c r="D12" s="384">
        <f t="shared" si="0"/>
        <v>266066</v>
      </c>
      <c r="E12" s="383">
        <v>109604</v>
      </c>
      <c r="F12" s="101">
        <v>14135</v>
      </c>
      <c r="G12" s="384">
        <f t="shared" si="1"/>
        <v>123739</v>
      </c>
      <c r="H12" s="276">
        <v>4679</v>
      </c>
      <c r="I12" s="391" t="s">
        <v>222</v>
      </c>
      <c r="J12" s="392" t="s">
        <v>222</v>
      </c>
      <c r="K12" s="115">
        <f>G12+D12+H12</f>
        <v>394484</v>
      </c>
      <c r="M12" s="383">
        <f>152923+4612</f>
        <v>157535</v>
      </c>
      <c r="N12" s="101">
        <v>113143</v>
      </c>
      <c r="O12" s="384">
        <f t="shared" si="2"/>
        <v>270678</v>
      </c>
      <c r="P12" s="383">
        <f>109604+67</f>
        <v>109671</v>
      </c>
      <c r="Q12" s="101">
        <v>14135</v>
      </c>
      <c r="R12" s="384">
        <f t="shared" si="3"/>
        <v>123806</v>
      </c>
      <c r="S12" s="6"/>
      <c r="T12" s="6"/>
      <c r="U12" s="6"/>
    </row>
    <row r="13" spans="1:21" s="96" customFormat="1" ht="14.25" thickBot="1">
      <c r="A13" s="192" t="s">
        <v>1123</v>
      </c>
      <c r="B13" s="386">
        <v>126476</v>
      </c>
      <c r="C13" s="326">
        <v>106858</v>
      </c>
      <c r="D13" s="387">
        <f t="shared" si="0"/>
        <v>233334</v>
      </c>
      <c r="E13" s="386">
        <v>104540</v>
      </c>
      <c r="F13" s="326">
        <v>12961</v>
      </c>
      <c r="G13" s="387">
        <f t="shared" si="1"/>
        <v>117501</v>
      </c>
      <c r="H13" s="386">
        <v>27715</v>
      </c>
      <c r="I13" s="326">
        <v>193</v>
      </c>
      <c r="J13" s="387">
        <f>SUM(H13:I13)</f>
        <v>27908</v>
      </c>
      <c r="K13" s="327">
        <f>G13+D13+J13</f>
        <v>378743</v>
      </c>
      <c r="M13" s="386">
        <f>B13+27003</f>
        <v>153479</v>
      </c>
      <c r="N13" s="326">
        <f>C13+193</f>
        <v>107051</v>
      </c>
      <c r="O13" s="387">
        <f t="shared" si="2"/>
        <v>260530</v>
      </c>
      <c r="P13" s="386">
        <f>E13+712</f>
        <v>105252</v>
      </c>
      <c r="Q13" s="326">
        <v>12961</v>
      </c>
      <c r="R13" s="387">
        <f t="shared" si="3"/>
        <v>118213</v>
      </c>
      <c r="S13" s="6"/>
      <c r="T13" s="6"/>
      <c r="U13" s="6"/>
    </row>
    <row r="14" spans="1:18" s="96" customFormat="1" ht="18" customHeight="1" thickBot="1">
      <c r="A14" s="103"/>
      <c r="B14" s="104"/>
      <c r="C14" s="104"/>
      <c r="D14" s="104"/>
      <c r="E14" s="104"/>
      <c r="F14" s="104"/>
      <c r="G14" s="104"/>
      <c r="H14" s="6"/>
      <c r="M14" s="104"/>
      <c r="N14" s="104"/>
      <c r="O14" s="104"/>
      <c r="P14" s="104"/>
      <c r="Q14" s="104"/>
      <c r="R14" s="104"/>
    </row>
    <row r="15" spans="1:18" s="96" customFormat="1" ht="12.75">
      <c r="A15" s="105" t="s">
        <v>267</v>
      </c>
      <c r="B15" s="225">
        <f aca="true" t="shared" si="4" ref="B15:K15">B13/B12-1</f>
        <v>-0.1729432459473068</v>
      </c>
      <c r="C15" s="225">
        <f t="shared" si="4"/>
        <v>-0.05554917228639866</v>
      </c>
      <c r="D15" s="225">
        <f t="shared" si="4"/>
        <v>-0.12302210729668583</v>
      </c>
      <c r="E15" s="225">
        <f t="shared" si="4"/>
        <v>-0.046202693332360156</v>
      </c>
      <c r="F15" s="225">
        <f t="shared" si="4"/>
        <v>-0.08305624336752737</v>
      </c>
      <c r="G15" s="225">
        <f t="shared" si="4"/>
        <v>-0.05041256192469634</v>
      </c>
      <c r="H15" s="377">
        <f t="shared" si="4"/>
        <v>4.92327420388972</v>
      </c>
      <c r="I15" s="378" t="s">
        <v>222</v>
      </c>
      <c r="J15" s="378" t="s">
        <v>222</v>
      </c>
      <c r="K15" s="377">
        <f t="shared" si="4"/>
        <v>-0.039902759047261704</v>
      </c>
      <c r="L15" s="376"/>
      <c r="M15" s="707">
        <f aca="true" t="shared" si="5" ref="M15:R15">M13/M12-1</f>
        <v>-0.025746659472498212</v>
      </c>
      <c r="N15" s="225">
        <f t="shared" si="5"/>
        <v>-0.053843366359385914</v>
      </c>
      <c r="O15" s="225">
        <f t="shared" si="5"/>
        <v>-0.03749104101552403</v>
      </c>
      <c r="P15" s="225">
        <f t="shared" si="5"/>
        <v>-0.04029324069261697</v>
      </c>
      <c r="Q15" s="225">
        <f t="shared" si="5"/>
        <v>-0.08305624336752737</v>
      </c>
      <c r="R15" s="225">
        <f t="shared" si="5"/>
        <v>-0.04517551653393215</v>
      </c>
    </row>
    <row r="16" spans="1:18" s="96" customFormat="1" ht="12.75">
      <c r="A16" s="105" t="s">
        <v>1156</v>
      </c>
      <c r="B16" s="323">
        <f>(B13-B8)/B8</f>
        <v>-0.006394846413700998</v>
      </c>
      <c r="C16" s="324" t="s">
        <v>222</v>
      </c>
      <c r="D16" s="324" t="s">
        <v>222</v>
      </c>
      <c r="E16" s="323">
        <f>(E13-E8)/E8</f>
        <v>0.11062713142881427</v>
      </c>
      <c r="F16" s="324" t="s">
        <v>222</v>
      </c>
      <c r="G16" s="324" t="s">
        <v>222</v>
      </c>
      <c r="H16" s="376"/>
      <c r="I16" s="376"/>
      <c r="J16" s="376"/>
      <c r="K16" s="323">
        <f>(K13-K8)/K8</f>
        <v>0.03250368027915599</v>
      </c>
      <c r="L16" s="376"/>
      <c r="M16" s="323">
        <f aca="true" t="shared" si="6" ref="M16:R16">(M13-M8)/M8</f>
        <v>0.2057427920496504</v>
      </c>
      <c r="N16" s="323">
        <f t="shared" si="6"/>
        <v>-0.14159362997057148</v>
      </c>
      <c r="O16" s="323">
        <f t="shared" si="6"/>
        <v>0.03385330894170215</v>
      </c>
      <c r="P16" s="323">
        <f t="shared" si="6"/>
        <v>0.11819137973163917</v>
      </c>
      <c r="Q16" s="323">
        <f t="shared" si="6"/>
        <v>-0.3736831931960955</v>
      </c>
      <c r="R16" s="323">
        <f t="shared" si="6"/>
        <v>0.029541634370019422</v>
      </c>
    </row>
    <row r="17" spans="1:18" s="96" customFormat="1" ht="12.75">
      <c r="A17" s="107" t="s">
        <v>130</v>
      </c>
      <c r="B17" s="225">
        <f>B13/$D13</f>
        <v>0.5420384513187105</v>
      </c>
      <c r="C17" s="225">
        <f>C13/$D13</f>
        <v>0.45796154868128947</v>
      </c>
      <c r="D17" s="225">
        <f>D13/$D13</f>
        <v>1</v>
      </c>
      <c r="E17" s="225">
        <f>E13/$G13</f>
        <v>0.8896945557910145</v>
      </c>
      <c r="F17" s="225">
        <f>F13/$G13</f>
        <v>0.11030544420898546</v>
      </c>
      <c r="G17" s="225">
        <f>G13/$G13</f>
        <v>1</v>
      </c>
      <c r="H17" s="225">
        <f>H13/$J13</f>
        <v>0.9930844202379246</v>
      </c>
      <c r="I17" s="225">
        <f>I13/$J13</f>
        <v>0.0069155797620753905</v>
      </c>
      <c r="J17" s="225">
        <f>J13/$J13</f>
        <v>1</v>
      </c>
      <c r="M17" s="225">
        <f>M13/$O13</f>
        <v>0.5891029823820674</v>
      </c>
      <c r="N17" s="225">
        <f>N13/$O13</f>
        <v>0.4108970176179327</v>
      </c>
      <c r="O17" s="225">
        <f>O13/$O13</f>
        <v>1</v>
      </c>
      <c r="P17" s="225">
        <f>P13/$R13</f>
        <v>0.8903589283750518</v>
      </c>
      <c r="Q17" s="225">
        <f>Q13/$R13</f>
        <v>0.10964107162494818</v>
      </c>
      <c r="R17" s="225">
        <f>R13/$R13</f>
        <v>1</v>
      </c>
    </row>
    <row r="18" spans="1:18" s="96" customFormat="1" ht="18" customHeight="1" thickBot="1">
      <c r="A18" s="108" t="s">
        <v>1155</v>
      </c>
      <c r="B18" s="325"/>
      <c r="C18" s="226"/>
      <c r="D18" s="325">
        <f>D13/K13</f>
        <v>0.6160747525366805</v>
      </c>
      <c r="E18" s="226"/>
      <c r="F18" s="192"/>
      <c r="G18" s="325">
        <f>G13/K13</f>
        <v>0.31023939716377597</v>
      </c>
      <c r="H18" s="379"/>
      <c r="I18" s="379"/>
      <c r="J18" s="325">
        <f>J13/K13</f>
        <v>0.07368585029954348</v>
      </c>
      <c r="K18" s="379"/>
      <c r="M18" s="325"/>
      <c r="N18" s="226"/>
      <c r="O18" s="325"/>
      <c r="P18" s="226"/>
      <c r="Q18" s="192"/>
      <c r="R18" s="325"/>
    </row>
    <row r="19" spans="2:16" s="96" customFormat="1" ht="12.75">
      <c r="B19" s="6"/>
      <c r="M19" s="87"/>
      <c r="N19" s="87"/>
      <c r="O19" s="87"/>
      <c r="P19" s="87"/>
    </row>
    <row r="20" spans="1:16" s="96" customFormat="1" ht="12.75">
      <c r="A20" s="109" t="s">
        <v>248</v>
      </c>
      <c r="M20" s="87"/>
      <c r="N20" s="87"/>
      <c r="O20" s="87"/>
      <c r="P20" s="87"/>
    </row>
    <row r="21" spans="1:16" s="203" customFormat="1" ht="14.25" customHeight="1">
      <c r="A21" s="919" t="s">
        <v>1115</v>
      </c>
      <c r="B21" s="919"/>
      <c r="C21" s="919"/>
      <c r="D21" s="919"/>
      <c r="E21" s="919"/>
      <c r="F21" s="919"/>
      <c r="G21" s="919"/>
      <c r="H21" s="922"/>
      <c r="I21" s="922"/>
      <c r="J21" s="922"/>
      <c r="K21" s="922"/>
      <c r="M21" s="349"/>
      <c r="N21" s="349"/>
      <c r="O21" s="349"/>
      <c r="P21" s="349"/>
    </row>
    <row r="22" spans="1:16" s="203" customFormat="1" ht="24" customHeight="1">
      <c r="A22" s="919" t="s">
        <v>65</v>
      </c>
      <c r="B22" s="922"/>
      <c r="C22" s="922"/>
      <c r="D22" s="922"/>
      <c r="E22" s="922"/>
      <c r="F22" s="922"/>
      <c r="G22" s="922"/>
      <c r="H22" s="922"/>
      <c r="I22" s="922"/>
      <c r="J22" s="922"/>
      <c r="K22" s="922"/>
      <c r="M22" s="349"/>
      <c r="N22" s="349"/>
      <c r="O22" s="349"/>
      <c r="P22" s="349"/>
    </row>
    <row r="23" spans="1:16" s="203" customFormat="1" ht="24.75" customHeight="1">
      <c r="A23" s="919" t="s">
        <v>1122</v>
      </c>
      <c r="B23" s="920"/>
      <c r="C23" s="920"/>
      <c r="D23" s="920"/>
      <c r="E23" s="920"/>
      <c r="F23" s="920"/>
      <c r="G23" s="920"/>
      <c r="H23" s="920"/>
      <c r="I23" s="920"/>
      <c r="J23" s="920"/>
      <c r="K23" s="920"/>
      <c r="M23" s="349"/>
      <c r="N23" s="349"/>
      <c r="O23" s="349"/>
      <c r="P23" s="349"/>
    </row>
    <row r="24" spans="1:16" s="203" customFormat="1" ht="24" customHeight="1">
      <c r="A24" s="919" t="s">
        <v>1118</v>
      </c>
      <c r="B24" s="919"/>
      <c r="C24" s="919"/>
      <c r="D24" s="919"/>
      <c r="E24" s="919"/>
      <c r="F24" s="919"/>
      <c r="G24" s="919"/>
      <c r="H24" s="922"/>
      <c r="I24" s="922"/>
      <c r="J24" s="922"/>
      <c r="K24" s="922"/>
      <c r="L24" s="206"/>
      <c r="M24" s="349"/>
      <c r="N24" s="349"/>
      <c r="O24" s="349"/>
      <c r="P24" s="349"/>
    </row>
    <row r="25" spans="1:16" s="203" customFormat="1" ht="11.25">
      <c r="A25" s="203" t="s">
        <v>1116</v>
      </c>
      <c r="M25" s="349"/>
      <c r="N25" s="349"/>
      <c r="O25" s="349"/>
      <c r="P25" s="349"/>
    </row>
    <row r="26" spans="1:16" s="203" customFormat="1" ht="11.25">
      <c r="A26" s="203" t="s">
        <v>1124</v>
      </c>
      <c r="M26" s="349"/>
      <c r="N26" s="349"/>
      <c r="O26" s="349"/>
      <c r="P26" s="349"/>
    </row>
    <row r="27" spans="1:16" s="96" customFormat="1" ht="12.75">
      <c r="A27" s="923" t="s">
        <v>66</v>
      </c>
      <c r="B27" s="923"/>
      <c r="C27" s="923"/>
      <c r="D27" s="923"/>
      <c r="E27" s="923"/>
      <c r="F27" s="923"/>
      <c r="G27" s="923"/>
      <c r="H27" s="920"/>
      <c r="I27" s="920"/>
      <c r="J27" s="920"/>
      <c r="K27" s="920"/>
      <c r="M27" s="87"/>
      <c r="N27" s="87"/>
      <c r="O27" s="87"/>
      <c r="P27" s="87"/>
    </row>
    <row r="28" spans="1:16" s="96" customFormat="1" ht="12.75">
      <c r="A28" s="367"/>
      <c r="B28" s="367"/>
      <c r="C28" s="367"/>
      <c r="D28" s="367"/>
      <c r="E28" s="367"/>
      <c r="F28" s="367"/>
      <c r="G28" s="367"/>
      <c r="M28" s="87"/>
      <c r="N28" s="87"/>
      <c r="O28" s="87"/>
      <c r="P28" s="87"/>
    </row>
    <row r="29" spans="1:16" s="203" customFormat="1" ht="13.5" customHeight="1">
      <c r="A29" s="34" t="s">
        <v>1157</v>
      </c>
      <c r="B29" s="34"/>
      <c r="C29" s="34"/>
      <c r="D29" s="34"/>
      <c r="E29" s="34"/>
      <c r="F29" s="34"/>
      <c r="G29" s="34"/>
      <c r="H29" s="34"/>
      <c r="I29" s="34"/>
      <c r="J29" s="34"/>
      <c r="K29" s="34"/>
      <c r="M29" s="349"/>
      <c r="N29" s="349"/>
      <c r="O29" s="349"/>
      <c r="P29" s="349"/>
    </row>
    <row r="30" spans="1:16" s="203" customFormat="1" ht="11.25">
      <c r="A30" s="34" t="s">
        <v>1154</v>
      </c>
      <c r="B30" s="34"/>
      <c r="C30" s="34"/>
      <c r="D30" s="34"/>
      <c r="E30" s="34"/>
      <c r="F30" s="34"/>
      <c r="G30" s="34"/>
      <c r="H30" s="34"/>
      <c r="I30" s="34"/>
      <c r="J30" s="34"/>
      <c r="K30" s="34"/>
      <c r="M30" s="349"/>
      <c r="N30" s="349"/>
      <c r="O30" s="349"/>
      <c r="P30" s="349"/>
    </row>
    <row r="31" spans="13:16" s="34" customFormat="1" ht="11.25">
      <c r="M31" s="350"/>
      <c r="N31" s="350"/>
      <c r="O31" s="350"/>
      <c r="P31" s="350"/>
    </row>
    <row r="32" spans="1:16" s="34" customFormat="1" ht="11.25">
      <c r="A32" s="33" t="s">
        <v>270</v>
      </c>
      <c r="M32" s="350"/>
      <c r="N32" s="350"/>
      <c r="O32" s="350"/>
      <c r="P32" s="350"/>
    </row>
    <row r="33" spans="1:16" s="34" customFormat="1" ht="11.25">
      <c r="A33" s="33" t="s">
        <v>271</v>
      </c>
      <c r="M33" s="350"/>
      <c r="N33" s="350"/>
      <c r="O33" s="350"/>
      <c r="P33" s="350"/>
    </row>
    <row r="34" spans="1:16" s="34" customFormat="1" ht="11.25">
      <c r="A34" s="34" t="s">
        <v>272</v>
      </c>
      <c r="M34" s="350"/>
      <c r="N34" s="350"/>
      <c r="O34" s="350"/>
      <c r="P34" s="350"/>
    </row>
    <row r="35" spans="1:16" s="34" customFormat="1" ht="13.5" customHeight="1">
      <c r="A35" s="34" t="s">
        <v>255</v>
      </c>
      <c r="M35" s="350"/>
      <c r="N35" s="350"/>
      <c r="O35" s="350"/>
      <c r="P35" s="350"/>
    </row>
    <row r="36" spans="5:11" ht="12.75">
      <c r="E36" s="916"/>
      <c r="F36" s="917"/>
      <c r="G36" s="917"/>
      <c r="H36" s="917"/>
      <c r="I36" s="917"/>
      <c r="J36" s="917"/>
      <c r="K36" s="369"/>
    </row>
    <row r="37" spans="5:11" ht="12.75">
      <c r="E37" s="918"/>
      <c r="F37" s="917"/>
      <c r="G37" s="371"/>
      <c r="H37" s="371"/>
      <c r="I37" s="371"/>
      <c r="J37" s="371"/>
      <c r="K37" s="369"/>
    </row>
    <row r="38" spans="2:11" ht="12.75">
      <c r="B38" s="370"/>
      <c r="C38" s="370"/>
      <c r="D38" s="370"/>
      <c r="E38" s="921"/>
      <c r="F38" s="372"/>
      <c r="G38" s="373"/>
      <c r="H38" s="374"/>
      <c r="I38" s="374"/>
      <c r="J38" s="374"/>
      <c r="K38" s="369"/>
    </row>
    <row r="39" spans="2:11" ht="12.75">
      <c r="B39" s="380"/>
      <c r="C39" s="380"/>
      <c r="D39" s="380"/>
      <c r="E39" s="917"/>
      <c r="F39" s="372"/>
      <c r="G39" s="373"/>
      <c r="H39" s="374"/>
      <c r="I39" s="374"/>
      <c r="J39" s="374"/>
      <c r="K39" s="369"/>
    </row>
    <row r="40" spans="5:11" ht="12.75">
      <c r="E40" s="917"/>
      <c r="F40" s="372"/>
      <c r="G40" s="373"/>
      <c r="H40" s="374"/>
      <c r="I40" s="374"/>
      <c r="J40" s="375"/>
      <c r="K40" s="369"/>
    </row>
    <row r="41" spans="2:6" ht="12.75">
      <c r="B41" s="322"/>
      <c r="D41" s="322"/>
      <c r="F41" s="322"/>
    </row>
    <row r="44" ht="12.75">
      <c r="D44" s="370"/>
    </row>
  </sheetData>
  <sheetProtection/>
  <mergeCells count="14">
    <mergeCell ref="E38:E40"/>
    <mergeCell ref="A22:K22"/>
    <mergeCell ref="A27:K27"/>
    <mergeCell ref="A1:K1"/>
    <mergeCell ref="E3:G3"/>
    <mergeCell ref="B3:D3"/>
    <mergeCell ref="H3:J3"/>
    <mergeCell ref="A24:K24"/>
    <mergeCell ref="A21:K21"/>
    <mergeCell ref="M3:O3"/>
    <mergeCell ref="P3:R3"/>
    <mergeCell ref="E36:J36"/>
    <mergeCell ref="E37:F37"/>
    <mergeCell ref="A23:K23"/>
  </mergeCells>
  <printOptions/>
  <pageMargins left="0.7" right="0.7" top="0.75" bottom="0.75" header="0.3" footer="0.3"/>
  <pageSetup fitToHeight="1" fitToWidth="1" horizontalDpi="600" verticalDpi="600" orientation="landscape" paperSize="9" scale="70" r:id="rId1"/>
</worksheet>
</file>

<file path=xl/worksheets/sheet20.xml><?xml version="1.0" encoding="utf-8"?>
<worksheet xmlns="http://schemas.openxmlformats.org/spreadsheetml/2006/main" xmlns:r="http://schemas.openxmlformats.org/officeDocument/2006/relationships">
  <sheetPr>
    <pageSetUpPr fitToPage="1"/>
  </sheetPr>
  <dimension ref="A1:Q66"/>
  <sheetViews>
    <sheetView zoomScaleSheetLayoutView="100" zoomScalePageLayoutView="0" workbookViewId="0" topLeftCell="A7">
      <selection activeCell="A42" sqref="A42:H42"/>
    </sheetView>
  </sheetViews>
  <sheetFormatPr defaultColWidth="9.00390625" defaultRowHeight="12.75"/>
  <cols>
    <col min="1" max="1" width="37.25390625" style="16" bestFit="1" customWidth="1"/>
    <col min="2" max="2" width="6.75390625" style="16" customWidth="1"/>
    <col min="3" max="4" width="6.25390625" style="16" customWidth="1"/>
    <col min="5" max="5" width="6.875" style="16" customWidth="1"/>
    <col min="6" max="7" width="7.375" style="16" customWidth="1"/>
    <col min="8" max="8" width="12.25390625" style="16" customWidth="1"/>
    <col min="9" max="16384" width="9.00390625" style="16" customWidth="1"/>
  </cols>
  <sheetData>
    <row r="1" spans="1:8" s="15" customFormat="1" ht="15.75">
      <c r="A1" s="831" t="s">
        <v>340</v>
      </c>
      <c r="B1" s="716"/>
      <c r="C1" s="716"/>
      <c r="D1" s="716"/>
      <c r="E1" s="716"/>
      <c r="F1" s="716"/>
      <c r="G1" s="716"/>
      <c r="H1" s="715"/>
    </row>
    <row r="2" spans="1:8" s="15" customFormat="1" ht="15.75">
      <c r="A2" s="831"/>
      <c r="B2" s="716"/>
      <c r="C2" s="716"/>
      <c r="D2" s="716"/>
      <c r="E2" s="716"/>
      <c r="F2" s="716"/>
      <c r="G2" s="716"/>
      <c r="H2" s="715"/>
    </row>
    <row r="3" spans="1:8" s="9" customFormat="1" ht="12.75">
      <c r="A3" s="832"/>
      <c r="B3" s="992"/>
      <c r="C3" s="992"/>
      <c r="D3" s="992"/>
      <c r="E3" s="992"/>
      <c r="F3" s="992"/>
      <c r="G3" s="832"/>
      <c r="H3" s="805" t="s">
        <v>243</v>
      </c>
    </row>
    <row r="4" spans="1:8" ht="24.75" thickBot="1">
      <c r="A4" s="878" t="s">
        <v>276</v>
      </c>
      <c r="B4" s="991" t="s">
        <v>204</v>
      </c>
      <c r="C4" s="991"/>
      <c r="D4" s="991"/>
      <c r="E4" s="991" t="s">
        <v>205</v>
      </c>
      <c r="F4" s="991"/>
      <c r="G4" s="991"/>
      <c r="H4" s="169" t="s">
        <v>279</v>
      </c>
    </row>
    <row r="5" spans="1:8" ht="14.25" thickBot="1">
      <c r="A5" s="833" t="s">
        <v>228</v>
      </c>
      <c r="B5" s="798" t="s">
        <v>207</v>
      </c>
      <c r="C5" s="798" t="s">
        <v>91</v>
      </c>
      <c r="D5" s="798" t="s">
        <v>110</v>
      </c>
      <c r="E5" s="798" t="s">
        <v>207</v>
      </c>
      <c r="F5" s="798" t="s">
        <v>91</v>
      </c>
      <c r="G5" s="798" t="s">
        <v>110</v>
      </c>
      <c r="H5" s="798" t="s">
        <v>207</v>
      </c>
    </row>
    <row r="6" spans="1:10" ht="13.5">
      <c r="A6" s="834" t="s">
        <v>716</v>
      </c>
      <c r="B6" s="901">
        <v>13</v>
      </c>
      <c r="C6" s="835">
        <v>17</v>
      </c>
      <c r="D6" s="835">
        <v>15</v>
      </c>
      <c r="E6" s="836">
        <v>22</v>
      </c>
      <c r="F6" s="837">
        <v>11</v>
      </c>
      <c r="G6" s="837">
        <v>21</v>
      </c>
      <c r="H6" s="838">
        <v>18</v>
      </c>
      <c r="J6" s="900"/>
    </row>
    <row r="7" spans="1:8" ht="13.5">
      <c r="A7" s="834" t="s">
        <v>717</v>
      </c>
      <c r="B7" s="82">
        <v>61</v>
      </c>
      <c r="C7" s="837">
        <v>62</v>
      </c>
      <c r="D7" s="837">
        <v>61</v>
      </c>
      <c r="E7" s="836">
        <v>68</v>
      </c>
      <c r="F7" s="837">
        <v>52</v>
      </c>
      <c r="G7" s="837">
        <v>66</v>
      </c>
      <c r="H7" s="838">
        <v>66</v>
      </c>
    </row>
    <row r="8" spans="1:8" ht="12.75">
      <c r="A8" s="834" t="s">
        <v>338</v>
      </c>
      <c r="B8" s="82">
        <v>79</v>
      </c>
      <c r="C8" s="837">
        <v>81</v>
      </c>
      <c r="D8" s="837">
        <v>79</v>
      </c>
      <c r="E8" s="836">
        <v>91</v>
      </c>
      <c r="F8" s="837">
        <v>85</v>
      </c>
      <c r="G8" s="837">
        <v>91</v>
      </c>
      <c r="H8" s="838">
        <v>81</v>
      </c>
    </row>
    <row r="9" spans="1:8" ht="13.5">
      <c r="A9" s="834" t="s">
        <v>718</v>
      </c>
      <c r="B9" s="836">
        <v>18</v>
      </c>
      <c r="C9" s="837">
        <v>14</v>
      </c>
      <c r="D9" s="837">
        <v>16</v>
      </c>
      <c r="E9" s="836">
        <v>2</v>
      </c>
      <c r="F9" s="837">
        <v>1</v>
      </c>
      <c r="G9" s="837">
        <v>2</v>
      </c>
      <c r="H9" s="838">
        <v>23</v>
      </c>
    </row>
    <row r="10" spans="1:17" ht="13.5">
      <c r="A10" s="834" t="s">
        <v>719</v>
      </c>
      <c r="B10" s="839">
        <v>4</v>
      </c>
      <c r="C10" s="840">
        <v>3</v>
      </c>
      <c r="D10" s="840">
        <v>4</v>
      </c>
      <c r="E10" s="839">
        <v>1</v>
      </c>
      <c r="F10" s="840">
        <v>4</v>
      </c>
      <c r="G10" s="840">
        <v>1</v>
      </c>
      <c r="H10" s="841">
        <v>3</v>
      </c>
      <c r="M10" s="859"/>
      <c r="O10" s="859"/>
      <c r="Q10" s="859"/>
    </row>
    <row r="11" spans="1:17" ht="13.5">
      <c r="A11" s="834" t="s">
        <v>720</v>
      </c>
      <c r="B11" s="839">
        <v>2</v>
      </c>
      <c r="C11" s="840">
        <v>2</v>
      </c>
      <c r="D11" s="840">
        <v>2</v>
      </c>
      <c r="E11" s="839">
        <v>4</v>
      </c>
      <c r="F11" s="840">
        <v>7</v>
      </c>
      <c r="G11" s="840">
        <v>4</v>
      </c>
      <c r="H11" s="841">
        <v>2</v>
      </c>
      <c r="M11" s="859"/>
      <c r="O11" s="859"/>
      <c r="Q11" s="859"/>
    </row>
    <row r="12" spans="1:17" ht="14.25" thickBot="1">
      <c r="A12" s="842" t="s">
        <v>721</v>
      </c>
      <c r="B12" s="843">
        <v>11</v>
      </c>
      <c r="C12" s="902">
        <v>6</v>
      </c>
      <c r="D12" s="844">
        <v>9</v>
      </c>
      <c r="E12" s="843">
        <v>23</v>
      </c>
      <c r="F12" s="844">
        <v>11</v>
      </c>
      <c r="G12" s="844">
        <v>22</v>
      </c>
      <c r="H12" s="127">
        <v>11</v>
      </c>
      <c r="M12" s="859"/>
      <c r="O12" s="859"/>
      <c r="Q12" s="859"/>
    </row>
    <row r="13" spans="1:17" ht="12.75">
      <c r="A13" s="845" t="s">
        <v>722</v>
      </c>
      <c r="B13" s="846">
        <v>0.18</v>
      </c>
      <c r="C13" s="846">
        <v>0.41</v>
      </c>
      <c r="D13" s="846">
        <v>0.28178490918597376</v>
      </c>
      <c r="E13" s="847">
        <v>0.1561220585421848</v>
      </c>
      <c r="F13" s="848">
        <v>0.3435691690455983</v>
      </c>
      <c r="G13" s="848">
        <v>0.17679849533195463</v>
      </c>
      <c r="H13" s="846">
        <f>SUM(H25:H26)/H27</f>
        <v>0.18181818181818182</v>
      </c>
      <c r="M13" s="859"/>
      <c r="O13" s="859"/>
      <c r="Q13" s="859"/>
    </row>
    <row r="14" spans="1:8" ht="12.75">
      <c r="A14" s="845" t="s">
        <v>723</v>
      </c>
      <c r="B14" s="849">
        <v>0.04627755463487144</v>
      </c>
      <c r="C14" s="849">
        <v>0.19554923356229764</v>
      </c>
      <c r="D14" s="849">
        <v>0.11463824389073174</v>
      </c>
      <c r="E14" s="847">
        <v>0.05744212741534341</v>
      </c>
      <c r="F14" s="847">
        <v>0.13918679114265875</v>
      </c>
      <c r="G14" s="847">
        <v>0.06645900885949907</v>
      </c>
      <c r="H14" s="846">
        <v>0.04132874125097211</v>
      </c>
    </row>
    <row r="15" spans="1:8" ht="12.75">
      <c r="A15" s="845" t="s">
        <v>724</v>
      </c>
      <c r="B15" s="846">
        <v>0.04627755463487144</v>
      </c>
      <c r="C15" s="846">
        <v>0.19554923356229764</v>
      </c>
      <c r="D15" s="846">
        <v>0.11463824389073174</v>
      </c>
      <c r="E15" s="847">
        <v>0.05744212741534341</v>
      </c>
      <c r="F15" s="847">
        <v>0.13918679114265875</v>
      </c>
      <c r="G15" s="847">
        <v>0.06645900885949907</v>
      </c>
      <c r="H15" s="846">
        <v>0.04132874125097211</v>
      </c>
    </row>
    <row r="16" spans="1:8" ht="12.75">
      <c r="A16" s="845" t="s">
        <v>725</v>
      </c>
      <c r="B16" s="846">
        <v>0.01211297004965369</v>
      </c>
      <c r="C16" s="846">
        <v>0.15564581032772465</v>
      </c>
      <c r="D16" s="846">
        <v>0.07784549187002322</v>
      </c>
      <c r="E16" s="847">
        <v>0.04166826095274536</v>
      </c>
      <c r="F16" s="847">
        <v>0.10878790216804259</v>
      </c>
      <c r="G16" s="847">
        <v>0.04907192279214645</v>
      </c>
      <c r="H16" s="850">
        <v>0.01</v>
      </c>
    </row>
    <row r="17" spans="1:8" ht="12.75">
      <c r="A17" s="804"/>
      <c r="B17" s="851"/>
      <c r="C17" s="804"/>
      <c r="D17" s="851"/>
      <c r="E17" s="804"/>
      <c r="F17" s="852"/>
      <c r="G17" s="852"/>
      <c r="H17" s="853"/>
    </row>
    <row r="18" spans="1:8" ht="12.75">
      <c r="A18" s="804"/>
      <c r="B18" s="804"/>
      <c r="C18" s="804"/>
      <c r="D18" s="804"/>
      <c r="E18" s="804"/>
      <c r="F18" s="804"/>
      <c r="G18" s="804"/>
      <c r="H18" s="804"/>
    </row>
    <row r="19" spans="1:8" ht="24.75" thickBot="1">
      <c r="A19" s="878" t="s">
        <v>115</v>
      </c>
      <c r="B19" s="991" t="s">
        <v>204</v>
      </c>
      <c r="C19" s="991"/>
      <c r="D19" s="991"/>
      <c r="E19" s="991" t="s">
        <v>205</v>
      </c>
      <c r="F19" s="991"/>
      <c r="G19" s="991"/>
      <c r="H19" s="169" t="s">
        <v>279</v>
      </c>
    </row>
    <row r="20" spans="1:8" ht="14.25" thickBot="1">
      <c r="A20" s="833" t="s">
        <v>228</v>
      </c>
      <c r="B20" s="798" t="s">
        <v>207</v>
      </c>
      <c r="C20" s="798" t="s">
        <v>715</v>
      </c>
      <c r="D20" s="798" t="s">
        <v>211</v>
      </c>
      <c r="E20" s="798" t="s">
        <v>207</v>
      </c>
      <c r="F20" s="798" t="s">
        <v>715</v>
      </c>
      <c r="G20" s="798" t="s">
        <v>211</v>
      </c>
      <c r="H20" s="798" t="s">
        <v>207</v>
      </c>
    </row>
    <row r="21" spans="1:8" ht="13.5">
      <c r="A21" s="834" t="s">
        <v>716</v>
      </c>
      <c r="B21" s="838">
        <v>13</v>
      </c>
      <c r="C21" s="854">
        <v>15</v>
      </c>
      <c r="D21" s="854">
        <v>14</v>
      </c>
      <c r="E21" s="836">
        <v>22</v>
      </c>
      <c r="F21" s="837">
        <v>11</v>
      </c>
      <c r="G21" s="837">
        <v>21</v>
      </c>
      <c r="H21" s="837">
        <v>20</v>
      </c>
    </row>
    <row r="22" spans="1:8" ht="13.5">
      <c r="A22" s="834" t="s">
        <v>717</v>
      </c>
      <c r="B22" s="838">
        <v>63</v>
      </c>
      <c r="C22" s="838">
        <v>63</v>
      </c>
      <c r="D22" s="838">
        <v>63</v>
      </c>
      <c r="E22" s="836">
        <v>69</v>
      </c>
      <c r="F22" s="837">
        <v>54</v>
      </c>
      <c r="G22" s="837">
        <v>67</v>
      </c>
      <c r="H22" s="838">
        <v>69</v>
      </c>
    </row>
    <row r="23" spans="1:8" ht="12.75">
      <c r="A23" s="834" t="s">
        <v>338</v>
      </c>
      <c r="B23" s="838">
        <v>77</v>
      </c>
      <c r="C23" s="838">
        <v>79</v>
      </c>
      <c r="D23" s="838">
        <v>78</v>
      </c>
      <c r="E23" s="836">
        <v>91</v>
      </c>
      <c r="F23" s="837">
        <v>86</v>
      </c>
      <c r="G23" s="837">
        <v>91</v>
      </c>
      <c r="H23" s="838">
        <v>80</v>
      </c>
    </row>
    <row r="24" spans="1:8" ht="13.5">
      <c r="A24" s="834" t="s">
        <v>718</v>
      </c>
      <c r="B24" s="838">
        <v>19</v>
      </c>
      <c r="C24" s="838">
        <v>13</v>
      </c>
      <c r="D24" s="838">
        <v>17</v>
      </c>
      <c r="E24" s="836">
        <v>2</v>
      </c>
      <c r="F24" s="837">
        <v>1</v>
      </c>
      <c r="G24" s="837">
        <v>2</v>
      </c>
      <c r="H24" s="838">
        <v>23</v>
      </c>
    </row>
    <row r="25" spans="1:8" ht="13.5">
      <c r="A25" s="834" t="s">
        <v>719</v>
      </c>
      <c r="B25" s="838">
        <v>2</v>
      </c>
      <c r="C25" s="838">
        <v>2</v>
      </c>
      <c r="D25" s="838">
        <v>2</v>
      </c>
      <c r="E25" s="836">
        <v>1</v>
      </c>
      <c r="F25" s="837">
        <v>3</v>
      </c>
      <c r="G25" s="837">
        <v>1</v>
      </c>
      <c r="H25" s="838">
        <v>2</v>
      </c>
    </row>
    <row r="26" spans="1:8" ht="13.5">
      <c r="A26" s="834" t="s">
        <v>720</v>
      </c>
      <c r="B26" s="855" t="s">
        <v>245</v>
      </c>
      <c r="C26" s="855" t="s">
        <v>245</v>
      </c>
      <c r="D26" s="855" t="s">
        <v>245</v>
      </c>
      <c r="E26" s="855" t="s">
        <v>245</v>
      </c>
      <c r="F26" s="855" t="s">
        <v>245</v>
      </c>
      <c r="G26" s="855" t="s">
        <v>245</v>
      </c>
      <c r="H26" s="855" t="s">
        <v>245</v>
      </c>
    </row>
    <row r="27" spans="1:8" ht="14.25" thickBot="1">
      <c r="A27" s="842" t="s">
        <v>721</v>
      </c>
      <c r="B27" s="127">
        <v>11</v>
      </c>
      <c r="C27" s="127">
        <v>6</v>
      </c>
      <c r="D27" s="127">
        <v>9</v>
      </c>
      <c r="E27" s="843">
        <v>24</v>
      </c>
      <c r="F27" s="844">
        <v>12</v>
      </c>
      <c r="G27" s="844">
        <v>22</v>
      </c>
      <c r="H27" s="127">
        <v>11</v>
      </c>
    </row>
    <row r="28" spans="1:8" ht="12.75">
      <c r="A28" s="845" t="s">
        <v>722</v>
      </c>
      <c r="B28" s="850">
        <v>0.18</v>
      </c>
      <c r="C28" s="850">
        <v>0.38</v>
      </c>
      <c r="D28" s="850">
        <v>0.26</v>
      </c>
      <c r="E28" s="846">
        <v>0.1467464691069669</v>
      </c>
      <c r="F28" s="856">
        <v>0.35</v>
      </c>
      <c r="G28" s="857">
        <v>0.17</v>
      </c>
      <c r="H28" s="850">
        <v>0.16</v>
      </c>
    </row>
    <row r="29" spans="1:8" ht="12.75">
      <c r="A29" s="845" t="s">
        <v>723</v>
      </c>
      <c r="B29" s="850">
        <v>0.01</v>
      </c>
      <c r="C29" s="850">
        <v>0.13</v>
      </c>
      <c r="D29" s="850">
        <v>0.06</v>
      </c>
      <c r="E29" s="846">
        <v>0.032462318893471044</v>
      </c>
      <c r="F29" s="856">
        <v>0.1</v>
      </c>
      <c r="G29" s="857">
        <v>0.04</v>
      </c>
      <c r="H29" s="850">
        <v>0.01</v>
      </c>
    </row>
    <row r="30" spans="1:8" ht="12.75">
      <c r="A30" s="845" t="s">
        <v>724</v>
      </c>
      <c r="B30" s="850">
        <v>0.01</v>
      </c>
      <c r="C30" s="850">
        <v>0.13</v>
      </c>
      <c r="D30" s="850">
        <v>0.06</v>
      </c>
      <c r="E30" s="846">
        <v>0.032462318893471044</v>
      </c>
      <c r="F30" s="856">
        <v>0.1</v>
      </c>
      <c r="G30" s="857">
        <v>0.04</v>
      </c>
      <c r="H30" s="850">
        <v>0.01</v>
      </c>
    </row>
    <row r="31" spans="1:8" ht="12.75">
      <c r="A31" s="845"/>
      <c r="B31" s="845"/>
      <c r="C31" s="845"/>
      <c r="D31" s="845"/>
      <c r="E31" s="804"/>
      <c r="F31" s="100"/>
      <c r="G31" s="804"/>
      <c r="H31" s="804"/>
    </row>
    <row r="32" spans="1:6" ht="13.5" customHeight="1">
      <c r="A32" s="34"/>
      <c r="B32" s="9"/>
      <c r="C32" s="9"/>
      <c r="D32" s="9"/>
      <c r="E32" s="9"/>
      <c r="F32" s="100"/>
    </row>
    <row r="33" spans="1:8" ht="12.75">
      <c r="A33" s="9" t="s">
        <v>248</v>
      </c>
      <c r="B33" s="336"/>
      <c r="C33" s="273"/>
      <c r="D33" s="273"/>
      <c r="E33" s="273"/>
      <c r="F33" s="336"/>
      <c r="G33" s="336"/>
      <c r="H33" s="336"/>
    </row>
    <row r="34" spans="1:8" ht="12.75">
      <c r="A34" s="528" t="s">
        <v>726</v>
      </c>
      <c r="B34" s="273"/>
      <c r="C34" s="273"/>
      <c r="D34" s="273"/>
      <c r="E34" s="273"/>
      <c r="F34" s="273"/>
      <c r="G34" s="273"/>
      <c r="H34" s="336"/>
    </row>
    <row r="35" spans="1:8" ht="12.75">
      <c r="A35" s="528" t="s">
        <v>727</v>
      </c>
      <c r="B35" s="90"/>
      <c r="C35" s="90"/>
      <c r="D35" s="90"/>
      <c r="E35" s="90"/>
      <c r="F35" s="90"/>
      <c r="G35" s="90"/>
      <c r="H35" s="90"/>
    </row>
    <row r="36" spans="1:8" ht="12.75">
      <c r="A36" s="529" t="s">
        <v>728</v>
      </c>
      <c r="B36" s="90"/>
      <c r="C36" s="90"/>
      <c r="D36" s="90"/>
      <c r="E36" s="90"/>
      <c r="F36" s="90"/>
      <c r="G36" s="90"/>
      <c r="H36" s="90"/>
    </row>
    <row r="37" spans="1:8" ht="12.75">
      <c r="A37" s="529" t="s">
        <v>729</v>
      </c>
      <c r="B37" s="90"/>
      <c r="C37" s="90"/>
      <c r="D37" s="90"/>
      <c r="E37" s="90"/>
      <c r="F37" s="90"/>
      <c r="G37" s="90"/>
      <c r="H37" s="90"/>
    </row>
    <row r="38" spans="1:8" s="9" customFormat="1" ht="12.75">
      <c r="A38" s="529" t="s">
        <v>511</v>
      </c>
      <c r="B38" s="90"/>
      <c r="C38" s="90"/>
      <c r="D38" s="90"/>
      <c r="E38" s="90"/>
      <c r="F38" s="90"/>
      <c r="G38" s="90"/>
      <c r="H38" s="161"/>
    </row>
    <row r="39" spans="1:8" ht="12.75">
      <c r="A39" s="528" t="s">
        <v>512</v>
      </c>
      <c r="H39" s="18"/>
    </row>
    <row r="40" spans="1:8" ht="12.75">
      <c r="A40" s="34" t="s">
        <v>126</v>
      </c>
      <c r="H40" s="18"/>
    </row>
    <row r="41" ht="12.75">
      <c r="A41" s="34" t="s">
        <v>127</v>
      </c>
    </row>
    <row r="42" spans="1:8" ht="24" customHeight="1">
      <c r="A42" s="990" t="s">
        <v>29</v>
      </c>
      <c r="B42" s="920"/>
      <c r="C42" s="920"/>
      <c r="D42" s="920"/>
      <c r="E42" s="920"/>
      <c r="F42" s="920"/>
      <c r="G42" s="920"/>
      <c r="H42" s="920"/>
    </row>
    <row r="43" spans="1:8" ht="12.75">
      <c r="A43" s="903"/>
      <c r="B43" s="9"/>
      <c r="C43" s="9"/>
      <c r="D43" s="9"/>
      <c r="E43" s="9"/>
      <c r="F43" s="9"/>
      <c r="G43" s="9"/>
      <c r="H43" s="9"/>
    </row>
    <row r="44" ht="12.75">
      <c r="A44" s="34" t="s">
        <v>1157</v>
      </c>
    </row>
    <row r="45" ht="12.75">
      <c r="A45" s="34" t="s">
        <v>1154</v>
      </c>
    </row>
    <row r="46" ht="12.75">
      <c r="A46" s="34"/>
    </row>
    <row r="47" ht="12.75">
      <c r="A47" s="33" t="s">
        <v>270</v>
      </c>
    </row>
    <row r="48" ht="12.75">
      <c r="A48" s="33" t="s">
        <v>271</v>
      </c>
    </row>
    <row r="49" ht="12.75">
      <c r="A49" s="34" t="s">
        <v>272</v>
      </c>
    </row>
    <row r="50" ht="12.75">
      <c r="A50" s="34" t="s">
        <v>255</v>
      </c>
    </row>
    <row r="51" spans="7:8" ht="12.75" customHeight="1">
      <c r="G51" s="9"/>
      <c r="H51" s="9"/>
    </row>
    <row r="52" spans="7:8" ht="12.75">
      <c r="G52" s="9"/>
      <c r="H52" s="9"/>
    </row>
    <row r="53" ht="12.75">
      <c r="H53"/>
    </row>
    <row r="54" spans="7:8" ht="12.75">
      <c r="G54" s="21"/>
      <c r="H54" s="297"/>
    </row>
    <row r="55" spans="7:8" ht="12.75">
      <c r="G55" s="302"/>
      <c r="H55" s="20"/>
    </row>
    <row r="56" spans="7:8" ht="12.75">
      <c r="G56" s="19"/>
      <c r="H56" s="20"/>
    </row>
    <row r="57" spans="7:8" ht="12.75">
      <c r="G57" s="19"/>
      <c r="H57" s="19"/>
    </row>
    <row r="58" spans="7:8" ht="12.75">
      <c r="G58" s="303"/>
      <c r="H58" s="303"/>
    </row>
    <row r="59" spans="7:8" ht="12.75">
      <c r="G59"/>
      <c r="H59"/>
    </row>
    <row r="60" ht="12.75">
      <c r="H60"/>
    </row>
    <row r="61" ht="12.75">
      <c r="H61"/>
    </row>
    <row r="62" ht="12.75">
      <c r="H62"/>
    </row>
    <row r="63" ht="12.75">
      <c r="H63"/>
    </row>
    <row r="64" ht="12.75">
      <c r="H64"/>
    </row>
    <row r="65" ht="12.75">
      <c r="H65"/>
    </row>
    <row r="66" ht="12.75">
      <c r="H66"/>
    </row>
  </sheetData>
  <sheetProtection/>
  <mergeCells count="6">
    <mergeCell ref="A42:H42"/>
    <mergeCell ref="B19:D19"/>
    <mergeCell ref="E19:G19"/>
    <mergeCell ref="B3:F3"/>
    <mergeCell ref="B4:D4"/>
    <mergeCell ref="E4:G4"/>
  </mergeCells>
  <printOptions/>
  <pageMargins left="0.7" right="0.7" top="0.75" bottom="0.75" header="0.3" footer="0.3"/>
  <pageSetup fitToHeight="0" fitToWidth="1"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sheetPr>
    <pageSetUpPr fitToPage="1"/>
  </sheetPr>
  <dimension ref="A1:M25"/>
  <sheetViews>
    <sheetView zoomScalePageLayoutView="0" workbookViewId="0" topLeftCell="A1">
      <selection activeCell="S22" sqref="S22"/>
    </sheetView>
  </sheetViews>
  <sheetFormatPr defaultColWidth="9.00390625" defaultRowHeight="12.75"/>
  <cols>
    <col min="1" max="1" width="25.50390625" style="5" customWidth="1"/>
    <col min="2" max="3" width="10.25390625" style="278" customWidth="1"/>
    <col min="4" max="4" width="1.00390625" style="278" customWidth="1"/>
    <col min="5" max="6" width="10.25390625" style="278" customWidth="1"/>
    <col min="7" max="7" width="1.00390625" style="278" customWidth="1"/>
    <col min="8" max="9" width="10.25390625" style="278" customWidth="1"/>
    <col min="10" max="14" width="9.00390625" style="278" customWidth="1"/>
    <col min="15" max="16384" width="9.00390625" style="5" customWidth="1"/>
  </cols>
  <sheetData>
    <row r="1" spans="1:11" ht="15.75">
      <c r="A1" s="415" t="s">
        <v>743</v>
      </c>
      <c r="K1" s="273"/>
    </row>
    <row r="2" spans="1:4" ht="12.75">
      <c r="A2" s="7"/>
      <c r="B2" s="279"/>
      <c r="C2" s="279"/>
      <c r="D2" s="279"/>
    </row>
    <row r="3" spans="1:13" ht="12.75">
      <c r="A3" s="274" t="s">
        <v>235</v>
      </c>
      <c r="B3" s="996" t="s">
        <v>276</v>
      </c>
      <c r="C3" s="997"/>
      <c r="D3" s="316"/>
      <c r="E3" s="994" t="s">
        <v>227</v>
      </c>
      <c r="F3" s="995"/>
      <c r="G3" s="316"/>
      <c r="H3" s="994" t="s">
        <v>230</v>
      </c>
      <c r="I3" s="995"/>
      <c r="K3" s="400"/>
      <c r="L3" s="521"/>
      <c r="M3" s="521"/>
    </row>
    <row r="4" spans="1:9" ht="26.25" thickBot="1">
      <c r="A4" s="317" t="s">
        <v>128</v>
      </c>
      <c r="B4" s="522" t="s">
        <v>251</v>
      </c>
      <c r="C4" s="522" t="s">
        <v>731</v>
      </c>
      <c r="D4" s="318"/>
      <c r="E4" s="318" t="s">
        <v>251</v>
      </c>
      <c r="F4" s="318" t="s">
        <v>732</v>
      </c>
      <c r="G4" s="318"/>
      <c r="H4" s="318" t="s">
        <v>251</v>
      </c>
      <c r="I4" s="318" t="s">
        <v>732</v>
      </c>
    </row>
    <row r="5" spans="1:9" ht="12.75">
      <c r="A5" s="274" t="s">
        <v>231</v>
      </c>
      <c r="B5" s="523">
        <v>96</v>
      </c>
      <c r="C5" s="530">
        <v>64112</v>
      </c>
      <c r="D5" s="276"/>
      <c r="E5" s="275">
        <v>104</v>
      </c>
      <c r="F5" s="276">
        <v>65596</v>
      </c>
      <c r="G5" s="276"/>
      <c r="H5" s="275">
        <v>71</v>
      </c>
      <c r="I5" s="276">
        <v>47292</v>
      </c>
    </row>
    <row r="6" spans="1:9" ht="12.75">
      <c r="A6" s="274" t="s">
        <v>232</v>
      </c>
      <c r="B6" s="523">
        <v>35</v>
      </c>
      <c r="C6" s="530">
        <v>23286</v>
      </c>
      <c r="D6" s="276"/>
      <c r="E6" s="275">
        <v>39</v>
      </c>
      <c r="F6" s="276">
        <v>28166</v>
      </c>
      <c r="G6" s="276"/>
      <c r="H6" s="275">
        <v>51</v>
      </c>
      <c r="I6" s="276">
        <v>32221</v>
      </c>
    </row>
    <row r="7" spans="1:9" ht="12.75">
      <c r="A7" s="274" t="s">
        <v>233</v>
      </c>
      <c r="B7" s="523">
        <v>20</v>
      </c>
      <c r="C7" s="530">
        <v>10234</v>
      </c>
      <c r="D7" s="276"/>
      <c r="E7" s="275">
        <v>14</v>
      </c>
      <c r="F7" s="276">
        <v>4434</v>
      </c>
      <c r="G7" s="276"/>
      <c r="H7" s="275">
        <v>26</v>
      </c>
      <c r="I7" s="276">
        <v>13022</v>
      </c>
    </row>
    <row r="8" spans="1:9" ht="12.75">
      <c r="A8" s="274" t="s">
        <v>234</v>
      </c>
      <c r="B8" s="523">
        <v>3</v>
      </c>
      <c r="C8" s="530">
        <v>1071</v>
      </c>
      <c r="D8" s="276"/>
      <c r="E8" s="275">
        <v>5</v>
      </c>
      <c r="F8" s="276">
        <v>1455</v>
      </c>
      <c r="G8" s="276"/>
      <c r="H8" s="275">
        <v>6</v>
      </c>
      <c r="I8" s="276">
        <v>2041</v>
      </c>
    </row>
    <row r="9" spans="1:9" ht="12.75">
      <c r="A9" s="274" t="s">
        <v>237</v>
      </c>
      <c r="B9" s="523">
        <v>2</v>
      </c>
      <c r="C9" s="530">
        <v>22</v>
      </c>
      <c r="D9" s="276"/>
      <c r="E9" s="275">
        <v>2</v>
      </c>
      <c r="F9" s="276">
        <v>180</v>
      </c>
      <c r="G9" s="276"/>
      <c r="H9" s="275">
        <v>4</v>
      </c>
      <c r="I9" s="276">
        <v>268</v>
      </c>
    </row>
    <row r="10" spans="1:11" ht="12.75">
      <c r="A10" s="274" t="s">
        <v>236</v>
      </c>
      <c r="B10" s="523">
        <v>1</v>
      </c>
      <c r="C10" s="530" t="s">
        <v>252</v>
      </c>
      <c r="D10" s="276"/>
      <c r="E10" s="275">
        <v>6</v>
      </c>
      <c r="F10" s="276" t="s">
        <v>252</v>
      </c>
      <c r="G10" s="276"/>
      <c r="H10" s="275">
        <v>12</v>
      </c>
      <c r="I10" s="276" t="s">
        <v>252</v>
      </c>
      <c r="K10" s="172"/>
    </row>
    <row r="11" spans="1:11" ht="12.75">
      <c r="A11" s="274" t="s">
        <v>339</v>
      </c>
      <c r="B11" s="523">
        <v>11</v>
      </c>
      <c r="C11" s="530">
        <v>5991</v>
      </c>
      <c r="D11" s="276"/>
      <c r="E11" s="275">
        <v>1</v>
      </c>
      <c r="F11" s="276">
        <v>181</v>
      </c>
      <c r="G11" s="276"/>
      <c r="H11" s="275">
        <v>4</v>
      </c>
      <c r="I11" s="276">
        <v>1187</v>
      </c>
      <c r="K11" s="172"/>
    </row>
    <row r="12" spans="1:9" ht="13.5" thickBot="1">
      <c r="A12" s="317" t="s">
        <v>211</v>
      </c>
      <c r="B12" s="524">
        <f aca="true" t="shared" si="0" ref="B12:I12">SUM(B5:B11)</f>
        <v>168</v>
      </c>
      <c r="C12" s="525">
        <f>SUM(C5:C11)</f>
        <v>104716</v>
      </c>
      <c r="D12" s="277"/>
      <c r="E12" s="319">
        <f t="shared" si="0"/>
        <v>171</v>
      </c>
      <c r="F12" s="277">
        <f>SUM(F5:F11)</f>
        <v>100012</v>
      </c>
      <c r="G12" s="277"/>
      <c r="H12" s="319">
        <f t="shared" si="0"/>
        <v>174</v>
      </c>
      <c r="I12" s="277">
        <f t="shared" si="0"/>
        <v>96031</v>
      </c>
    </row>
    <row r="13" spans="1:9" ht="12.75">
      <c r="A13" s="90"/>
      <c r="B13" s="273"/>
      <c r="C13" s="273"/>
      <c r="D13" s="273"/>
      <c r="E13" s="273"/>
      <c r="F13" s="273"/>
      <c r="G13" s="273"/>
      <c r="H13" s="273"/>
      <c r="I13" s="273"/>
    </row>
    <row r="14" spans="1:9" ht="12.75">
      <c r="A14" s="90" t="s">
        <v>248</v>
      </c>
      <c r="B14" s="273"/>
      <c r="C14" s="273"/>
      <c r="D14" s="273"/>
      <c r="E14" s="273"/>
      <c r="F14" s="273"/>
      <c r="G14" s="273"/>
      <c r="H14" s="273"/>
      <c r="I14" s="273"/>
    </row>
    <row r="15" spans="1:9" ht="23.25" customHeight="1">
      <c r="A15" s="998" t="s">
        <v>730</v>
      </c>
      <c r="B15" s="998"/>
      <c r="C15" s="998"/>
      <c r="D15" s="998"/>
      <c r="E15" s="998"/>
      <c r="F15" s="922"/>
      <c r="G15" s="922"/>
      <c r="H15" s="922"/>
      <c r="I15" s="922"/>
    </row>
    <row r="16" spans="1:9" ht="26.25" customHeight="1">
      <c r="A16" s="993" t="s">
        <v>513</v>
      </c>
      <c r="B16" s="993"/>
      <c r="C16" s="993"/>
      <c r="D16" s="993"/>
      <c r="E16" s="993"/>
      <c r="F16" s="944"/>
      <c r="G16" s="944"/>
      <c r="H16" s="944"/>
      <c r="I16" s="944"/>
    </row>
    <row r="19" ht="12.75">
      <c r="A19" s="34" t="s">
        <v>1157</v>
      </c>
    </row>
    <row r="20" ht="12.75">
      <c r="A20" s="34" t="s">
        <v>1154</v>
      </c>
    </row>
    <row r="21" ht="12.75">
      <c r="A21" s="34"/>
    </row>
    <row r="22" ht="12.75">
      <c r="A22" s="33" t="s">
        <v>270</v>
      </c>
    </row>
    <row r="23" ht="12.75">
      <c r="A23" s="33" t="s">
        <v>271</v>
      </c>
    </row>
    <row r="24" ht="12.75">
      <c r="A24" s="34" t="s">
        <v>272</v>
      </c>
    </row>
    <row r="25" ht="12.75">
      <c r="A25" s="34" t="s">
        <v>255</v>
      </c>
    </row>
  </sheetData>
  <sheetProtection/>
  <mergeCells count="5">
    <mergeCell ref="A16:I16"/>
    <mergeCell ref="H3:I3"/>
    <mergeCell ref="B3:C3"/>
    <mergeCell ref="E3:F3"/>
    <mergeCell ref="A15:I15"/>
  </mergeCells>
  <printOptions/>
  <pageMargins left="0.7" right="0.7" top="0.75" bottom="0.75" header="0.3" footer="0.3"/>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R57"/>
  <sheetViews>
    <sheetView zoomScalePageLayoutView="0" workbookViewId="0" topLeftCell="A1">
      <selection activeCell="S40" sqref="S40"/>
    </sheetView>
  </sheetViews>
  <sheetFormatPr defaultColWidth="9.00390625" defaultRowHeight="12.75"/>
  <cols>
    <col min="1" max="1" width="22.75390625" style="2" customWidth="1"/>
    <col min="2" max="2" width="9.75390625" style="2" customWidth="1"/>
    <col min="3" max="3" width="8.75390625" style="2" bestFit="1" customWidth="1"/>
    <col min="4" max="6" width="9.125" style="2" bestFit="1" customWidth="1"/>
    <col min="7" max="7" width="10.375" style="2" bestFit="1" customWidth="1"/>
    <col min="8" max="9" width="9.125" style="2" bestFit="1" customWidth="1"/>
    <col min="10" max="18" width="9.00390625" style="2" hidden="1" customWidth="1"/>
    <col min="19" max="16384" width="9.00390625" style="2" customWidth="1"/>
  </cols>
  <sheetData>
    <row r="1" spans="1:18" ht="18.75">
      <c r="A1" s="531" t="s">
        <v>744</v>
      </c>
      <c r="B1" s="31"/>
      <c r="C1" s="31"/>
      <c r="H1" s="182"/>
      <c r="I1" s="182"/>
      <c r="J1" s="182"/>
      <c r="K1" s="182"/>
      <c r="L1" s="179" t="s">
        <v>276</v>
      </c>
      <c r="M1" s="145"/>
      <c r="N1" s="145" t="s">
        <v>1091</v>
      </c>
      <c r="O1" s="145"/>
      <c r="P1" s="145"/>
      <c r="Q1" s="145"/>
      <c r="R1" s="180"/>
    </row>
    <row r="2" spans="1:18" ht="9.75" customHeight="1">
      <c r="A2" s="29"/>
      <c r="B2" s="29"/>
      <c r="C2" s="29"/>
      <c r="H2" s="182"/>
      <c r="I2" s="182"/>
      <c r="J2" s="182"/>
      <c r="K2" s="182"/>
      <c r="L2" s="181"/>
      <c r="M2" s="182"/>
      <c r="N2" s="182"/>
      <c r="O2" s="182" t="s">
        <v>705</v>
      </c>
      <c r="P2" s="182"/>
      <c r="Q2" s="182"/>
      <c r="R2" s="183"/>
    </row>
    <row r="3" spans="1:18" ht="13.5" thickBot="1">
      <c r="A3" s="27" t="s">
        <v>238</v>
      </c>
      <c r="B3" s="26" t="s">
        <v>230</v>
      </c>
      <c r="C3" s="26" t="s">
        <v>227</v>
      </c>
      <c r="D3" s="26" t="s">
        <v>276</v>
      </c>
      <c r="H3" s="182"/>
      <c r="I3" s="182"/>
      <c r="J3" s="182"/>
      <c r="K3" s="182"/>
      <c r="L3" s="181"/>
      <c r="M3" s="182" t="s">
        <v>283</v>
      </c>
      <c r="N3" s="182"/>
      <c r="O3" s="182" t="s">
        <v>209</v>
      </c>
      <c r="P3" s="182"/>
      <c r="Q3" s="182" t="s">
        <v>211</v>
      </c>
      <c r="R3" s="183"/>
    </row>
    <row r="4" spans="1:18" ht="12">
      <c r="A4" s="90" t="s">
        <v>253</v>
      </c>
      <c r="B4" s="186">
        <v>0.34304542960823325</v>
      </c>
      <c r="C4" s="186">
        <v>0.39987444661692484</v>
      </c>
      <c r="D4" s="341">
        <v>0.369</v>
      </c>
      <c r="H4" s="182"/>
      <c r="I4" s="182"/>
      <c r="J4" s="182"/>
      <c r="K4" s="182"/>
      <c r="L4" s="181"/>
      <c r="M4" s="182" t="s">
        <v>345</v>
      </c>
      <c r="N4" s="182" t="s">
        <v>347</v>
      </c>
      <c r="O4" s="182" t="s">
        <v>345</v>
      </c>
      <c r="P4" s="182" t="s">
        <v>347</v>
      </c>
      <c r="Q4" s="182" t="s">
        <v>345</v>
      </c>
      <c r="R4" s="183" t="s">
        <v>347</v>
      </c>
    </row>
    <row r="5" spans="1:18" ht="12">
      <c r="A5" s="90" t="s">
        <v>740</v>
      </c>
      <c r="B5" s="186">
        <v>0.5625662643449054</v>
      </c>
      <c r="C5" s="186">
        <v>0.647357768487666</v>
      </c>
      <c r="D5" s="341">
        <v>0.646</v>
      </c>
      <c r="H5" s="182"/>
      <c r="I5" s="182"/>
      <c r="J5" s="182"/>
      <c r="K5" s="182"/>
      <c r="L5" s="181" t="s">
        <v>346</v>
      </c>
      <c r="M5" s="182">
        <v>47163</v>
      </c>
      <c r="N5" s="337">
        <v>0.451</v>
      </c>
      <c r="O5" s="182">
        <v>8166</v>
      </c>
      <c r="P5" s="337">
        <v>0.63</v>
      </c>
      <c r="Q5" s="182">
        <v>55329</v>
      </c>
      <c r="R5" s="187">
        <v>0.471</v>
      </c>
    </row>
    <row r="6" spans="1:18" ht="12">
      <c r="A6" s="90"/>
      <c r="B6" s="342"/>
      <c r="C6" s="342"/>
      <c r="D6" s="342"/>
      <c r="H6" s="182"/>
      <c r="I6" s="182"/>
      <c r="J6" s="182"/>
      <c r="K6" s="182"/>
      <c r="L6" s="181" t="s">
        <v>1092</v>
      </c>
      <c r="M6" s="182">
        <v>57377</v>
      </c>
      <c r="N6" s="339">
        <v>0.549</v>
      </c>
      <c r="O6" s="182">
        <v>4795</v>
      </c>
      <c r="P6" s="339">
        <v>0.37</v>
      </c>
      <c r="Q6" s="182">
        <v>62172</v>
      </c>
      <c r="R6" s="187">
        <v>0.529</v>
      </c>
    </row>
    <row r="7" spans="1:18" ht="12.75" thickBot="1">
      <c r="A7" s="90" t="s">
        <v>254</v>
      </c>
      <c r="B7" s="341">
        <v>0.409788220516657</v>
      </c>
      <c r="C7" s="341">
        <v>0.4614521367833291</v>
      </c>
      <c r="D7" s="341">
        <v>0.451</v>
      </c>
      <c r="H7" s="182"/>
      <c r="I7" s="182"/>
      <c r="J7" s="182"/>
      <c r="K7" s="182"/>
      <c r="L7" s="184" t="s">
        <v>211</v>
      </c>
      <c r="M7" s="146">
        <v>104540</v>
      </c>
      <c r="N7" s="188">
        <v>1</v>
      </c>
      <c r="O7" s="146">
        <v>12961</v>
      </c>
      <c r="P7" s="188">
        <v>1</v>
      </c>
      <c r="Q7" s="146">
        <v>117501</v>
      </c>
      <c r="R7" s="189">
        <v>1</v>
      </c>
    </row>
    <row r="8" spans="1:18" ht="12.75" thickBot="1">
      <c r="A8" s="88" t="s">
        <v>741</v>
      </c>
      <c r="B8" s="343">
        <v>0.5408598824621095</v>
      </c>
      <c r="C8" s="343">
        <v>0.6281307485495967</v>
      </c>
      <c r="D8" s="343">
        <v>0.63</v>
      </c>
      <c r="H8" s="182"/>
      <c r="I8" s="182"/>
      <c r="J8" s="182"/>
      <c r="K8" s="182"/>
      <c r="L8" s="182"/>
      <c r="M8" s="182"/>
      <c r="N8" s="182"/>
      <c r="O8" s="182"/>
      <c r="P8" s="182"/>
      <c r="Q8" s="182"/>
      <c r="R8" s="182"/>
    </row>
    <row r="9" spans="8:18" ht="12">
      <c r="H9" s="182"/>
      <c r="I9" s="182"/>
      <c r="J9" s="182"/>
      <c r="K9" s="182"/>
      <c r="L9" s="179" t="s">
        <v>276</v>
      </c>
      <c r="M9" s="145"/>
      <c r="N9" s="145" t="s">
        <v>1093</v>
      </c>
      <c r="O9" s="145"/>
      <c r="P9" s="145"/>
      <c r="Q9" s="145"/>
      <c r="R9" s="180"/>
    </row>
    <row r="10" spans="8:18" ht="12">
      <c r="H10" s="182"/>
      <c r="I10" s="182"/>
      <c r="J10" s="182"/>
      <c r="K10" s="182"/>
      <c r="L10" s="181"/>
      <c r="M10" s="182"/>
      <c r="N10" s="182"/>
      <c r="O10" s="182" t="s">
        <v>705</v>
      </c>
      <c r="P10" s="182"/>
      <c r="Q10" s="182"/>
      <c r="R10" s="183"/>
    </row>
    <row r="11" spans="1:18" ht="18.75">
      <c r="A11" s="531" t="s">
        <v>745</v>
      </c>
      <c r="B11" s="31"/>
      <c r="C11" s="31"/>
      <c r="D11" s="9"/>
      <c r="E11" s="9"/>
      <c r="L11" s="181"/>
      <c r="M11" s="182" t="s">
        <v>283</v>
      </c>
      <c r="N11" s="182"/>
      <c r="O11" s="182" t="s">
        <v>209</v>
      </c>
      <c r="P11" s="182"/>
      <c r="Q11" s="182" t="s">
        <v>211</v>
      </c>
      <c r="R11" s="183"/>
    </row>
    <row r="12" spans="1:18" ht="6" customHeight="1">
      <c r="A12" s="30"/>
      <c r="B12" s="30"/>
      <c r="C12" s="30"/>
      <c r="L12" s="181"/>
      <c r="M12" s="182" t="s">
        <v>345</v>
      </c>
      <c r="N12" s="182" t="s">
        <v>347</v>
      </c>
      <c r="O12" s="182" t="s">
        <v>345</v>
      </c>
      <c r="P12" s="182" t="s">
        <v>347</v>
      </c>
      <c r="Q12" s="182" t="s">
        <v>345</v>
      </c>
      <c r="R12" s="183" t="s">
        <v>347</v>
      </c>
    </row>
    <row r="13" spans="1:18" ht="13.5" thickBot="1">
      <c r="A13" s="27" t="s">
        <v>238</v>
      </c>
      <c r="B13" s="26" t="s">
        <v>230</v>
      </c>
      <c r="C13" s="26" t="s">
        <v>227</v>
      </c>
      <c r="D13" s="26" t="s">
        <v>276</v>
      </c>
      <c r="L13" s="181" t="s">
        <v>1094</v>
      </c>
      <c r="M13" s="182">
        <v>8205</v>
      </c>
      <c r="N13" s="347">
        <v>0.078</v>
      </c>
      <c r="O13" s="182">
        <v>2578</v>
      </c>
      <c r="P13" s="347">
        <v>0.199</v>
      </c>
      <c r="Q13" s="182">
        <v>10783</v>
      </c>
      <c r="R13" s="187">
        <v>0.092</v>
      </c>
    </row>
    <row r="14" spans="1:18" ht="12">
      <c r="A14" s="90" t="s">
        <v>253</v>
      </c>
      <c r="B14" s="344">
        <v>0.06</v>
      </c>
      <c r="C14" s="344">
        <v>0.05</v>
      </c>
      <c r="D14" s="344">
        <v>0.046</v>
      </c>
      <c r="L14" s="181" t="s">
        <v>1095</v>
      </c>
      <c r="M14" s="182">
        <v>96335</v>
      </c>
      <c r="N14" s="339">
        <v>0.922</v>
      </c>
      <c r="O14" s="182">
        <v>10383</v>
      </c>
      <c r="P14" s="339">
        <v>0.801</v>
      </c>
      <c r="Q14" s="182">
        <v>106718</v>
      </c>
      <c r="R14" s="187">
        <v>0.908</v>
      </c>
    </row>
    <row r="15" spans="1:18" ht="12">
      <c r="A15" s="90" t="s">
        <v>740</v>
      </c>
      <c r="B15" s="344">
        <v>0.27</v>
      </c>
      <c r="C15" s="344">
        <v>0.24</v>
      </c>
      <c r="D15" s="344">
        <v>0.291</v>
      </c>
      <c r="L15" s="181" t="s">
        <v>211</v>
      </c>
      <c r="M15" s="182">
        <v>104540</v>
      </c>
      <c r="N15" s="339">
        <v>1</v>
      </c>
      <c r="O15" s="182">
        <v>12961</v>
      </c>
      <c r="P15" s="339">
        <v>1</v>
      </c>
      <c r="Q15" s="182">
        <v>117501</v>
      </c>
      <c r="R15" s="187">
        <v>1</v>
      </c>
    </row>
    <row r="16" spans="1:18" ht="12.75" thickBot="1">
      <c r="A16" s="90"/>
      <c r="B16" s="345"/>
      <c r="C16" s="345"/>
      <c r="D16" s="345"/>
      <c r="L16" s="184"/>
      <c r="M16" s="146"/>
      <c r="N16" s="146"/>
      <c r="O16" s="146"/>
      <c r="P16" s="146"/>
      <c r="Q16" s="146"/>
      <c r="R16" s="185"/>
    </row>
    <row r="17" spans="1:4" ht="12.75" thickBot="1">
      <c r="A17" s="90" t="s">
        <v>254</v>
      </c>
      <c r="B17" s="344">
        <v>0.08</v>
      </c>
      <c r="C17" s="344">
        <v>0.07</v>
      </c>
      <c r="D17" s="344">
        <v>0.078</v>
      </c>
    </row>
    <row r="18" spans="1:16" ht="12.75" thickBot="1">
      <c r="A18" s="88" t="s">
        <v>741</v>
      </c>
      <c r="B18" s="346">
        <v>0.17</v>
      </c>
      <c r="C18" s="346">
        <v>0.21</v>
      </c>
      <c r="D18" s="346">
        <v>0.199</v>
      </c>
      <c r="L18" s="340"/>
      <c r="M18" s="145"/>
      <c r="N18" s="145" t="s">
        <v>1098</v>
      </c>
      <c r="O18" s="145"/>
      <c r="P18" s="180"/>
    </row>
    <row r="19" spans="6:16" ht="12">
      <c r="F19" s="90"/>
      <c r="L19" s="181" t="s">
        <v>345</v>
      </c>
      <c r="M19" s="182"/>
      <c r="N19" s="182"/>
      <c r="O19" s="182"/>
      <c r="P19" s="183"/>
    </row>
    <row r="20" spans="12:16" ht="12">
      <c r="L20" s="181"/>
      <c r="M20" s="182"/>
      <c r="N20" s="182" t="s">
        <v>705</v>
      </c>
      <c r="O20" s="182"/>
      <c r="P20" s="183"/>
    </row>
    <row r="21" spans="1:16" ht="15.75">
      <c r="A21" s="415" t="s">
        <v>746</v>
      </c>
      <c r="L21" s="181"/>
      <c r="M21" s="182"/>
      <c r="N21" s="182" t="s">
        <v>283</v>
      </c>
      <c r="O21" s="182" t="s">
        <v>209</v>
      </c>
      <c r="P21" s="183" t="s">
        <v>211</v>
      </c>
    </row>
    <row r="22" spans="2:16" ht="12">
      <c r="B22" s="983" t="s">
        <v>227</v>
      </c>
      <c r="C22" s="983"/>
      <c r="D22" s="983"/>
      <c r="E22" s="983"/>
      <c r="F22" s="983" t="s">
        <v>276</v>
      </c>
      <c r="G22" s="983"/>
      <c r="H22" s="983"/>
      <c r="I22" s="983"/>
      <c r="L22" s="181" t="s">
        <v>1099</v>
      </c>
      <c r="M22" s="20" t="s">
        <v>1105</v>
      </c>
      <c r="N22" s="182">
        <v>101845</v>
      </c>
      <c r="O22" s="182">
        <v>11864</v>
      </c>
      <c r="P22" s="183">
        <v>113709</v>
      </c>
    </row>
    <row r="23" spans="2:16" ht="12">
      <c r="B23" s="983" t="s">
        <v>204</v>
      </c>
      <c r="C23" s="983"/>
      <c r="D23" s="983" t="s">
        <v>205</v>
      </c>
      <c r="E23" s="983"/>
      <c r="F23" s="983" t="s">
        <v>204</v>
      </c>
      <c r="G23" s="983"/>
      <c r="H23" s="983" t="s">
        <v>205</v>
      </c>
      <c r="I23" s="983"/>
      <c r="L23" s="181"/>
      <c r="M23" s="20" t="s">
        <v>1089</v>
      </c>
      <c r="N23" s="190">
        <v>2695</v>
      </c>
      <c r="O23" s="190">
        <v>1096</v>
      </c>
      <c r="P23" s="183">
        <v>3791</v>
      </c>
    </row>
    <row r="24" spans="2:16" ht="12.75" thickBot="1">
      <c r="B24" s="191" t="s">
        <v>207</v>
      </c>
      <c r="C24" s="191" t="s">
        <v>212</v>
      </c>
      <c r="D24" s="191" t="s">
        <v>207</v>
      </c>
      <c r="E24" s="191" t="s">
        <v>212</v>
      </c>
      <c r="F24" s="191" t="s">
        <v>207</v>
      </c>
      <c r="G24" s="191" t="s">
        <v>212</v>
      </c>
      <c r="H24" s="191" t="s">
        <v>207</v>
      </c>
      <c r="I24" s="191" t="s">
        <v>212</v>
      </c>
      <c r="L24" s="184" t="s">
        <v>211</v>
      </c>
      <c r="M24" s="146"/>
      <c r="N24" s="146">
        <v>104540</v>
      </c>
      <c r="O24" s="146">
        <v>12960</v>
      </c>
      <c r="P24" s="185">
        <v>117500</v>
      </c>
    </row>
    <row r="25" spans="1:9" ht="14.25" thickBot="1">
      <c r="A25" s="321" t="s">
        <v>735</v>
      </c>
      <c r="B25" s="225">
        <v>0.023848603545575223</v>
      </c>
      <c r="C25" s="225">
        <v>0.10830541880628938</v>
      </c>
      <c r="D25" s="225">
        <v>0.03323783803510821</v>
      </c>
      <c r="E25" s="225">
        <v>0.10279448178280863</v>
      </c>
      <c r="F25" s="225">
        <v>0.02122141750213479</v>
      </c>
      <c r="G25" s="225">
        <v>0.09310486814276892</v>
      </c>
      <c r="H25" s="225">
        <v>0.025779605892481346</v>
      </c>
      <c r="I25" s="225">
        <v>0.08456137643700332</v>
      </c>
    </row>
    <row r="26" spans="1:16" ht="13.5">
      <c r="A26" s="90" t="s">
        <v>736</v>
      </c>
      <c r="B26" s="225">
        <v>0.022501520372998175</v>
      </c>
      <c r="C26" s="225">
        <v>0.08340772297004675</v>
      </c>
      <c r="D26" s="225">
        <v>0.022453560089047846</v>
      </c>
      <c r="E26" s="225">
        <v>0.08715953307392996</v>
      </c>
      <c r="F26" s="225">
        <v>0.018659666656124483</v>
      </c>
      <c r="G26" s="225">
        <v>0.09070916543450186</v>
      </c>
      <c r="H26" s="225">
        <v>0.031012052802754927</v>
      </c>
      <c r="I26" s="225">
        <v>0.08340405832883266</v>
      </c>
      <c r="L26" s="340"/>
      <c r="M26" s="145"/>
      <c r="N26" s="145" t="s">
        <v>1096</v>
      </c>
      <c r="O26" s="145"/>
      <c r="P26" s="180"/>
    </row>
    <row r="27" spans="1:16" ht="13.5">
      <c r="A27" s="90" t="s">
        <v>737</v>
      </c>
      <c r="B27" s="225">
        <v>0.02412979080975393</v>
      </c>
      <c r="C27" s="225">
        <v>0.15225864613807305</v>
      </c>
      <c r="D27" s="225">
        <v>0.03520856903032736</v>
      </c>
      <c r="E27" s="225">
        <v>0.12720198089847895</v>
      </c>
      <c r="F27" s="225">
        <v>0.023830608178626776</v>
      </c>
      <c r="G27" s="225">
        <v>0.21919743959273055</v>
      </c>
      <c r="H27" s="225">
        <v>0.03579491103883681</v>
      </c>
      <c r="I27" s="225">
        <v>0.11526888357379832</v>
      </c>
      <c r="L27" s="181" t="s">
        <v>345</v>
      </c>
      <c r="M27" s="182"/>
      <c r="N27" s="182"/>
      <c r="O27" s="182"/>
      <c r="P27" s="183"/>
    </row>
    <row r="28" spans="1:16" ht="13.5">
      <c r="A28" s="90" t="s">
        <v>738</v>
      </c>
      <c r="B28" s="225">
        <v>0.04063482929317369</v>
      </c>
      <c r="C28" s="225">
        <v>0.13202761107624864</v>
      </c>
      <c r="D28" s="225">
        <v>0.03919564979380315</v>
      </c>
      <c r="E28" s="225">
        <v>0.11368942341704988</v>
      </c>
      <c r="F28" s="225">
        <v>0.03418830450045859</v>
      </c>
      <c r="G28" s="225">
        <v>0.18533942241105017</v>
      </c>
      <c r="H28" s="225">
        <v>0.037775014348574706</v>
      </c>
      <c r="I28" s="225">
        <v>0.10485302060026233</v>
      </c>
      <c r="L28" s="181"/>
      <c r="M28" s="182"/>
      <c r="N28" s="182" t="s">
        <v>705</v>
      </c>
      <c r="O28" s="182"/>
      <c r="P28" s="183"/>
    </row>
    <row r="29" spans="1:16" ht="14.25" thickBot="1">
      <c r="A29" s="88" t="s">
        <v>739</v>
      </c>
      <c r="B29" s="223">
        <v>0.043093583045061896</v>
      </c>
      <c r="C29" s="223">
        <v>0.18746188451782259</v>
      </c>
      <c r="D29" s="223">
        <v>0.05453268128900405</v>
      </c>
      <c r="E29" s="223">
        <v>0.15825963919349134</v>
      </c>
      <c r="F29" s="223">
        <v>0.036678895600746386</v>
      </c>
      <c r="G29" s="223">
        <v>0.12200303206124015</v>
      </c>
      <c r="H29" s="223">
        <v>0.05913525923091639</v>
      </c>
      <c r="I29" s="223">
        <v>0.1304683280611064</v>
      </c>
      <c r="L29" s="181"/>
      <c r="M29" s="182"/>
      <c r="N29" s="182" t="s">
        <v>283</v>
      </c>
      <c r="O29" s="182" t="s">
        <v>209</v>
      </c>
      <c r="P29" s="183" t="s">
        <v>211</v>
      </c>
    </row>
    <row r="30" spans="12:16" ht="12">
      <c r="L30" s="181" t="s">
        <v>1097</v>
      </c>
      <c r="M30" s="20" t="s">
        <v>1105</v>
      </c>
      <c r="N30" s="182">
        <v>101298</v>
      </c>
      <c r="O30" s="182">
        <v>11880</v>
      </c>
      <c r="P30" s="183">
        <v>113178</v>
      </c>
    </row>
    <row r="31" spans="12:16" ht="12">
      <c r="L31" s="181"/>
      <c r="M31" s="20"/>
      <c r="N31" s="182"/>
      <c r="O31" s="182"/>
      <c r="P31" s="183"/>
    </row>
    <row r="32" spans="12:16" ht="12">
      <c r="L32" s="181"/>
      <c r="M32" s="20"/>
      <c r="N32" s="182"/>
      <c r="O32" s="182"/>
      <c r="P32" s="183"/>
    </row>
    <row r="33" spans="1:16" ht="13.5" thickBot="1">
      <c r="A33" s="9" t="s">
        <v>248</v>
      </c>
      <c r="L33" s="181"/>
      <c r="M33" s="20" t="s">
        <v>1089</v>
      </c>
      <c r="N33" s="190">
        <v>3242</v>
      </c>
      <c r="O33" s="190">
        <v>1081</v>
      </c>
      <c r="P33" s="183">
        <v>4323</v>
      </c>
    </row>
    <row r="34" spans="1:16" ht="12">
      <c r="A34" s="533" t="s">
        <v>733</v>
      </c>
      <c r="L34" s="340"/>
      <c r="M34" s="145"/>
      <c r="N34" s="145" t="s">
        <v>1100</v>
      </c>
      <c r="O34" s="145"/>
      <c r="P34" s="180"/>
    </row>
    <row r="35" spans="1:16" ht="12">
      <c r="A35" s="533" t="s">
        <v>734</v>
      </c>
      <c r="L35" s="181" t="s">
        <v>345</v>
      </c>
      <c r="M35" s="182"/>
      <c r="N35" s="182"/>
      <c r="O35" s="182"/>
      <c r="P35" s="183"/>
    </row>
    <row r="36" spans="1:4" ht="12">
      <c r="A36" s="532" t="s">
        <v>742</v>
      </c>
      <c r="B36" s="34"/>
      <c r="C36" s="34"/>
      <c r="D36" s="34"/>
    </row>
    <row r="37" spans="1:4" ht="12">
      <c r="A37" s="532"/>
      <c r="B37" s="34"/>
      <c r="C37" s="34"/>
      <c r="D37" s="34"/>
    </row>
    <row r="38" spans="1:16" ht="12">
      <c r="A38" s="34" t="s">
        <v>1157</v>
      </c>
      <c r="L38" s="181"/>
      <c r="M38" s="182"/>
      <c r="N38" s="182" t="s">
        <v>283</v>
      </c>
      <c r="O38" s="182" t="s">
        <v>209</v>
      </c>
      <c r="P38" s="183" t="s">
        <v>211</v>
      </c>
    </row>
    <row r="39" spans="1:16" ht="12">
      <c r="A39" s="34" t="s">
        <v>1154</v>
      </c>
      <c r="L39" s="181" t="s">
        <v>1101</v>
      </c>
      <c r="M39" s="20" t="s">
        <v>1105</v>
      </c>
      <c r="N39" s="182">
        <v>100798</v>
      </c>
      <c r="O39" s="182">
        <v>11467</v>
      </c>
      <c r="P39" s="183">
        <v>112265</v>
      </c>
    </row>
    <row r="40" spans="1:16" ht="12">
      <c r="A40" s="34"/>
      <c r="L40" s="181"/>
      <c r="M40" s="20" t="s">
        <v>1089</v>
      </c>
      <c r="N40" s="190">
        <v>3742</v>
      </c>
      <c r="O40" s="190">
        <v>1494</v>
      </c>
      <c r="P40" s="183">
        <v>5236</v>
      </c>
    </row>
    <row r="41" spans="1:16" ht="12.75" thickBot="1">
      <c r="A41" s="33" t="s">
        <v>270</v>
      </c>
      <c r="L41" s="184" t="s">
        <v>211</v>
      </c>
      <c r="M41" s="146"/>
      <c r="N41" s="146">
        <v>104540</v>
      </c>
      <c r="O41" s="146">
        <v>12961</v>
      </c>
      <c r="P41" s="185">
        <v>117501</v>
      </c>
    </row>
    <row r="42" ht="12.75" thickBot="1">
      <c r="A42" s="33" t="s">
        <v>271</v>
      </c>
    </row>
    <row r="43" spans="1:16" ht="12">
      <c r="A43" s="34" t="s">
        <v>272</v>
      </c>
      <c r="L43" s="340"/>
      <c r="M43" s="145"/>
      <c r="N43" s="145" t="s">
        <v>1102</v>
      </c>
      <c r="O43" s="145"/>
      <c r="P43" s="180"/>
    </row>
    <row r="44" spans="1:16" ht="12">
      <c r="A44" s="34" t="s">
        <v>255</v>
      </c>
      <c r="L44" s="181" t="s">
        <v>345</v>
      </c>
      <c r="M44" s="182"/>
      <c r="N44" s="182"/>
      <c r="O44" s="182"/>
      <c r="P44" s="183"/>
    </row>
    <row r="45" spans="12:16" ht="12">
      <c r="L45" s="181"/>
      <c r="M45" s="182"/>
      <c r="N45" s="182" t="s">
        <v>705</v>
      </c>
      <c r="O45" s="182"/>
      <c r="P45" s="183"/>
    </row>
    <row r="46" spans="12:16" ht="12">
      <c r="L46" s="181"/>
      <c r="M46" s="182"/>
      <c r="N46" s="182" t="s">
        <v>283</v>
      </c>
      <c r="O46" s="182" t="s">
        <v>209</v>
      </c>
      <c r="P46" s="183" t="s">
        <v>211</v>
      </c>
    </row>
    <row r="47" spans="12:16" ht="12">
      <c r="L47" s="181" t="s">
        <v>1103</v>
      </c>
      <c r="M47" s="20" t="s">
        <v>1105</v>
      </c>
      <c r="N47" s="182">
        <v>100591</v>
      </c>
      <c r="O47" s="182">
        <v>11602</v>
      </c>
      <c r="P47" s="183">
        <v>112193</v>
      </c>
    </row>
    <row r="48" spans="12:16" ht="12">
      <c r="L48" s="181"/>
      <c r="M48" s="20" t="s">
        <v>1089</v>
      </c>
      <c r="N48" s="190">
        <v>3949</v>
      </c>
      <c r="O48" s="190">
        <v>1359</v>
      </c>
      <c r="P48" s="183">
        <v>5308</v>
      </c>
    </row>
    <row r="49" spans="12:16" ht="12.75" thickBot="1">
      <c r="L49" s="184" t="s">
        <v>211</v>
      </c>
      <c r="M49" s="146"/>
      <c r="N49" s="146">
        <v>104540</v>
      </c>
      <c r="O49" s="146">
        <v>12961</v>
      </c>
      <c r="P49" s="185">
        <v>117501</v>
      </c>
    </row>
    <row r="50" ht="12.75" thickBot="1"/>
    <row r="51" spans="12:16" ht="12">
      <c r="L51" s="340"/>
      <c r="M51" s="145"/>
      <c r="N51" s="145" t="s">
        <v>1104</v>
      </c>
      <c r="O51" s="145"/>
      <c r="P51" s="180"/>
    </row>
    <row r="52" spans="12:16" ht="12">
      <c r="L52" s="181" t="s">
        <v>345</v>
      </c>
      <c r="M52" s="182"/>
      <c r="N52" s="182"/>
      <c r="O52" s="182"/>
      <c r="P52" s="183"/>
    </row>
    <row r="53" spans="12:16" ht="12">
      <c r="L53" s="181"/>
      <c r="M53" s="182"/>
      <c r="N53" s="182" t="s">
        <v>705</v>
      </c>
      <c r="O53" s="182"/>
      <c r="P53" s="183"/>
    </row>
    <row r="54" spans="12:16" ht="12">
      <c r="L54" s="181"/>
      <c r="M54" s="182"/>
      <c r="N54" s="182" t="s">
        <v>283</v>
      </c>
      <c r="O54" s="182" t="s">
        <v>209</v>
      </c>
      <c r="P54" s="183" t="s">
        <v>211</v>
      </c>
    </row>
    <row r="55" spans="12:16" ht="12">
      <c r="L55" s="181" t="s">
        <v>1090</v>
      </c>
      <c r="M55" s="20" t="s">
        <v>1105</v>
      </c>
      <c r="N55" s="182">
        <v>98358</v>
      </c>
      <c r="O55" s="182">
        <v>11270</v>
      </c>
      <c r="P55" s="183">
        <v>109628</v>
      </c>
    </row>
    <row r="56" spans="12:16" ht="12">
      <c r="L56" s="181"/>
      <c r="M56" s="20" t="s">
        <v>1089</v>
      </c>
      <c r="N56" s="190">
        <v>6182</v>
      </c>
      <c r="O56" s="190">
        <v>1691</v>
      </c>
      <c r="P56" s="183">
        <v>7873</v>
      </c>
    </row>
    <row r="57" spans="12:16" ht="12.75" thickBot="1">
      <c r="L57" s="184" t="s">
        <v>211</v>
      </c>
      <c r="M57" s="146"/>
      <c r="N57" s="146">
        <v>104540</v>
      </c>
      <c r="O57" s="146">
        <v>12961</v>
      </c>
      <c r="P57" s="185">
        <v>117501</v>
      </c>
    </row>
  </sheetData>
  <sheetProtection/>
  <mergeCells count="6">
    <mergeCell ref="H23:I23"/>
    <mergeCell ref="B22:E22"/>
    <mergeCell ref="F22:I22"/>
    <mergeCell ref="B23:C23"/>
    <mergeCell ref="D23:E23"/>
    <mergeCell ref="F23:G23"/>
  </mergeCells>
  <printOptions/>
  <pageMargins left="0.7" right="0.7" top="0.75" bottom="0.75" header="0.3" footer="0.3"/>
  <pageSetup fitToHeight="0"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IV57"/>
  <sheetViews>
    <sheetView zoomScalePageLayoutView="0" workbookViewId="0" topLeftCell="A13">
      <selection activeCell="N30" sqref="N30"/>
    </sheetView>
  </sheetViews>
  <sheetFormatPr defaultColWidth="9.00390625" defaultRowHeight="12.75"/>
  <cols>
    <col min="1" max="1" width="18.25390625" style="9" customWidth="1"/>
    <col min="2" max="2" width="7.00390625" style="9" customWidth="1"/>
    <col min="3" max="3" width="7.625" style="9" customWidth="1"/>
    <col min="4" max="4" width="8.625" style="9" customWidth="1"/>
    <col min="5" max="7" width="6.125" style="9" customWidth="1"/>
    <col min="8" max="8" width="6.875" style="9" customWidth="1"/>
    <col min="9" max="9" width="6.625" style="9" customWidth="1"/>
    <col min="10" max="10" width="7.875" style="9" customWidth="1"/>
    <col min="11" max="11" width="9.00390625" style="9" customWidth="1"/>
    <col min="12" max="12" width="3.25390625" style="9" customWidth="1"/>
    <col min="13" max="13" width="2.25390625" style="9" customWidth="1"/>
    <col min="14" max="14" width="11.75390625" style="9" customWidth="1"/>
    <col min="15" max="16384" width="9.00390625" style="9" customWidth="1"/>
  </cols>
  <sheetData>
    <row r="1" spans="1:11" s="16" customFormat="1" ht="27" customHeight="1">
      <c r="A1" s="39" t="s">
        <v>265</v>
      </c>
      <c r="B1" s="96"/>
      <c r="C1" s="96"/>
      <c r="D1" s="96"/>
      <c r="E1" s="96"/>
      <c r="F1" s="96"/>
      <c r="G1" s="96"/>
      <c r="H1" s="96"/>
      <c r="I1" s="96"/>
      <c r="J1" s="96"/>
      <c r="K1" s="329"/>
    </row>
    <row r="2" spans="1:10" s="16" customFormat="1" ht="12.75">
      <c r="A2" s="96"/>
      <c r="B2" s="96"/>
      <c r="C2" s="96"/>
      <c r="D2" s="96"/>
      <c r="E2" s="96"/>
      <c r="F2" s="96"/>
      <c r="G2" s="87"/>
      <c r="H2" s="96"/>
      <c r="I2" s="96"/>
      <c r="J2" s="96"/>
    </row>
    <row r="3" spans="1:10" s="16" customFormat="1" ht="13.5" thickBot="1">
      <c r="A3" s="82"/>
      <c r="B3" s="927" t="s">
        <v>1153</v>
      </c>
      <c r="C3" s="927"/>
      <c r="D3" s="908"/>
      <c r="E3" s="927" t="s">
        <v>239</v>
      </c>
      <c r="F3" s="927"/>
      <c r="G3" s="908"/>
      <c r="H3" s="102" t="s">
        <v>242</v>
      </c>
      <c r="I3" s="111"/>
      <c r="J3" s="111"/>
    </row>
    <row r="4" spans="1:10" s="16" customFormat="1" ht="14.25" thickBot="1">
      <c r="A4" s="112" t="s">
        <v>240</v>
      </c>
      <c r="B4" s="113" t="s">
        <v>207</v>
      </c>
      <c r="C4" s="99" t="s">
        <v>318</v>
      </c>
      <c r="D4" s="113" t="s">
        <v>211</v>
      </c>
      <c r="E4" s="113" t="s">
        <v>207</v>
      </c>
      <c r="F4" s="99" t="s">
        <v>318</v>
      </c>
      <c r="G4" s="114" t="s">
        <v>211</v>
      </c>
      <c r="H4" s="113" t="s">
        <v>207</v>
      </c>
      <c r="I4" s="99" t="s">
        <v>318</v>
      </c>
      <c r="J4" s="114" t="s">
        <v>211</v>
      </c>
    </row>
    <row r="5" spans="1:10" s="16" customFormat="1" ht="13.5">
      <c r="A5" s="100" t="s">
        <v>1120</v>
      </c>
      <c r="B5" s="115">
        <f>'Table 1a'!B5+'Table 1a'!E5</f>
        <v>220224</v>
      </c>
      <c r="C5" s="115">
        <f>'Table 1a'!C5+'Table 1a'!F5</f>
        <v>19245</v>
      </c>
      <c r="D5" s="395" t="s">
        <v>222</v>
      </c>
      <c r="E5" s="116">
        <v>716</v>
      </c>
      <c r="F5" s="395" t="s">
        <v>222</v>
      </c>
      <c r="G5" s="395" t="s">
        <v>222</v>
      </c>
      <c r="H5" s="207">
        <f>B5/E5</f>
        <v>307.5754189944134</v>
      </c>
      <c r="I5" s="395" t="s">
        <v>222</v>
      </c>
      <c r="J5" s="395" t="s">
        <v>222</v>
      </c>
    </row>
    <row r="6" spans="1:10" ht="13.5">
      <c r="A6" s="100" t="s">
        <v>1085</v>
      </c>
      <c r="B6" s="115">
        <f>'Table 1a'!B6+'Table 1a'!E6</f>
        <v>220645</v>
      </c>
      <c r="C6" s="115">
        <f>'Table 1a'!C6+'Table 1a'!F6</f>
        <v>32546</v>
      </c>
      <c r="D6" s="396" t="s">
        <v>222</v>
      </c>
      <c r="E6" s="116">
        <v>690</v>
      </c>
      <c r="F6" s="396" t="s">
        <v>222</v>
      </c>
      <c r="G6" s="396" t="s">
        <v>222</v>
      </c>
      <c r="H6" s="207">
        <f aca="true" t="shared" si="0" ref="H6:H11">B6/E6</f>
        <v>319.77536231884056</v>
      </c>
      <c r="I6" s="396" t="s">
        <v>222</v>
      </c>
      <c r="J6" s="396" t="s">
        <v>222</v>
      </c>
    </row>
    <row r="7" spans="1:10" s="16" customFormat="1" ht="14.25" thickBot="1">
      <c r="A7" s="120" t="s">
        <v>1121</v>
      </c>
      <c r="B7" s="121">
        <f>'Table 1a'!B7+'Table 1a'!E7</f>
        <v>222615</v>
      </c>
      <c r="C7" s="115">
        <f>'Table 1a'!C7+'Table 1a'!F7</f>
        <v>72004</v>
      </c>
      <c r="D7" s="397" t="s">
        <v>222</v>
      </c>
      <c r="E7" s="122">
        <v>703</v>
      </c>
      <c r="F7" s="397" t="s">
        <v>222</v>
      </c>
      <c r="G7" s="397" t="s">
        <v>222</v>
      </c>
      <c r="H7" s="208">
        <f t="shared" si="0"/>
        <v>316.6642958748222</v>
      </c>
      <c r="I7" s="397" t="s">
        <v>222</v>
      </c>
      <c r="J7" s="397" t="s">
        <v>222</v>
      </c>
    </row>
    <row r="8" spans="1:11" s="16" customFormat="1" ht="13.5">
      <c r="A8" s="100" t="s">
        <v>1111</v>
      </c>
      <c r="B8" s="115">
        <f>'Table 1a'!B8+'Table 1a'!E8</f>
        <v>221417</v>
      </c>
      <c r="C8" s="117">
        <f>'Table 1a'!C8+'Table 1a'!F8</f>
        <v>145403</v>
      </c>
      <c r="D8" s="115">
        <f aca="true" t="shared" si="1" ref="D8:D13">B8+C8</f>
        <v>366820</v>
      </c>
      <c r="E8" s="116">
        <v>688</v>
      </c>
      <c r="F8" s="163">
        <v>205</v>
      </c>
      <c r="G8" s="115">
        <f aca="true" t="shared" si="2" ref="G8:G13">E8+F8</f>
        <v>893</v>
      </c>
      <c r="H8" s="207">
        <f t="shared" si="0"/>
        <v>321.82703488372096</v>
      </c>
      <c r="I8" s="207">
        <f aca="true" t="shared" si="3" ref="I8:I13">C8/F8</f>
        <v>709.2829268292683</v>
      </c>
      <c r="J8" s="207">
        <f aca="true" t="shared" si="4" ref="J8:J13">D8/G8</f>
        <v>410.7726763717805</v>
      </c>
      <c r="K8" s="18"/>
    </row>
    <row r="9" spans="1:11" s="16" customFormat="1" ht="13.5">
      <c r="A9" s="100" t="s">
        <v>1112</v>
      </c>
      <c r="B9" s="115">
        <f>'Table 1a'!B9+'Table 1a'!E9</f>
        <v>239554</v>
      </c>
      <c r="C9" s="115">
        <f>'Table 1a'!C9+'Table 1a'!F9</f>
        <v>139528</v>
      </c>
      <c r="D9" s="115">
        <f t="shared" si="1"/>
        <v>379082</v>
      </c>
      <c r="E9" s="116">
        <v>685</v>
      </c>
      <c r="F9" s="163">
        <v>187</v>
      </c>
      <c r="G9" s="115">
        <f t="shared" si="2"/>
        <v>872</v>
      </c>
      <c r="H9" s="207">
        <f t="shared" si="0"/>
        <v>349.7138686131387</v>
      </c>
      <c r="I9" s="207">
        <f t="shared" si="3"/>
        <v>746.1390374331551</v>
      </c>
      <c r="J9" s="207">
        <f t="shared" si="4"/>
        <v>434.7270642201835</v>
      </c>
      <c r="K9" s="18"/>
    </row>
    <row r="10" spans="1:11" s="16" customFormat="1" ht="13.5">
      <c r="A10" s="100" t="s">
        <v>1119</v>
      </c>
      <c r="B10" s="115">
        <f>'Table 1a'!B10+'Table 1a'!E10</f>
        <v>226586</v>
      </c>
      <c r="C10" s="115">
        <f>'Table 1a'!C10+'Table 1a'!F10</f>
        <v>141169</v>
      </c>
      <c r="D10" s="115">
        <f t="shared" si="1"/>
        <v>367755</v>
      </c>
      <c r="E10" s="116">
        <v>644</v>
      </c>
      <c r="F10" s="163">
        <v>177</v>
      </c>
      <c r="G10" s="115">
        <f t="shared" si="2"/>
        <v>821</v>
      </c>
      <c r="H10" s="207">
        <f t="shared" si="0"/>
        <v>351.8416149068323</v>
      </c>
      <c r="I10" s="207">
        <f t="shared" si="3"/>
        <v>797.5649717514125</v>
      </c>
      <c r="J10" s="207">
        <f t="shared" si="4"/>
        <v>447.9354445797808</v>
      </c>
      <c r="K10" s="18"/>
    </row>
    <row r="11" spans="1:11" s="16" customFormat="1" ht="13.5">
      <c r="A11" s="100" t="s">
        <v>1113</v>
      </c>
      <c r="B11" s="115">
        <f>'Table 1a'!B11+'Table 1a'!E11</f>
        <v>259562</v>
      </c>
      <c r="C11" s="115">
        <f>'Table 1a'!C11+'Table 1a'!F11</f>
        <v>134063</v>
      </c>
      <c r="D11" s="115">
        <f t="shared" si="1"/>
        <v>393625</v>
      </c>
      <c r="E11" s="116">
        <v>675</v>
      </c>
      <c r="F11" s="163">
        <v>174</v>
      </c>
      <c r="G11" s="115">
        <f t="shared" si="2"/>
        <v>849</v>
      </c>
      <c r="H11" s="207">
        <f t="shared" si="0"/>
        <v>384.5362962962963</v>
      </c>
      <c r="I11" s="207">
        <f t="shared" si="3"/>
        <v>770.4770114942529</v>
      </c>
      <c r="J11" s="207">
        <f t="shared" si="4"/>
        <v>463.6336866902238</v>
      </c>
      <c r="K11" s="18"/>
    </row>
    <row r="12" spans="1:11" s="16" customFormat="1" ht="13.5">
      <c r="A12" s="100" t="s">
        <v>1114</v>
      </c>
      <c r="B12" s="115">
        <f>'Table 1a'!B12+'Table 1a'!E12+'Table 1a'!H12</f>
        <v>267206</v>
      </c>
      <c r="C12" s="115">
        <f>'Table 1a'!C12+'Table 1a'!F12</f>
        <v>127278</v>
      </c>
      <c r="D12" s="118">
        <f>B12+C12</f>
        <v>394484</v>
      </c>
      <c r="E12" s="119">
        <v>659</v>
      </c>
      <c r="F12" s="164">
        <v>171</v>
      </c>
      <c r="G12" s="118">
        <f t="shared" si="2"/>
        <v>830</v>
      </c>
      <c r="H12" s="209">
        <f>B12/E12</f>
        <v>405.47192716236725</v>
      </c>
      <c r="I12" s="209">
        <f>C12/F12</f>
        <v>744.3157894736842</v>
      </c>
      <c r="J12" s="209">
        <f>D12/G12</f>
        <v>475.2819277108434</v>
      </c>
      <c r="K12" s="18"/>
    </row>
    <row r="13" spans="1:11" s="16" customFormat="1" ht="14.25" thickBot="1">
      <c r="A13" s="192" t="s">
        <v>1123</v>
      </c>
      <c r="B13" s="292">
        <f>'Table 1a'!B13+'Table 1a'!E13+'Table 1a'!H13</f>
        <v>258731</v>
      </c>
      <c r="C13" s="292">
        <f>'Table 1a'!C13+'Table 1a'!F13+'Table 1a'!I13</f>
        <v>120012</v>
      </c>
      <c r="D13" s="294">
        <f t="shared" si="1"/>
        <v>378743</v>
      </c>
      <c r="E13" s="328">
        <v>626</v>
      </c>
      <c r="F13" s="328">
        <v>168</v>
      </c>
      <c r="G13" s="300">
        <f t="shared" si="2"/>
        <v>794</v>
      </c>
      <c r="H13" s="209">
        <f>B13/E13</f>
        <v>413.3083067092652</v>
      </c>
      <c r="I13" s="338">
        <f t="shared" si="3"/>
        <v>714.3571428571429</v>
      </c>
      <c r="J13" s="338">
        <f t="shared" si="4"/>
        <v>477.0062972292192</v>
      </c>
      <c r="K13" s="18"/>
    </row>
    <row r="14" spans="1:11" ht="10.5" customHeight="1" thickBot="1">
      <c r="A14" s="123"/>
      <c r="B14" s="124"/>
      <c r="C14" s="124"/>
      <c r="D14" s="125"/>
      <c r="E14" s="126"/>
      <c r="F14" s="126"/>
      <c r="G14" s="125"/>
      <c r="H14" s="210"/>
      <c r="I14" s="210"/>
      <c r="J14" s="211"/>
      <c r="K14" s="66"/>
    </row>
    <row r="15" spans="1:10" ht="12.75">
      <c r="A15" s="105" t="s">
        <v>267</v>
      </c>
      <c r="B15" s="204">
        <f>B13/B12-1</f>
        <v>-0.03171710216087964</v>
      </c>
      <c r="C15" s="204">
        <f>C13/C12-1</f>
        <v>-0.05708763494083813</v>
      </c>
      <c r="D15" s="204">
        <f aca="true" t="shared" si="5" ref="D15:J15">D13/D12-1</f>
        <v>-0.039902759047261704</v>
      </c>
      <c r="E15" s="204">
        <f t="shared" si="5"/>
        <v>-0.050075872534142696</v>
      </c>
      <c r="F15" s="204">
        <f t="shared" si="5"/>
        <v>-0.01754385964912286</v>
      </c>
      <c r="G15" s="204">
        <f t="shared" si="5"/>
        <v>-0.04337349397590362</v>
      </c>
      <c r="H15" s="204">
        <f t="shared" si="5"/>
        <v>0.019326564977604432</v>
      </c>
      <c r="I15" s="204">
        <f t="shared" si="5"/>
        <v>-0.04024991413621015</v>
      </c>
      <c r="J15" s="204">
        <f t="shared" si="5"/>
        <v>0.003628098225154641</v>
      </c>
    </row>
    <row r="16" spans="1:10" s="16" customFormat="1" ht="12.75">
      <c r="A16" s="105" t="s">
        <v>1156</v>
      </c>
      <c r="B16" s="106">
        <f aca="true" t="shared" si="6" ref="B16:J16">(B13-B8)/B8</f>
        <v>0.16852364542921275</v>
      </c>
      <c r="C16" s="106">
        <f t="shared" si="6"/>
        <v>-0.17462500773711684</v>
      </c>
      <c r="D16" s="106">
        <f t="shared" si="6"/>
        <v>0.03250368027915599</v>
      </c>
      <c r="E16" s="106">
        <f t="shared" si="6"/>
        <v>-0.09011627906976744</v>
      </c>
      <c r="F16" s="106">
        <f t="shared" si="6"/>
        <v>-0.18048780487804877</v>
      </c>
      <c r="G16" s="106">
        <f t="shared" si="6"/>
        <v>-0.11086226203807391</v>
      </c>
      <c r="H16" s="106">
        <f t="shared" si="6"/>
        <v>0.2842560192576651</v>
      </c>
      <c r="I16" s="106">
        <f t="shared" si="6"/>
        <v>0.007154008416018229</v>
      </c>
      <c r="J16" s="106">
        <f t="shared" si="6"/>
        <v>0.16124154469683422</v>
      </c>
    </row>
    <row r="17" spans="1:10" s="16" customFormat="1" ht="13.5" thickBot="1">
      <c r="A17" s="127" t="s">
        <v>131</v>
      </c>
      <c r="B17" s="128">
        <f>B13/(B13+C13)</f>
        <v>0.6831307773344986</v>
      </c>
      <c r="C17" s="128">
        <f>C13/(C13+B13)</f>
        <v>0.3168692226655014</v>
      </c>
      <c r="D17" s="129"/>
      <c r="E17" s="128">
        <f>E13/(E13+F13)</f>
        <v>0.7884130982367759</v>
      </c>
      <c r="F17" s="128">
        <f>F13/(F13+E13)</f>
        <v>0.21158690176322417</v>
      </c>
      <c r="G17" s="129"/>
      <c r="H17" s="129"/>
      <c r="I17" s="129"/>
      <c r="J17" s="129"/>
    </row>
    <row r="18" s="16" customFormat="1" ht="16.5" customHeight="1">
      <c r="A18" s="8"/>
    </row>
    <row r="20" spans="1:10" ht="15.75">
      <c r="A20" s="910" t="s">
        <v>45</v>
      </c>
      <c r="B20" s="910"/>
      <c r="C20" s="910"/>
      <c r="D20" s="910"/>
      <c r="E20" s="910"/>
      <c r="F20" s="910"/>
      <c r="G20" s="910"/>
      <c r="H20" s="920"/>
      <c r="I20" s="920"/>
      <c r="J20" s="920"/>
    </row>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s="16" customFormat="1" ht="12.75">
      <c r="A43" s="11" t="s">
        <v>248</v>
      </c>
    </row>
    <row r="44" spans="1:11" s="34" customFormat="1" ht="28.5" customHeight="1">
      <c r="A44" s="919" t="s">
        <v>1115</v>
      </c>
      <c r="B44" s="919"/>
      <c r="C44" s="919"/>
      <c r="D44" s="919"/>
      <c r="E44" s="919"/>
      <c r="F44" s="919"/>
      <c r="G44" s="919"/>
      <c r="H44" s="922"/>
      <c r="I44" s="922"/>
      <c r="J44" s="922"/>
      <c r="K44" s="922"/>
    </row>
    <row r="45" spans="1:16" s="203" customFormat="1" ht="24" customHeight="1">
      <c r="A45" s="919" t="s">
        <v>1118</v>
      </c>
      <c r="B45" s="919"/>
      <c r="C45" s="919"/>
      <c r="D45" s="919"/>
      <c r="E45" s="919"/>
      <c r="F45" s="919"/>
      <c r="G45" s="919"/>
      <c r="H45" s="922"/>
      <c r="I45" s="922"/>
      <c r="J45" s="922"/>
      <c r="K45" s="922"/>
      <c r="L45" s="206"/>
      <c r="M45" s="349"/>
      <c r="N45" s="349"/>
      <c r="O45" s="349"/>
      <c r="P45" s="349"/>
    </row>
    <row r="46" spans="1:16" s="203" customFormat="1" ht="24.75" customHeight="1">
      <c r="A46" s="919" t="s">
        <v>1122</v>
      </c>
      <c r="B46" s="920"/>
      <c r="C46" s="920"/>
      <c r="D46" s="920"/>
      <c r="E46" s="920"/>
      <c r="F46" s="920"/>
      <c r="G46" s="920"/>
      <c r="H46" s="920"/>
      <c r="I46" s="920"/>
      <c r="J46" s="920"/>
      <c r="K46" s="920"/>
      <c r="M46" s="349"/>
      <c r="N46" s="349"/>
      <c r="O46" s="349"/>
      <c r="P46" s="349"/>
    </row>
    <row r="47" spans="1:11" s="34" customFormat="1" ht="11.25">
      <c r="A47" s="909" t="s">
        <v>1160</v>
      </c>
      <c r="B47" s="909"/>
      <c r="C47" s="909"/>
      <c r="D47" s="909"/>
      <c r="E47" s="909"/>
      <c r="F47" s="909"/>
      <c r="G47" s="909"/>
      <c r="H47" s="398"/>
      <c r="I47" s="398"/>
      <c r="J47" s="398"/>
      <c r="K47" s="398"/>
    </row>
    <row r="48" spans="1:256" s="34" customFormat="1" ht="11.25">
      <c r="A48" s="203" t="s">
        <v>1124</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c r="EO48" s="203"/>
      <c r="EP48" s="203"/>
      <c r="EQ48" s="203"/>
      <c r="ER48" s="203"/>
      <c r="ES48" s="203"/>
      <c r="ET48" s="203"/>
      <c r="EU48" s="203"/>
      <c r="EV48" s="203"/>
      <c r="EW48" s="203"/>
      <c r="EX48" s="203"/>
      <c r="EY48" s="203"/>
      <c r="EZ48" s="203"/>
      <c r="FA48" s="203"/>
      <c r="FB48" s="203"/>
      <c r="FC48" s="203"/>
      <c r="FD48" s="203"/>
      <c r="FE48" s="203"/>
      <c r="FF48" s="203"/>
      <c r="FG48" s="203"/>
      <c r="FH48" s="203"/>
      <c r="FI48" s="203"/>
      <c r="FJ48" s="203"/>
      <c r="FK48" s="203"/>
      <c r="FL48" s="203"/>
      <c r="FM48" s="203"/>
      <c r="FN48" s="203"/>
      <c r="FO48" s="203"/>
      <c r="FP48" s="203"/>
      <c r="FQ48" s="203"/>
      <c r="FR48" s="203"/>
      <c r="FS48" s="203"/>
      <c r="FT48" s="203"/>
      <c r="FU48" s="203"/>
      <c r="FV48" s="203"/>
      <c r="FW48" s="203"/>
      <c r="FX48" s="203"/>
      <c r="FY48" s="203"/>
      <c r="FZ48" s="203"/>
      <c r="GA48" s="203"/>
      <c r="GB48" s="203"/>
      <c r="GC48" s="203"/>
      <c r="GD48" s="203"/>
      <c r="GE48" s="203"/>
      <c r="GF48" s="203"/>
      <c r="GG48" s="203"/>
      <c r="GH48" s="203"/>
      <c r="GI48" s="203"/>
      <c r="GJ48" s="203"/>
      <c r="GK48" s="203"/>
      <c r="GL48" s="203"/>
      <c r="GM48" s="203"/>
      <c r="GN48" s="203"/>
      <c r="GO48" s="203"/>
      <c r="GP48" s="203"/>
      <c r="GQ48" s="203"/>
      <c r="GR48" s="203"/>
      <c r="GS48" s="203"/>
      <c r="GT48" s="203"/>
      <c r="GU48" s="203"/>
      <c r="GV48" s="203"/>
      <c r="GW48" s="203"/>
      <c r="GX48" s="203"/>
      <c r="GY48" s="203"/>
      <c r="GZ48" s="203"/>
      <c r="HA48" s="203"/>
      <c r="HB48" s="203"/>
      <c r="HC48" s="203"/>
      <c r="HD48" s="203"/>
      <c r="HE48" s="203"/>
      <c r="HF48" s="203"/>
      <c r="HG48" s="203"/>
      <c r="HH48" s="203"/>
      <c r="HI48" s="203"/>
      <c r="HJ48" s="203"/>
      <c r="HK48" s="203"/>
      <c r="HL48" s="203"/>
      <c r="HM48" s="203"/>
      <c r="HN48" s="203"/>
      <c r="HO48" s="203"/>
      <c r="HP48" s="203"/>
      <c r="HQ48" s="203"/>
      <c r="HR48" s="203"/>
      <c r="HS48" s="203"/>
      <c r="HT48" s="203"/>
      <c r="HU48" s="203"/>
      <c r="HV48" s="203"/>
      <c r="HW48" s="203"/>
      <c r="HX48" s="203"/>
      <c r="HY48" s="203"/>
      <c r="HZ48" s="203"/>
      <c r="IA48" s="203"/>
      <c r="IB48" s="203"/>
      <c r="IC48" s="203"/>
      <c r="ID48" s="203"/>
      <c r="IE48" s="203"/>
      <c r="IF48" s="203"/>
      <c r="IG48" s="203"/>
      <c r="IH48" s="203"/>
      <c r="II48" s="203"/>
      <c r="IJ48" s="203"/>
      <c r="IK48" s="203"/>
      <c r="IL48" s="203"/>
      <c r="IM48" s="203"/>
      <c r="IN48" s="203"/>
      <c r="IO48" s="203"/>
      <c r="IP48" s="203"/>
      <c r="IQ48" s="203"/>
      <c r="IR48" s="203"/>
      <c r="IS48" s="203"/>
      <c r="IT48" s="203"/>
      <c r="IU48" s="203"/>
      <c r="IV48" s="203"/>
    </row>
    <row r="49" spans="1:11" s="34" customFormat="1" ht="11.25">
      <c r="A49" s="926" t="s">
        <v>263</v>
      </c>
      <c r="B49" s="926"/>
      <c r="C49" s="926"/>
      <c r="D49" s="926"/>
      <c r="E49" s="926"/>
      <c r="F49" s="926"/>
      <c r="G49" s="926"/>
      <c r="H49" s="398"/>
      <c r="I49" s="398"/>
      <c r="J49" s="398"/>
      <c r="K49" s="398"/>
    </row>
    <row r="50" spans="1:11" s="34" customFormat="1" ht="11.25">
      <c r="A50" s="858"/>
      <c r="B50" s="858"/>
      <c r="C50" s="858"/>
      <c r="D50" s="858"/>
      <c r="E50" s="858"/>
      <c r="F50" s="858"/>
      <c r="G50" s="858"/>
      <c r="H50" s="398"/>
      <c r="I50" s="398"/>
      <c r="J50" s="398"/>
      <c r="K50" s="398"/>
    </row>
    <row r="51" s="34" customFormat="1" ht="11.25">
      <c r="A51" s="34" t="s">
        <v>1157</v>
      </c>
    </row>
    <row r="52" s="34" customFormat="1" ht="11.25">
      <c r="A52" s="34" t="s">
        <v>1154</v>
      </c>
    </row>
    <row r="53" s="34" customFormat="1" ht="11.25"/>
    <row r="54" s="34" customFormat="1" ht="11.25">
      <c r="A54" s="33" t="s">
        <v>270</v>
      </c>
    </row>
    <row r="55" s="34" customFormat="1" ht="11.25">
      <c r="A55" s="33" t="s">
        <v>271</v>
      </c>
    </row>
    <row r="56" s="34" customFormat="1" ht="11.25">
      <c r="A56" s="34" t="s">
        <v>272</v>
      </c>
    </row>
    <row r="57" s="34" customFormat="1" ht="11.25">
      <c r="A57" s="34" t="s">
        <v>255</v>
      </c>
    </row>
  </sheetData>
  <sheetProtection/>
  <mergeCells count="8">
    <mergeCell ref="A49:G49"/>
    <mergeCell ref="E3:G3"/>
    <mergeCell ref="A47:G47"/>
    <mergeCell ref="B3:D3"/>
    <mergeCell ref="A44:K44"/>
    <mergeCell ref="A45:K45"/>
    <mergeCell ref="A46:K46"/>
    <mergeCell ref="A20:J20"/>
  </mergeCells>
  <printOptions/>
  <pageMargins left="0.7" right="0.7" top="0.75" bottom="0.75" header="0.3" footer="0.3"/>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
      <selection activeCell="A16" sqref="A16"/>
    </sheetView>
  </sheetViews>
  <sheetFormatPr defaultColWidth="9.00390625" defaultRowHeight="12.75"/>
  <cols>
    <col min="1" max="1" width="22.50390625" style="0" customWidth="1"/>
    <col min="2" max="7" width="11.875" style="0" customWidth="1"/>
  </cols>
  <sheetData>
    <row r="1" spans="1:8" ht="15.75">
      <c r="A1" s="409" t="s">
        <v>1</v>
      </c>
      <c r="B1" s="155"/>
      <c r="C1" s="155"/>
      <c r="D1" s="155"/>
      <c r="E1" s="155"/>
      <c r="F1" s="155"/>
      <c r="G1" s="329"/>
      <c r="H1" s="155"/>
    </row>
    <row r="2" spans="1:8" ht="13.5" thickBot="1">
      <c r="A2" s="174"/>
      <c r="B2" s="175"/>
      <c r="C2" s="175"/>
      <c r="D2" s="175"/>
      <c r="E2" s="155"/>
      <c r="F2" s="155"/>
      <c r="G2" s="155"/>
      <c r="H2" s="155"/>
    </row>
    <row r="3" spans="1:8" ht="39" thickBot="1">
      <c r="A3" s="176"/>
      <c r="B3" s="177" t="s">
        <v>273</v>
      </c>
      <c r="C3" s="177" t="s">
        <v>67</v>
      </c>
      <c r="D3" s="177" t="s">
        <v>68</v>
      </c>
      <c r="E3" s="178" t="s">
        <v>274</v>
      </c>
      <c r="F3" s="219" t="s">
        <v>69</v>
      </c>
      <c r="G3" s="178" t="s">
        <v>70</v>
      </c>
      <c r="H3" s="155"/>
    </row>
    <row r="4" spans="1:8" ht="13.5">
      <c r="A4" s="8" t="s">
        <v>46</v>
      </c>
      <c r="B4" s="212">
        <v>1713124</v>
      </c>
      <c r="C4" s="212">
        <f>'Table 1a'!B8</f>
        <v>127290</v>
      </c>
      <c r="D4" s="213">
        <f aca="true" t="shared" si="0" ref="D4:D9">C4/B4</f>
        <v>0.07430285256642251</v>
      </c>
      <c r="E4" s="212">
        <v>1870366</v>
      </c>
      <c r="F4" s="262">
        <f>'Table 1a'!C8</f>
        <v>124709</v>
      </c>
      <c r="G4" s="304">
        <f>F4/E4</f>
        <v>0.06667625480788252</v>
      </c>
      <c r="H4" s="155"/>
    </row>
    <row r="5" spans="1:8" ht="13.5">
      <c r="A5" s="8" t="s">
        <v>47</v>
      </c>
      <c r="B5" s="212">
        <v>1776095</v>
      </c>
      <c r="C5" s="212">
        <f>'Table 1a'!B9</f>
        <v>143086</v>
      </c>
      <c r="D5" s="213">
        <f t="shared" si="0"/>
        <v>0.08056213209315943</v>
      </c>
      <c r="E5" s="212">
        <v>1819696</v>
      </c>
      <c r="F5" s="262">
        <f>'Table 1a'!C9</f>
        <v>121704</v>
      </c>
      <c r="G5" s="304">
        <f>F5/E5</f>
        <v>0.06688150108589566</v>
      </c>
      <c r="H5" s="155"/>
    </row>
    <row r="6" spans="1:8" ht="13.5">
      <c r="A6" s="8" t="s">
        <v>48</v>
      </c>
      <c r="B6" s="212">
        <v>1825510</v>
      </c>
      <c r="C6" s="212">
        <f>'Table 1a'!B10</f>
        <v>137819</v>
      </c>
      <c r="D6" s="213">
        <f t="shared" si="0"/>
        <v>0.07549616271617246</v>
      </c>
      <c r="E6" s="212">
        <v>1785845</v>
      </c>
      <c r="F6" s="262">
        <f>'Table 1a'!C10</f>
        <v>122416</v>
      </c>
      <c r="G6" s="304">
        <f>F6/E6</f>
        <v>0.06854794229062433</v>
      </c>
      <c r="H6" s="155"/>
    </row>
    <row r="7" spans="1:8" ht="13.5">
      <c r="A7" s="8" t="s">
        <v>49</v>
      </c>
      <c r="B7" s="212">
        <v>1896253</v>
      </c>
      <c r="C7" s="212">
        <f>'Table 1a'!B11</f>
        <v>151289</v>
      </c>
      <c r="D7" s="213">
        <f t="shared" si="0"/>
        <v>0.07978313020467205</v>
      </c>
      <c r="E7" s="212">
        <v>1725905</v>
      </c>
      <c r="F7" s="262">
        <f>'Table 1a'!C11</f>
        <v>117898</v>
      </c>
      <c r="G7" s="304">
        <f>F7/E7</f>
        <v>0.06831082823214488</v>
      </c>
      <c r="H7" s="155"/>
    </row>
    <row r="8" spans="1:8" ht="13.5">
      <c r="A8" s="8" t="s">
        <v>50</v>
      </c>
      <c r="B8" s="212">
        <v>1949565</v>
      </c>
      <c r="C8" s="212">
        <f>'Table 1a'!B12</f>
        <v>152923</v>
      </c>
      <c r="D8" s="213">
        <f t="shared" si="0"/>
        <v>0.07843954933536455</v>
      </c>
      <c r="E8" s="212">
        <v>1689404</v>
      </c>
      <c r="F8" s="262">
        <f>'Table 1a'!C12</f>
        <v>113143</v>
      </c>
      <c r="G8" s="304">
        <f>F8/E8</f>
        <v>0.06697213928699115</v>
      </c>
      <c r="H8" s="155"/>
    </row>
    <row r="9" spans="1:12" ht="14.25" thickBot="1">
      <c r="A9" s="401" t="s">
        <v>51</v>
      </c>
      <c r="B9" s="214">
        <v>1979874</v>
      </c>
      <c r="C9" s="214">
        <f>'Table 1a'!M13</f>
        <v>153479</v>
      </c>
      <c r="D9" s="330">
        <f t="shared" si="0"/>
        <v>0.0775195795287983</v>
      </c>
      <c r="E9" s="399" t="s">
        <v>222</v>
      </c>
      <c r="F9" s="214">
        <f>'Table 1a'!N13</f>
        <v>107051</v>
      </c>
      <c r="G9" s="399" t="s">
        <v>222</v>
      </c>
      <c r="H9" s="155"/>
      <c r="I9" s="400"/>
      <c r="J9" s="155"/>
      <c r="K9" s="155"/>
      <c r="L9" s="155"/>
    </row>
    <row r="11" ht="14.25" customHeight="1">
      <c r="A11" s="69" t="s">
        <v>248</v>
      </c>
    </row>
    <row r="12" spans="1:7" ht="22.5" customHeight="1">
      <c r="A12" s="911" t="s">
        <v>0</v>
      </c>
      <c r="B12" s="912"/>
      <c r="C12" s="912"/>
      <c r="D12" s="912"/>
      <c r="E12" s="912"/>
      <c r="F12" s="912"/>
      <c r="G12" s="912"/>
    </row>
    <row r="13" spans="1:7" ht="12.75">
      <c r="A13" s="404" t="s">
        <v>1143</v>
      </c>
      <c r="B13" s="404"/>
      <c r="C13" s="404"/>
      <c r="D13" s="405"/>
      <c r="E13" s="406"/>
      <c r="F13" s="406"/>
      <c r="G13" s="406"/>
    </row>
    <row r="14" spans="1:7" ht="24.75" customHeight="1">
      <c r="A14" s="904" t="s">
        <v>1148</v>
      </c>
      <c r="B14" s="920"/>
      <c r="C14" s="920"/>
      <c r="D14" s="920"/>
      <c r="E14" s="920"/>
      <c r="F14" s="920"/>
      <c r="G14" s="920"/>
    </row>
    <row r="15" spans="1:7" ht="12.75">
      <c r="A15" s="407" t="s">
        <v>71</v>
      </c>
      <c r="B15" s="406"/>
      <c r="C15" s="406"/>
      <c r="D15" s="408"/>
      <c r="E15" s="406"/>
      <c r="F15" s="406"/>
      <c r="G15" s="406"/>
    </row>
    <row r="17" ht="12.75">
      <c r="A17" s="34" t="s">
        <v>1157</v>
      </c>
    </row>
    <row r="18" ht="12.75">
      <c r="A18" s="34" t="s">
        <v>1154</v>
      </c>
    </row>
    <row r="19" spans="1:2" ht="12.75">
      <c r="A19" s="34"/>
      <c r="B19" s="4"/>
    </row>
    <row r="20" spans="1:2" ht="12.75">
      <c r="A20" s="33" t="s">
        <v>270</v>
      </c>
      <c r="B20" s="4"/>
    </row>
    <row r="21" spans="1:2" ht="12.75">
      <c r="A21" s="33" t="s">
        <v>271</v>
      </c>
      <c r="B21" s="4"/>
    </row>
    <row r="22" spans="1:2" ht="12.75">
      <c r="A22" s="34" t="s">
        <v>272</v>
      </c>
      <c r="B22" s="4"/>
    </row>
    <row r="23" spans="1:2" ht="12.75">
      <c r="A23" s="34" t="s">
        <v>255</v>
      </c>
      <c r="B23" s="4"/>
    </row>
  </sheetData>
  <sheetProtection/>
  <mergeCells count="2">
    <mergeCell ref="A12:G12"/>
    <mergeCell ref="A14:G14"/>
  </mergeCell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R350"/>
  <sheetViews>
    <sheetView zoomScalePageLayoutView="0" workbookViewId="0" topLeftCell="A1">
      <selection activeCell="A3" sqref="A3"/>
    </sheetView>
  </sheetViews>
  <sheetFormatPr defaultColWidth="9.00390625" defaultRowHeight="12.75"/>
  <cols>
    <col min="1" max="1" width="10.125" style="0" customWidth="1"/>
    <col min="2" max="2" width="24.625" style="0" customWidth="1"/>
    <col min="3" max="4" width="9.625" style="0" bestFit="1" customWidth="1"/>
    <col min="5" max="6" width="9.125" style="0" bestFit="1" customWidth="1"/>
    <col min="7" max="7" width="9.625" style="3" bestFit="1" customWidth="1"/>
    <col min="8" max="9" width="9.625" style="0" bestFit="1" customWidth="1"/>
    <col min="10" max="10" width="9.125" style="0" customWidth="1"/>
    <col min="11" max="12" width="9.125" style="0" bestFit="1" customWidth="1"/>
    <col min="13" max="13" width="9.625" style="0" bestFit="1" customWidth="1"/>
    <col min="17" max="17" width="10.875" style="700" hidden="1" customWidth="1"/>
    <col min="18" max="18" width="10.875" style="883" hidden="1" customWidth="1"/>
  </cols>
  <sheetData>
    <row r="1" spans="1:18" ht="15.75">
      <c r="A1" s="415" t="s">
        <v>155</v>
      </c>
      <c r="R1" s="700"/>
    </row>
    <row r="2" spans="1:18" ht="12.75" customHeight="1">
      <c r="A2" s="708" t="s">
        <v>1135</v>
      </c>
      <c r="G2"/>
      <c r="R2" s="700"/>
    </row>
    <row r="3" spans="2:18" ht="13.5" thickBot="1">
      <c r="B3" s="3"/>
      <c r="C3" s="906"/>
      <c r="D3" s="906"/>
      <c r="E3" s="906"/>
      <c r="F3" s="906"/>
      <c r="G3" s="906"/>
      <c r="H3" s="906"/>
      <c r="I3" s="906"/>
      <c r="J3" s="906"/>
      <c r="K3" s="906"/>
      <c r="L3" s="906"/>
      <c r="M3" s="906"/>
      <c r="R3" s="700"/>
    </row>
    <row r="4" spans="1:18" ht="12.75">
      <c r="A4" s="905" t="s">
        <v>1144</v>
      </c>
      <c r="B4" s="905" t="s">
        <v>1145</v>
      </c>
      <c r="C4" s="907" t="s">
        <v>227</v>
      </c>
      <c r="D4" s="899"/>
      <c r="E4" s="899"/>
      <c r="F4" s="899"/>
      <c r="G4" s="928"/>
      <c r="H4" s="907" t="s">
        <v>276</v>
      </c>
      <c r="I4" s="899"/>
      <c r="J4" s="899"/>
      <c r="K4" s="899"/>
      <c r="L4" s="928"/>
      <c r="M4" s="928"/>
      <c r="Q4" s="698" t="s">
        <v>227</v>
      </c>
      <c r="R4" s="698" t="s">
        <v>276</v>
      </c>
    </row>
    <row r="5" spans="1:18" ht="48">
      <c r="A5" s="905" t="s">
        <v>275</v>
      </c>
      <c r="B5" s="905"/>
      <c r="C5" s="703" t="s">
        <v>282</v>
      </c>
      <c r="D5" s="704" t="s">
        <v>283</v>
      </c>
      <c r="E5" s="704" t="s">
        <v>52</v>
      </c>
      <c r="F5" s="704" t="s">
        <v>53</v>
      </c>
      <c r="G5" s="711" t="s">
        <v>54</v>
      </c>
      <c r="H5" s="704" t="s">
        <v>284</v>
      </c>
      <c r="I5" s="704" t="s">
        <v>285</v>
      </c>
      <c r="J5" s="704" t="s">
        <v>281</v>
      </c>
      <c r="K5" s="704" t="s">
        <v>55</v>
      </c>
      <c r="L5" s="704" t="s">
        <v>56</v>
      </c>
      <c r="M5" s="711" t="s">
        <v>57</v>
      </c>
      <c r="Q5" s="699" t="s">
        <v>319</v>
      </c>
      <c r="R5" s="882" t="s">
        <v>319</v>
      </c>
    </row>
    <row r="6" spans="1:18" ht="12.75">
      <c r="A6" s="215" t="s">
        <v>348</v>
      </c>
      <c r="B6" s="217" t="s">
        <v>749</v>
      </c>
      <c r="C6" s="410">
        <v>83</v>
      </c>
      <c r="D6" s="410">
        <v>46</v>
      </c>
      <c r="E6" s="696">
        <v>104</v>
      </c>
      <c r="F6" s="696">
        <v>32</v>
      </c>
      <c r="G6" s="693">
        <v>265</v>
      </c>
      <c r="H6" s="410">
        <v>35</v>
      </c>
      <c r="I6" s="410">
        <v>46</v>
      </c>
      <c r="J6" s="410">
        <v>1</v>
      </c>
      <c r="K6" s="696">
        <v>107</v>
      </c>
      <c r="L6" s="696">
        <v>39</v>
      </c>
      <c r="M6" s="411">
        <v>230</v>
      </c>
      <c r="Q6" s="701">
        <v>0.39766081871345027</v>
      </c>
      <c r="R6" s="884">
        <v>1.2166666666666666</v>
      </c>
    </row>
    <row r="7" spans="1:18" ht="12.75">
      <c r="A7" s="215" t="s">
        <v>349</v>
      </c>
      <c r="B7" s="216" t="s">
        <v>750</v>
      </c>
      <c r="C7" s="410">
        <v>735</v>
      </c>
      <c r="D7" s="410">
        <v>153</v>
      </c>
      <c r="E7" s="709" t="s">
        <v>245</v>
      </c>
      <c r="F7" s="709" t="s">
        <v>245</v>
      </c>
      <c r="G7" s="693">
        <v>983</v>
      </c>
      <c r="H7" s="410">
        <v>824</v>
      </c>
      <c r="I7" s="410">
        <v>79</v>
      </c>
      <c r="J7" s="410">
        <v>53</v>
      </c>
      <c r="K7" s="709" t="s">
        <v>245</v>
      </c>
      <c r="L7" s="709" t="s">
        <v>245</v>
      </c>
      <c r="M7" s="411">
        <v>956</v>
      </c>
      <c r="Q7" s="701" t="s">
        <v>320</v>
      </c>
      <c r="R7" s="884" t="s">
        <v>320</v>
      </c>
    </row>
    <row r="8" spans="1:18" ht="12.75">
      <c r="A8" s="215" t="s">
        <v>350</v>
      </c>
      <c r="B8" s="216" t="s">
        <v>751</v>
      </c>
      <c r="C8" s="410">
        <v>421</v>
      </c>
      <c r="D8" s="410">
        <v>505</v>
      </c>
      <c r="E8" s="709" t="s">
        <v>245</v>
      </c>
      <c r="F8" s="709" t="s">
        <v>245</v>
      </c>
      <c r="G8" s="693">
        <v>965</v>
      </c>
      <c r="H8" s="410">
        <v>440</v>
      </c>
      <c r="I8" s="410">
        <v>505</v>
      </c>
      <c r="J8" s="410">
        <v>30</v>
      </c>
      <c r="K8" s="709" t="s">
        <v>245</v>
      </c>
      <c r="L8" s="709" t="s">
        <v>245</v>
      </c>
      <c r="M8" s="411">
        <v>975</v>
      </c>
      <c r="Q8" s="701" t="s">
        <v>320</v>
      </c>
      <c r="R8" s="884" t="s">
        <v>320</v>
      </c>
    </row>
    <row r="9" spans="1:18" ht="12.75">
      <c r="A9" s="215" t="s">
        <v>351</v>
      </c>
      <c r="B9" s="216" t="s">
        <v>752</v>
      </c>
      <c r="C9" s="410">
        <v>161</v>
      </c>
      <c r="D9" s="410">
        <v>96</v>
      </c>
      <c r="E9" s="696">
        <v>142</v>
      </c>
      <c r="F9" s="696">
        <v>71</v>
      </c>
      <c r="G9" s="693">
        <v>554</v>
      </c>
      <c r="H9" s="410">
        <v>91</v>
      </c>
      <c r="I9" s="410">
        <v>74</v>
      </c>
      <c r="J9" s="410">
        <v>91</v>
      </c>
      <c r="K9" s="696">
        <v>150</v>
      </c>
      <c r="L9" s="696">
        <v>82</v>
      </c>
      <c r="M9" s="411">
        <v>488</v>
      </c>
      <c r="Q9" s="701">
        <v>1.0191387559808613</v>
      </c>
      <c r="R9" s="884">
        <v>0.8467153284671532</v>
      </c>
    </row>
    <row r="10" spans="1:18" ht="12.75">
      <c r="A10" s="215" t="s">
        <v>352</v>
      </c>
      <c r="B10" s="216" t="s">
        <v>753</v>
      </c>
      <c r="C10" s="410">
        <v>172</v>
      </c>
      <c r="D10" s="410">
        <v>127</v>
      </c>
      <c r="E10" s="696">
        <v>663</v>
      </c>
      <c r="F10" s="696">
        <v>0</v>
      </c>
      <c r="G10" s="693">
        <v>962</v>
      </c>
      <c r="H10" s="410">
        <v>126</v>
      </c>
      <c r="I10" s="410">
        <v>110</v>
      </c>
      <c r="J10" s="410">
        <v>6</v>
      </c>
      <c r="K10" s="696">
        <v>626</v>
      </c>
      <c r="L10" s="696">
        <v>0</v>
      </c>
      <c r="M10" s="411">
        <v>868</v>
      </c>
      <c r="Q10" s="701">
        <v>0.7978339350180506</v>
      </c>
      <c r="R10" s="884">
        <v>1.2108317214700193</v>
      </c>
    </row>
    <row r="11" spans="1:18" ht="12.75">
      <c r="A11" s="215" t="s">
        <v>353</v>
      </c>
      <c r="B11" s="216" t="s">
        <v>754</v>
      </c>
      <c r="C11" s="410">
        <v>232</v>
      </c>
      <c r="D11" s="410">
        <v>84</v>
      </c>
      <c r="E11" s="696">
        <v>374</v>
      </c>
      <c r="F11" s="696">
        <v>0</v>
      </c>
      <c r="G11" s="693">
        <v>715</v>
      </c>
      <c r="H11" s="410">
        <v>112</v>
      </c>
      <c r="I11" s="410">
        <v>81</v>
      </c>
      <c r="J11" s="410">
        <v>36</v>
      </c>
      <c r="K11" s="696">
        <v>254</v>
      </c>
      <c r="L11" s="696">
        <v>69</v>
      </c>
      <c r="M11" s="411">
        <v>555</v>
      </c>
      <c r="Q11" s="701">
        <v>1</v>
      </c>
      <c r="R11" s="884">
        <v>0.8567639257294429</v>
      </c>
    </row>
    <row r="12" spans="1:18" ht="12.75">
      <c r="A12" s="215" t="s">
        <v>354</v>
      </c>
      <c r="B12" s="216" t="s">
        <v>755</v>
      </c>
      <c r="C12" s="410">
        <v>673</v>
      </c>
      <c r="D12" s="410">
        <v>345</v>
      </c>
      <c r="E12" s="709" t="s">
        <v>245</v>
      </c>
      <c r="F12" s="709" t="s">
        <v>245</v>
      </c>
      <c r="G12" s="693">
        <v>1057</v>
      </c>
      <c r="H12" s="410">
        <v>545</v>
      </c>
      <c r="I12" s="410">
        <v>365</v>
      </c>
      <c r="J12" s="410">
        <v>193</v>
      </c>
      <c r="K12" s="709" t="s">
        <v>245</v>
      </c>
      <c r="L12" s="709" t="s">
        <v>245</v>
      </c>
      <c r="M12" s="411">
        <v>1103</v>
      </c>
      <c r="Q12" s="701" t="s">
        <v>320</v>
      </c>
      <c r="R12" s="884" t="s">
        <v>320</v>
      </c>
    </row>
    <row r="13" spans="1:18" ht="12.75">
      <c r="A13" s="215" t="s">
        <v>355</v>
      </c>
      <c r="B13" s="216" t="s">
        <v>756</v>
      </c>
      <c r="C13" s="410">
        <v>171</v>
      </c>
      <c r="D13" s="410">
        <v>57</v>
      </c>
      <c r="E13" s="696">
        <v>171</v>
      </c>
      <c r="F13" s="696">
        <v>51</v>
      </c>
      <c r="G13" s="693">
        <v>474</v>
      </c>
      <c r="H13" s="410">
        <v>62</v>
      </c>
      <c r="I13" s="410">
        <v>61</v>
      </c>
      <c r="J13" s="410">
        <v>76</v>
      </c>
      <c r="K13" s="696">
        <v>180</v>
      </c>
      <c r="L13" s="696">
        <v>51</v>
      </c>
      <c r="M13" s="411">
        <v>436</v>
      </c>
      <c r="Q13" s="701">
        <v>0.9098360655737705</v>
      </c>
      <c r="R13" s="884">
        <v>1.105263157894737</v>
      </c>
    </row>
    <row r="14" spans="1:18" ht="12.75">
      <c r="A14" s="215" t="s">
        <v>356</v>
      </c>
      <c r="B14" s="216" t="s">
        <v>757</v>
      </c>
      <c r="C14" s="410">
        <v>150</v>
      </c>
      <c r="D14" s="410">
        <v>229</v>
      </c>
      <c r="E14" s="696">
        <v>1029</v>
      </c>
      <c r="F14" s="696">
        <v>26</v>
      </c>
      <c r="G14" s="693">
        <v>1435</v>
      </c>
      <c r="H14" s="410">
        <v>138</v>
      </c>
      <c r="I14" s="410">
        <v>238</v>
      </c>
      <c r="J14" s="410">
        <v>79</v>
      </c>
      <c r="K14" s="696">
        <v>570</v>
      </c>
      <c r="L14" s="696">
        <v>0</v>
      </c>
      <c r="M14" s="411">
        <v>1025</v>
      </c>
      <c r="Q14" s="701">
        <v>1.0560560560560561</v>
      </c>
      <c r="R14" s="884">
        <v>0.8096590909090909</v>
      </c>
    </row>
    <row r="15" spans="1:18" ht="12.75">
      <c r="A15" s="215" t="s">
        <v>357</v>
      </c>
      <c r="B15" s="216" t="s">
        <v>758</v>
      </c>
      <c r="C15" s="410">
        <v>561</v>
      </c>
      <c r="D15" s="410">
        <v>171</v>
      </c>
      <c r="E15" s="696">
        <v>439</v>
      </c>
      <c r="F15" s="696">
        <v>0</v>
      </c>
      <c r="G15" s="693">
        <v>1179</v>
      </c>
      <c r="H15" s="410">
        <v>276</v>
      </c>
      <c r="I15" s="410">
        <v>172</v>
      </c>
      <c r="J15" s="410">
        <v>42</v>
      </c>
      <c r="K15" s="696">
        <v>297</v>
      </c>
      <c r="L15" s="696">
        <v>0</v>
      </c>
      <c r="M15" s="411">
        <v>787</v>
      </c>
      <c r="Q15" s="701">
        <v>0.9954648526077098</v>
      </c>
      <c r="R15" s="884">
        <v>0.792</v>
      </c>
    </row>
    <row r="16" spans="1:18" ht="12.75">
      <c r="A16" s="215" t="s">
        <v>358</v>
      </c>
      <c r="B16" s="216" t="s">
        <v>759</v>
      </c>
      <c r="C16" s="410">
        <v>434</v>
      </c>
      <c r="D16" s="410">
        <v>402</v>
      </c>
      <c r="E16" s="696">
        <v>1545</v>
      </c>
      <c r="F16" s="696">
        <v>90</v>
      </c>
      <c r="G16" s="693">
        <v>2477</v>
      </c>
      <c r="H16" s="410">
        <v>242</v>
      </c>
      <c r="I16" s="410">
        <v>286</v>
      </c>
      <c r="J16" s="410">
        <v>25</v>
      </c>
      <c r="K16" s="696">
        <v>1407</v>
      </c>
      <c r="L16" s="696">
        <v>81</v>
      </c>
      <c r="M16" s="411">
        <v>2041</v>
      </c>
      <c r="Q16" s="701">
        <v>1.0030674846625767</v>
      </c>
      <c r="R16" s="884">
        <v>0.96875</v>
      </c>
    </row>
    <row r="17" spans="1:18" ht="12.75">
      <c r="A17" s="215" t="s">
        <v>359</v>
      </c>
      <c r="B17" s="216" t="s">
        <v>760</v>
      </c>
      <c r="C17" s="410">
        <v>33</v>
      </c>
      <c r="D17" s="410">
        <v>87</v>
      </c>
      <c r="E17" s="696">
        <v>227</v>
      </c>
      <c r="F17" s="696">
        <v>8</v>
      </c>
      <c r="G17" s="693">
        <v>355</v>
      </c>
      <c r="H17" s="410">
        <v>33</v>
      </c>
      <c r="I17" s="410">
        <v>63</v>
      </c>
      <c r="J17" s="410">
        <v>0</v>
      </c>
      <c r="K17" s="696">
        <v>234</v>
      </c>
      <c r="L17" s="696">
        <v>12</v>
      </c>
      <c r="M17" s="411">
        <v>342</v>
      </c>
      <c r="Q17" s="701">
        <v>0.9832635983263598</v>
      </c>
      <c r="R17" s="884">
        <v>1.0040816326530613</v>
      </c>
    </row>
    <row r="18" spans="1:18" ht="12.75">
      <c r="A18" s="215" t="s">
        <v>360</v>
      </c>
      <c r="B18" s="216" t="s">
        <v>761</v>
      </c>
      <c r="C18" s="410">
        <v>360</v>
      </c>
      <c r="D18" s="410">
        <v>328</v>
      </c>
      <c r="E18" s="696">
        <v>612</v>
      </c>
      <c r="F18" s="696">
        <v>0</v>
      </c>
      <c r="G18" s="693">
        <v>1310</v>
      </c>
      <c r="H18" s="410">
        <v>317</v>
      </c>
      <c r="I18" s="410">
        <v>359</v>
      </c>
      <c r="J18" s="410">
        <v>57</v>
      </c>
      <c r="K18" s="696">
        <v>690</v>
      </c>
      <c r="L18" s="696">
        <v>0</v>
      </c>
      <c r="M18" s="411">
        <v>1423</v>
      </c>
      <c r="Q18" s="701">
        <v>1.0831858407079646</v>
      </c>
      <c r="R18" s="884">
        <v>1.2</v>
      </c>
    </row>
    <row r="19" spans="1:18" ht="12.75">
      <c r="A19" s="215" t="s">
        <v>361</v>
      </c>
      <c r="B19" s="216" t="s">
        <v>762</v>
      </c>
      <c r="C19" s="410">
        <v>843</v>
      </c>
      <c r="D19" s="410">
        <v>346</v>
      </c>
      <c r="E19" s="709" t="s">
        <v>245</v>
      </c>
      <c r="F19" s="709" t="s">
        <v>245</v>
      </c>
      <c r="G19" s="693">
        <v>1206</v>
      </c>
      <c r="H19" s="410">
        <v>415</v>
      </c>
      <c r="I19" s="410">
        <v>429</v>
      </c>
      <c r="J19" s="410">
        <v>188</v>
      </c>
      <c r="K19" s="709" t="s">
        <v>245</v>
      </c>
      <c r="L19" s="709" t="s">
        <v>245</v>
      </c>
      <c r="M19" s="411">
        <v>1033</v>
      </c>
      <c r="Q19" s="701" t="s">
        <v>320</v>
      </c>
      <c r="R19" s="884" t="s">
        <v>320</v>
      </c>
    </row>
    <row r="20" spans="1:18" ht="12.75">
      <c r="A20" s="215" t="s">
        <v>362</v>
      </c>
      <c r="B20" s="216" t="s">
        <v>763</v>
      </c>
      <c r="C20" s="410">
        <v>116</v>
      </c>
      <c r="D20" s="410">
        <v>169</v>
      </c>
      <c r="E20" s="696">
        <v>348</v>
      </c>
      <c r="F20" s="696">
        <v>195</v>
      </c>
      <c r="G20" s="693">
        <v>828</v>
      </c>
      <c r="H20" s="410">
        <v>74</v>
      </c>
      <c r="I20" s="410">
        <v>172</v>
      </c>
      <c r="J20" s="410">
        <v>2</v>
      </c>
      <c r="K20" s="696">
        <v>363</v>
      </c>
      <c r="L20" s="696">
        <v>217</v>
      </c>
      <c r="M20" s="411">
        <v>828</v>
      </c>
      <c r="Q20" s="701">
        <v>0.9576719576719577</v>
      </c>
      <c r="R20" s="884">
        <v>0.7956104252400549</v>
      </c>
    </row>
    <row r="21" spans="1:18" ht="12.75" customHeight="1">
      <c r="A21" s="215" t="s">
        <v>363</v>
      </c>
      <c r="B21" s="216" t="s">
        <v>764</v>
      </c>
      <c r="C21" s="410">
        <v>709</v>
      </c>
      <c r="D21" s="410">
        <v>538</v>
      </c>
      <c r="E21" s="709" t="s">
        <v>245</v>
      </c>
      <c r="F21" s="709" t="s">
        <v>245</v>
      </c>
      <c r="G21" s="693">
        <v>1248</v>
      </c>
      <c r="H21" s="410">
        <v>402</v>
      </c>
      <c r="I21" s="410">
        <v>524</v>
      </c>
      <c r="J21" s="410">
        <v>112</v>
      </c>
      <c r="K21" s="709" t="s">
        <v>245</v>
      </c>
      <c r="L21" s="709" t="s">
        <v>245</v>
      </c>
      <c r="M21" s="411">
        <v>1055</v>
      </c>
      <c r="Q21" s="701" t="s">
        <v>320</v>
      </c>
      <c r="R21" s="884" t="s">
        <v>320</v>
      </c>
    </row>
    <row r="22" spans="1:18" ht="12.75">
      <c r="A22" s="215" t="s">
        <v>364</v>
      </c>
      <c r="B22" s="216" t="s">
        <v>765</v>
      </c>
      <c r="C22" s="410">
        <v>773</v>
      </c>
      <c r="D22" s="410">
        <v>357</v>
      </c>
      <c r="E22" s="709" t="s">
        <v>245</v>
      </c>
      <c r="F22" s="709" t="s">
        <v>245</v>
      </c>
      <c r="G22" s="693">
        <v>1154</v>
      </c>
      <c r="H22" s="410">
        <v>489</v>
      </c>
      <c r="I22" s="410">
        <v>411</v>
      </c>
      <c r="J22" s="410">
        <v>184</v>
      </c>
      <c r="K22" s="709" t="s">
        <v>245</v>
      </c>
      <c r="L22" s="709" t="s">
        <v>245</v>
      </c>
      <c r="M22" s="411">
        <v>1084</v>
      </c>
      <c r="Q22" s="701" t="s">
        <v>320</v>
      </c>
      <c r="R22" s="884" t="s">
        <v>320</v>
      </c>
    </row>
    <row r="23" spans="1:18" ht="12.75">
      <c r="A23" s="215" t="s">
        <v>365</v>
      </c>
      <c r="B23" s="216" t="s">
        <v>766</v>
      </c>
      <c r="C23" s="410">
        <v>759</v>
      </c>
      <c r="D23" s="410">
        <v>175</v>
      </c>
      <c r="E23" s="696">
        <v>1</v>
      </c>
      <c r="F23" s="696">
        <v>0</v>
      </c>
      <c r="G23" s="693">
        <v>951</v>
      </c>
      <c r="H23" s="410">
        <v>667</v>
      </c>
      <c r="I23" s="410">
        <v>170</v>
      </c>
      <c r="J23" s="410">
        <v>223</v>
      </c>
      <c r="K23" s="696">
        <v>1</v>
      </c>
      <c r="L23" s="696">
        <v>0</v>
      </c>
      <c r="M23" s="411">
        <v>1061</v>
      </c>
      <c r="Q23" s="701" t="s">
        <v>252</v>
      </c>
      <c r="R23" s="884" t="s">
        <v>252</v>
      </c>
    </row>
    <row r="24" spans="1:18" ht="12.75">
      <c r="A24" s="215" t="s">
        <v>366</v>
      </c>
      <c r="B24" s="216" t="s">
        <v>767</v>
      </c>
      <c r="C24" s="410">
        <v>2114</v>
      </c>
      <c r="D24" s="410">
        <v>3501</v>
      </c>
      <c r="E24" s="696">
        <v>0</v>
      </c>
      <c r="F24" s="696">
        <v>0</v>
      </c>
      <c r="G24" s="693">
        <v>5630</v>
      </c>
      <c r="H24" s="410">
        <v>2071</v>
      </c>
      <c r="I24" s="410">
        <v>3411</v>
      </c>
      <c r="J24" s="410">
        <v>160</v>
      </c>
      <c r="K24" s="696">
        <v>4195</v>
      </c>
      <c r="L24" s="696">
        <v>0</v>
      </c>
      <c r="M24" s="411">
        <v>9852</v>
      </c>
      <c r="Q24" s="701">
        <v>0</v>
      </c>
      <c r="R24" s="884">
        <v>0.7698660304643054</v>
      </c>
    </row>
    <row r="25" spans="1:18" ht="12.75">
      <c r="A25" s="215" t="s">
        <v>367</v>
      </c>
      <c r="B25" s="216" t="s">
        <v>768</v>
      </c>
      <c r="C25" s="410">
        <v>183</v>
      </c>
      <c r="D25" s="410">
        <v>102</v>
      </c>
      <c r="E25" s="709" t="s">
        <v>245</v>
      </c>
      <c r="F25" s="709" t="s">
        <v>245</v>
      </c>
      <c r="G25" s="693">
        <v>285</v>
      </c>
      <c r="H25" s="410">
        <v>168</v>
      </c>
      <c r="I25" s="410">
        <v>120</v>
      </c>
      <c r="J25" s="410">
        <v>29</v>
      </c>
      <c r="K25" s="696">
        <v>1</v>
      </c>
      <c r="L25" s="696">
        <v>0</v>
      </c>
      <c r="M25" s="411">
        <v>318</v>
      </c>
      <c r="Q25" s="701" t="s">
        <v>320</v>
      </c>
      <c r="R25" s="884" t="s">
        <v>320</v>
      </c>
    </row>
    <row r="26" spans="1:18" ht="12.75">
      <c r="A26" s="215" t="s">
        <v>368</v>
      </c>
      <c r="B26" s="216" t="s">
        <v>769</v>
      </c>
      <c r="C26" s="410">
        <v>935</v>
      </c>
      <c r="D26" s="410">
        <v>457</v>
      </c>
      <c r="E26" s="709" t="s">
        <v>245</v>
      </c>
      <c r="F26" s="709" t="s">
        <v>245</v>
      </c>
      <c r="G26" s="693">
        <v>1419</v>
      </c>
      <c r="H26" s="410">
        <v>839</v>
      </c>
      <c r="I26" s="410">
        <v>554</v>
      </c>
      <c r="J26" s="410">
        <v>252</v>
      </c>
      <c r="K26" s="709" t="s">
        <v>245</v>
      </c>
      <c r="L26" s="709" t="s">
        <v>245</v>
      </c>
      <c r="M26" s="411">
        <v>1655</v>
      </c>
      <c r="Q26" s="701" t="s">
        <v>320</v>
      </c>
      <c r="R26" s="884" t="s">
        <v>320</v>
      </c>
    </row>
    <row r="27" spans="1:18" ht="12.75">
      <c r="A27" s="215" t="s">
        <v>369</v>
      </c>
      <c r="B27" s="216" t="s">
        <v>770</v>
      </c>
      <c r="C27" s="410">
        <v>138</v>
      </c>
      <c r="D27" s="410">
        <v>145</v>
      </c>
      <c r="E27" s="696">
        <v>411</v>
      </c>
      <c r="F27" s="696">
        <v>124</v>
      </c>
      <c r="G27" s="693">
        <v>827</v>
      </c>
      <c r="H27" s="410">
        <v>127</v>
      </c>
      <c r="I27" s="410">
        <v>135</v>
      </c>
      <c r="J27" s="410">
        <v>47</v>
      </c>
      <c r="K27" s="696">
        <v>373</v>
      </c>
      <c r="L27" s="696">
        <v>152</v>
      </c>
      <c r="M27" s="411">
        <v>848</v>
      </c>
      <c r="Q27" s="701">
        <v>0.8629032258064516</v>
      </c>
      <c r="R27" s="884">
        <v>0.8320126782884311</v>
      </c>
    </row>
    <row r="28" spans="1:18" ht="12.75">
      <c r="A28" s="215" t="s">
        <v>370</v>
      </c>
      <c r="B28" s="216" t="s">
        <v>771</v>
      </c>
      <c r="C28" s="410">
        <v>121</v>
      </c>
      <c r="D28" s="410">
        <v>48</v>
      </c>
      <c r="E28" s="696">
        <v>273</v>
      </c>
      <c r="F28" s="696">
        <v>216</v>
      </c>
      <c r="G28" s="693">
        <v>658</v>
      </c>
      <c r="H28" s="410">
        <v>95</v>
      </c>
      <c r="I28" s="410">
        <v>31</v>
      </c>
      <c r="J28" s="410">
        <v>0</v>
      </c>
      <c r="K28" s="696">
        <v>283</v>
      </c>
      <c r="L28" s="696">
        <v>185</v>
      </c>
      <c r="M28" s="411">
        <v>594</v>
      </c>
      <c r="Q28" s="701">
        <v>0.9296577946768061</v>
      </c>
      <c r="R28" s="884">
        <v>0.9140625</v>
      </c>
    </row>
    <row r="29" spans="1:18" ht="12.75">
      <c r="A29" s="215" t="s">
        <v>371</v>
      </c>
      <c r="B29" s="216" t="s">
        <v>772</v>
      </c>
      <c r="C29" s="410">
        <v>2048</v>
      </c>
      <c r="D29" s="410">
        <v>1110</v>
      </c>
      <c r="E29" s="696">
        <v>1</v>
      </c>
      <c r="F29" s="696">
        <v>0</v>
      </c>
      <c r="G29" s="693">
        <v>3235</v>
      </c>
      <c r="H29" s="410">
        <v>1511</v>
      </c>
      <c r="I29" s="410">
        <v>1011</v>
      </c>
      <c r="J29" s="410">
        <v>125</v>
      </c>
      <c r="K29" s="709" t="s">
        <v>245</v>
      </c>
      <c r="L29" s="709" t="s">
        <v>245</v>
      </c>
      <c r="M29" s="411">
        <v>2648</v>
      </c>
      <c r="Q29" s="884" t="s">
        <v>320</v>
      </c>
      <c r="R29" s="884" t="s">
        <v>320</v>
      </c>
    </row>
    <row r="30" spans="1:18" ht="12.75">
      <c r="A30" s="215" t="s">
        <v>372</v>
      </c>
      <c r="B30" s="216" t="s">
        <v>773</v>
      </c>
      <c r="C30" s="410">
        <v>353</v>
      </c>
      <c r="D30" s="410">
        <v>315</v>
      </c>
      <c r="E30" s="709" t="s">
        <v>245</v>
      </c>
      <c r="F30" s="709" t="s">
        <v>245</v>
      </c>
      <c r="G30" s="693">
        <v>669</v>
      </c>
      <c r="H30" s="410">
        <v>250</v>
      </c>
      <c r="I30" s="410">
        <v>262</v>
      </c>
      <c r="J30" s="410">
        <v>1</v>
      </c>
      <c r="K30" s="709" t="s">
        <v>245</v>
      </c>
      <c r="L30" s="709" t="s">
        <v>245</v>
      </c>
      <c r="M30" s="411">
        <v>513</v>
      </c>
      <c r="Q30" s="701" t="s">
        <v>320</v>
      </c>
      <c r="R30" s="884" t="s">
        <v>320</v>
      </c>
    </row>
    <row r="31" spans="1:18" ht="12.75">
      <c r="A31" s="215" t="s">
        <v>373</v>
      </c>
      <c r="B31" s="216" t="s">
        <v>774</v>
      </c>
      <c r="C31" s="410">
        <v>100</v>
      </c>
      <c r="D31" s="410">
        <v>546</v>
      </c>
      <c r="E31" s="696">
        <v>213</v>
      </c>
      <c r="F31" s="696">
        <v>125</v>
      </c>
      <c r="G31" s="693">
        <v>997</v>
      </c>
      <c r="H31" s="410">
        <v>83</v>
      </c>
      <c r="I31" s="410">
        <v>424</v>
      </c>
      <c r="J31" s="410">
        <v>18</v>
      </c>
      <c r="K31" s="696">
        <v>259</v>
      </c>
      <c r="L31" s="696">
        <v>107</v>
      </c>
      <c r="M31" s="411">
        <v>891</v>
      </c>
      <c r="Q31" s="701">
        <v>0.7915690866510539</v>
      </c>
      <c r="R31" s="884">
        <v>1.1192660550458715</v>
      </c>
    </row>
    <row r="32" spans="1:18" ht="12.75">
      <c r="A32" s="215" t="s">
        <v>374</v>
      </c>
      <c r="B32" s="216" t="s">
        <v>775</v>
      </c>
      <c r="C32" s="410">
        <v>447</v>
      </c>
      <c r="D32" s="410">
        <v>135</v>
      </c>
      <c r="E32" s="709">
        <v>0</v>
      </c>
      <c r="F32" s="709" t="s">
        <v>245</v>
      </c>
      <c r="G32" s="693">
        <v>585</v>
      </c>
      <c r="H32" s="410">
        <v>374</v>
      </c>
      <c r="I32" s="410">
        <v>156</v>
      </c>
      <c r="J32" s="410">
        <v>107</v>
      </c>
      <c r="K32" s="709">
        <v>0</v>
      </c>
      <c r="L32" s="709" t="s">
        <v>245</v>
      </c>
      <c r="M32" s="411">
        <v>637</v>
      </c>
      <c r="Q32" s="884" t="s">
        <v>252</v>
      </c>
      <c r="R32" s="884" t="s">
        <v>252</v>
      </c>
    </row>
    <row r="33" spans="1:18" ht="12.75">
      <c r="A33" s="215" t="s">
        <v>375</v>
      </c>
      <c r="B33" s="216" t="s">
        <v>776</v>
      </c>
      <c r="C33" s="410">
        <v>3164</v>
      </c>
      <c r="D33" s="410">
        <v>1330</v>
      </c>
      <c r="E33" s="696">
        <v>41</v>
      </c>
      <c r="F33" s="696">
        <v>0</v>
      </c>
      <c r="G33" s="693">
        <v>4540</v>
      </c>
      <c r="H33" s="410">
        <v>2876</v>
      </c>
      <c r="I33" s="410">
        <v>1212</v>
      </c>
      <c r="J33" s="410">
        <v>373</v>
      </c>
      <c r="K33" s="696">
        <v>47</v>
      </c>
      <c r="L33" s="696">
        <v>0</v>
      </c>
      <c r="M33" s="411">
        <v>4515</v>
      </c>
      <c r="Q33" s="701">
        <v>0.8723404255319149</v>
      </c>
      <c r="R33" s="884">
        <v>0.94</v>
      </c>
    </row>
    <row r="34" spans="1:18" ht="12.75">
      <c r="A34" s="215" t="s">
        <v>376</v>
      </c>
      <c r="B34" s="216" t="s">
        <v>777</v>
      </c>
      <c r="C34" s="410">
        <v>558</v>
      </c>
      <c r="D34" s="410">
        <v>232</v>
      </c>
      <c r="E34" s="709">
        <v>0</v>
      </c>
      <c r="F34" s="709" t="s">
        <v>245</v>
      </c>
      <c r="G34" s="693">
        <v>794</v>
      </c>
      <c r="H34" s="410">
        <v>516</v>
      </c>
      <c r="I34" s="410">
        <v>233</v>
      </c>
      <c r="J34" s="410">
        <v>44</v>
      </c>
      <c r="K34" s="709">
        <v>0</v>
      </c>
      <c r="L34" s="709" t="s">
        <v>245</v>
      </c>
      <c r="M34" s="411">
        <v>793</v>
      </c>
      <c r="Q34" s="884" t="s">
        <v>252</v>
      </c>
      <c r="R34" s="884" t="s">
        <v>252</v>
      </c>
    </row>
    <row r="35" spans="1:18" ht="12.75">
      <c r="A35" s="215" t="s">
        <v>377</v>
      </c>
      <c r="B35" s="216" t="s">
        <v>778</v>
      </c>
      <c r="C35" s="410">
        <v>465</v>
      </c>
      <c r="D35" s="410">
        <v>209</v>
      </c>
      <c r="E35" s="709">
        <v>0</v>
      </c>
      <c r="F35" s="709" t="s">
        <v>245</v>
      </c>
      <c r="G35" s="693">
        <v>678</v>
      </c>
      <c r="H35" s="410">
        <v>547</v>
      </c>
      <c r="I35" s="410">
        <v>211</v>
      </c>
      <c r="J35" s="410">
        <v>35</v>
      </c>
      <c r="K35" s="709">
        <v>0</v>
      </c>
      <c r="L35" s="709" t="s">
        <v>245</v>
      </c>
      <c r="M35" s="411">
        <v>793</v>
      </c>
      <c r="Q35" s="884" t="s">
        <v>252</v>
      </c>
      <c r="R35" s="884" t="s">
        <v>252</v>
      </c>
    </row>
    <row r="36" spans="1:18" ht="12.75">
      <c r="A36" s="215" t="s">
        <v>378</v>
      </c>
      <c r="B36" s="216" t="s">
        <v>779</v>
      </c>
      <c r="C36" s="410">
        <v>524</v>
      </c>
      <c r="D36" s="410">
        <v>491</v>
      </c>
      <c r="E36" s="696">
        <v>322</v>
      </c>
      <c r="F36" s="696">
        <v>0</v>
      </c>
      <c r="G36" s="693">
        <v>1368</v>
      </c>
      <c r="H36" s="410">
        <v>612</v>
      </c>
      <c r="I36" s="410">
        <v>521</v>
      </c>
      <c r="J36" s="410">
        <v>88</v>
      </c>
      <c r="K36" s="696">
        <v>256</v>
      </c>
      <c r="L36" s="696">
        <v>0</v>
      </c>
      <c r="M36" s="411">
        <v>1477</v>
      </c>
      <c r="Q36" s="701">
        <v>1.0031152647975077</v>
      </c>
      <c r="R36" s="884">
        <v>0.39384615384615385</v>
      </c>
    </row>
    <row r="37" spans="1:18" ht="12.75">
      <c r="A37" s="215" t="s">
        <v>379</v>
      </c>
      <c r="B37" s="216" t="s">
        <v>780</v>
      </c>
      <c r="C37" s="410">
        <v>56</v>
      </c>
      <c r="D37" s="410">
        <v>70</v>
      </c>
      <c r="E37" s="696">
        <v>129</v>
      </c>
      <c r="F37" s="696">
        <v>45</v>
      </c>
      <c r="G37" s="693">
        <v>300</v>
      </c>
      <c r="H37" s="410">
        <v>46</v>
      </c>
      <c r="I37" s="410">
        <v>73</v>
      </c>
      <c r="J37" s="410">
        <v>3</v>
      </c>
      <c r="K37" s="696">
        <v>107</v>
      </c>
      <c r="L37" s="696">
        <v>57</v>
      </c>
      <c r="M37" s="411">
        <v>286</v>
      </c>
      <c r="Q37" s="701">
        <v>0.7767857142857143</v>
      </c>
      <c r="R37" s="884" t="s">
        <v>64</v>
      </c>
    </row>
    <row r="38" spans="1:18" ht="12.75">
      <c r="A38" s="215" t="s">
        <v>380</v>
      </c>
      <c r="B38" s="216" t="s">
        <v>781</v>
      </c>
      <c r="C38" s="410">
        <v>216</v>
      </c>
      <c r="D38" s="410">
        <v>799</v>
      </c>
      <c r="E38" s="696">
        <v>324</v>
      </c>
      <c r="F38" s="696">
        <v>60</v>
      </c>
      <c r="G38" s="693">
        <v>1405</v>
      </c>
      <c r="H38" s="410">
        <v>102</v>
      </c>
      <c r="I38" s="410">
        <v>866</v>
      </c>
      <c r="J38" s="410">
        <v>56</v>
      </c>
      <c r="K38" s="696">
        <v>383</v>
      </c>
      <c r="L38" s="696">
        <v>50</v>
      </c>
      <c r="M38" s="411">
        <v>1457</v>
      </c>
      <c r="Q38" s="701">
        <v>0.7032967032967034</v>
      </c>
      <c r="R38" s="884">
        <v>0.9392624728850325</v>
      </c>
    </row>
    <row r="39" spans="1:18" ht="12.75">
      <c r="A39" s="215" t="s">
        <v>702</v>
      </c>
      <c r="B39" s="216" t="s">
        <v>782</v>
      </c>
      <c r="C39" s="410">
        <v>682</v>
      </c>
      <c r="D39" s="410">
        <v>2023</v>
      </c>
      <c r="E39" s="696">
        <v>1810</v>
      </c>
      <c r="F39" s="696">
        <v>103</v>
      </c>
      <c r="G39" s="693">
        <v>4661</v>
      </c>
      <c r="H39" s="410">
        <v>443</v>
      </c>
      <c r="I39" s="410">
        <v>1932</v>
      </c>
      <c r="J39" s="410">
        <v>101</v>
      </c>
      <c r="K39" s="696">
        <v>1528</v>
      </c>
      <c r="L39" s="696">
        <v>95</v>
      </c>
      <c r="M39" s="411">
        <v>4117</v>
      </c>
      <c r="Q39" s="701">
        <v>0.9958355023425299</v>
      </c>
      <c r="R39" s="884">
        <v>1.0080745341614907</v>
      </c>
    </row>
    <row r="40" spans="1:18" ht="12.75">
      <c r="A40" s="215" t="s">
        <v>381</v>
      </c>
      <c r="B40" s="216" t="s">
        <v>783</v>
      </c>
      <c r="C40" s="410">
        <v>232</v>
      </c>
      <c r="D40" s="410">
        <v>120</v>
      </c>
      <c r="E40" s="709" t="s">
        <v>245</v>
      </c>
      <c r="F40" s="709" t="s">
        <v>245</v>
      </c>
      <c r="G40" s="693">
        <v>370</v>
      </c>
      <c r="H40" s="410">
        <v>103</v>
      </c>
      <c r="I40" s="410">
        <v>152</v>
      </c>
      <c r="J40" s="410">
        <v>119</v>
      </c>
      <c r="K40" s="709" t="s">
        <v>245</v>
      </c>
      <c r="L40" s="709" t="s">
        <v>245</v>
      </c>
      <c r="M40" s="411">
        <v>374</v>
      </c>
      <c r="Q40" s="701" t="s">
        <v>320</v>
      </c>
      <c r="R40" s="884" t="s">
        <v>320</v>
      </c>
    </row>
    <row r="41" spans="1:18" ht="12.75">
      <c r="A41" s="215" t="s">
        <v>382</v>
      </c>
      <c r="B41" s="216" t="s">
        <v>784</v>
      </c>
      <c r="C41" s="410">
        <v>759</v>
      </c>
      <c r="D41" s="410">
        <v>486</v>
      </c>
      <c r="E41" s="709">
        <v>0</v>
      </c>
      <c r="F41" s="709" t="s">
        <v>245</v>
      </c>
      <c r="G41" s="693">
        <v>1319</v>
      </c>
      <c r="H41" s="410">
        <v>292</v>
      </c>
      <c r="I41" s="410">
        <v>564</v>
      </c>
      <c r="J41" s="410">
        <v>447</v>
      </c>
      <c r="K41" s="709">
        <v>0</v>
      </c>
      <c r="L41" s="709" t="s">
        <v>245</v>
      </c>
      <c r="M41" s="411">
        <v>1303</v>
      </c>
      <c r="Q41" s="884" t="s">
        <v>252</v>
      </c>
      <c r="R41" s="884" t="s">
        <v>252</v>
      </c>
    </row>
    <row r="42" spans="1:18" ht="12.75">
      <c r="A42" s="215" t="s">
        <v>383</v>
      </c>
      <c r="B42" s="216" t="s">
        <v>785</v>
      </c>
      <c r="C42" s="410">
        <v>296</v>
      </c>
      <c r="D42" s="410">
        <v>135</v>
      </c>
      <c r="E42" s="709" t="s">
        <v>245</v>
      </c>
      <c r="F42" s="709" t="s">
        <v>245</v>
      </c>
      <c r="G42" s="693">
        <v>437</v>
      </c>
      <c r="H42" s="410">
        <v>228</v>
      </c>
      <c r="I42" s="410">
        <v>137</v>
      </c>
      <c r="J42" s="410">
        <v>33</v>
      </c>
      <c r="K42" s="709" t="s">
        <v>245</v>
      </c>
      <c r="L42" s="709" t="s">
        <v>245</v>
      </c>
      <c r="M42" s="411">
        <v>398</v>
      </c>
      <c r="Q42" s="701" t="s">
        <v>320</v>
      </c>
      <c r="R42" s="884" t="s">
        <v>320</v>
      </c>
    </row>
    <row r="43" spans="1:18" ht="12.75">
      <c r="A43" s="215" t="s">
        <v>384</v>
      </c>
      <c r="B43" s="216" t="s">
        <v>786</v>
      </c>
      <c r="C43" s="410">
        <v>262</v>
      </c>
      <c r="D43" s="410">
        <v>123</v>
      </c>
      <c r="E43" s="696">
        <v>17</v>
      </c>
      <c r="F43" s="696">
        <v>0</v>
      </c>
      <c r="G43" s="693">
        <v>403</v>
      </c>
      <c r="H43" s="410">
        <v>148</v>
      </c>
      <c r="I43" s="410">
        <v>142</v>
      </c>
      <c r="J43" s="410">
        <v>18</v>
      </c>
      <c r="K43" s="696">
        <v>15</v>
      </c>
      <c r="L43" s="696">
        <v>0</v>
      </c>
      <c r="M43" s="411">
        <v>323</v>
      </c>
      <c r="Q43" s="701" t="s">
        <v>252</v>
      </c>
      <c r="R43" s="884" t="s">
        <v>252</v>
      </c>
    </row>
    <row r="44" spans="1:18" ht="12.75">
      <c r="A44" s="215" t="s">
        <v>385</v>
      </c>
      <c r="B44" s="216" t="s">
        <v>787</v>
      </c>
      <c r="C44" s="410">
        <v>155</v>
      </c>
      <c r="D44" s="410">
        <v>94</v>
      </c>
      <c r="E44" s="696">
        <v>284</v>
      </c>
      <c r="F44" s="696">
        <v>135</v>
      </c>
      <c r="G44" s="693">
        <v>678</v>
      </c>
      <c r="H44" s="410">
        <v>123</v>
      </c>
      <c r="I44" s="410">
        <v>85</v>
      </c>
      <c r="J44" s="410">
        <v>2</v>
      </c>
      <c r="K44" s="696">
        <v>201</v>
      </c>
      <c r="L44" s="696">
        <v>132</v>
      </c>
      <c r="M44" s="411">
        <v>543</v>
      </c>
      <c r="Q44" s="701">
        <v>0.7199312714776632</v>
      </c>
      <c r="R44" s="884">
        <v>0.5615514333895447</v>
      </c>
    </row>
    <row r="45" spans="1:18" ht="12.75">
      <c r="A45" s="215" t="s">
        <v>386</v>
      </c>
      <c r="B45" s="216" t="s">
        <v>788</v>
      </c>
      <c r="C45" s="410">
        <v>488</v>
      </c>
      <c r="D45" s="410">
        <v>490</v>
      </c>
      <c r="E45" s="709" t="s">
        <v>245</v>
      </c>
      <c r="F45" s="709" t="s">
        <v>245</v>
      </c>
      <c r="G45" s="693">
        <v>981</v>
      </c>
      <c r="H45" s="410">
        <v>473</v>
      </c>
      <c r="I45" s="410">
        <v>466</v>
      </c>
      <c r="J45" s="410">
        <v>50</v>
      </c>
      <c r="K45" s="709" t="s">
        <v>245</v>
      </c>
      <c r="L45" s="709" t="s">
        <v>245</v>
      </c>
      <c r="M45" s="411">
        <v>989</v>
      </c>
      <c r="Q45" s="701" t="s">
        <v>320</v>
      </c>
      <c r="R45" s="884" t="s">
        <v>320</v>
      </c>
    </row>
    <row r="46" spans="1:18" ht="12.75">
      <c r="A46" s="215" t="s">
        <v>387</v>
      </c>
      <c r="B46" s="216" t="s">
        <v>789</v>
      </c>
      <c r="C46" s="410">
        <v>285</v>
      </c>
      <c r="D46" s="410">
        <v>301</v>
      </c>
      <c r="E46" s="696">
        <v>701</v>
      </c>
      <c r="F46" s="696">
        <v>83</v>
      </c>
      <c r="G46" s="693">
        <v>1399</v>
      </c>
      <c r="H46" s="410">
        <v>216</v>
      </c>
      <c r="I46" s="410">
        <v>317</v>
      </c>
      <c r="J46" s="410">
        <v>51</v>
      </c>
      <c r="K46" s="696">
        <v>704</v>
      </c>
      <c r="L46" s="696">
        <v>51</v>
      </c>
      <c r="M46" s="411">
        <v>1339</v>
      </c>
      <c r="Q46" s="701">
        <v>0.9095127610208816</v>
      </c>
      <c r="R46" s="884">
        <v>0.8748551564310545</v>
      </c>
    </row>
    <row r="47" spans="1:18" ht="12.75">
      <c r="A47" s="215" t="s">
        <v>388</v>
      </c>
      <c r="B47" s="216" t="s">
        <v>790</v>
      </c>
      <c r="C47" s="410">
        <v>1617</v>
      </c>
      <c r="D47" s="410">
        <v>289</v>
      </c>
      <c r="E47" s="709">
        <v>0</v>
      </c>
      <c r="F47" s="709" t="s">
        <v>245</v>
      </c>
      <c r="G47" s="693">
        <v>1991</v>
      </c>
      <c r="H47" s="410">
        <v>1437</v>
      </c>
      <c r="I47" s="410">
        <v>280</v>
      </c>
      <c r="J47" s="410">
        <v>97</v>
      </c>
      <c r="K47" s="709">
        <v>0</v>
      </c>
      <c r="L47" s="709" t="s">
        <v>245</v>
      </c>
      <c r="M47" s="411">
        <v>1814</v>
      </c>
      <c r="Q47" s="884" t="s">
        <v>252</v>
      </c>
      <c r="R47" s="884" t="s">
        <v>252</v>
      </c>
    </row>
    <row r="48" spans="1:18" ht="12.75">
      <c r="A48" s="215" t="s">
        <v>389</v>
      </c>
      <c r="B48" s="216" t="s">
        <v>791</v>
      </c>
      <c r="C48" s="410">
        <v>125</v>
      </c>
      <c r="D48" s="410">
        <v>611</v>
      </c>
      <c r="E48" s="696">
        <v>342</v>
      </c>
      <c r="F48" s="696">
        <v>27</v>
      </c>
      <c r="G48" s="693">
        <v>1106</v>
      </c>
      <c r="H48" s="410">
        <v>90</v>
      </c>
      <c r="I48" s="410">
        <v>458</v>
      </c>
      <c r="J48" s="410">
        <v>24</v>
      </c>
      <c r="K48" s="696">
        <v>377</v>
      </c>
      <c r="L48" s="696">
        <v>71</v>
      </c>
      <c r="M48" s="411">
        <v>1020</v>
      </c>
      <c r="Q48" s="701">
        <v>0.8848920863309353</v>
      </c>
      <c r="R48" s="884">
        <v>1.009009009009009</v>
      </c>
    </row>
    <row r="49" spans="1:18" ht="12.75">
      <c r="A49" s="215" t="s">
        <v>390</v>
      </c>
      <c r="B49" s="216" t="s">
        <v>792</v>
      </c>
      <c r="C49" s="410">
        <v>304</v>
      </c>
      <c r="D49" s="410">
        <v>1665</v>
      </c>
      <c r="E49" s="696">
        <v>574</v>
      </c>
      <c r="F49" s="696">
        <v>95</v>
      </c>
      <c r="G49" s="693">
        <v>2643</v>
      </c>
      <c r="H49" s="410">
        <v>303</v>
      </c>
      <c r="I49" s="410">
        <v>1819</v>
      </c>
      <c r="J49" s="410">
        <v>52</v>
      </c>
      <c r="K49" s="696">
        <v>683</v>
      </c>
      <c r="L49" s="696">
        <v>55</v>
      </c>
      <c r="M49" s="411">
        <v>2912</v>
      </c>
      <c r="Q49" s="701">
        <v>0.7689655172413793</v>
      </c>
      <c r="R49" s="884">
        <v>0.9813829787234043</v>
      </c>
    </row>
    <row r="50" spans="1:18" ht="12.75">
      <c r="A50" s="215" t="s">
        <v>391</v>
      </c>
      <c r="B50" s="216" t="s">
        <v>793</v>
      </c>
      <c r="C50" s="410">
        <v>108</v>
      </c>
      <c r="D50" s="410">
        <v>111</v>
      </c>
      <c r="E50" s="696">
        <v>213</v>
      </c>
      <c r="F50" s="696">
        <v>0</v>
      </c>
      <c r="G50" s="693">
        <v>434</v>
      </c>
      <c r="H50" s="410">
        <v>155</v>
      </c>
      <c r="I50" s="410">
        <v>94</v>
      </c>
      <c r="J50" s="410">
        <v>27</v>
      </c>
      <c r="K50" s="696">
        <v>327</v>
      </c>
      <c r="L50" s="696">
        <v>10</v>
      </c>
      <c r="M50" s="411">
        <v>613</v>
      </c>
      <c r="Q50" s="701">
        <v>0.47544642857142855</v>
      </c>
      <c r="R50" s="884">
        <v>0.8618925831202046</v>
      </c>
    </row>
    <row r="51" spans="1:18" ht="12.75">
      <c r="A51" s="215" t="s">
        <v>392</v>
      </c>
      <c r="B51" s="216" t="s">
        <v>794</v>
      </c>
      <c r="C51" s="410">
        <v>132</v>
      </c>
      <c r="D51" s="410">
        <v>264</v>
      </c>
      <c r="E51" s="696">
        <v>222</v>
      </c>
      <c r="F51" s="696">
        <v>118</v>
      </c>
      <c r="G51" s="693">
        <v>784</v>
      </c>
      <c r="H51" s="410">
        <v>69</v>
      </c>
      <c r="I51" s="410">
        <v>235</v>
      </c>
      <c r="J51" s="410">
        <v>81</v>
      </c>
      <c r="K51" s="696">
        <v>185</v>
      </c>
      <c r="L51" s="696">
        <v>108</v>
      </c>
      <c r="M51" s="411">
        <v>685</v>
      </c>
      <c r="Q51" s="701">
        <v>0.8436724565756824</v>
      </c>
      <c r="R51" s="884">
        <v>0.7288557213930348</v>
      </c>
    </row>
    <row r="52" spans="1:18" ht="12.75">
      <c r="A52" s="215" t="s">
        <v>393</v>
      </c>
      <c r="B52" s="216" t="s">
        <v>795</v>
      </c>
      <c r="C52" s="410">
        <v>727</v>
      </c>
      <c r="D52" s="410">
        <v>250</v>
      </c>
      <c r="E52" s="709">
        <v>0</v>
      </c>
      <c r="F52" s="709" t="s">
        <v>245</v>
      </c>
      <c r="G52" s="693">
        <v>1050</v>
      </c>
      <c r="H52" s="410">
        <v>391</v>
      </c>
      <c r="I52" s="410">
        <v>215</v>
      </c>
      <c r="J52" s="410">
        <v>325</v>
      </c>
      <c r="K52" s="709">
        <v>0</v>
      </c>
      <c r="L52" s="709" t="s">
        <v>245</v>
      </c>
      <c r="M52" s="411">
        <v>931</v>
      </c>
      <c r="Q52" s="884" t="s">
        <v>252</v>
      </c>
      <c r="R52" s="884" t="s">
        <v>252</v>
      </c>
    </row>
    <row r="53" spans="1:18" ht="12.75">
      <c r="A53" s="215" t="s">
        <v>394</v>
      </c>
      <c r="B53" s="216" t="s">
        <v>796</v>
      </c>
      <c r="C53" s="410">
        <v>20</v>
      </c>
      <c r="D53" s="410">
        <v>20</v>
      </c>
      <c r="E53" s="696">
        <v>64</v>
      </c>
      <c r="F53" s="696">
        <v>33</v>
      </c>
      <c r="G53" s="693">
        <v>137</v>
      </c>
      <c r="H53" s="410">
        <v>29</v>
      </c>
      <c r="I53" s="410">
        <v>12</v>
      </c>
      <c r="J53" s="410">
        <v>5</v>
      </c>
      <c r="K53" s="696">
        <v>48</v>
      </c>
      <c r="L53" s="696">
        <v>16</v>
      </c>
      <c r="M53" s="411">
        <v>110</v>
      </c>
      <c r="Q53" s="701">
        <v>1.3857142857142857</v>
      </c>
      <c r="R53" s="884">
        <v>0.5378151260504201</v>
      </c>
    </row>
    <row r="54" spans="1:18" ht="12.75">
      <c r="A54" s="215" t="s">
        <v>395</v>
      </c>
      <c r="B54" s="216" t="s">
        <v>797</v>
      </c>
      <c r="C54" s="410">
        <v>642</v>
      </c>
      <c r="D54" s="410">
        <v>324</v>
      </c>
      <c r="E54" s="696">
        <v>209</v>
      </c>
      <c r="F54" s="696">
        <v>75</v>
      </c>
      <c r="G54" s="693">
        <v>1264</v>
      </c>
      <c r="H54" s="410">
        <v>482</v>
      </c>
      <c r="I54" s="410">
        <v>264</v>
      </c>
      <c r="J54" s="410">
        <v>50</v>
      </c>
      <c r="K54" s="696">
        <v>251</v>
      </c>
      <c r="L54" s="696">
        <v>77</v>
      </c>
      <c r="M54" s="411">
        <v>1125</v>
      </c>
      <c r="Q54" s="701">
        <v>0.8352941176470589</v>
      </c>
      <c r="R54" s="884">
        <v>0.8220551378446115</v>
      </c>
    </row>
    <row r="55" spans="1:18" ht="12.75">
      <c r="A55" s="215" t="s">
        <v>396</v>
      </c>
      <c r="B55" s="216" t="s">
        <v>798</v>
      </c>
      <c r="C55" s="410">
        <v>301</v>
      </c>
      <c r="D55" s="410">
        <v>122</v>
      </c>
      <c r="E55" s="696">
        <v>264</v>
      </c>
      <c r="F55" s="696">
        <v>66</v>
      </c>
      <c r="G55" s="693">
        <v>756</v>
      </c>
      <c r="H55" s="410">
        <v>225</v>
      </c>
      <c r="I55" s="410">
        <v>115</v>
      </c>
      <c r="J55" s="410">
        <v>25</v>
      </c>
      <c r="K55" s="696">
        <v>276</v>
      </c>
      <c r="L55" s="696">
        <v>81</v>
      </c>
      <c r="M55" s="411">
        <v>722</v>
      </c>
      <c r="Q55" s="701">
        <v>0.5612244897959183</v>
      </c>
      <c r="R55" s="884">
        <v>0.595</v>
      </c>
    </row>
    <row r="56" spans="1:18" ht="12.75">
      <c r="A56" s="215" t="s">
        <v>397</v>
      </c>
      <c r="B56" s="216" t="s">
        <v>799</v>
      </c>
      <c r="C56" s="410">
        <v>458</v>
      </c>
      <c r="D56" s="410">
        <v>280</v>
      </c>
      <c r="E56" s="709">
        <v>0</v>
      </c>
      <c r="F56" s="709" t="s">
        <v>245</v>
      </c>
      <c r="G56" s="693">
        <v>741</v>
      </c>
      <c r="H56" s="410">
        <v>441</v>
      </c>
      <c r="I56" s="410">
        <v>262</v>
      </c>
      <c r="J56" s="410">
        <v>43</v>
      </c>
      <c r="K56" s="709">
        <v>0</v>
      </c>
      <c r="L56" s="709" t="s">
        <v>245</v>
      </c>
      <c r="M56" s="411">
        <v>746</v>
      </c>
      <c r="Q56" s="701" t="s">
        <v>252</v>
      </c>
      <c r="R56" s="884" t="s">
        <v>252</v>
      </c>
    </row>
    <row r="57" spans="1:18" ht="12.75">
      <c r="A57" s="215" t="s">
        <v>398</v>
      </c>
      <c r="B57" s="216" t="s">
        <v>800</v>
      </c>
      <c r="C57" s="410">
        <v>106</v>
      </c>
      <c r="D57" s="410">
        <v>302</v>
      </c>
      <c r="E57" s="696">
        <v>344</v>
      </c>
      <c r="F57" s="696">
        <v>71</v>
      </c>
      <c r="G57" s="693">
        <v>823</v>
      </c>
      <c r="H57" s="410">
        <v>107</v>
      </c>
      <c r="I57" s="410">
        <v>300</v>
      </c>
      <c r="J57" s="410">
        <v>15</v>
      </c>
      <c r="K57" s="696">
        <v>299</v>
      </c>
      <c r="L57" s="696">
        <v>56</v>
      </c>
      <c r="M57" s="411">
        <v>777</v>
      </c>
      <c r="Q57" s="701">
        <v>1</v>
      </c>
      <c r="R57" s="884">
        <v>0.9806629834254144</v>
      </c>
    </row>
    <row r="58" spans="1:18" ht="12.75">
      <c r="A58" s="215" t="s">
        <v>399</v>
      </c>
      <c r="B58" s="216" t="s">
        <v>801</v>
      </c>
      <c r="C58" s="410">
        <v>327</v>
      </c>
      <c r="D58" s="410">
        <v>208</v>
      </c>
      <c r="E58" s="696">
        <v>2</v>
      </c>
      <c r="F58" s="696">
        <v>0</v>
      </c>
      <c r="G58" s="693">
        <v>559</v>
      </c>
      <c r="H58" s="410">
        <v>136</v>
      </c>
      <c r="I58" s="410">
        <v>224</v>
      </c>
      <c r="J58" s="410">
        <v>123</v>
      </c>
      <c r="K58" s="696">
        <v>2</v>
      </c>
      <c r="L58" s="696">
        <v>0</v>
      </c>
      <c r="M58" s="411">
        <v>500</v>
      </c>
      <c r="Q58" s="701" t="s">
        <v>252</v>
      </c>
      <c r="R58" s="884" t="s">
        <v>252</v>
      </c>
    </row>
    <row r="59" spans="1:18" ht="12.75">
      <c r="A59" s="215" t="s">
        <v>400</v>
      </c>
      <c r="B59" s="216" t="s">
        <v>802</v>
      </c>
      <c r="C59" s="410">
        <v>1241</v>
      </c>
      <c r="D59" s="410">
        <v>906</v>
      </c>
      <c r="E59" s="709">
        <v>0</v>
      </c>
      <c r="F59" s="709" t="s">
        <v>245</v>
      </c>
      <c r="G59" s="693">
        <v>2223</v>
      </c>
      <c r="H59" s="410">
        <v>762</v>
      </c>
      <c r="I59" s="410">
        <v>827</v>
      </c>
      <c r="J59" s="410">
        <v>490</v>
      </c>
      <c r="K59" s="709">
        <v>0</v>
      </c>
      <c r="L59" s="709" t="s">
        <v>245</v>
      </c>
      <c r="M59" s="411">
        <v>2097</v>
      </c>
      <c r="Q59" s="701" t="s">
        <v>252</v>
      </c>
      <c r="R59" s="884" t="s">
        <v>252</v>
      </c>
    </row>
    <row r="60" spans="1:18" ht="12.75">
      <c r="A60" s="215" t="s">
        <v>401</v>
      </c>
      <c r="B60" s="216" t="s">
        <v>803</v>
      </c>
      <c r="C60" s="410">
        <v>862</v>
      </c>
      <c r="D60" s="410">
        <v>979</v>
      </c>
      <c r="E60" s="696">
        <v>450</v>
      </c>
      <c r="F60" s="696">
        <v>1</v>
      </c>
      <c r="G60" s="693">
        <v>2315</v>
      </c>
      <c r="H60" s="410">
        <v>651</v>
      </c>
      <c r="I60" s="410">
        <v>863</v>
      </c>
      <c r="J60" s="410">
        <v>256</v>
      </c>
      <c r="K60" s="696">
        <v>441</v>
      </c>
      <c r="L60" s="696">
        <v>30</v>
      </c>
      <c r="M60" s="411">
        <v>2275</v>
      </c>
      <c r="Q60" s="701">
        <v>1</v>
      </c>
      <c r="R60" s="884">
        <v>1.0680272108843538</v>
      </c>
    </row>
    <row r="61" spans="1:18" ht="12.75">
      <c r="A61" s="215" t="s">
        <v>402</v>
      </c>
      <c r="B61" s="216" t="s">
        <v>804</v>
      </c>
      <c r="C61" s="410">
        <v>98</v>
      </c>
      <c r="D61" s="410">
        <v>164</v>
      </c>
      <c r="E61" s="696">
        <v>939</v>
      </c>
      <c r="F61" s="696">
        <v>31</v>
      </c>
      <c r="G61" s="693">
        <v>1233</v>
      </c>
      <c r="H61" s="410">
        <v>88</v>
      </c>
      <c r="I61" s="410">
        <v>150</v>
      </c>
      <c r="J61" s="410">
        <v>9</v>
      </c>
      <c r="K61" s="696">
        <v>943</v>
      </c>
      <c r="L61" s="696">
        <v>20</v>
      </c>
      <c r="M61" s="411">
        <v>1210</v>
      </c>
      <c r="Q61" s="701">
        <v>0.9847715736040609</v>
      </c>
      <c r="R61" s="884">
        <v>0.823076923076923</v>
      </c>
    </row>
    <row r="62" spans="1:18" ht="12.75">
      <c r="A62" s="215" t="s">
        <v>403</v>
      </c>
      <c r="B62" s="216" t="s">
        <v>805</v>
      </c>
      <c r="C62" s="410">
        <v>350</v>
      </c>
      <c r="D62" s="410">
        <v>184</v>
      </c>
      <c r="E62" s="709">
        <v>0</v>
      </c>
      <c r="F62" s="709" t="s">
        <v>245</v>
      </c>
      <c r="G62" s="693">
        <v>540</v>
      </c>
      <c r="H62" s="410">
        <v>264</v>
      </c>
      <c r="I62" s="410">
        <v>189</v>
      </c>
      <c r="J62" s="410">
        <v>71</v>
      </c>
      <c r="K62" s="709">
        <v>0</v>
      </c>
      <c r="L62" s="709" t="s">
        <v>245</v>
      </c>
      <c r="M62" s="411">
        <v>524</v>
      </c>
      <c r="Q62" s="701" t="s">
        <v>252</v>
      </c>
      <c r="R62" s="884" t="s">
        <v>252</v>
      </c>
    </row>
    <row r="63" spans="1:18" ht="12.75">
      <c r="A63" s="215" t="s">
        <v>404</v>
      </c>
      <c r="B63" s="216" t="s">
        <v>806</v>
      </c>
      <c r="C63" s="410">
        <v>241</v>
      </c>
      <c r="D63" s="410">
        <v>71</v>
      </c>
      <c r="E63" s="709" t="s">
        <v>245</v>
      </c>
      <c r="F63" s="709" t="s">
        <v>245</v>
      </c>
      <c r="G63" s="693">
        <v>335</v>
      </c>
      <c r="H63" s="410">
        <v>103</v>
      </c>
      <c r="I63" s="410">
        <v>50</v>
      </c>
      <c r="J63" s="410">
        <v>178</v>
      </c>
      <c r="K63" s="709" t="s">
        <v>245</v>
      </c>
      <c r="L63" s="709" t="s">
        <v>245</v>
      </c>
      <c r="M63" s="411">
        <v>331</v>
      </c>
      <c r="Q63" s="701" t="s">
        <v>320</v>
      </c>
      <c r="R63" s="884" t="s">
        <v>320</v>
      </c>
    </row>
    <row r="64" spans="1:18" ht="12.75">
      <c r="A64" s="215" t="s">
        <v>405</v>
      </c>
      <c r="B64" s="216" t="s">
        <v>807</v>
      </c>
      <c r="C64" s="410">
        <v>490</v>
      </c>
      <c r="D64" s="410">
        <v>96</v>
      </c>
      <c r="E64" s="709" t="s">
        <v>245</v>
      </c>
      <c r="F64" s="709" t="s">
        <v>245</v>
      </c>
      <c r="G64" s="693">
        <v>596</v>
      </c>
      <c r="H64" s="410">
        <v>563</v>
      </c>
      <c r="I64" s="410">
        <v>112</v>
      </c>
      <c r="J64" s="410">
        <v>44</v>
      </c>
      <c r="K64" s="709" t="s">
        <v>245</v>
      </c>
      <c r="L64" s="709" t="s">
        <v>245</v>
      </c>
      <c r="M64" s="411">
        <v>719</v>
      </c>
      <c r="Q64" s="701" t="s">
        <v>320</v>
      </c>
      <c r="R64" s="884" t="s">
        <v>320</v>
      </c>
    </row>
    <row r="65" spans="1:18" ht="12.75">
      <c r="A65" s="215" t="s">
        <v>406</v>
      </c>
      <c r="B65" s="216" t="s">
        <v>808</v>
      </c>
      <c r="C65" s="410">
        <v>129</v>
      </c>
      <c r="D65" s="410">
        <v>66</v>
      </c>
      <c r="E65" s="709" t="s">
        <v>245</v>
      </c>
      <c r="F65" s="709" t="s">
        <v>245</v>
      </c>
      <c r="G65" s="693">
        <v>197</v>
      </c>
      <c r="H65" s="410">
        <v>68</v>
      </c>
      <c r="I65" s="410">
        <v>54</v>
      </c>
      <c r="J65" s="410">
        <v>7</v>
      </c>
      <c r="K65" s="709" t="s">
        <v>245</v>
      </c>
      <c r="L65" s="709" t="s">
        <v>245</v>
      </c>
      <c r="M65" s="411">
        <v>129</v>
      </c>
      <c r="Q65" s="701" t="s">
        <v>320</v>
      </c>
      <c r="R65" s="884" t="s">
        <v>320</v>
      </c>
    </row>
    <row r="66" spans="1:18" ht="12.75">
      <c r="A66" s="215" t="s">
        <v>407</v>
      </c>
      <c r="B66" s="216" t="s">
        <v>809</v>
      </c>
      <c r="C66" s="410">
        <v>14</v>
      </c>
      <c r="D66" s="410">
        <v>17</v>
      </c>
      <c r="E66" s="696">
        <v>19</v>
      </c>
      <c r="F66" s="696">
        <v>0</v>
      </c>
      <c r="G66" s="693">
        <v>50</v>
      </c>
      <c r="H66" s="410">
        <v>8</v>
      </c>
      <c r="I66" s="410">
        <v>34</v>
      </c>
      <c r="J66" s="410">
        <v>2</v>
      </c>
      <c r="K66" s="696">
        <v>22</v>
      </c>
      <c r="L66" s="696">
        <v>0</v>
      </c>
      <c r="M66" s="411">
        <v>66</v>
      </c>
      <c r="Q66" s="701">
        <v>0.14960629921259844</v>
      </c>
      <c r="R66" s="884">
        <v>0.1476510067114094</v>
      </c>
    </row>
    <row r="67" spans="1:18" ht="12.75">
      <c r="A67" s="215" t="s">
        <v>408</v>
      </c>
      <c r="B67" s="216" t="s">
        <v>810</v>
      </c>
      <c r="C67" s="410">
        <v>511</v>
      </c>
      <c r="D67" s="410">
        <v>172</v>
      </c>
      <c r="E67" s="696">
        <v>442</v>
      </c>
      <c r="F67" s="696">
        <v>0</v>
      </c>
      <c r="G67" s="693">
        <v>1133</v>
      </c>
      <c r="H67" s="410">
        <v>139</v>
      </c>
      <c r="I67" s="410">
        <v>159</v>
      </c>
      <c r="J67" s="410">
        <v>108</v>
      </c>
      <c r="K67" s="696">
        <v>329</v>
      </c>
      <c r="L67" s="696">
        <v>58</v>
      </c>
      <c r="M67" s="411">
        <v>793</v>
      </c>
      <c r="Q67" s="701">
        <v>0.8683693516699411</v>
      </c>
      <c r="R67" s="884">
        <v>0.9847328244274809</v>
      </c>
    </row>
    <row r="68" spans="1:18" ht="12.75">
      <c r="A68" s="215" t="s">
        <v>409</v>
      </c>
      <c r="B68" s="216" t="s">
        <v>811</v>
      </c>
      <c r="C68" s="410">
        <v>485</v>
      </c>
      <c r="D68" s="410">
        <v>48</v>
      </c>
      <c r="E68" s="709" t="s">
        <v>245</v>
      </c>
      <c r="F68" s="709" t="s">
        <v>245</v>
      </c>
      <c r="G68" s="693">
        <v>533</v>
      </c>
      <c r="H68" s="410">
        <v>471</v>
      </c>
      <c r="I68" s="410">
        <v>79</v>
      </c>
      <c r="J68" s="410">
        <v>39</v>
      </c>
      <c r="K68" s="709" t="s">
        <v>245</v>
      </c>
      <c r="L68" s="709" t="s">
        <v>245</v>
      </c>
      <c r="M68" s="411">
        <v>589</v>
      </c>
      <c r="Q68" s="701" t="s">
        <v>320</v>
      </c>
      <c r="R68" s="884" t="s">
        <v>320</v>
      </c>
    </row>
    <row r="69" spans="1:18" ht="12.75">
      <c r="A69" s="215" t="s">
        <v>410</v>
      </c>
      <c r="B69" s="216" t="s">
        <v>812</v>
      </c>
      <c r="C69" s="410">
        <v>112</v>
      </c>
      <c r="D69" s="410">
        <v>47</v>
      </c>
      <c r="E69" s="696">
        <v>416</v>
      </c>
      <c r="F69" s="696">
        <v>74</v>
      </c>
      <c r="G69" s="693">
        <v>649</v>
      </c>
      <c r="H69" s="410">
        <v>89</v>
      </c>
      <c r="I69" s="410">
        <v>35</v>
      </c>
      <c r="J69" s="410">
        <v>20</v>
      </c>
      <c r="K69" s="696">
        <v>284</v>
      </c>
      <c r="L69" s="696">
        <v>34</v>
      </c>
      <c r="M69" s="411">
        <v>462</v>
      </c>
      <c r="Q69" s="701">
        <v>0.928030303030303</v>
      </c>
      <c r="R69" s="884">
        <v>0.9665653495440729</v>
      </c>
    </row>
    <row r="70" spans="1:18" ht="12.75">
      <c r="A70" s="215" t="s">
        <v>411</v>
      </c>
      <c r="B70" s="216" t="s">
        <v>813</v>
      </c>
      <c r="C70" s="410">
        <v>1134</v>
      </c>
      <c r="D70" s="410">
        <v>768</v>
      </c>
      <c r="E70" s="696">
        <v>454</v>
      </c>
      <c r="F70" s="696">
        <v>193</v>
      </c>
      <c r="G70" s="693">
        <v>2628</v>
      </c>
      <c r="H70" s="410">
        <v>871</v>
      </c>
      <c r="I70" s="410">
        <v>775</v>
      </c>
      <c r="J70" s="410">
        <v>340</v>
      </c>
      <c r="K70" s="696">
        <v>404</v>
      </c>
      <c r="L70" s="696">
        <v>213</v>
      </c>
      <c r="M70" s="411">
        <v>2604</v>
      </c>
      <c r="Q70" s="701">
        <v>0.9322766570605188</v>
      </c>
      <c r="R70" s="884">
        <v>0.8739376770538244</v>
      </c>
    </row>
    <row r="71" spans="1:18" ht="12.75">
      <c r="A71" s="215" t="s">
        <v>412</v>
      </c>
      <c r="B71" s="216" t="s">
        <v>814</v>
      </c>
      <c r="C71" s="410">
        <v>413</v>
      </c>
      <c r="D71" s="410">
        <v>118</v>
      </c>
      <c r="E71" s="709" t="s">
        <v>245</v>
      </c>
      <c r="F71" s="709" t="s">
        <v>245</v>
      </c>
      <c r="G71" s="693">
        <v>531</v>
      </c>
      <c r="H71" s="410">
        <v>391</v>
      </c>
      <c r="I71" s="410">
        <v>119</v>
      </c>
      <c r="J71" s="410">
        <v>66</v>
      </c>
      <c r="K71" s="709" t="s">
        <v>245</v>
      </c>
      <c r="L71" s="709" t="s">
        <v>245</v>
      </c>
      <c r="M71" s="411">
        <v>576</v>
      </c>
      <c r="Q71" s="701" t="s">
        <v>320</v>
      </c>
      <c r="R71" s="884" t="s">
        <v>320</v>
      </c>
    </row>
    <row r="72" spans="1:18" ht="12.75">
      <c r="A72" s="215" t="s">
        <v>413</v>
      </c>
      <c r="B72" s="216" t="s">
        <v>815</v>
      </c>
      <c r="C72" s="410">
        <v>2296</v>
      </c>
      <c r="D72" s="410">
        <v>800</v>
      </c>
      <c r="E72" s="696">
        <v>1554</v>
      </c>
      <c r="F72" s="696">
        <v>0</v>
      </c>
      <c r="G72" s="693">
        <v>4722</v>
      </c>
      <c r="H72" s="410">
        <v>1878</v>
      </c>
      <c r="I72" s="410">
        <v>961</v>
      </c>
      <c r="J72" s="410">
        <v>601</v>
      </c>
      <c r="K72" s="696">
        <v>1564</v>
      </c>
      <c r="L72" s="696">
        <v>1</v>
      </c>
      <c r="M72" s="411">
        <v>5034</v>
      </c>
      <c r="Q72" s="701">
        <v>0.8784624081401922</v>
      </c>
      <c r="R72" s="884">
        <v>0.9136018680677175</v>
      </c>
    </row>
    <row r="73" spans="1:18" ht="12.75">
      <c r="A73" s="215" t="s">
        <v>414</v>
      </c>
      <c r="B73" s="216" t="s">
        <v>816</v>
      </c>
      <c r="C73" s="410">
        <v>2208</v>
      </c>
      <c r="D73" s="410">
        <v>1842</v>
      </c>
      <c r="E73" s="696">
        <v>0</v>
      </c>
      <c r="F73" s="696">
        <v>8</v>
      </c>
      <c r="G73" s="693">
        <v>4060</v>
      </c>
      <c r="H73" s="410">
        <v>1567</v>
      </c>
      <c r="I73" s="410">
        <v>1833</v>
      </c>
      <c r="J73" s="410">
        <v>690</v>
      </c>
      <c r="K73" s="696">
        <v>0</v>
      </c>
      <c r="L73" s="696">
        <v>6</v>
      </c>
      <c r="M73" s="411">
        <v>4096</v>
      </c>
      <c r="Q73" s="701" t="s">
        <v>252</v>
      </c>
      <c r="R73" s="884" t="s">
        <v>252</v>
      </c>
    </row>
    <row r="74" spans="1:18" ht="12.75">
      <c r="A74" s="215" t="s">
        <v>415</v>
      </c>
      <c r="B74" s="216" t="s">
        <v>817</v>
      </c>
      <c r="C74" s="410">
        <v>200</v>
      </c>
      <c r="D74" s="410">
        <v>118</v>
      </c>
      <c r="E74" s="709" t="s">
        <v>245</v>
      </c>
      <c r="F74" s="709" t="s">
        <v>245</v>
      </c>
      <c r="G74" s="693">
        <v>372</v>
      </c>
      <c r="H74" s="410">
        <v>50</v>
      </c>
      <c r="I74" s="410">
        <v>66</v>
      </c>
      <c r="J74" s="410">
        <v>58</v>
      </c>
      <c r="K74" s="709" t="s">
        <v>245</v>
      </c>
      <c r="L74" s="709" t="s">
        <v>245</v>
      </c>
      <c r="M74" s="411">
        <v>244</v>
      </c>
      <c r="Q74" s="701" t="s">
        <v>320</v>
      </c>
      <c r="R74" s="884" t="s">
        <v>320</v>
      </c>
    </row>
    <row r="75" spans="1:18" ht="12.75">
      <c r="A75" s="215" t="s">
        <v>416</v>
      </c>
      <c r="B75" s="216" t="s">
        <v>818</v>
      </c>
      <c r="C75" s="410">
        <v>101</v>
      </c>
      <c r="D75" s="410">
        <v>110</v>
      </c>
      <c r="E75" s="696">
        <v>287</v>
      </c>
      <c r="F75" s="696">
        <v>46</v>
      </c>
      <c r="G75" s="693">
        <v>545</v>
      </c>
      <c r="H75" s="410">
        <v>72</v>
      </c>
      <c r="I75" s="410">
        <v>115</v>
      </c>
      <c r="J75" s="410">
        <v>33</v>
      </c>
      <c r="K75" s="696">
        <v>215</v>
      </c>
      <c r="L75" s="696">
        <v>58</v>
      </c>
      <c r="M75" s="411">
        <v>499</v>
      </c>
      <c r="Q75" s="701">
        <v>0.9123287671232877</v>
      </c>
      <c r="R75" s="884">
        <v>0.78</v>
      </c>
    </row>
    <row r="76" spans="1:18" ht="12.75">
      <c r="A76" s="215" t="s">
        <v>417</v>
      </c>
      <c r="B76" s="216" t="s">
        <v>819</v>
      </c>
      <c r="C76" s="410">
        <v>480</v>
      </c>
      <c r="D76" s="410">
        <v>726</v>
      </c>
      <c r="E76" s="696">
        <v>135</v>
      </c>
      <c r="F76" s="696">
        <v>1</v>
      </c>
      <c r="G76" s="693">
        <v>1391</v>
      </c>
      <c r="H76" s="410">
        <v>350</v>
      </c>
      <c r="I76" s="410">
        <v>751</v>
      </c>
      <c r="J76" s="410">
        <v>152</v>
      </c>
      <c r="K76" s="696">
        <v>259</v>
      </c>
      <c r="L76" s="696">
        <v>0</v>
      </c>
      <c r="M76" s="411">
        <v>1512</v>
      </c>
      <c r="Q76" s="701">
        <v>0.2725450901803607</v>
      </c>
      <c r="R76" s="884">
        <v>0.6152019002375297</v>
      </c>
    </row>
    <row r="77" spans="1:18" ht="12.75">
      <c r="A77" s="215" t="s">
        <v>418</v>
      </c>
      <c r="B77" s="216" t="s">
        <v>820</v>
      </c>
      <c r="C77" s="410">
        <v>207</v>
      </c>
      <c r="D77" s="410">
        <v>150</v>
      </c>
      <c r="E77" s="696">
        <v>315</v>
      </c>
      <c r="F77" s="696">
        <v>168</v>
      </c>
      <c r="G77" s="693">
        <v>841</v>
      </c>
      <c r="H77" s="410">
        <v>125</v>
      </c>
      <c r="I77" s="410">
        <v>168</v>
      </c>
      <c r="J77" s="410">
        <v>29</v>
      </c>
      <c r="K77" s="696">
        <v>367</v>
      </c>
      <c r="L77" s="696">
        <v>169</v>
      </c>
      <c r="M77" s="411">
        <v>858</v>
      </c>
      <c r="Q77" s="701">
        <v>1.3416666666666666</v>
      </c>
      <c r="R77" s="884">
        <v>0.9605734767025089</v>
      </c>
    </row>
    <row r="78" spans="1:18" ht="12.75">
      <c r="A78" s="215" t="s">
        <v>419</v>
      </c>
      <c r="B78" s="216" t="s">
        <v>821</v>
      </c>
      <c r="C78" s="410">
        <v>162</v>
      </c>
      <c r="D78" s="410">
        <v>212</v>
      </c>
      <c r="E78" s="696">
        <v>489</v>
      </c>
      <c r="F78" s="696">
        <v>106</v>
      </c>
      <c r="G78" s="693">
        <v>976</v>
      </c>
      <c r="H78" s="410">
        <v>142</v>
      </c>
      <c r="I78" s="410">
        <v>285</v>
      </c>
      <c r="J78" s="410">
        <v>1</v>
      </c>
      <c r="K78" s="696">
        <v>357</v>
      </c>
      <c r="L78" s="696">
        <v>157</v>
      </c>
      <c r="M78" s="411">
        <v>942</v>
      </c>
      <c r="Q78" s="701">
        <v>0.9738134206219312</v>
      </c>
      <c r="R78" s="884">
        <v>0.8862068965517241</v>
      </c>
    </row>
    <row r="79" spans="1:18" ht="12.75">
      <c r="A79" s="215" t="s">
        <v>420</v>
      </c>
      <c r="B79" s="216" t="s">
        <v>822</v>
      </c>
      <c r="C79" s="410">
        <v>103</v>
      </c>
      <c r="D79" s="410">
        <v>119</v>
      </c>
      <c r="E79" s="696">
        <v>222</v>
      </c>
      <c r="F79" s="696">
        <v>92</v>
      </c>
      <c r="G79" s="693">
        <v>539</v>
      </c>
      <c r="H79" s="410">
        <v>63</v>
      </c>
      <c r="I79" s="410">
        <v>130</v>
      </c>
      <c r="J79" s="410">
        <v>14</v>
      </c>
      <c r="K79" s="696">
        <v>208</v>
      </c>
      <c r="L79" s="696">
        <v>75</v>
      </c>
      <c r="M79" s="411">
        <v>494</v>
      </c>
      <c r="Q79" s="701">
        <v>0.9936708860759493</v>
      </c>
      <c r="R79" s="884">
        <v>0.9929824561403509</v>
      </c>
    </row>
    <row r="80" spans="1:18" ht="12.75">
      <c r="A80" s="215" t="s">
        <v>421</v>
      </c>
      <c r="B80" s="216" t="s">
        <v>823</v>
      </c>
      <c r="C80" s="410">
        <v>300</v>
      </c>
      <c r="D80" s="410">
        <v>94</v>
      </c>
      <c r="E80" s="709" t="s">
        <v>245</v>
      </c>
      <c r="F80" s="709" t="s">
        <v>245</v>
      </c>
      <c r="G80" s="693">
        <v>395</v>
      </c>
      <c r="H80" s="410">
        <v>245</v>
      </c>
      <c r="I80" s="410">
        <v>117</v>
      </c>
      <c r="J80" s="410">
        <v>29</v>
      </c>
      <c r="K80" s="709" t="s">
        <v>245</v>
      </c>
      <c r="L80" s="709" t="s">
        <v>245</v>
      </c>
      <c r="M80" s="411">
        <v>391</v>
      </c>
      <c r="Q80" s="701" t="s">
        <v>320</v>
      </c>
      <c r="R80" s="884" t="s">
        <v>320</v>
      </c>
    </row>
    <row r="81" spans="1:18" ht="12.75">
      <c r="A81" s="215" t="s">
        <v>422</v>
      </c>
      <c r="B81" s="216" t="s">
        <v>824</v>
      </c>
      <c r="C81" s="410">
        <v>658</v>
      </c>
      <c r="D81" s="410">
        <v>959</v>
      </c>
      <c r="E81" s="696">
        <v>1088</v>
      </c>
      <c r="F81" s="696">
        <v>52</v>
      </c>
      <c r="G81" s="693">
        <v>2757</v>
      </c>
      <c r="H81" s="410">
        <v>551</v>
      </c>
      <c r="I81" s="410">
        <v>895</v>
      </c>
      <c r="J81" s="410">
        <v>12</v>
      </c>
      <c r="K81" s="696">
        <v>929</v>
      </c>
      <c r="L81" s="696">
        <v>87</v>
      </c>
      <c r="M81" s="411">
        <v>2481</v>
      </c>
      <c r="Q81" s="701">
        <v>1.0401459854014599</v>
      </c>
      <c r="R81" s="884">
        <v>1.0029615004935835</v>
      </c>
    </row>
    <row r="82" spans="1:18" ht="12.75">
      <c r="A82" s="215" t="s">
        <v>423</v>
      </c>
      <c r="B82" s="216" t="s">
        <v>825</v>
      </c>
      <c r="C82" s="410">
        <v>302</v>
      </c>
      <c r="D82" s="410">
        <v>117</v>
      </c>
      <c r="E82" s="709" t="s">
        <v>245</v>
      </c>
      <c r="F82" s="709" t="s">
        <v>245</v>
      </c>
      <c r="G82" s="693">
        <v>419</v>
      </c>
      <c r="H82" s="410">
        <v>291</v>
      </c>
      <c r="I82" s="410">
        <v>101</v>
      </c>
      <c r="J82" s="410">
        <v>35</v>
      </c>
      <c r="K82" s="709" t="s">
        <v>245</v>
      </c>
      <c r="L82" s="709" t="s">
        <v>245</v>
      </c>
      <c r="M82" s="411">
        <v>428</v>
      </c>
      <c r="Q82" s="701" t="s">
        <v>320</v>
      </c>
      <c r="R82" s="884" t="s">
        <v>320</v>
      </c>
    </row>
    <row r="83" spans="1:18" ht="12.75">
      <c r="A83" s="215" t="s">
        <v>424</v>
      </c>
      <c r="B83" s="216" t="s">
        <v>826</v>
      </c>
      <c r="C83" s="410">
        <v>272</v>
      </c>
      <c r="D83" s="410">
        <v>703</v>
      </c>
      <c r="E83" s="696">
        <v>1161</v>
      </c>
      <c r="F83" s="696">
        <v>337</v>
      </c>
      <c r="G83" s="693">
        <v>2481</v>
      </c>
      <c r="H83" s="410">
        <v>164</v>
      </c>
      <c r="I83" s="410">
        <v>610</v>
      </c>
      <c r="J83" s="410">
        <v>50</v>
      </c>
      <c r="K83" s="696">
        <v>1226</v>
      </c>
      <c r="L83" s="696">
        <v>323</v>
      </c>
      <c r="M83" s="411">
        <v>2375</v>
      </c>
      <c r="Q83" s="701">
        <v>0.864396999422966</v>
      </c>
      <c r="R83" s="884" t="s">
        <v>64</v>
      </c>
    </row>
    <row r="84" spans="1:18" ht="12.75">
      <c r="A84" s="215" t="s">
        <v>425</v>
      </c>
      <c r="B84" s="216" t="s">
        <v>827</v>
      </c>
      <c r="C84" s="410">
        <v>213</v>
      </c>
      <c r="D84" s="410">
        <v>128</v>
      </c>
      <c r="E84" s="696">
        <v>281</v>
      </c>
      <c r="F84" s="696">
        <v>33</v>
      </c>
      <c r="G84" s="693">
        <v>657</v>
      </c>
      <c r="H84" s="410">
        <v>206</v>
      </c>
      <c r="I84" s="410">
        <v>143</v>
      </c>
      <c r="J84" s="410">
        <v>10</v>
      </c>
      <c r="K84" s="696">
        <v>229</v>
      </c>
      <c r="L84" s="696">
        <v>30</v>
      </c>
      <c r="M84" s="411">
        <v>621</v>
      </c>
      <c r="Q84" s="701">
        <v>1.0031948881789137</v>
      </c>
      <c r="R84" s="884" t="s">
        <v>64</v>
      </c>
    </row>
    <row r="85" spans="1:18" ht="12.75">
      <c r="A85" s="215" t="s">
        <v>426</v>
      </c>
      <c r="B85" s="216" t="s">
        <v>828</v>
      </c>
      <c r="C85" s="410">
        <v>359</v>
      </c>
      <c r="D85" s="410">
        <v>701</v>
      </c>
      <c r="E85" s="696">
        <v>1978</v>
      </c>
      <c r="F85" s="696">
        <v>0</v>
      </c>
      <c r="G85" s="693">
        <v>3042</v>
      </c>
      <c r="H85" s="410">
        <v>312</v>
      </c>
      <c r="I85" s="410">
        <v>486</v>
      </c>
      <c r="J85" s="410">
        <v>39</v>
      </c>
      <c r="K85" s="696">
        <v>1830</v>
      </c>
      <c r="L85" s="696">
        <v>137</v>
      </c>
      <c r="M85" s="411">
        <v>2804</v>
      </c>
      <c r="Q85" s="701">
        <v>0.9569424286405418</v>
      </c>
      <c r="R85" s="884">
        <v>0.9732805541810985</v>
      </c>
    </row>
    <row r="86" spans="1:18" ht="12.75">
      <c r="A86" s="215" t="s">
        <v>427</v>
      </c>
      <c r="B86" s="216" t="s">
        <v>829</v>
      </c>
      <c r="C86" s="410">
        <v>452</v>
      </c>
      <c r="D86" s="410">
        <v>640</v>
      </c>
      <c r="E86" s="696">
        <v>792</v>
      </c>
      <c r="F86" s="696">
        <v>82</v>
      </c>
      <c r="G86" s="693">
        <v>1986</v>
      </c>
      <c r="H86" s="410">
        <v>368</v>
      </c>
      <c r="I86" s="410">
        <v>523</v>
      </c>
      <c r="J86" s="410">
        <v>104</v>
      </c>
      <c r="K86" s="696">
        <v>560</v>
      </c>
      <c r="L86" s="696">
        <v>0</v>
      </c>
      <c r="M86" s="411">
        <v>1559</v>
      </c>
      <c r="Q86" s="701">
        <v>1.1484888304862024</v>
      </c>
      <c r="R86" s="884">
        <v>0.9807355516637478</v>
      </c>
    </row>
    <row r="87" spans="1:18" ht="12.75">
      <c r="A87" s="215" t="s">
        <v>428</v>
      </c>
      <c r="B87" s="216" t="s">
        <v>830</v>
      </c>
      <c r="C87" s="410">
        <v>248</v>
      </c>
      <c r="D87" s="410">
        <v>216</v>
      </c>
      <c r="E87" s="709" t="s">
        <v>245</v>
      </c>
      <c r="F87" s="709" t="s">
        <v>245</v>
      </c>
      <c r="G87" s="693">
        <v>472</v>
      </c>
      <c r="H87" s="410">
        <v>164</v>
      </c>
      <c r="I87" s="410">
        <v>208</v>
      </c>
      <c r="J87" s="410">
        <v>48</v>
      </c>
      <c r="K87" s="709" t="s">
        <v>245</v>
      </c>
      <c r="L87" s="709" t="s">
        <v>245</v>
      </c>
      <c r="M87" s="411">
        <v>420</v>
      </c>
      <c r="Q87" s="701" t="s">
        <v>320</v>
      </c>
      <c r="R87" s="884" t="s">
        <v>320</v>
      </c>
    </row>
    <row r="88" spans="1:18" ht="12.75">
      <c r="A88" s="215" t="s">
        <v>429</v>
      </c>
      <c r="B88" s="216" t="s">
        <v>831</v>
      </c>
      <c r="C88" s="410">
        <v>98</v>
      </c>
      <c r="D88" s="410">
        <v>90</v>
      </c>
      <c r="E88" s="696">
        <v>136</v>
      </c>
      <c r="F88" s="696">
        <v>94</v>
      </c>
      <c r="G88" s="693">
        <v>418</v>
      </c>
      <c r="H88" s="410">
        <v>88</v>
      </c>
      <c r="I88" s="410">
        <v>46</v>
      </c>
      <c r="J88" s="410">
        <v>24</v>
      </c>
      <c r="K88" s="696">
        <v>133</v>
      </c>
      <c r="L88" s="696">
        <v>114</v>
      </c>
      <c r="M88" s="411">
        <v>415</v>
      </c>
      <c r="Q88" s="701">
        <v>0.9787234042553191</v>
      </c>
      <c r="R88" s="884">
        <v>1</v>
      </c>
    </row>
    <row r="89" spans="1:18" ht="12.75">
      <c r="A89" s="215" t="s">
        <v>430</v>
      </c>
      <c r="B89" s="216" t="s">
        <v>832</v>
      </c>
      <c r="C89" s="410">
        <v>99</v>
      </c>
      <c r="D89" s="410">
        <v>94</v>
      </c>
      <c r="E89" s="709" t="s">
        <v>245</v>
      </c>
      <c r="F89" s="709" t="s">
        <v>245</v>
      </c>
      <c r="G89" s="693">
        <v>219</v>
      </c>
      <c r="H89" s="410">
        <v>88</v>
      </c>
      <c r="I89" s="410">
        <v>97</v>
      </c>
      <c r="J89" s="410">
        <v>40</v>
      </c>
      <c r="K89" s="709" t="s">
        <v>245</v>
      </c>
      <c r="L89" s="709" t="s">
        <v>245</v>
      </c>
      <c r="M89" s="411">
        <v>225</v>
      </c>
      <c r="Q89" s="701" t="s">
        <v>320</v>
      </c>
      <c r="R89" s="884" t="s">
        <v>320</v>
      </c>
    </row>
    <row r="90" spans="1:18" ht="12.75">
      <c r="A90" s="215" t="s">
        <v>431</v>
      </c>
      <c r="B90" s="216" t="s">
        <v>833</v>
      </c>
      <c r="C90" s="410">
        <v>233</v>
      </c>
      <c r="D90" s="410">
        <v>232</v>
      </c>
      <c r="E90" s="709" t="s">
        <v>245</v>
      </c>
      <c r="F90" s="709" t="s">
        <v>245</v>
      </c>
      <c r="G90" s="693">
        <v>479</v>
      </c>
      <c r="H90" s="410">
        <v>127</v>
      </c>
      <c r="I90" s="410">
        <v>217</v>
      </c>
      <c r="J90" s="410">
        <v>92</v>
      </c>
      <c r="K90" s="709" t="s">
        <v>245</v>
      </c>
      <c r="L90" s="709" t="s">
        <v>245</v>
      </c>
      <c r="M90" s="411">
        <v>436</v>
      </c>
      <c r="Q90" s="701" t="s">
        <v>320</v>
      </c>
      <c r="R90" s="884" t="s">
        <v>320</v>
      </c>
    </row>
    <row r="91" spans="1:18" ht="12.75">
      <c r="A91" s="215" t="s">
        <v>432</v>
      </c>
      <c r="B91" s="216" t="s">
        <v>834</v>
      </c>
      <c r="C91" s="410">
        <v>375</v>
      </c>
      <c r="D91" s="410">
        <v>203</v>
      </c>
      <c r="E91" s="709">
        <v>0</v>
      </c>
      <c r="F91" s="709" t="s">
        <v>245</v>
      </c>
      <c r="G91" s="693">
        <v>645</v>
      </c>
      <c r="H91" s="410">
        <v>203</v>
      </c>
      <c r="I91" s="410">
        <v>165</v>
      </c>
      <c r="J91" s="410">
        <v>340</v>
      </c>
      <c r="K91" s="709">
        <v>0</v>
      </c>
      <c r="L91" s="709" t="s">
        <v>245</v>
      </c>
      <c r="M91" s="411">
        <v>708</v>
      </c>
      <c r="Q91" s="701" t="s">
        <v>252</v>
      </c>
      <c r="R91" s="884" t="s">
        <v>252</v>
      </c>
    </row>
    <row r="92" spans="1:18" ht="12.75">
      <c r="A92" s="215" t="s">
        <v>433</v>
      </c>
      <c r="B92" s="216" t="s">
        <v>835</v>
      </c>
      <c r="C92" s="410">
        <v>381</v>
      </c>
      <c r="D92" s="410">
        <v>304</v>
      </c>
      <c r="E92" s="709" t="s">
        <v>245</v>
      </c>
      <c r="F92" s="709" t="s">
        <v>245</v>
      </c>
      <c r="G92" s="693">
        <v>723</v>
      </c>
      <c r="H92" s="410">
        <v>365</v>
      </c>
      <c r="I92" s="410">
        <v>251</v>
      </c>
      <c r="J92" s="410">
        <v>70</v>
      </c>
      <c r="K92" s="709" t="s">
        <v>245</v>
      </c>
      <c r="L92" s="709" t="s">
        <v>245</v>
      </c>
      <c r="M92" s="411">
        <v>686</v>
      </c>
      <c r="Q92" s="701" t="s">
        <v>320</v>
      </c>
      <c r="R92" s="884" t="s">
        <v>320</v>
      </c>
    </row>
    <row r="93" spans="1:18" ht="12.75">
      <c r="A93" s="215" t="s">
        <v>434</v>
      </c>
      <c r="B93" s="216" t="s">
        <v>836</v>
      </c>
      <c r="C93" s="410">
        <v>355</v>
      </c>
      <c r="D93" s="410">
        <v>141</v>
      </c>
      <c r="E93" s="709" t="s">
        <v>245</v>
      </c>
      <c r="F93" s="709" t="s">
        <v>245</v>
      </c>
      <c r="G93" s="693">
        <v>496</v>
      </c>
      <c r="H93" s="410">
        <v>340</v>
      </c>
      <c r="I93" s="410">
        <v>113</v>
      </c>
      <c r="J93" s="410">
        <v>4</v>
      </c>
      <c r="K93" s="709" t="s">
        <v>245</v>
      </c>
      <c r="L93" s="709" t="s">
        <v>245</v>
      </c>
      <c r="M93" s="411">
        <v>457</v>
      </c>
      <c r="Q93" s="701" t="s">
        <v>320</v>
      </c>
      <c r="R93" s="884" t="s">
        <v>320</v>
      </c>
    </row>
    <row r="94" spans="1:18" ht="12.75">
      <c r="A94" s="215" t="s">
        <v>435</v>
      </c>
      <c r="B94" s="216" t="s">
        <v>837</v>
      </c>
      <c r="C94" s="410">
        <v>146</v>
      </c>
      <c r="D94" s="410">
        <v>159</v>
      </c>
      <c r="E94" s="696">
        <v>731</v>
      </c>
      <c r="F94" s="696">
        <v>380</v>
      </c>
      <c r="G94" s="693">
        <v>1429</v>
      </c>
      <c r="H94" s="410">
        <v>181</v>
      </c>
      <c r="I94" s="410">
        <v>171</v>
      </c>
      <c r="J94" s="410">
        <v>29</v>
      </c>
      <c r="K94" s="696">
        <v>588</v>
      </c>
      <c r="L94" s="696">
        <v>233</v>
      </c>
      <c r="M94" s="411">
        <v>1230</v>
      </c>
      <c r="Q94" s="701">
        <v>0.7699237699237699</v>
      </c>
      <c r="R94" s="884">
        <v>0.8982494529540481</v>
      </c>
    </row>
    <row r="95" spans="1:18" ht="12.75">
      <c r="A95" s="215" t="s">
        <v>436</v>
      </c>
      <c r="B95" s="216" t="s">
        <v>838</v>
      </c>
      <c r="C95" s="410">
        <v>465</v>
      </c>
      <c r="D95" s="410">
        <v>302</v>
      </c>
      <c r="E95" s="709" t="s">
        <v>245</v>
      </c>
      <c r="F95" s="709" t="s">
        <v>245</v>
      </c>
      <c r="G95" s="693">
        <v>809</v>
      </c>
      <c r="H95" s="410">
        <v>270</v>
      </c>
      <c r="I95" s="410">
        <v>253</v>
      </c>
      <c r="J95" s="410">
        <v>226</v>
      </c>
      <c r="K95" s="709" t="s">
        <v>245</v>
      </c>
      <c r="L95" s="709" t="s">
        <v>245</v>
      </c>
      <c r="M95" s="411">
        <v>760</v>
      </c>
      <c r="Q95" s="701" t="s">
        <v>320</v>
      </c>
      <c r="R95" s="884" t="s">
        <v>320</v>
      </c>
    </row>
    <row r="96" spans="1:18" ht="12.75">
      <c r="A96" s="215" t="s">
        <v>437</v>
      </c>
      <c r="B96" s="216" t="s">
        <v>839</v>
      </c>
      <c r="C96" s="410">
        <v>70</v>
      </c>
      <c r="D96" s="410">
        <v>208</v>
      </c>
      <c r="E96" s="696">
        <v>212</v>
      </c>
      <c r="F96" s="696">
        <v>0</v>
      </c>
      <c r="G96" s="693">
        <v>492</v>
      </c>
      <c r="H96" s="410">
        <v>60</v>
      </c>
      <c r="I96" s="410">
        <v>196</v>
      </c>
      <c r="J96" s="410">
        <v>5</v>
      </c>
      <c r="K96" s="696">
        <v>212</v>
      </c>
      <c r="L96" s="696">
        <v>0</v>
      </c>
      <c r="M96" s="411">
        <v>473</v>
      </c>
      <c r="Q96" s="701">
        <v>0.7114093959731543</v>
      </c>
      <c r="R96" s="884">
        <v>1.0241545893719808</v>
      </c>
    </row>
    <row r="97" spans="1:18" ht="12.75">
      <c r="A97" s="215" t="s">
        <v>438</v>
      </c>
      <c r="B97" s="216" t="s">
        <v>840</v>
      </c>
      <c r="C97" s="410">
        <v>334</v>
      </c>
      <c r="D97" s="410">
        <v>175</v>
      </c>
      <c r="E97" s="709" t="s">
        <v>245</v>
      </c>
      <c r="F97" s="709" t="s">
        <v>245</v>
      </c>
      <c r="G97" s="693">
        <v>515</v>
      </c>
      <c r="H97" s="410">
        <v>154</v>
      </c>
      <c r="I97" s="410">
        <v>159</v>
      </c>
      <c r="J97" s="410">
        <v>127</v>
      </c>
      <c r="K97" s="709" t="s">
        <v>245</v>
      </c>
      <c r="L97" s="709" t="s">
        <v>245</v>
      </c>
      <c r="M97" s="411">
        <v>460</v>
      </c>
      <c r="Q97" s="701" t="s">
        <v>320</v>
      </c>
      <c r="R97" s="884" t="s">
        <v>320</v>
      </c>
    </row>
    <row r="98" spans="1:18" ht="12.75">
      <c r="A98" s="215" t="s">
        <v>439</v>
      </c>
      <c r="B98" s="216" t="s">
        <v>841</v>
      </c>
      <c r="C98" s="410">
        <v>171</v>
      </c>
      <c r="D98" s="410">
        <v>64</v>
      </c>
      <c r="E98" s="709" t="s">
        <v>245</v>
      </c>
      <c r="F98" s="709" t="s">
        <v>245</v>
      </c>
      <c r="G98" s="693">
        <v>235</v>
      </c>
      <c r="H98" s="410">
        <v>231</v>
      </c>
      <c r="I98" s="410">
        <v>83</v>
      </c>
      <c r="J98" s="410">
        <v>58</v>
      </c>
      <c r="K98" s="709" t="s">
        <v>245</v>
      </c>
      <c r="L98" s="709" t="s">
        <v>245</v>
      </c>
      <c r="M98" s="411">
        <v>372</v>
      </c>
      <c r="Q98" s="701" t="s">
        <v>320</v>
      </c>
      <c r="R98" s="884" t="s">
        <v>320</v>
      </c>
    </row>
    <row r="99" spans="1:18" ht="12.75">
      <c r="A99" s="215" t="s">
        <v>440</v>
      </c>
      <c r="B99" s="216" t="s">
        <v>842</v>
      </c>
      <c r="C99" s="410">
        <v>284</v>
      </c>
      <c r="D99" s="410">
        <v>121</v>
      </c>
      <c r="E99" s="709">
        <v>0</v>
      </c>
      <c r="F99" s="709" t="s">
        <v>245</v>
      </c>
      <c r="G99" s="693">
        <v>410</v>
      </c>
      <c r="H99" s="410">
        <v>111</v>
      </c>
      <c r="I99" s="410">
        <v>120</v>
      </c>
      <c r="J99" s="410">
        <v>85</v>
      </c>
      <c r="K99" s="709">
        <v>0</v>
      </c>
      <c r="L99" s="709" t="s">
        <v>245</v>
      </c>
      <c r="M99" s="411">
        <v>319</v>
      </c>
      <c r="Q99" s="701" t="s">
        <v>252</v>
      </c>
      <c r="R99" s="884" t="s">
        <v>252</v>
      </c>
    </row>
    <row r="100" spans="1:18" ht="12.75">
      <c r="A100" s="215" t="s">
        <v>441</v>
      </c>
      <c r="B100" s="216" t="s">
        <v>843</v>
      </c>
      <c r="C100" s="410">
        <v>322</v>
      </c>
      <c r="D100" s="410">
        <v>333</v>
      </c>
      <c r="E100" s="696">
        <v>533</v>
      </c>
      <c r="F100" s="696">
        <v>58</v>
      </c>
      <c r="G100" s="693">
        <v>1263</v>
      </c>
      <c r="H100" s="410">
        <v>204</v>
      </c>
      <c r="I100" s="410">
        <v>361</v>
      </c>
      <c r="J100" s="410">
        <v>50</v>
      </c>
      <c r="K100" s="696">
        <v>401</v>
      </c>
      <c r="L100" s="696">
        <v>68</v>
      </c>
      <c r="M100" s="411">
        <v>1084</v>
      </c>
      <c r="Q100" s="701">
        <v>1.0085324232081911</v>
      </c>
      <c r="R100" s="884">
        <v>0.9670103092783505</v>
      </c>
    </row>
    <row r="101" spans="1:18" ht="12.75">
      <c r="A101" s="215" t="s">
        <v>442</v>
      </c>
      <c r="B101" s="216" t="s">
        <v>844</v>
      </c>
      <c r="C101" s="410">
        <v>79</v>
      </c>
      <c r="D101" s="410">
        <v>62</v>
      </c>
      <c r="E101" s="696">
        <v>256</v>
      </c>
      <c r="F101" s="696">
        <v>98</v>
      </c>
      <c r="G101" s="693">
        <v>497</v>
      </c>
      <c r="H101" s="410">
        <v>30</v>
      </c>
      <c r="I101" s="410">
        <v>68</v>
      </c>
      <c r="J101" s="410">
        <v>21</v>
      </c>
      <c r="K101" s="696">
        <v>266</v>
      </c>
      <c r="L101" s="696">
        <v>93</v>
      </c>
      <c r="M101" s="411">
        <v>478</v>
      </c>
      <c r="Q101" s="701">
        <v>1.0858895705521472</v>
      </c>
      <c r="R101" s="884">
        <v>1.0652818991097923</v>
      </c>
    </row>
    <row r="102" spans="1:18" ht="12.75">
      <c r="A102" s="215" t="s">
        <v>443</v>
      </c>
      <c r="B102" s="216" t="s">
        <v>845</v>
      </c>
      <c r="C102" s="410">
        <v>96</v>
      </c>
      <c r="D102" s="410">
        <v>30</v>
      </c>
      <c r="E102" s="709" t="s">
        <v>245</v>
      </c>
      <c r="F102" s="709" t="s">
        <v>245</v>
      </c>
      <c r="G102" s="693">
        <v>127</v>
      </c>
      <c r="H102" s="410">
        <v>125</v>
      </c>
      <c r="I102" s="410">
        <v>51</v>
      </c>
      <c r="J102" s="410">
        <v>8</v>
      </c>
      <c r="K102" s="709" t="s">
        <v>245</v>
      </c>
      <c r="L102" s="709" t="s">
        <v>245</v>
      </c>
      <c r="M102" s="411">
        <v>185</v>
      </c>
      <c r="Q102" s="701" t="s">
        <v>320</v>
      </c>
      <c r="R102" s="884" t="s">
        <v>320</v>
      </c>
    </row>
    <row r="103" spans="1:18" ht="12.75">
      <c r="A103" s="215" t="s">
        <v>444</v>
      </c>
      <c r="B103" s="216" t="s">
        <v>846</v>
      </c>
      <c r="C103" s="410">
        <v>424</v>
      </c>
      <c r="D103" s="410">
        <v>227</v>
      </c>
      <c r="E103" s="709" t="s">
        <v>245</v>
      </c>
      <c r="F103" s="709" t="s">
        <v>245</v>
      </c>
      <c r="G103" s="693">
        <v>651</v>
      </c>
      <c r="H103" s="410">
        <v>392</v>
      </c>
      <c r="I103" s="410">
        <v>213</v>
      </c>
      <c r="J103" s="410">
        <v>3</v>
      </c>
      <c r="K103" s="709" t="s">
        <v>245</v>
      </c>
      <c r="L103" s="709" t="s">
        <v>245</v>
      </c>
      <c r="M103" s="411">
        <v>608</v>
      </c>
      <c r="Q103" s="701" t="s">
        <v>320</v>
      </c>
      <c r="R103" s="884" t="s">
        <v>320</v>
      </c>
    </row>
    <row r="104" spans="1:18" ht="12.75">
      <c r="A104" s="215" t="s">
        <v>445</v>
      </c>
      <c r="B104" s="216" t="s">
        <v>847</v>
      </c>
      <c r="C104" s="410">
        <v>269</v>
      </c>
      <c r="D104" s="410">
        <v>376</v>
      </c>
      <c r="E104" s="696">
        <v>252</v>
      </c>
      <c r="F104" s="696">
        <v>27</v>
      </c>
      <c r="G104" s="693">
        <v>933</v>
      </c>
      <c r="H104" s="410">
        <v>139</v>
      </c>
      <c r="I104" s="410">
        <v>283</v>
      </c>
      <c r="J104" s="410">
        <v>33</v>
      </c>
      <c r="K104" s="696">
        <v>280</v>
      </c>
      <c r="L104" s="696">
        <v>0</v>
      </c>
      <c r="M104" s="411">
        <v>735</v>
      </c>
      <c r="Q104" s="701">
        <v>0.8157894736842105</v>
      </c>
      <c r="R104" s="884">
        <v>0.8284023668639053</v>
      </c>
    </row>
    <row r="105" spans="1:18" ht="12.75">
      <c r="A105" s="215" t="s">
        <v>446</v>
      </c>
      <c r="B105" s="216" t="s">
        <v>848</v>
      </c>
      <c r="C105" s="410">
        <v>128</v>
      </c>
      <c r="D105" s="410">
        <v>92</v>
      </c>
      <c r="E105" s="696">
        <v>108</v>
      </c>
      <c r="F105" s="696">
        <v>46</v>
      </c>
      <c r="G105" s="693">
        <v>386</v>
      </c>
      <c r="H105" s="410">
        <v>74</v>
      </c>
      <c r="I105" s="410">
        <v>79</v>
      </c>
      <c r="J105" s="410">
        <v>31</v>
      </c>
      <c r="K105" s="696">
        <v>70</v>
      </c>
      <c r="L105" s="696">
        <v>56</v>
      </c>
      <c r="M105" s="411">
        <v>310</v>
      </c>
      <c r="Q105" s="701">
        <v>0.652542372881356</v>
      </c>
      <c r="R105" s="884">
        <v>0.6847826086956522</v>
      </c>
    </row>
    <row r="106" spans="1:18" ht="12.75">
      <c r="A106" s="215" t="s">
        <v>447</v>
      </c>
      <c r="B106" s="216" t="s">
        <v>849</v>
      </c>
      <c r="C106" s="410">
        <v>367</v>
      </c>
      <c r="D106" s="410">
        <v>245</v>
      </c>
      <c r="E106" s="709" t="s">
        <v>245</v>
      </c>
      <c r="F106" s="709" t="s">
        <v>245</v>
      </c>
      <c r="G106" s="693">
        <v>613</v>
      </c>
      <c r="H106" s="410">
        <v>316</v>
      </c>
      <c r="I106" s="410">
        <v>248</v>
      </c>
      <c r="J106" s="410">
        <v>4</v>
      </c>
      <c r="K106" s="709" t="s">
        <v>245</v>
      </c>
      <c r="L106" s="709" t="s">
        <v>245</v>
      </c>
      <c r="M106" s="411">
        <v>568</v>
      </c>
      <c r="Q106" s="701" t="s">
        <v>320</v>
      </c>
      <c r="R106" s="884" t="s">
        <v>320</v>
      </c>
    </row>
    <row r="107" spans="1:18" ht="12.75">
      <c r="A107" s="215" t="s">
        <v>448</v>
      </c>
      <c r="B107" s="216" t="s">
        <v>850</v>
      </c>
      <c r="C107" s="410">
        <v>364</v>
      </c>
      <c r="D107" s="410">
        <v>72</v>
      </c>
      <c r="E107" s="709">
        <v>0</v>
      </c>
      <c r="F107" s="709" t="s">
        <v>245</v>
      </c>
      <c r="G107" s="693">
        <v>437</v>
      </c>
      <c r="H107" s="410">
        <v>202</v>
      </c>
      <c r="I107" s="410">
        <v>63</v>
      </c>
      <c r="J107" s="410">
        <v>37</v>
      </c>
      <c r="K107" s="709">
        <v>0</v>
      </c>
      <c r="L107" s="709" t="s">
        <v>245</v>
      </c>
      <c r="M107" s="411">
        <v>302</v>
      </c>
      <c r="Q107" s="701" t="s">
        <v>252</v>
      </c>
      <c r="R107" s="884" t="s">
        <v>252</v>
      </c>
    </row>
    <row r="108" spans="1:18" ht="12.75">
      <c r="A108" s="215" t="s">
        <v>449</v>
      </c>
      <c r="B108" s="216" t="s">
        <v>851</v>
      </c>
      <c r="C108" s="410">
        <v>349</v>
      </c>
      <c r="D108" s="410">
        <v>138</v>
      </c>
      <c r="E108" s="709" t="s">
        <v>245</v>
      </c>
      <c r="F108" s="709" t="s">
        <v>245</v>
      </c>
      <c r="G108" s="693">
        <v>491</v>
      </c>
      <c r="H108" s="410">
        <v>238</v>
      </c>
      <c r="I108" s="410">
        <v>170</v>
      </c>
      <c r="J108" s="410">
        <v>68</v>
      </c>
      <c r="K108" s="709" t="s">
        <v>245</v>
      </c>
      <c r="L108" s="709" t="s">
        <v>245</v>
      </c>
      <c r="M108" s="411">
        <v>476</v>
      </c>
      <c r="Q108" s="701" t="s">
        <v>320</v>
      </c>
      <c r="R108" s="884" t="s">
        <v>320</v>
      </c>
    </row>
    <row r="109" spans="1:18" ht="12.75">
      <c r="A109" s="215" t="s">
        <v>450</v>
      </c>
      <c r="B109" s="216" t="s">
        <v>852</v>
      </c>
      <c r="C109" s="410">
        <v>218</v>
      </c>
      <c r="D109" s="410">
        <v>100</v>
      </c>
      <c r="E109" s="709" t="s">
        <v>245</v>
      </c>
      <c r="F109" s="709" t="s">
        <v>245</v>
      </c>
      <c r="G109" s="693">
        <v>318</v>
      </c>
      <c r="H109" s="410">
        <v>158</v>
      </c>
      <c r="I109" s="410">
        <v>92</v>
      </c>
      <c r="J109" s="410">
        <v>24</v>
      </c>
      <c r="K109" s="709" t="s">
        <v>245</v>
      </c>
      <c r="L109" s="709" t="s">
        <v>245</v>
      </c>
      <c r="M109" s="411">
        <v>274</v>
      </c>
      <c r="Q109" s="701" t="s">
        <v>320</v>
      </c>
      <c r="R109" s="884" t="s">
        <v>320</v>
      </c>
    </row>
    <row r="110" spans="1:18" ht="12.75">
      <c r="A110" s="215" t="s">
        <v>451</v>
      </c>
      <c r="B110" s="216" t="s">
        <v>853</v>
      </c>
      <c r="C110" s="410">
        <v>291</v>
      </c>
      <c r="D110" s="410">
        <v>276</v>
      </c>
      <c r="E110" s="696">
        <v>1809</v>
      </c>
      <c r="F110" s="696">
        <v>0</v>
      </c>
      <c r="G110" s="693">
        <v>2391</v>
      </c>
      <c r="H110" s="410">
        <v>262</v>
      </c>
      <c r="I110" s="410">
        <v>258</v>
      </c>
      <c r="J110" s="410">
        <v>101</v>
      </c>
      <c r="K110" s="696">
        <v>1436</v>
      </c>
      <c r="L110" s="696">
        <v>6</v>
      </c>
      <c r="M110" s="411">
        <v>2073</v>
      </c>
      <c r="Q110" s="701">
        <v>0.9496062992125984</v>
      </c>
      <c r="R110" s="884">
        <v>0.6949397590361446</v>
      </c>
    </row>
    <row r="111" spans="1:18" ht="12.75">
      <c r="A111" s="215" t="s">
        <v>452</v>
      </c>
      <c r="B111" s="216" t="s">
        <v>854</v>
      </c>
      <c r="C111" s="410">
        <v>290</v>
      </c>
      <c r="D111" s="410">
        <v>242</v>
      </c>
      <c r="E111" s="709">
        <v>0</v>
      </c>
      <c r="F111" s="709" t="s">
        <v>245</v>
      </c>
      <c r="G111" s="693">
        <v>532</v>
      </c>
      <c r="H111" s="410">
        <v>280</v>
      </c>
      <c r="I111" s="410">
        <v>260</v>
      </c>
      <c r="J111" s="410">
        <v>3</v>
      </c>
      <c r="K111" s="709">
        <v>0</v>
      </c>
      <c r="L111" s="709" t="s">
        <v>245</v>
      </c>
      <c r="M111" s="411">
        <v>544</v>
      </c>
      <c r="Q111" s="701" t="s">
        <v>252</v>
      </c>
      <c r="R111" s="884" t="s">
        <v>252</v>
      </c>
    </row>
    <row r="112" spans="1:18" ht="12.75">
      <c r="A112" s="215" t="s">
        <v>453</v>
      </c>
      <c r="B112" s="216" t="s">
        <v>855</v>
      </c>
      <c r="C112" s="410">
        <v>307</v>
      </c>
      <c r="D112" s="410">
        <v>566</v>
      </c>
      <c r="E112" s="696">
        <v>292</v>
      </c>
      <c r="F112" s="696">
        <v>31</v>
      </c>
      <c r="G112" s="693">
        <v>1196</v>
      </c>
      <c r="H112" s="410">
        <v>162</v>
      </c>
      <c r="I112" s="410">
        <v>439</v>
      </c>
      <c r="J112" s="410">
        <v>5</v>
      </c>
      <c r="K112" s="696">
        <v>264</v>
      </c>
      <c r="L112" s="696">
        <v>42</v>
      </c>
      <c r="M112" s="411">
        <v>912</v>
      </c>
      <c r="Q112" s="701">
        <v>1.0062305295950156</v>
      </c>
      <c r="R112" s="884">
        <v>0.9415384615384615</v>
      </c>
    </row>
    <row r="113" spans="1:18" ht="12.75">
      <c r="A113" s="215" t="s">
        <v>454</v>
      </c>
      <c r="B113" s="216" t="s">
        <v>856</v>
      </c>
      <c r="C113" s="410">
        <v>218</v>
      </c>
      <c r="D113" s="410">
        <v>122</v>
      </c>
      <c r="E113" s="696">
        <v>184</v>
      </c>
      <c r="F113" s="696">
        <v>38</v>
      </c>
      <c r="G113" s="693">
        <v>563</v>
      </c>
      <c r="H113" s="410">
        <v>270</v>
      </c>
      <c r="I113" s="410">
        <v>85</v>
      </c>
      <c r="J113" s="410">
        <v>41</v>
      </c>
      <c r="K113" s="696">
        <v>185</v>
      </c>
      <c r="L113" s="696">
        <v>32</v>
      </c>
      <c r="M113" s="411">
        <v>613</v>
      </c>
      <c r="Q113" s="701">
        <v>0.925</v>
      </c>
      <c r="R113" s="884" t="s">
        <v>64</v>
      </c>
    </row>
    <row r="114" spans="1:18" ht="12.75">
      <c r="A114" s="215" t="s">
        <v>455</v>
      </c>
      <c r="B114" s="216" t="s">
        <v>857</v>
      </c>
      <c r="C114" s="410">
        <v>128</v>
      </c>
      <c r="D114" s="410">
        <v>121</v>
      </c>
      <c r="E114" s="696">
        <v>235</v>
      </c>
      <c r="F114" s="696">
        <v>71</v>
      </c>
      <c r="G114" s="693">
        <v>559</v>
      </c>
      <c r="H114" s="410">
        <v>90</v>
      </c>
      <c r="I114" s="410">
        <v>128</v>
      </c>
      <c r="J114" s="410">
        <v>53</v>
      </c>
      <c r="K114" s="696">
        <v>233</v>
      </c>
      <c r="L114" s="696">
        <v>92</v>
      </c>
      <c r="M114" s="411">
        <v>596</v>
      </c>
      <c r="Q114" s="701">
        <v>0.9935064935064936</v>
      </c>
      <c r="R114" s="884">
        <v>0.9312320916905444</v>
      </c>
    </row>
    <row r="115" spans="1:18" ht="12.75">
      <c r="A115" s="215" t="s">
        <v>456</v>
      </c>
      <c r="B115" s="216" t="s">
        <v>858</v>
      </c>
      <c r="C115" s="410">
        <v>121</v>
      </c>
      <c r="D115" s="410">
        <v>84</v>
      </c>
      <c r="E115" s="696">
        <v>155</v>
      </c>
      <c r="F115" s="696">
        <v>34</v>
      </c>
      <c r="G115" s="693">
        <v>402</v>
      </c>
      <c r="H115" s="410">
        <v>87</v>
      </c>
      <c r="I115" s="410">
        <v>151</v>
      </c>
      <c r="J115" s="410">
        <v>6</v>
      </c>
      <c r="K115" s="696">
        <v>374</v>
      </c>
      <c r="L115" s="696">
        <v>81</v>
      </c>
      <c r="M115" s="411">
        <v>699</v>
      </c>
      <c r="Q115" s="701">
        <v>0.5149863760217984</v>
      </c>
      <c r="R115" s="884">
        <v>0.9191919191919192</v>
      </c>
    </row>
    <row r="116" spans="1:18" ht="12.75">
      <c r="A116" s="215" t="s">
        <v>457</v>
      </c>
      <c r="B116" s="216" t="s">
        <v>859</v>
      </c>
      <c r="C116" s="410">
        <v>838</v>
      </c>
      <c r="D116" s="410">
        <v>205</v>
      </c>
      <c r="E116" s="696">
        <v>0</v>
      </c>
      <c r="F116" s="696">
        <v>0</v>
      </c>
      <c r="G116" s="693">
        <v>1048</v>
      </c>
      <c r="H116" s="410">
        <v>500</v>
      </c>
      <c r="I116" s="410">
        <v>274</v>
      </c>
      <c r="J116" s="410">
        <v>113</v>
      </c>
      <c r="K116" s="696">
        <v>904</v>
      </c>
      <c r="L116" s="696">
        <v>0</v>
      </c>
      <c r="M116" s="411">
        <v>1791</v>
      </c>
      <c r="Q116" s="701">
        <v>0</v>
      </c>
      <c r="R116" s="884">
        <v>0.7489643744821872</v>
      </c>
    </row>
    <row r="117" spans="1:18" ht="12.75">
      <c r="A117" s="215" t="s">
        <v>458</v>
      </c>
      <c r="B117" s="216" t="s">
        <v>860</v>
      </c>
      <c r="C117" s="410">
        <v>107</v>
      </c>
      <c r="D117" s="410">
        <v>295</v>
      </c>
      <c r="E117" s="696">
        <v>180</v>
      </c>
      <c r="F117" s="696">
        <v>39</v>
      </c>
      <c r="G117" s="693">
        <v>623</v>
      </c>
      <c r="H117" s="410">
        <v>44</v>
      </c>
      <c r="I117" s="410">
        <v>233</v>
      </c>
      <c r="J117" s="410">
        <v>25</v>
      </c>
      <c r="K117" s="696">
        <v>220</v>
      </c>
      <c r="L117" s="696">
        <v>54</v>
      </c>
      <c r="M117" s="411">
        <v>579</v>
      </c>
      <c r="Q117" s="701">
        <v>0.7934782608695652</v>
      </c>
      <c r="R117" s="884">
        <v>0.8867313915857605</v>
      </c>
    </row>
    <row r="118" spans="1:18" ht="12.75">
      <c r="A118" s="215" t="s">
        <v>459</v>
      </c>
      <c r="B118" s="216" t="s">
        <v>861</v>
      </c>
      <c r="C118" s="410">
        <v>939</v>
      </c>
      <c r="D118" s="410">
        <v>972</v>
      </c>
      <c r="E118" s="696">
        <v>8</v>
      </c>
      <c r="F118" s="696">
        <v>0</v>
      </c>
      <c r="G118" s="693">
        <v>1932</v>
      </c>
      <c r="H118" s="410">
        <v>832</v>
      </c>
      <c r="I118" s="410">
        <v>966</v>
      </c>
      <c r="J118" s="410">
        <v>118</v>
      </c>
      <c r="K118" s="696">
        <v>741</v>
      </c>
      <c r="L118" s="696">
        <v>0</v>
      </c>
      <c r="M118" s="411">
        <v>2657</v>
      </c>
      <c r="Q118" s="701">
        <v>0.008368200836820083</v>
      </c>
      <c r="R118" s="884">
        <v>0.7568947906026557</v>
      </c>
    </row>
    <row r="119" spans="1:18" ht="12.75">
      <c r="A119" s="215" t="s">
        <v>460</v>
      </c>
      <c r="B119" s="216" t="s">
        <v>862</v>
      </c>
      <c r="C119" s="410">
        <v>1112</v>
      </c>
      <c r="D119" s="410">
        <v>296</v>
      </c>
      <c r="E119" s="709" t="s">
        <v>245</v>
      </c>
      <c r="F119" s="709" t="s">
        <v>245</v>
      </c>
      <c r="G119" s="693">
        <v>1438</v>
      </c>
      <c r="H119" s="410">
        <v>806</v>
      </c>
      <c r="I119" s="410">
        <v>384</v>
      </c>
      <c r="J119" s="410">
        <v>247</v>
      </c>
      <c r="K119" s="709" t="s">
        <v>245</v>
      </c>
      <c r="L119" s="709" t="s">
        <v>245</v>
      </c>
      <c r="M119" s="411">
        <v>1437</v>
      </c>
      <c r="Q119" s="701" t="s">
        <v>320</v>
      </c>
      <c r="R119" s="884" t="s">
        <v>320</v>
      </c>
    </row>
    <row r="120" spans="1:18" ht="12.75">
      <c r="A120" s="215" t="s">
        <v>461</v>
      </c>
      <c r="B120" s="216" t="s">
        <v>863</v>
      </c>
      <c r="C120" s="410">
        <v>338</v>
      </c>
      <c r="D120" s="410">
        <v>118</v>
      </c>
      <c r="E120" s="709" t="s">
        <v>245</v>
      </c>
      <c r="F120" s="709" t="s">
        <v>245</v>
      </c>
      <c r="G120" s="693">
        <v>457</v>
      </c>
      <c r="H120" s="410">
        <v>318</v>
      </c>
      <c r="I120" s="410">
        <v>102</v>
      </c>
      <c r="J120" s="410">
        <v>5</v>
      </c>
      <c r="K120" s="709" t="s">
        <v>245</v>
      </c>
      <c r="L120" s="709" t="s">
        <v>245</v>
      </c>
      <c r="M120" s="411">
        <v>425</v>
      </c>
      <c r="Q120" s="701" t="s">
        <v>320</v>
      </c>
      <c r="R120" s="884" t="s">
        <v>320</v>
      </c>
    </row>
    <row r="121" spans="1:18" ht="12.75">
      <c r="A121" s="215" t="s">
        <v>462</v>
      </c>
      <c r="B121" s="216" t="s">
        <v>864</v>
      </c>
      <c r="C121" s="410">
        <v>361</v>
      </c>
      <c r="D121" s="410">
        <v>364</v>
      </c>
      <c r="E121" s="696">
        <v>374</v>
      </c>
      <c r="F121" s="696">
        <v>89</v>
      </c>
      <c r="G121" s="693">
        <v>1199</v>
      </c>
      <c r="H121" s="410">
        <v>221</v>
      </c>
      <c r="I121" s="410">
        <v>248</v>
      </c>
      <c r="J121" s="410">
        <v>142</v>
      </c>
      <c r="K121" s="696">
        <v>330</v>
      </c>
      <c r="L121" s="696">
        <v>85</v>
      </c>
      <c r="M121" s="411">
        <v>1039</v>
      </c>
      <c r="Q121" s="701">
        <v>1</v>
      </c>
      <c r="R121" s="884">
        <v>1</v>
      </c>
    </row>
    <row r="122" spans="1:18" ht="12.75">
      <c r="A122" s="215" t="s">
        <v>463</v>
      </c>
      <c r="B122" s="216" t="s">
        <v>865</v>
      </c>
      <c r="C122" s="410">
        <v>225</v>
      </c>
      <c r="D122" s="410">
        <v>72</v>
      </c>
      <c r="E122" s="709" t="s">
        <v>245</v>
      </c>
      <c r="F122" s="709" t="s">
        <v>245</v>
      </c>
      <c r="G122" s="693">
        <v>298</v>
      </c>
      <c r="H122" s="410">
        <v>208</v>
      </c>
      <c r="I122" s="410">
        <v>66</v>
      </c>
      <c r="J122" s="410">
        <v>10</v>
      </c>
      <c r="K122" s="709" t="s">
        <v>245</v>
      </c>
      <c r="L122" s="709" t="s">
        <v>245</v>
      </c>
      <c r="M122" s="411">
        <v>284</v>
      </c>
      <c r="Q122" s="701" t="s">
        <v>320</v>
      </c>
      <c r="R122" s="884" t="s">
        <v>320</v>
      </c>
    </row>
    <row r="123" spans="1:18" ht="12.75">
      <c r="A123" s="215" t="s">
        <v>464</v>
      </c>
      <c r="B123" s="216" t="s">
        <v>866</v>
      </c>
      <c r="C123" s="410">
        <v>451</v>
      </c>
      <c r="D123" s="410">
        <v>237</v>
      </c>
      <c r="E123" s="696">
        <v>558</v>
      </c>
      <c r="F123" s="696">
        <v>119</v>
      </c>
      <c r="G123" s="693">
        <v>1372</v>
      </c>
      <c r="H123" s="410">
        <v>495</v>
      </c>
      <c r="I123" s="410">
        <v>273</v>
      </c>
      <c r="J123" s="410">
        <v>77</v>
      </c>
      <c r="K123" s="696">
        <v>465</v>
      </c>
      <c r="L123" s="696">
        <v>113</v>
      </c>
      <c r="M123" s="411">
        <v>1425</v>
      </c>
      <c r="Q123" s="701">
        <v>0.8266178266178266</v>
      </c>
      <c r="R123" s="884">
        <v>0.8163841807909604</v>
      </c>
    </row>
    <row r="124" spans="1:18" ht="12.75">
      <c r="A124" s="215" t="s">
        <v>465</v>
      </c>
      <c r="B124" s="216" t="s">
        <v>867</v>
      </c>
      <c r="C124" s="410">
        <v>105</v>
      </c>
      <c r="D124" s="410">
        <v>239</v>
      </c>
      <c r="E124" s="696">
        <v>548</v>
      </c>
      <c r="F124" s="696">
        <v>26</v>
      </c>
      <c r="G124" s="693">
        <v>919</v>
      </c>
      <c r="H124" s="410">
        <v>57</v>
      </c>
      <c r="I124" s="410">
        <v>209</v>
      </c>
      <c r="J124" s="410">
        <v>27</v>
      </c>
      <c r="K124" s="696">
        <v>501</v>
      </c>
      <c r="L124" s="696">
        <v>26</v>
      </c>
      <c r="M124" s="411">
        <v>820</v>
      </c>
      <c r="Q124" s="701">
        <v>1.0436363636363637</v>
      </c>
      <c r="R124" s="884">
        <v>1.039447731755424</v>
      </c>
    </row>
    <row r="125" spans="1:18" ht="12.75">
      <c r="A125" s="215" t="s">
        <v>466</v>
      </c>
      <c r="B125" s="216" t="s">
        <v>868</v>
      </c>
      <c r="C125" s="410">
        <v>167</v>
      </c>
      <c r="D125" s="410">
        <v>145</v>
      </c>
      <c r="E125" s="696">
        <v>248</v>
      </c>
      <c r="F125" s="696">
        <v>95</v>
      </c>
      <c r="G125" s="693">
        <v>666</v>
      </c>
      <c r="H125" s="410">
        <v>72</v>
      </c>
      <c r="I125" s="410">
        <v>153</v>
      </c>
      <c r="J125" s="410">
        <v>54</v>
      </c>
      <c r="K125" s="696">
        <v>252</v>
      </c>
      <c r="L125" s="696">
        <v>61</v>
      </c>
      <c r="M125" s="411">
        <v>594</v>
      </c>
      <c r="Q125" s="701">
        <v>0.9050131926121372</v>
      </c>
      <c r="R125" s="884">
        <v>0.9484848484848485</v>
      </c>
    </row>
    <row r="126" spans="1:18" ht="12.75">
      <c r="A126" s="215" t="s">
        <v>467</v>
      </c>
      <c r="B126" s="216" t="s">
        <v>869</v>
      </c>
      <c r="C126" s="410">
        <v>238</v>
      </c>
      <c r="D126" s="410">
        <v>161</v>
      </c>
      <c r="E126" s="696">
        <v>232</v>
      </c>
      <c r="F126" s="696">
        <v>47</v>
      </c>
      <c r="G126" s="693">
        <v>684</v>
      </c>
      <c r="H126" s="410">
        <v>243</v>
      </c>
      <c r="I126" s="410">
        <v>170</v>
      </c>
      <c r="J126" s="410">
        <v>30</v>
      </c>
      <c r="K126" s="696">
        <v>214</v>
      </c>
      <c r="L126" s="696">
        <v>38</v>
      </c>
      <c r="M126" s="411">
        <v>695</v>
      </c>
      <c r="Q126" s="701">
        <v>1.0182481751824817</v>
      </c>
      <c r="R126" s="884">
        <v>1</v>
      </c>
    </row>
    <row r="127" spans="1:18" ht="12.75">
      <c r="A127" s="215" t="s">
        <v>468</v>
      </c>
      <c r="B127" s="216" t="s">
        <v>870</v>
      </c>
      <c r="C127" s="410">
        <v>194</v>
      </c>
      <c r="D127" s="410">
        <v>129</v>
      </c>
      <c r="E127" s="709" t="s">
        <v>245</v>
      </c>
      <c r="F127" s="709" t="s">
        <v>245</v>
      </c>
      <c r="G127" s="693">
        <v>323</v>
      </c>
      <c r="H127" s="410">
        <v>143</v>
      </c>
      <c r="I127" s="410">
        <v>44</v>
      </c>
      <c r="J127" s="410">
        <v>31</v>
      </c>
      <c r="K127" s="709" t="s">
        <v>245</v>
      </c>
      <c r="L127" s="709" t="s">
        <v>245</v>
      </c>
      <c r="M127" s="411">
        <v>218</v>
      </c>
      <c r="Q127" s="701" t="s">
        <v>320</v>
      </c>
      <c r="R127" s="884" t="s">
        <v>320</v>
      </c>
    </row>
    <row r="128" spans="1:18" ht="12.75">
      <c r="A128" s="215" t="s">
        <v>469</v>
      </c>
      <c r="B128" s="216" t="s">
        <v>871</v>
      </c>
      <c r="C128" s="410">
        <v>783</v>
      </c>
      <c r="D128" s="410">
        <v>430</v>
      </c>
      <c r="E128" s="696">
        <v>21</v>
      </c>
      <c r="F128" s="696">
        <v>0</v>
      </c>
      <c r="G128" s="693">
        <v>1242</v>
      </c>
      <c r="H128" s="410">
        <v>484</v>
      </c>
      <c r="I128" s="410">
        <v>346</v>
      </c>
      <c r="J128" s="410">
        <v>259</v>
      </c>
      <c r="K128" s="696">
        <v>5</v>
      </c>
      <c r="L128" s="696">
        <v>0</v>
      </c>
      <c r="M128" s="411">
        <v>1094</v>
      </c>
      <c r="Q128" s="701" t="s">
        <v>252</v>
      </c>
      <c r="R128" s="884" t="s">
        <v>252</v>
      </c>
    </row>
    <row r="129" spans="1:18" ht="12.75">
      <c r="A129" s="215" t="s">
        <v>470</v>
      </c>
      <c r="B129" s="216" t="s">
        <v>872</v>
      </c>
      <c r="C129" s="410">
        <v>346</v>
      </c>
      <c r="D129" s="410">
        <v>314</v>
      </c>
      <c r="E129" s="709" t="s">
        <v>245</v>
      </c>
      <c r="F129" s="709" t="s">
        <v>245</v>
      </c>
      <c r="G129" s="693">
        <v>678</v>
      </c>
      <c r="H129" s="410">
        <v>330</v>
      </c>
      <c r="I129" s="410">
        <v>249</v>
      </c>
      <c r="J129" s="410">
        <v>56</v>
      </c>
      <c r="K129" s="709" t="s">
        <v>245</v>
      </c>
      <c r="L129" s="709" t="s">
        <v>245</v>
      </c>
      <c r="M129" s="411">
        <v>635</v>
      </c>
      <c r="Q129" s="701" t="s">
        <v>320</v>
      </c>
      <c r="R129" s="884" t="s">
        <v>320</v>
      </c>
    </row>
    <row r="130" spans="1:18" ht="12.75">
      <c r="A130" s="215" t="s">
        <v>471</v>
      </c>
      <c r="B130" s="216" t="s">
        <v>873</v>
      </c>
      <c r="C130" s="410">
        <v>199</v>
      </c>
      <c r="D130" s="410">
        <v>135</v>
      </c>
      <c r="E130" s="709">
        <v>0</v>
      </c>
      <c r="F130" s="709" t="s">
        <v>245</v>
      </c>
      <c r="G130" s="693">
        <v>346</v>
      </c>
      <c r="H130" s="410">
        <v>123</v>
      </c>
      <c r="I130" s="410">
        <v>156</v>
      </c>
      <c r="J130" s="410">
        <v>53</v>
      </c>
      <c r="K130" s="709">
        <v>0</v>
      </c>
      <c r="L130" s="709" t="s">
        <v>245</v>
      </c>
      <c r="M130" s="411">
        <v>332</v>
      </c>
      <c r="Q130" s="701" t="s">
        <v>252</v>
      </c>
      <c r="R130" s="884" t="s">
        <v>252</v>
      </c>
    </row>
    <row r="131" spans="1:18" ht="12.75">
      <c r="A131" s="215" t="s">
        <v>472</v>
      </c>
      <c r="B131" s="216" t="s">
        <v>874</v>
      </c>
      <c r="C131" s="410">
        <v>272</v>
      </c>
      <c r="D131" s="410">
        <v>98</v>
      </c>
      <c r="E131" s="696">
        <v>549</v>
      </c>
      <c r="F131" s="696">
        <v>0</v>
      </c>
      <c r="G131" s="693">
        <v>958</v>
      </c>
      <c r="H131" s="410">
        <v>351</v>
      </c>
      <c r="I131" s="410">
        <v>101</v>
      </c>
      <c r="J131" s="410">
        <v>139</v>
      </c>
      <c r="K131" s="696">
        <v>475</v>
      </c>
      <c r="L131" s="696">
        <v>0</v>
      </c>
      <c r="M131" s="411">
        <v>1071</v>
      </c>
      <c r="Q131" s="701">
        <v>0.8897893030794165</v>
      </c>
      <c r="R131" s="884">
        <v>0.85431654676259</v>
      </c>
    </row>
    <row r="132" spans="1:18" ht="12.75">
      <c r="A132" s="215" t="s">
        <v>703</v>
      </c>
      <c r="B132" s="216" t="s">
        <v>875</v>
      </c>
      <c r="C132" s="410">
        <v>732</v>
      </c>
      <c r="D132" s="410">
        <v>337</v>
      </c>
      <c r="E132" s="709">
        <v>0</v>
      </c>
      <c r="F132" s="709" t="s">
        <v>245</v>
      </c>
      <c r="G132" s="693">
        <v>1069</v>
      </c>
      <c r="H132" s="410">
        <v>536</v>
      </c>
      <c r="I132" s="410">
        <v>331</v>
      </c>
      <c r="J132" s="410">
        <v>85</v>
      </c>
      <c r="K132" s="709">
        <v>0</v>
      </c>
      <c r="L132" s="709" t="s">
        <v>245</v>
      </c>
      <c r="M132" s="411">
        <v>952</v>
      </c>
      <c r="Q132" s="701" t="s">
        <v>252</v>
      </c>
      <c r="R132" s="884" t="s">
        <v>252</v>
      </c>
    </row>
    <row r="133" spans="1:18" ht="12.75">
      <c r="A133" s="215" t="s">
        <v>473</v>
      </c>
      <c r="B133" s="216" t="s">
        <v>876</v>
      </c>
      <c r="C133" s="410">
        <v>293</v>
      </c>
      <c r="D133" s="410">
        <v>165</v>
      </c>
      <c r="E133" s="696">
        <v>5</v>
      </c>
      <c r="F133" s="696">
        <v>0</v>
      </c>
      <c r="G133" s="693">
        <v>507</v>
      </c>
      <c r="H133" s="410">
        <v>125</v>
      </c>
      <c r="I133" s="410">
        <v>165</v>
      </c>
      <c r="J133" s="410">
        <v>180</v>
      </c>
      <c r="K133" s="696">
        <v>5</v>
      </c>
      <c r="L133" s="696">
        <v>0</v>
      </c>
      <c r="M133" s="411">
        <v>475</v>
      </c>
      <c r="Q133" s="701" t="s">
        <v>252</v>
      </c>
      <c r="R133" s="884" t="s">
        <v>64</v>
      </c>
    </row>
    <row r="134" spans="1:18" ht="12.75">
      <c r="A134" s="215" t="s">
        <v>474</v>
      </c>
      <c r="B134" s="216" t="s">
        <v>877</v>
      </c>
      <c r="C134" s="410">
        <v>111</v>
      </c>
      <c r="D134" s="410">
        <v>67</v>
      </c>
      <c r="E134" s="696">
        <v>33</v>
      </c>
      <c r="F134" s="696">
        <v>0</v>
      </c>
      <c r="G134" s="693">
        <v>212</v>
      </c>
      <c r="H134" s="410">
        <v>89</v>
      </c>
      <c r="I134" s="410">
        <v>98</v>
      </c>
      <c r="J134" s="410">
        <v>1</v>
      </c>
      <c r="K134" s="696">
        <v>300</v>
      </c>
      <c r="L134" s="696">
        <v>0</v>
      </c>
      <c r="M134" s="411">
        <v>488</v>
      </c>
      <c r="Q134" s="701">
        <v>0.10091743119266056</v>
      </c>
      <c r="R134" s="884">
        <v>0.8522727272727273</v>
      </c>
    </row>
    <row r="135" spans="1:18" ht="12.75">
      <c r="A135" s="215" t="s">
        <v>475</v>
      </c>
      <c r="B135" s="216" t="s">
        <v>878</v>
      </c>
      <c r="C135" s="410">
        <v>359</v>
      </c>
      <c r="D135" s="410">
        <v>306</v>
      </c>
      <c r="E135" s="696">
        <v>445</v>
      </c>
      <c r="F135" s="696">
        <v>69</v>
      </c>
      <c r="G135" s="693">
        <v>1194</v>
      </c>
      <c r="H135" s="410">
        <v>292</v>
      </c>
      <c r="I135" s="410">
        <v>281</v>
      </c>
      <c r="J135" s="410">
        <v>102</v>
      </c>
      <c r="K135" s="696">
        <v>363</v>
      </c>
      <c r="L135" s="696">
        <v>109</v>
      </c>
      <c r="M135" s="411">
        <v>1147</v>
      </c>
      <c r="Q135" s="701">
        <v>1.1346578366445916</v>
      </c>
      <c r="R135" s="884">
        <v>1.1211401425178147</v>
      </c>
    </row>
    <row r="136" spans="1:18" ht="12.75">
      <c r="A136" s="215" t="s">
        <v>476</v>
      </c>
      <c r="B136" s="216" t="s">
        <v>879</v>
      </c>
      <c r="C136" s="410">
        <v>143</v>
      </c>
      <c r="D136" s="410">
        <v>70</v>
      </c>
      <c r="E136" s="696">
        <v>116</v>
      </c>
      <c r="F136" s="696">
        <v>130</v>
      </c>
      <c r="G136" s="693">
        <v>459</v>
      </c>
      <c r="H136" s="410">
        <v>170</v>
      </c>
      <c r="I136" s="410">
        <v>56</v>
      </c>
      <c r="J136" s="410">
        <v>18</v>
      </c>
      <c r="K136" s="696">
        <v>165</v>
      </c>
      <c r="L136" s="696">
        <v>113</v>
      </c>
      <c r="M136" s="411">
        <v>522</v>
      </c>
      <c r="Q136" s="701">
        <v>0.9959514170040485</v>
      </c>
      <c r="R136" s="884">
        <v>1</v>
      </c>
    </row>
    <row r="137" spans="1:18" ht="12.75">
      <c r="A137" s="215" t="s">
        <v>477</v>
      </c>
      <c r="B137" s="216" t="s">
        <v>880</v>
      </c>
      <c r="C137" s="410">
        <v>264</v>
      </c>
      <c r="D137" s="410">
        <v>168</v>
      </c>
      <c r="E137" s="709">
        <v>0</v>
      </c>
      <c r="F137" s="709" t="s">
        <v>245</v>
      </c>
      <c r="G137" s="693">
        <v>463</v>
      </c>
      <c r="H137" s="410">
        <v>130</v>
      </c>
      <c r="I137" s="410">
        <v>130</v>
      </c>
      <c r="J137" s="410">
        <v>145</v>
      </c>
      <c r="K137" s="709">
        <v>0</v>
      </c>
      <c r="L137" s="709" t="s">
        <v>245</v>
      </c>
      <c r="M137" s="411">
        <v>406</v>
      </c>
      <c r="Q137" s="701" t="s">
        <v>252</v>
      </c>
      <c r="R137" s="884" t="s">
        <v>252</v>
      </c>
    </row>
    <row r="138" spans="1:18" ht="12.75">
      <c r="A138" s="215" t="s">
        <v>478</v>
      </c>
      <c r="B138" s="216" t="s">
        <v>881</v>
      </c>
      <c r="C138" s="410">
        <v>360</v>
      </c>
      <c r="D138" s="410">
        <v>96</v>
      </c>
      <c r="E138" s="696">
        <v>655</v>
      </c>
      <c r="F138" s="696">
        <v>62</v>
      </c>
      <c r="G138" s="693">
        <v>1210</v>
      </c>
      <c r="H138" s="410">
        <v>215</v>
      </c>
      <c r="I138" s="410">
        <v>96</v>
      </c>
      <c r="J138" s="410">
        <v>70</v>
      </c>
      <c r="K138" s="696">
        <v>517</v>
      </c>
      <c r="L138" s="696">
        <v>0</v>
      </c>
      <c r="M138" s="411">
        <v>900</v>
      </c>
      <c r="Q138" s="701">
        <v>0.9275549805950841</v>
      </c>
      <c r="R138" s="884">
        <v>1.175</v>
      </c>
    </row>
    <row r="139" spans="1:18" ht="12.75">
      <c r="A139" s="215" t="s">
        <v>479</v>
      </c>
      <c r="B139" s="216" t="s">
        <v>882</v>
      </c>
      <c r="C139" s="410">
        <v>733</v>
      </c>
      <c r="D139" s="410">
        <v>371</v>
      </c>
      <c r="E139" s="709" t="s">
        <v>245</v>
      </c>
      <c r="F139" s="709" t="s">
        <v>245</v>
      </c>
      <c r="G139" s="693">
        <v>1104</v>
      </c>
      <c r="H139" s="410">
        <v>408</v>
      </c>
      <c r="I139" s="410">
        <v>282</v>
      </c>
      <c r="J139" s="410">
        <v>22</v>
      </c>
      <c r="K139" s="709" t="s">
        <v>245</v>
      </c>
      <c r="L139" s="709" t="s">
        <v>245</v>
      </c>
      <c r="M139" s="411">
        <v>712</v>
      </c>
      <c r="Q139" s="701" t="s">
        <v>320</v>
      </c>
      <c r="R139" s="884" t="s">
        <v>320</v>
      </c>
    </row>
    <row r="140" spans="1:18" ht="12.75">
      <c r="A140" s="215" t="s">
        <v>480</v>
      </c>
      <c r="B140" s="216" t="s">
        <v>883</v>
      </c>
      <c r="C140" s="410">
        <v>373</v>
      </c>
      <c r="D140" s="410">
        <v>207</v>
      </c>
      <c r="E140" s="709">
        <v>0</v>
      </c>
      <c r="F140" s="709" t="s">
        <v>245</v>
      </c>
      <c r="G140" s="693">
        <v>584</v>
      </c>
      <c r="H140" s="410">
        <v>369</v>
      </c>
      <c r="I140" s="410">
        <v>278</v>
      </c>
      <c r="J140" s="410">
        <v>4</v>
      </c>
      <c r="K140" s="709">
        <v>0</v>
      </c>
      <c r="L140" s="709" t="s">
        <v>245</v>
      </c>
      <c r="M140" s="411">
        <v>651</v>
      </c>
      <c r="Q140" s="701" t="s">
        <v>252</v>
      </c>
      <c r="R140" s="884" t="s">
        <v>252</v>
      </c>
    </row>
    <row r="141" spans="1:18" ht="12.75">
      <c r="A141" s="215" t="s">
        <v>481</v>
      </c>
      <c r="B141" s="216" t="s">
        <v>884</v>
      </c>
      <c r="C141" s="410">
        <v>511</v>
      </c>
      <c r="D141" s="410">
        <v>609</v>
      </c>
      <c r="E141" s="696">
        <v>484</v>
      </c>
      <c r="F141" s="696">
        <v>68</v>
      </c>
      <c r="G141" s="693">
        <v>1714</v>
      </c>
      <c r="H141" s="410">
        <v>229</v>
      </c>
      <c r="I141" s="410">
        <v>492</v>
      </c>
      <c r="J141" s="410">
        <v>77</v>
      </c>
      <c r="K141" s="696">
        <v>388</v>
      </c>
      <c r="L141" s="696">
        <v>72</v>
      </c>
      <c r="M141" s="411">
        <v>1258</v>
      </c>
      <c r="Q141" s="701">
        <v>1.1288343558282208</v>
      </c>
      <c r="R141" s="884">
        <v>0.9766454352441614</v>
      </c>
    </row>
    <row r="142" spans="1:18" ht="12.75">
      <c r="A142" s="215" t="s">
        <v>482</v>
      </c>
      <c r="B142" s="216" t="s">
        <v>885</v>
      </c>
      <c r="C142" s="410">
        <v>465</v>
      </c>
      <c r="D142" s="410">
        <v>306</v>
      </c>
      <c r="E142" s="709" t="s">
        <v>245</v>
      </c>
      <c r="F142" s="709" t="s">
        <v>245</v>
      </c>
      <c r="G142" s="693">
        <v>771</v>
      </c>
      <c r="H142" s="410">
        <v>459</v>
      </c>
      <c r="I142" s="410">
        <v>248</v>
      </c>
      <c r="J142" s="410">
        <v>34</v>
      </c>
      <c r="K142" s="709" t="s">
        <v>245</v>
      </c>
      <c r="L142" s="709" t="s">
        <v>245</v>
      </c>
      <c r="M142" s="411">
        <v>741</v>
      </c>
      <c r="Q142" s="701" t="s">
        <v>320</v>
      </c>
      <c r="R142" s="884" t="s">
        <v>320</v>
      </c>
    </row>
    <row r="143" spans="1:18" ht="12.75">
      <c r="A143" s="215" t="s">
        <v>514</v>
      </c>
      <c r="B143" s="216" t="s">
        <v>886</v>
      </c>
      <c r="C143" s="410">
        <v>5</v>
      </c>
      <c r="D143" s="410">
        <v>0</v>
      </c>
      <c r="E143" s="696">
        <v>0</v>
      </c>
      <c r="F143" s="696">
        <v>0</v>
      </c>
      <c r="G143" s="693">
        <v>5</v>
      </c>
      <c r="H143" s="410">
        <v>4</v>
      </c>
      <c r="I143" s="410">
        <v>0</v>
      </c>
      <c r="J143" s="410">
        <v>0</v>
      </c>
      <c r="K143" s="696">
        <v>0</v>
      </c>
      <c r="L143" s="696">
        <v>0</v>
      </c>
      <c r="M143" s="411">
        <v>4</v>
      </c>
      <c r="Q143" s="701">
        <v>0</v>
      </c>
      <c r="R143" s="884">
        <v>0</v>
      </c>
    </row>
    <row r="144" spans="1:18" ht="12.75">
      <c r="A144" s="215" t="s">
        <v>515</v>
      </c>
      <c r="B144" s="216" t="s">
        <v>887</v>
      </c>
      <c r="C144" s="410">
        <v>640</v>
      </c>
      <c r="D144" s="410">
        <v>655</v>
      </c>
      <c r="E144" s="696">
        <v>1046</v>
      </c>
      <c r="F144" s="696">
        <v>2</v>
      </c>
      <c r="G144" s="693">
        <v>2348</v>
      </c>
      <c r="H144" s="410">
        <v>678</v>
      </c>
      <c r="I144" s="410">
        <v>675</v>
      </c>
      <c r="J144" s="410">
        <v>93</v>
      </c>
      <c r="K144" s="696">
        <v>1127</v>
      </c>
      <c r="L144" s="696">
        <v>1</v>
      </c>
      <c r="M144" s="411">
        <v>2574</v>
      </c>
      <c r="Q144" s="701">
        <v>0.8903993203058623</v>
      </c>
      <c r="R144" s="884">
        <v>0.8500376789751318</v>
      </c>
    </row>
    <row r="145" spans="1:18" ht="12.75">
      <c r="A145" s="215" t="s">
        <v>516</v>
      </c>
      <c r="B145" s="216" t="s">
        <v>888</v>
      </c>
      <c r="C145" s="410">
        <v>420</v>
      </c>
      <c r="D145" s="410">
        <v>336</v>
      </c>
      <c r="E145" s="696">
        <v>261</v>
      </c>
      <c r="F145" s="696">
        <v>0</v>
      </c>
      <c r="G145" s="693">
        <v>1022</v>
      </c>
      <c r="H145" s="410">
        <v>293</v>
      </c>
      <c r="I145" s="410">
        <v>289</v>
      </c>
      <c r="J145" s="410">
        <v>111</v>
      </c>
      <c r="K145" s="696">
        <v>175</v>
      </c>
      <c r="L145" s="696">
        <v>37</v>
      </c>
      <c r="M145" s="411">
        <v>907</v>
      </c>
      <c r="Q145" s="701">
        <v>0.9702602230483272</v>
      </c>
      <c r="R145" s="884">
        <v>1.06</v>
      </c>
    </row>
    <row r="146" spans="1:18" ht="12.75">
      <c r="A146" s="215" t="s">
        <v>517</v>
      </c>
      <c r="B146" s="216" t="s">
        <v>889</v>
      </c>
      <c r="C146" s="410">
        <v>214</v>
      </c>
      <c r="D146" s="410">
        <v>83</v>
      </c>
      <c r="E146" s="696">
        <v>240</v>
      </c>
      <c r="F146" s="696">
        <v>59</v>
      </c>
      <c r="G146" s="693">
        <v>596</v>
      </c>
      <c r="H146" s="410">
        <v>305</v>
      </c>
      <c r="I146" s="410">
        <v>97</v>
      </c>
      <c r="J146" s="410">
        <v>20</v>
      </c>
      <c r="K146" s="696">
        <v>305</v>
      </c>
      <c r="L146" s="696">
        <v>49</v>
      </c>
      <c r="M146" s="411">
        <v>776</v>
      </c>
      <c r="Q146" s="701">
        <v>0.7827225130890052</v>
      </c>
      <c r="R146" s="884">
        <v>0.910025706940874</v>
      </c>
    </row>
    <row r="147" spans="1:18" ht="12.75">
      <c r="A147" s="215" t="s">
        <v>518</v>
      </c>
      <c r="B147" s="216" t="s">
        <v>890</v>
      </c>
      <c r="C147" s="410">
        <v>834</v>
      </c>
      <c r="D147" s="410">
        <v>264</v>
      </c>
      <c r="E147" s="709">
        <v>0</v>
      </c>
      <c r="F147" s="709" t="s">
        <v>245</v>
      </c>
      <c r="G147" s="693">
        <v>1100</v>
      </c>
      <c r="H147" s="410">
        <v>540</v>
      </c>
      <c r="I147" s="410">
        <v>292</v>
      </c>
      <c r="J147" s="410">
        <v>105</v>
      </c>
      <c r="K147" s="709">
        <v>0</v>
      </c>
      <c r="L147" s="709" t="s">
        <v>245</v>
      </c>
      <c r="M147" s="411">
        <v>937</v>
      </c>
      <c r="Q147" s="701" t="s">
        <v>252</v>
      </c>
      <c r="R147" s="884" t="s">
        <v>252</v>
      </c>
    </row>
    <row r="148" spans="1:18" ht="12.75">
      <c r="A148" s="215" t="s">
        <v>704</v>
      </c>
      <c r="B148" s="216" t="s">
        <v>891</v>
      </c>
      <c r="C148" s="410">
        <v>664</v>
      </c>
      <c r="D148" s="410">
        <v>1520</v>
      </c>
      <c r="E148" s="696">
        <v>2297</v>
      </c>
      <c r="F148" s="696">
        <v>105</v>
      </c>
      <c r="G148" s="693">
        <v>4590</v>
      </c>
      <c r="H148" s="410">
        <v>591</v>
      </c>
      <c r="I148" s="410">
        <v>1362</v>
      </c>
      <c r="J148" s="410">
        <v>57</v>
      </c>
      <c r="K148" s="696">
        <v>2216</v>
      </c>
      <c r="L148" s="696">
        <v>80</v>
      </c>
      <c r="M148" s="411">
        <v>4306</v>
      </c>
      <c r="Q148" s="701">
        <v>1.0012505210504377</v>
      </c>
      <c r="R148" s="884">
        <v>0.9930795847750865</v>
      </c>
    </row>
    <row r="149" spans="1:18" ht="12.75">
      <c r="A149" s="215" t="s">
        <v>519</v>
      </c>
      <c r="B149" s="216" t="s">
        <v>892</v>
      </c>
      <c r="C149" s="410">
        <v>139</v>
      </c>
      <c r="D149" s="410">
        <v>277</v>
      </c>
      <c r="E149" s="696">
        <v>204</v>
      </c>
      <c r="F149" s="696">
        <v>75</v>
      </c>
      <c r="G149" s="693">
        <v>696</v>
      </c>
      <c r="H149" s="410">
        <v>97</v>
      </c>
      <c r="I149" s="410">
        <v>204</v>
      </c>
      <c r="J149" s="410">
        <v>14</v>
      </c>
      <c r="K149" s="696">
        <v>197</v>
      </c>
      <c r="L149" s="696">
        <v>66</v>
      </c>
      <c r="M149" s="411">
        <v>578</v>
      </c>
      <c r="Q149" s="701">
        <v>0.850609756097561</v>
      </c>
      <c r="R149" s="884" t="s">
        <v>64</v>
      </c>
    </row>
    <row r="150" spans="1:18" ht="12.75">
      <c r="A150" s="215" t="s">
        <v>520</v>
      </c>
      <c r="B150" s="216" t="s">
        <v>893</v>
      </c>
      <c r="C150" s="410">
        <v>407</v>
      </c>
      <c r="D150" s="410">
        <v>575</v>
      </c>
      <c r="E150" s="696">
        <v>147</v>
      </c>
      <c r="F150" s="696">
        <v>0</v>
      </c>
      <c r="G150" s="693">
        <v>1164</v>
      </c>
      <c r="H150" s="410">
        <v>326</v>
      </c>
      <c r="I150" s="410">
        <v>587</v>
      </c>
      <c r="J150" s="410">
        <v>100</v>
      </c>
      <c r="K150" s="696">
        <v>1298</v>
      </c>
      <c r="L150" s="696">
        <v>0</v>
      </c>
      <c r="M150" s="411">
        <v>2311</v>
      </c>
      <c r="Q150" s="701">
        <v>0.059345983044004846</v>
      </c>
      <c r="R150" s="884">
        <v>0.5341563786008231</v>
      </c>
    </row>
    <row r="151" spans="1:18" ht="12.75">
      <c r="A151" s="215" t="s">
        <v>521</v>
      </c>
      <c r="B151" s="216" t="s">
        <v>894</v>
      </c>
      <c r="C151" s="410">
        <v>1214</v>
      </c>
      <c r="D151" s="410">
        <v>352</v>
      </c>
      <c r="E151" s="709" t="s">
        <v>245</v>
      </c>
      <c r="F151" s="709" t="s">
        <v>245</v>
      </c>
      <c r="G151" s="693">
        <v>1619</v>
      </c>
      <c r="H151" s="410">
        <v>1188</v>
      </c>
      <c r="I151" s="410">
        <v>403</v>
      </c>
      <c r="J151" s="410">
        <v>79</v>
      </c>
      <c r="K151" s="709" t="s">
        <v>245</v>
      </c>
      <c r="L151" s="709" t="s">
        <v>245</v>
      </c>
      <c r="M151" s="411">
        <v>1670</v>
      </c>
      <c r="Q151" s="701" t="s">
        <v>320</v>
      </c>
      <c r="R151" s="884" t="s">
        <v>320</v>
      </c>
    </row>
    <row r="152" spans="1:18" ht="12.75">
      <c r="A152" s="215" t="s">
        <v>522</v>
      </c>
      <c r="B152" s="216" t="s">
        <v>895</v>
      </c>
      <c r="C152" s="410">
        <v>1008</v>
      </c>
      <c r="D152" s="410">
        <v>1070</v>
      </c>
      <c r="E152" s="696">
        <v>6</v>
      </c>
      <c r="F152" s="696">
        <v>3</v>
      </c>
      <c r="G152" s="693">
        <v>2100</v>
      </c>
      <c r="H152" s="410">
        <v>793</v>
      </c>
      <c r="I152" s="410">
        <v>1136</v>
      </c>
      <c r="J152" s="410">
        <v>145</v>
      </c>
      <c r="K152" s="696">
        <v>905</v>
      </c>
      <c r="L152" s="696">
        <v>68</v>
      </c>
      <c r="M152" s="411">
        <v>3049</v>
      </c>
      <c r="Q152" s="701">
        <v>0.006081081081081081</v>
      </c>
      <c r="R152" s="884">
        <v>0.9391891891891891</v>
      </c>
    </row>
    <row r="153" spans="1:18" ht="12.75">
      <c r="A153" s="215" t="s">
        <v>523</v>
      </c>
      <c r="B153" s="216" t="s">
        <v>896</v>
      </c>
      <c r="C153" s="410">
        <v>129</v>
      </c>
      <c r="D153" s="410">
        <v>184</v>
      </c>
      <c r="E153" s="696">
        <v>224</v>
      </c>
      <c r="F153" s="696">
        <v>56</v>
      </c>
      <c r="G153" s="693">
        <v>597</v>
      </c>
      <c r="H153" s="410">
        <v>113</v>
      </c>
      <c r="I153" s="410">
        <v>234</v>
      </c>
      <c r="J153" s="410">
        <v>48</v>
      </c>
      <c r="K153" s="696">
        <v>309</v>
      </c>
      <c r="L153" s="696">
        <v>96</v>
      </c>
      <c r="M153" s="411">
        <v>800</v>
      </c>
      <c r="Q153" s="701">
        <v>0.8235294117647058</v>
      </c>
      <c r="R153" s="884">
        <v>0.9782608695652174</v>
      </c>
    </row>
    <row r="154" spans="1:18" ht="12.75">
      <c r="A154" s="215" t="s">
        <v>524</v>
      </c>
      <c r="B154" s="216" t="s">
        <v>897</v>
      </c>
      <c r="C154" s="410">
        <v>1016</v>
      </c>
      <c r="D154" s="410">
        <v>2515</v>
      </c>
      <c r="E154" s="696">
        <v>4319</v>
      </c>
      <c r="F154" s="696">
        <v>118</v>
      </c>
      <c r="G154" s="693">
        <v>8013</v>
      </c>
      <c r="H154" s="410">
        <v>887</v>
      </c>
      <c r="I154" s="410">
        <v>2357</v>
      </c>
      <c r="J154" s="410">
        <v>176</v>
      </c>
      <c r="K154" s="696">
        <v>4621</v>
      </c>
      <c r="L154" s="696">
        <v>107</v>
      </c>
      <c r="M154" s="411">
        <v>8152</v>
      </c>
      <c r="Q154" s="701">
        <v>0.8916800643086816</v>
      </c>
      <c r="R154" s="884">
        <v>0.9584431380498682</v>
      </c>
    </row>
    <row r="155" spans="1:18" ht="12.75">
      <c r="A155" s="215" t="s">
        <v>525</v>
      </c>
      <c r="B155" s="216" t="s">
        <v>898</v>
      </c>
      <c r="C155" s="410">
        <v>753</v>
      </c>
      <c r="D155" s="410">
        <v>1055</v>
      </c>
      <c r="E155" s="696">
        <v>1409</v>
      </c>
      <c r="F155" s="696">
        <v>143</v>
      </c>
      <c r="G155" s="693">
        <v>3360</v>
      </c>
      <c r="H155" s="410">
        <v>672</v>
      </c>
      <c r="I155" s="410">
        <v>885</v>
      </c>
      <c r="J155" s="410">
        <v>70</v>
      </c>
      <c r="K155" s="696">
        <v>942</v>
      </c>
      <c r="L155" s="696">
        <v>159</v>
      </c>
      <c r="M155" s="411">
        <v>2728</v>
      </c>
      <c r="Q155" s="701">
        <v>1.1975308641975309</v>
      </c>
      <c r="R155" s="884">
        <v>0.7276933245208196</v>
      </c>
    </row>
    <row r="156" spans="1:18" ht="12.75">
      <c r="A156" s="215" t="s">
        <v>526</v>
      </c>
      <c r="B156" s="216" t="s">
        <v>899</v>
      </c>
      <c r="C156" s="410">
        <v>106</v>
      </c>
      <c r="D156" s="410">
        <v>89</v>
      </c>
      <c r="E156" s="696">
        <v>171</v>
      </c>
      <c r="F156" s="696">
        <v>62</v>
      </c>
      <c r="G156" s="693">
        <v>428</v>
      </c>
      <c r="H156" s="410">
        <v>36</v>
      </c>
      <c r="I156" s="410">
        <v>78</v>
      </c>
      <c r="J156" s="410">
        <v>6</v>
      </c>
      <c r="K156" s="696">
        <v>153</v>
      </c>
      <c r="L156" s="696">
        <v>29</v>
      </c>
      <c r="M156" s="411">
        <v>302</v>
      </c>
      <c r="Q156" s="701">
        <v>1</v>
      </c>
      <c r="R156" s="884">
        <v>1.089820359281437</v>
      </c>
    </row>
    <row r="157" spans="1:18" ht="12.75">
      <c r="A157" s="215" t="s">
        <v>527</v>
      </c>
      <c r="B157" s="216" t="s">
        <v>900</v>
      </c>
      <c r="C157" s="410">
        <v>1022</v>
      </c>
      <c r="D157" s="410">
        <v>482</v>
      </c>
      <c r="E157" s="696">
        <v>1005</v>
      </c>
      <c r="F157" s="696">
        <v>7</v>
      </c>
      <c r="G157" s="693">
        <v>2528</v>
      </c>
      <c r="H157" s="410">
        <v>1120</v>
      </c>
      <c r="I157" s="410">
        <v>446</v>
      </c>
      <c r="J157" s="410">
        <v>254</v>
      </c>
      <c r="K157" s="696">
        <v>577</v>
      </c>
      <c r="L157" s="696">
        <v>11</v>
      </c>
      <c r="M157" s="411">
        <v>2416</v>
      </c>
      <c r="Q157" s="701">
        <v>1.5218045112781955</v>
      </c>
      <c r="R157" s="884">
        <v>1.2024539877300613</v>
      </c>
    </row>
    <row r="158" spans="1:18" ht="12.75">
      <c r="A158" s="215" t="s">
        <v>528</v>
      </c>
      <c r="B158" s="216" t="s">
        <v>901</v>
      </c>
      <c r="C158" s="410">
        <v>300</v>
      </c>
      <c r="D158" s="410">
        <v>167</v>
      </c>
      <c r="E158" s="709" t="s">
        <v>245</v>
      </c>
      <c r="F158" s="709" t="s">
        <v>245</v>
      </c>
      <c r="G158" s="693">
        <v>468</v>
      </c>
      <c r="H158" s="410">
        <v>279</v>
      </c>
      <c r="I158" s="410">
        <v>156</v>
      </c>
      <c r="J158" s="410">
        <v>72</v>
      </c>
      <c r="K158" s="709" t="s">
        <v>245</v>
      </c>
      <c r="L158" s="709" t="s">
        <v>245</v>
      </c>
      <c r="M158" s="411">
        <v>507</v>
      </c>
      <c r="Q158" s="701" t="s">
        <v>320</v>
      </c>
      <c r="R158" s="884" t="s">
        <v>320</v>
      </c>
    </row>
    <row r="159" spans="1:18" ht="12.75">
      <c r="A159" s="215" t="s">
        <v>529</v>
      </c>
      <c r="B159" s="216" t="s">
        <v>902</v>
      </c>
      <c r="C159" s="410">
        <v>179</v>
      </c>
      <c r="D159" s="410">
        <v>378</v>
      </c>
      <c r="E159" s="696">
        <v>651</v>
      </c>
      <c r="F159" s="696">
        <v>61</v>
      </c>
      <c r="G159" s="693">
        <v>1292</v>
      </c>
      <c r="H159" s="410">
        <v>85</v>
      </c>
      <c r="I159" s="410">
        <v>410</v>
      </c>
      <c r="J159" s="410">
        <v>37</v>
      </c>
      <c r="K159" s="696">
        <v>541</v>
      </c>
      <c r="L159" s="696">
        <v>48</v>
      </c>
      <c r="M159" s="411">
        <v>1121</v>
      </c>
      <c r="Q159" s="701">
        <v>0.9902642559109874</v>
      </c>
      <c r="R159" s="884">
        <v>1.0207972270363952</v>
      </c>
    </row>
    <row r="160" spans="1:18" ht="12.75">
      <c r="A160" s="215" t="s">
        <v>530</v>
      </c>
      <c r="B160" s="216" t="s">
        <v>903</v>
      </c>
      <c r="C160" s="410">
        <v>3987</v>
      </c>
      <c r="D160" s="410">
        <v>1590</v>
      </c>
      <c r="E160" s="709">
        <v>0</v>
      </c>
      <c r="F160" s="709" t="s">
        <v>245</v>
      </c>
      <c r="G160" s="693">
        <v>5758</v>
      </c>
      <c r="H160" s="410">
        <v>3291</v>
      </c>
      <c r="I160" s="410">
        <v>1653</v>
      </c>
      <c r="J160" s="410">
        <v>959</v>
      </c>
      <c r="K160" s="709">
        <v>0</v>
      </c>
      <c r="L160" s="709" t="s">
        <v>245</v>
      </c>
      <c r="M160" s="411">
        <v>5909</v>
      </c>
      <c r="Q160" s="701" t="s">
        <v>252</v>
      </c>
      <c r="R160" s="884" t="s">
        <v>252</v>
      </c>
    </row>
    <row r="161" spans="1:18" ht="12.75">
      <c r="A161" s="215" t="s">
        <v>531</v>
      </c>
      <c r="B161" s="216" t="s">
        <v>904</v>
      </c>
      <c r="C161" s="410">
        <v>163</v>
      </c>
      <c r="D161" s="410">
        <v>514</v>
      </c>
      <c r="E161" s="696">
        <v>435</v>
      </c>
      <c r="F161" s="696">
        <v>8</v>
      </c>
      <c r="G161" s="693">
        <v>1121</v>
      </c>
      <c r="H161" s="410">
        <v>293</v>
      </c>
      <c r="I161" s="410">
        <v>592</v>
      </c>
      <c r="J161" s="410">
        <v>20</v>
      </c>
      <c r="K161" s="696">
        <v>387</v>
      </c>
      <c r="L161" s="696">
        <v>68</v>
      </c>
      <c r="M161" s="411">
        <v>1360</v>
      </c>
      <c r="Q161" s="701">
        <v>0.6742770167427702</v>
      </c>
      <c r="R161" s="884">
        <v>0.9722222222222222</v>
      </c>
    </row>
    <row r="162" spans="1:18" ht="12.75">
      <c r="A162" s="215" t="s">
        <v>532</v>
      </c>
      <c r="B162" s="216" t="s">
        <v>905</v>
      </c>
      <c r="C162" s="410">
        <v>627</v>
      </c>
      <c r="D162" s="410">
        <v>370</v>
      </c>
      <c r="E162" s="709">
        <v>0</v>
      </c>
      <c r="F162" s="709" t="s">
        <v>245</v>
      </c>
      <c r="G162" s="693">
        <v>1024</v>
      </c>
      <c r="H162" s="410">
        <v>453</v>
      </c>
      <c r="I162" s="410">
        <v>364</v>
      </c>
      <c r="J162" s="410">
        <v>167</v>
      </c>
      <c r="K162" s="709">
        <v>0</v>
      </c>
      <c r="L162" s="709" t="s">
        <v>245</v>
      </c>
      <c r="M162" s="411">
        <v>1000</v>
      </c>
      <c r="Q162" s="701" t="s">
        <v>252</v>
      </c>
      <c r="R162" s="884" t="s">
        <v>252</v>
      </c>
    </row>
    <row r="163" spans="1:18" ht="12.75">
      <c r="A163" s="215" t="s">
        <v>533</v>
      </c>
      <c r="B163" s="216" t="s">
        <v>906</v>
      </c>
      <c r="C163" s="410">
        <v>209</v>
      </c>
      <c r="D163" s="410">
        <v>58</v>
      </c>
      <c r="E163" s="709" t="s">
        <v>245</v>
      </c>
      <c r="F163" s="709" t="s">
        <v>245</v>
      </c>
      <c r="G163" s="693">
        <v>273</v>
      </c>
      <c r="H163" s="410">
        <v>113</v>
      </c>
      <c r="I163" s="410">
        <v>95</v>
      </c>
      <c r="J163" s="410">
        <v>29</v>
      </c>
      <c r="K163" s="709" t="s">
        <v>245</v>
      </c>
      <c r="L163" s="709" t="s">
        <v>245</v>
      </c>
      <c r="M163" s="411">
        <v>237</v>
      </c>
      <c r="Q163" s="701" t="s">
        <v>320</v>
      </c>
      <c r="R163" s="884" t="s">
        <v>320</v>
      </c>
    </row>
    <row r="164" spans="1:18" ht="12.75">
      <c r="A164" s="215" t="s">
        <v>534</v>
      </c>
      <c r="B164" s="216" t="s">
        <v>907</v>
      </c>
      <c r="C164" s="410">
        <v>313</v>
      </c>
      <c r="D164" s="410">
        <v>109</v>
      </c>
      <c r="E164" s="709" t="s">
        <v>245</v>
      </c>
      <c r="F164" s="709" t="s">
        <v>245</v>
      </c>
      <c r="G164" s="693">
        <v>424</v>
      </c>
      <c r="H164" s="410">
        <v>301</v>
      </c>
      <c r="I164" s="410">
        <v>108</v>
      </c>
      <c r="J164" s="410">
        <v>43</v>
      </c>
      <c r="K164" s="709" t="s">
        <v>245</v>
      </c>
      <c r="L164" s="709" t="s">
        <v>245</v>
      </c>
      <c r="M164" s="411">
        <v>452</v>
      </c>
      <c r="Q164" s="701" t="s">
        <v>320</v>
      </c>
      <c r="R164" s="884" t="s">
        <v>320</v>
      </c>
    </row>
    <row r="165" spans="1:18" ht="12.75">
      <c r="A165" s="215" t="s">
        <v>535</v>
      </c>
      <c r="B165" s="216" t="s">
        <v>908</v>
      </c>
      <c r="C165" s="410">
        <v>3123</v>
      </c>
      <c r="D165" s="410">
        <v>1503</v>
      </c>
      <c r="E165" s="696">
        <v>1184</v>
      </c>
      <c r="F165" s="696">
        <v>725</v>
      </c>
      <c r="G165" s="693">
        <v>6548</v>
      </c>
      <c r="H165" s="410">
        <v>2860</v>
      </c>
      <c r="I165" s="410">
        <v>1445</v>
      </c>
      <c r="J165" s="410">
        <v>322</v>
      </c>
      <c r="K165" s="696">
        <v>1066</v>
      </c>
      <c r="L165" s="696">
        <v>614</v>
      </c>
      <c r="M165" s="411">
        <v>6307</v>
      </c>
      <c r="Q165" s="701">
        <v>1.1015579919215233</v>
      </c>
      <c r="R165" s="884">
        <v>1.3354531001589824</v>
      </c>
    </row>
    <row r="166" spans="1:18" ht="12.75">
      <c r="A166" s="215" t="s">
        <v>536</v>
      </c>
      <c r="B166" s="216" t="s">
        <v>909</v>
      </c>
      <c r="C166" s="410">
        <v>183</v>
      </c>
      <c r="D166" s="410">
        <v>322</v>
      </c>
      <c r="E166" s="696">
        <v>494</v>
      </c>
      <c r="F166" s="696">
        <v>0</v>
      </c>
      <c r="G166" s="693">
        <v>999</v>
      </c>
      <c r="H166" s="410">
        <v>208</v>
      </c>
      <c r="I166" s="410">
        <v>251</v>
      </c>
      <c r="J166" s="410">
        <v>3</v>
      </c>
      <c r="K166" s="696">
        <v>574</v>
      </c>
      <c r="L166" s="696">
        <v>0</v>
      </c>
      <c r="M166" s="411">
        <v>1036</v>
      </c>
      <c r="Q166" s="701">
        <v>0.7706708268330733</v>
      </c>
      <c r="R166" s="884">
        <v>0.8830769230769231</v>
      </c>
    </row>
    <row r="167" spans="1:18" ht="12.75">
      <c r="A167" s="215" t="s">
        <v>537</v>
      </c>
      <c r="B167" s="216" t="s">
        <v>910</v>
      </c>
      <c r="C167" s="410">
        <v>786</v>
      </c>
      <c r="D167" s="410">
        <v>370</v>
      </c>
      <c r="E167" s="696">
        <v>221</v>
      </c>
      <c r="F167" s="696">
        <v>51</v>
      </c>
      <c r="G167" s="693">
        <v>1439</v>
      </c>
      <c r="H167" s="410">
        <v>674</v>
      </c>
      <c r="I167" s="410">
        <v>443</v>
      </c>
      <c r="J167" s="410">
        <v>77</v>
      </c>
      <c r="K167" s="696">
        <v>209</v>
      </c>
      <c r="L167" s="696">
        <v>46</v>
      </c>
      <c r="M167" s="411">
        <v>1463</v>
      </c>
      <c r="Q167" s="701">
        <v>1.0149253731343284</v>
      </c>
      <c r="R167" s="884">
        <v>0.9586466165413534</v>
      </c>
    </row>
    <row r="168" spans="1:18" ht="12.75">
      <c r="A168" s="215" t="s">
        <v>538</v>
      </c>
      <c r="B168" s="216" t="s">
        <v>911</v>
      </c>
      <c r="C168" s="410">
        <v>42</v>
      </c>
      <c r="D168" s="410">
        <v>52</v>
      </c>
      <c r="E168" s="696">
        <v>115</v>
      </c>
      <c r="F168" s="696">
        <v>49</v>
      </c>
      <c r="G168" s="693">
        <v>258</v>
      </c>
      <c r="H168" s="410">
        <v>40</v>
      </c>
      <c r="I168" s="410">
        <v>59</v>
      </c>
      <c r="J168" s="410">
        <v>2</v>
      </c>
      <c r="K168" s="696">
        <v>70</v>
      </c>
      <c r="L168" s="696">
        <v>74</v>
      </c>
      <c r="M168" s="411">
        <v>245</v>
      </c>
      <c r="Q168" s="701">
        <v>1.025</v>
      </c>
      <c r="R168" s="884">
        <v>1.0212765957446808</v>
      </c>
    </row>
    <row r="169" spans="1:18" ht="12.75">
      <c r="A169" s="215" t="s">
        <v>539</v>
      </c>
      <c r="B169" s="216" t="s">
        <v>912</v>
      </c>
      <c r="C169" s="410">
        <v>344</v>
      </c>
      <c r="D169" s="410">
        <v>294</v>
      </c>
      <c r="E169" s="709" t="s">
        <v>245</v>
      </c>
      <c r="F169" s="709" t="s">
        <v>245</v>
      </c>
      <c r="G169" s="693">
        <v>730</v>
      </c>
      <c r="H169" s="410">
        <v>153</v>
      </c>
      <c r="I169" s="410">
        <v>184</v>
      </c>
      <c r="J169" s="410">
        <v>238</v>
      </c>
      <c r="K169" s="709" t="s">
        <v>245</v>
      </c>
      <c r="L169" s="709" t="s">
        <v>245</v>
      </c>
      <c r="M169" s="411">
        <v>575</v>
      </c>
      <c r="Q169" s="701" t="s">
        <v>320</v>
      </c>
      <c r="R169" s="884" t="s">
        <v>320</v>
      </c>
    </row>
    <row r="170" spans="1:18" ht="12.75">
      <c r="A170" s="215" t="s">
        <v>540</v>
      </c>
      <c r="B170" s="216" t="s">
        <v>913</v>
      </c>
      <c r="C170" s="410">
        <v>463</v>
      </c>
      <c r="D170" s="410">
        <v>447</v>
      </c>
      <c r="E170" s="709" t="s">
        <v>245</v>
      </c>
      <c r="F170" s="709" t="s">
        <v>245</v>
      </c>
      <c r="G170" s="693">
        <v>943</v>
      </c>
      <c r="H170" s="410">
        <v>319</v>
      </c>
      <c r="I170" s="410">
        <v>435</v>
      </c>
      <c r="J170" s="410">
        <v>227</v>
      </c>
      <c r="K170" s="709" t="s">
        <v>245</v>
      </c>
      <c r="L170" s="709" t="s">
        <v>245</v>
      </c>
      <c r="M170" s="411">
        <v>983</v>
      </c>
      <c r="Q170" s="701" t="s">
        <v>320</v>
      </c>
      <c r="R170" s="884" t="s">
        <v>320</v>
      </c>
    </row>
    <row r="171" spans="1:18" ht="12.75">
      <c r="A171" s="215" t="s">
        <v>541</v>
      </c>
      <c r="B171" s="216" t="s">
        <v>914</v>
      </c>
      <c r="C171" s="410">
        <v>73</v>
      </c>
      <c r="D171" s="410">
        <v>39</v>
      </c>
      <c r="E171" s="696">
        <v>113</v>
      </c>
      <c r="F171" s="696">
        <v>56</v>
      </c>
      <c r="G171" s="693">
        <v>282</v>
      </c>
      <c r="H171" s="410">
        <v>75</v>
      </c>
      <c r="I171" s="410">
        <v>34</v>
      </c>
      <c r="J171" s="410">
        <v>6</v>
      </c>
      <c r="K171" s="696">
        <v>139</v>
      </c>
      <c r="L171" s="696">
        <v>48</v>
      </c>
      <c r="M171" s="411">
        <v>302</v>
      </c>
      <c r="Q171" s="701">
        <v>1</v>
      </c>
      <c r="R171" s="884">
        <v>1</v>
      </c>
    </row>
    <row r="172" spans="1:18" ht="12.75">
      <c r="A172" s="215" t="s">
        <v>542</v>
      </c>
      <c r="B172" s="216" t="s">
        <v>915</v>
      </c>
      <c r="C172" s="410">
        <v>99</v>
      </c>
      <c r="D172" s="410">
        <v>53</v>
      </c>
      <c r="E172" s="696">
        <v>184</v>
      </c>
      <c r="F172" s="696">
        <v>66</v>
      </c>
      <c r="G172" s="693">
        <v>411</v>
      </c>
      <c r="H172" s="410">
        <v>124</v>
      </c>
      <c r="I172" s="410">
        <v>34</v>
      </c>
      <c r="J172" s="410">
        <v>44</v>
      </c>
      <c r="K172" s="696">
        <v>180</v>
      </c>
      <c r="L172" s="696">
        <v>56</v>
      </c>
      <c r="M172" s="411">
        <v>438</v>
      </c>
      <c r="Q172" s="701">
        <v>1.0080645161290323</v>
      </c>
      <c r="R172" s="884">
        <v>1</v>
      </c>
    </row>
    <row r="173" spans="1:18" ht="12.75">
      <c r="A173" s="215" t="s">
        <v>543</v>
      </c>
      <c r="B173" s="216" t="s">
        <v>916</v>
      </c>
      <c r="C173" s="410">
        <v>253</v>
      </c>
      <c r="D173" s="410">
        <v>143</v>
      </c>
      <c r="E173" s="709">
        <v>0</v>
      </c>
      <c r="F173" s="709" t="s">
        <v>245</v>
      </c>
      <c r="G173" s="693">
        <v>447</v>
      </c>
      <c r="H173" s="410">
        <v>154</v>
      </c>
      <c r="I173" s="410">
        <v>142</v>
      </c>
      <c r="J173" s="410">
        <v>299</v>
      </c>
      <c r="K173" s="709">
        <v>0</v>
      </c>
      <c r="L173" s="709" t="s">
        <v>245</v>
      </c>
      <c r="M173" s="411">
        <v>595</v>
      </c>
      <c r="Q173" s="701" t="s">
        <v>252</v>
      </c>
      <c r="R173" s="884" t="s">
        <v>252</v>
      </c>
    </row>
    <row r="174" spans="1:18" ht="12.75">
      <c r="A174" s="215" t="s">
        <v>544</v>
      </c>
      <c r="B174" s="216" t="s">
        <v>917</v>
      </c>
      <c r="C174" s="410">
        <v>1143</v>
      </c>
      <c r="D174" s="410">
        <v>686</v>
      </c>
      <c r="E174" s="709" t="s">
        <v>245</v>
      </c>
      <c r="F174" s="709" t="s">
        <v>245</v>
      </c>
      <c r="G174" s="693">
        <v>1841</v>
      </c>
      <c r="H174" s="410">
        <v>1131</v>
      </c>
      <c r="I174" s="410">
        <v>632</v>
      </c>
      <c r="J174" s="410">
        <v>52</v>
      </c>
      <c r="K174" s="709" t="s">
        <v>245</v>
      </c>
      <c r="L174" s="709" t="s">
        <v>245</v>
      </c>
      <c r="M174" s="411">
        <v>1815</v>
      </c>
      <c r="Q174" s="701" t="s">
        <v>320</v>
      </c>
      <c r="R174" s="884" t="s">
        <v>320</v>
      </c>
    </row>
    <row r="175" spans="1:18" ht="12.75">
      <c r="A175" s="215" t="s">
        <v>545</v>
      </c>
      <c r="B175" s="216" t="s">
        <v>918</v>
      </c>
      <c r="C175" s="410">
        <v>576</v>
      </c>
      <c r="D175" s="410">
        <v>144</v>
      </c>
      <c r="E175" s="696">
        <v>704</v>
      </c>
      <c r="F175" s="696">
        <v>0</v>
      </c>
      <c r="G175" s="693">
        <v>1431</v>
      </c>
      <c r="H175" s="410">
        <v>443</v>
      </c>
      <c r="I175" s="410">
        <v>225</v>
      </c>
      <c r="J175" s="410">
        <v>64</v>
      </c>
      <c r="K175" s="696">
        <v>712</v>
      </c>
      <c r="L175" s="696">
        <v>0</v>
      </c>
      <c r="M175" s="411">
        <v>1444</v>
      </c>
      <c r="Q175" s="701">
        <v>0.7602591792656588</v>
      </c>
      <c r="R175" s="884">
        <v>0.8779284833538841</v>
      </c>
    </row>
    <row r="176" spans="1:18" ht="12.75">
      <c r="A176" s="215" t="s">
        <v>546</v>
      </c>
      <c r="B176" s="216" t="s">
        <v>919</v>
      </c>
      <c r="C176" s="410">
        <v>174</v>
      </c>
      <c r="D176" s="410">
        <v>147</v>
      </c>
      <c r="E176" s="709">
        <v>0</v>
      </c>
      <c r="F176" s="709" t="s">
        <v>245</v>
      </c>
      <c r="G176" s="693">
        <v>336</v>
      </c>
      <c r="H176" s="410">
        <v>116</v>
      </c>
      <c r="I176" s="410">
        <v>158</v>
      </c>
      <c r="J176" s="410">
        <v>84</v>
      </c>
      <c r="K176" s="709">
        <v>0</v>
      </c>
      <c r="L176" s="709" t="s">
        <v>245</v>
      </c>
      <c r="M176" s="411">
        <v>358</v>
      </c>
      <c r="Q176" s="701" t="s">
        <v>252</v>
      </c>
      <c r="R176" s="884" t="s">
        <v>252</v>
      </c>
    </row>
    <row r="177" spans="1:18" ht="12.75">
      <c r="A177" s="215" t="s">
        <v>547</v>
      </c>
      <c r="B177" s="216" t="s">
        <v>920</v>
      </c>
      <c r="C177" s="410">
        <v>164</v>
      </c>
      <c r="D177" s="410">
        <v>136</v>
      </c>
      <c r="E177" s="696">
        <v>161</v>
      </c>
      <c r="F177" s="696">
        <v>78</v>
      </c>
      <c r="G177" s="693">
        <v>545</v>
      </c>
      <c r="H177" s="410">
        <v>97</v>
      </c>
      <c r="I177" s="410">
        <v>111</v>
      </c>
      <c r="J177" s="410">
        <v>75</v>
      </c>
      <c r="K177" s="696">
        <v>163</v>
      </c>
      <c r="L177" s="696">
        <v>37</v>
      </c>
      <c r="M177" s="411">
        <v>483</v>
      </c>
      <c r="Q177" s="701">
        <v>0.8951310861423221</v>
      </c>
      <c r="R177" s="884">
        <v>0.7662835249042146</v>
      </c>
    </row>
    <row r="178" spans="1:18" ht="12.75">
      <c r="A178" s="215" t="s">
        <v>548</v>
      </c>
      <c r="B178" s="216" t="s">
        <v>921</v>
      </c>
      <c r="C178" s="410">
        <v>161</v>
      </c>
      <c r="D178" s="410">
        <v>196</v>
      </c>
      <c r="E178" s="696">
        <v>254</v>
      </c>
      <c r="F178" s="696">
        <v>193</v>
      </c>
      <c r="G178" s="693">
        <v>804</v>
      </c>
      <c r="H178" s="410">
        <v>162</v>
      </c>
      <c r="I178" s="410">
        <v>177</v>
      </c>
      <c r="J178" s="410">
        <v>2</v>
      </c>
      <c r="K178" s="696">
        <v>224</v>
      </c>
      <c r="L178" s="696">
        <v>178</v>
      </c>
      <c r="M178" s="411">
        <v>743</v>
      </c>
      <c r="Q178" s="701">
        <v>1</v>
      </c>
      <c r="R178" s="884">
        <v>0.9828850855745721</v>
      </c>
    </row>
    <row r="179" spans="1:18" ht="12.75">
      <c r="A179" s="215" t="s">
        <v>549</v>
      </c>
      <c r="B179" s="216" t="s">
        <v>922</v>
      </c>
      <c r="C179" s="410">
        <v>468</v>
      </c>
      <c r="D179" s="410">
        <v>1042</v>
      </c>
      <c r="E179" s="696">
        <v>902</v>
      </c>
      <c r="F179" s="696">
        <v>0</v>
      </c>
      <c r="G179" s="693">
        <v>2418</v>
      </c>
      <c r="H179" s="410">
        <v>660</v>
      </c>
      <c r="I179" s="410">
        <v>974</v>
      </c>
      <c r="J179" s="410">
        <v>115</v>
      </c>
      <c r="K179" s="696">
        <v>2465</v>
      </c>
      <c r="L179" s="696">
        <v>0</v>
      </c>
      <c r="M179" s="411">
        <v>4214</v>
      </c>
      <c r="Q179" s="701">
        <v>0.32248838040757954</v>
      </c>
      <c r="R179" s="884">
        <v>1.20361328125</v>
      </c>
    </row>
    <row r="180" spans="1:18" ht="12.75">
      <c r="A180" s="215" t="s">
        <v>550</v>
      </c>
      <c r="B180" s="216" t="s">
        <v>923</v>
      </c>
      <c r="C180" s="410">
        <v>669</v>
      </c>
      <c r="D180" s="410">
        <v>157</v>
      </c>
      <c r="E180" s="709">
        <v>0</v>
      </c>
      <c r="F180" s="709" t="s">
        <v>245</v>
      </c>
      <c r="G180" s="693">
        <v>829</v>
      </c>
      <c r="H180" s="410">
        <v>763</v>
      </c>
      <c r="I180" s="410">
        <v>145</v>
      </c>
      <c r="J180" s="410">
        <v>76</v>
      </c>
      <c r="K180" s="709">
        <v>0</v>
      </c>
      <c r="L180" s="709" t="s">
        <v>245</v>
      </c>
      <c r="M180" s="411">
        <v>984</v>
      </c>
      <c r="Q180" s="701" t="s">
        <v>252</v>
      </c>
      <c r="R180" s="884" t="s">
        <v>252</v>
      </c>
    </row>
    <row r="181" spans="1:18" ht="12.75">
      <c r="A181" s="215" t="s">
        <v>551</v>
      </c>
      <c r="B181" s="216" t="s">
        <v>924</v>
      </c>
      <c r="C181" s="410">
        <v>680</v>
      </c>
      <c r="D181" s="410">
        <v>470</v>
      </c>
      <c r="E181" s="696">
        <v>0</v>
      </c>
      <c r="F181" s="696">
        <v>0</v>
      </c>
      <c r="G181" s="693">
        <v>1223</v>
      </c>
      <c r="H181" s="410">
        <v>338</v>
      </c>
      <c r="I181" s="410">
        <v>404</v>
      </c>
      <c r="J181" s="410">
        <v>124</v>
      </c>
      <c r="K181" s="696">
        <v>494</v>
      </c>
      <c r="L181" s="696">
        <v>21</v>
      </c>
      <c r="M181" s="411">
        <v>1398</v>
      </c>
      <c r="Q181" s="701">
        <v>0</v>
      </c>
      <c r="R181" s="884">
        <v>0.7862595419847328</v>
      </c>
    </row>
    <row r="182" spans="1:18" ht="12.75">
      <c r="A182" s="215" t="s">
        <v>552</v>
      </c>
      <c r="B182" s="216" t="s">
        <v>925</v>
      </c>
      <c r="C182" s="410">
        <v>170</v>
      </c>
      <c r="D182" s="410">
        <v>106</v>
      </c>
      <c r="E182" s="709" t="s">
        <v>245</v>
      </c>
      <c r="F182" s="709" t="s">
        <v>245</v>
      </c>
      <c r="G182" s="693">
        <v>276</v>
      </c>
      <c r="H182" s="410">
        <v>180</v>
      </c>
      <c r="I182" s="410">
        <v>123</v>
      </c>
      <c r="J182" s="410">
        <v>45</v>
      </c>
      <c r="K182" s="709" t="s">
        <v>245</v>
      </c>
      <c r="L182" s="709" t="s">
        <v>245</v>
      </c>
      <c r="M182" s="411">
        <v>348</v>
      </c>
      <c r="Q182" s="701" t="s">
        <v>320</v>
      </c>
      <c r="R182" s="884" t="s">
        <v>320</v>
      </c>
    </row>
    <row r="183" spans="1:18" ht="12.75">
      <c r="A183" s="215" t="s">
        <v>553</v>
      </c>
      <c r="B183" s="216" t="s">
        <v>926</v>
      </c>
      <c r="C183" s="410">
        <v>293</v>
      </c>
      <c r="D183" s="410">
        <v>203</v>
      </c>
      <c r="E183" s="709" t="s">
        <v>245</v>
      </c>
      <c r="F183" s="709" t="s">
        <v>245</v>
      </c>
      <c r="G183" s="693">
        <v>499</v>
      </c>
      <c r="H183" s="410">
        <v>222</v>
      </c>
      <c r="I183" s="410">
        <v>111</v>
      </c>
      <c r="J183" s="410">
        <v>20</v>
      </c>
      <c r="K183" s="709" t="s">
        <v>245</v>
      </c>
      <c r="L183" s="709" t="s">
        <v>245</v>
      </c>
      <c r="M183" s="411">
        <v>353</v>
      </c>
      <c r="Q183" s="701" t="s">
        <v>320</v>
      </c>
      <c r="R183" s="884" t="s">
        <v>320</v>
      </c>
    </row>
    <row r="184" spans="1:18" ht="12.75">
      <c r="A184" s="215" t="s">
        <v>554</v>
      </c>
      <c r="B184" s="216" t="s">
        <v>927</v>
      </c>
      <c r="C184" s="410">
        <v>65</v>
      </c>
      <c r="D184" s="410">
        <v>16</v>
      </c>
      <c r="E184" s="696">
        <v>558</v>
      </c>
      <c r="F184" s="696">
        <v>0</v>
      </c>
      <c r="G184" s="693">
        <v>639</v>
      </c>
      <c r="H184" s="410">
        <v>71</v>
      </c>
      <c r="I184" s="410">
        <v>8</v>
      </c>
      <c r="J184" s="410">
        <v>0</v>
      </c>
      <c r="K184" s="696">
        <v>440</v>
      </c>
      <c r="L184" s="696">
        <v>0</v>
      </c>
      <c r="M184" s="411">
        <v>519</v>
      </c>
      <c r="Q184" s="701">
        <v>0.9058441558441559</v>
      </c>
      <c r="R184" s="884">
        <v>0.918580375782881</v>
      </c>
    </row>
    <row r="185" spans="1:18" ht="12.75">
      <c r="A185" s="215" t="s">
        <v>555</v>
      </c>
      <c r="B185" s="216" t="s">
        <v>928</v>
      </c>
      <c r="C185" s="410">
        <v>1170</v>
      </c>
      <c r="D185" s="410">
        <v>555</v>
      </c>
      <c r="E185" s="709">
        <v>0</v>
      </c>
      <c r="F185" s="709" t="s">
        <v>245</v>
      </c>
      <c r="G185" s="693">
        <v>1725</v>
      </c>
      <c r="H185" s="410">
        <v>1156</v>
      </c>
      <c r="I185" s="410">
        <v>466</v>
      </c>
      <c r="J185" s="410">
        <v>1</v>
      </c>
      <c r="K185" s="709">
        <v>0</v>
      </c>
      <c r="L185" s="709" t="s">
        <v>245</v>
      </c>
      <c r="M185" s="411">
        <v>1623</v>
      </c>
      <c r="Q185" s="701" t="s">
        <v>252</v>
      </c>
      <c r="R185" s="884" t="s">
        <v>252</v>
      </c>
    </row>
    <row r="186" spans="1:18" ht="12.75">
      <c r="A186" s="215" t="s">
        <v>556</v>
      </c>
      <c r="B186" s="216" t="s">
        <v>929</v>
      </c>
      <c r="C186" s="410">
        <v>496</v>
      </c>
      <c r="D186" s="410">
        <v>322</v>
      </c>
      <c r="E186" s="709" t="s">
        <v>245</v>
      </c>
      <c r="F186" s="709" t="s">
        <v>245</v>
      </c>
      <c r="G186" s="693">
        <v>819</v>
      </c>
      <c r="H186" s="410">
        <v>509</v>
      </c>
      <c r="I186" s="410">
        <v>309</v>
      </c>
      <c r="J186" s="410">
        <v>29</v>
      </c>
      <c r="K186" s="709" t="s">
        <v>245</v>
      </c>
      <c r="L186" s="709" t="s">
        <v>245</v>
      </c>
      <c r="M186" s="411">
        <v>847</v>
      </c>
      <c r="Q186" s="701" t="s">
        <v>320</v>
      </c>
      <c r="R186" s="884" t="s">
        <v>320</v>
      </c>
    </row>
    <row r="187" spans="1:18" ht="12.75">
      <c r="A187" s="215" t="s">
        <v>557</v>
      </c>
      <c r="B187" s="216" t="s">
        <v>930</v>
      </c>
      <c r="C187" s="410">
        <v>86</v>
      </c>
      <c r="D187" s="410">
        <v>60</v>
      </c>
      <c r="E187" s="696">
        <v>326</v>
      </c>
      <c r="F187" s="696">
        <v>35</v>
      </c>
      <c r="G187" s="693">
        <v>507</v>
      </c>
      <c r="H187" s="410">
        <v>99</v>
      </c>
      <c r="I187" s="410">
        <v>40</v>
      </c>
      <c r="J187" s="410">
        <v>42</v>
      </c>
      <c r="K187" s="696">
        <v>248</v>
      </c>
      <c r="L187" s="696">
        <v>53</v>
      </c>
      <c r="M187" s="411">
        <v>482</v>
      </c>
      <c r="Q187" s="701">
        <v>1.0314285714285714</v>
      </c>
      <c r="R187" s="884">
        <v>0.9933993399339934</v>
      </c>
    </row>
    <row r="188" spans="1:18" ht="12.75">
      <c r="A188" s="215" t="s">
        <v>558</v>
      </c>
      <c r="B188" s="216" t="s">
        <v>931</v>
      </c>
      <c r="C188" s="410">
        <v>798</v>
      </c>
      <c r="D188" s="410">
        <v>156</v>
      </c>
      <c r="E188" s="709">
        <v>0</v>
      </c>
      <c r="F188" s="709" t="s">
        <v>245</v>
      </c>
      <c r="G188" s="693">
        <v>954</v>
      </c>
      <c r="H188" s="410">
        <v>555</v>
      </c>
      <c r="I188" s="410">
        <v>135</v>
      </c>
      <c r="J188" s="410">
        <v>3</v>
      </c>
      <c r="K188" s="709">
        <v>0</v>
      </c>
      <c r="L188" s="709" t="s">
        <v>245</v>
      </c>
      <c r="M188" s="411">
        <v>693</v>
      </c>
      <c r="Q188" s="701" t="s">
        <v>252</v>
      </c>
      <c r="R188" s="884" t="s">
        <v>252</v>
      </c>
    </row>
    <row r="189" spans="1:18" ht="12.75">
      <c r="A189" s="215" t="s">
        <v>559</v>
      </c>
      <c r="B189" s="216" t="s">
        <v>932</v>
      </c>
      <c r="C189" s="410">
        <v>397</v>
      </c>
      <c r="D189" s="410">
        <v>147</v>
      </c>
      <c r="E189" s="709" t="s">
        <v>245</v>
      </c>
      <c r="F189" s="709" t="s">
        <v>245</v>
      </c>
      <c r="G189" s="693">
        <v>556</v>
      </c>
      <c r="H189" s="410">
        <v>272</v>
      </c>
      <c r="I189" s="410">
        <v>131</v>
      </c>
      <c r="J189" s="410">
        <v>21</v>
      </c>
      <c r="K189" s="709" t="s">
        <v>245</v>
      </c>
      <c r="L189" s="709" t="s">
        <v>245</v>
      </c>
      <c r="M189" s="411">
        <v>424</v>
      </c>
      <c r="Q189" s="701" t="s">
        <v>320</v>
      </c>
      <c r="R189" s="884" t="s">
        <v>320</v>
      </c>
    </row>
    <row r="190" spans="1:18" ht="12.75">
      <c r="A190" s="215" t="s">
        <v>560</v>
      </c>
      <c r="B190" s="216" t="s">
        <v>933</v>
      </c>
      <c r="C190" s="410">
        <v>416</v>
      </c>
      <c r="D190" s="410">
        <v>509</v>
      </c>
      <c r="E190" s="709" t="s">
        <v>245</v>
      </c>
      <c r="F190" s="709" t="s">
        <v>245</v>
      </c>
      <c r="G190" s="693">
        <v>954</v>
      </c>
      <c r="H190" s="410">
        <v>365</v>
      </c>
      <c r="I190" s="410">
        <v>473</v>
      </c>
      <c r="J190" s="410">
        <v>166</v>
      </c>
      <c r="K190" s="709" t="s">
        <v>245</v>
      </c>
      <c r="L190" s="709" t="s">
        <v>245</v>
      </c>
      <c r="M190" s="411">
        <v>1010</v>
      </c>
      <c r="Q190" s="701" t="s">
        <v>320</v>
      </c>
      <c r="R190" s="884" t="s">
        <v>320</v>
      </c>
    </row>
    <row r="191" spans="1:18" ht="12.75">
      <c r="A191" s="215" t="s">
        <v>561</v>
      </c>
      <c r="B191" s="216" t="s">
        <v>934</v>
      </c>
      <c r="C191" s="410">
        <v>340</v>
      </c>
      <c r="D191" s="410">
        <v>324</v>
      </c>
      <c r="E191" s="696">
        <v>870</v>
      </c>
      <c r="F191" s="696">
        <v>195</v>
      </c>
      <c r="G191" s="693">
        <v>1730</v>
      </c>
      <c r="H191" s="410">
        <v>306</v>
      </c>
      <c r="I191" s="410">
        <v>386</v>
      </c>
      <c r="J191" s="410">
        <v>65</v>
      </c>
      <c r="K191" s="696">
        <v>837</v>
      </c>
      <c r="L191" s="696">
        <v>138</v>
      </c>
      <c r="M191" s="411">
        <v>1748</v>
      </c>
      <c r="Q191" s="701">
        <v>0.8019578313253012</v>
      </c>
      <c r="R191" s="884">
        <v>0.7179675994108984</v>
      </c>
    </row>
    <row r="192" spans="1:18" ht="12.75">
      <c r="A192" s="215" t="s">
        <v>562</v>
      </c>
      <c r="B192" s="216" t="s">
        <v>935</v>
      </c>
      <c r="C192" s="410">
        <v>77</v>
      </c>
      <c r="D192" s="410">
        <v>17</v>
      </c>
      <c r="E192" s="696">
        <v>169</v>
      </c>
      <c r="F192" s="696">
        <v>0</v>
      </c>
      <c r="G192" s="693">
        <v>265</v>
      </c>
      <c r="H192" s="410">
        <v>54</v>
      </c>
      <c r="I192" s="410">
        <v>11</v>
      </c>
      <c r="J192" s="410">
        <v>11</v>
      </c>
      <c r="K192" s="696">
        <v>158</v>
      </c>
      <c r="L192" s="696">
        <v>0</v>
      </c>
      <c r="M192" s="411">
        <v>234</v>
      </c>
      <c r="Q192" s="701">
        <v>0.9086021505376344</v>
      </c>
      <c r="R192" s="884" t="s">
        <v>64</v>
      </c>
    </row>
    <row r="193" spans="1:18" ht="12.75">
      <c r="A193" s="215" t="s">
        <v>563</v>
      </c>
      <c r="B193" s="216" t="s">
        <v>936</v>
      </c>
      <c r="C193" s="410">
        <v>190</v>
      </c>
      <c r="D193" s="410">
        <v>67</v>
      </c>
      <c r="E193" s="696">
        <v>228</v>
      </c>
      <c r="F193" s="696">
        <v>61</v>
      </c>
      <c r="G193" s="693">
        <v>546</v>
      </c>
      <c r="H193" s="410">
        <v>188</v>
      </c>
      <c r="I193" s="410">
        <v>70</v>
      </c>
      <c r="J193" s="410">
        <v>8</v>
      </c>
      <c r="K193" s="696">
        <v>161</v>
      </c>
      <c r="L193" s="696">
        <v>88</v>
      </c>
      <c r="M193" s="411">
        <v>515</v>
      </c>
      <c r="Q193" s="701">
        <v>0.7225</v>
      </c>
      <c r="R193" s="884">
        <v>0.7432835820895523</v>
      </c>
    </row>
    <row r="194" spans="1:18" ht="12.75">
      <c r="A194" s="215" t="s">
        <v>564</v>
      </c>
      <c r="B194" s="216" t="s">
        <v>937</v>
      </c>
      <c r="C194" s="410">
        <v>302</v>
      </c>
      <c r="D194" s="410">
        <v>198</v>
      </c>
      <c r="E194" s="696">
        <v>733</v>
      </c>
      <c r="F194" s="696">
        <v>101</v>
      </c>
      <c r="G194" s="693">
        <v>1337</v>
      </c>
      <c r="H194" s="410">
        <v>318</v>
      </c>
      <c r="I194" s="410">
        <v>389</v>
      </c>
      <c r="J194" s="410">
        <v>73</v>
      </c>
      <c r="K194" s="696">
        <v>763</v>
      </c>
      <c r="L194" s="696">
        <v>101</v>
      </c>
      <c r="M194" s="411">
        <v>1644</v>
      </c>
      <c r="Q194" s="701">
        <v>1</v>
      </c>
      <c r="R194" s="884" t="s">
        <v>64</v>
      </c>
    </row>
    <row r="195" spans="1:18" ht="12.75">
      <c r="A195" s="215" t="s">
        <v>565</v>
      </c>
      <c r="B195" s="216" t="s">
        <v>938</v>
      </c>
      <c r="C195" s="410">
        <v>1342</v>
      </c>
      <c r="D195" s="410">
        <v>500</v>
      </c>
      <c r="E195" s="696">
        <v>609</v>
      </c>
      <c r="F195" s="696">
        <v>26</v>
      </c>
      <c r="G195" s="693">
        <v>2478</v>
      </c>
      <c r="H195" s="410">
        <v>1118</v>
      </c>
      <c r="I195" s="410">
        <v>431</v>
      </c>
      <c r="J195" s="410">
        <v>129</v>
      </c>
      <c r="K195" s="696">
        <v>693</v>
      </c>
      <c r="L195" s="696">
        <v>22</v>
      </c>
      <c r="M195" s="411">
        <v>2393</v>
      </c>
      <c r="Q195" s="701">
        <v>1.0225442834138487</v>
      </c>
      <c r="R195" s="884">
        <v>1.1171875</v>
      </c>
    </row>
    <row r="196" spans="1:18" ht="12.75">
      <c r="A196" s="215" t="s">
        <v>566</v>
      </c>
      <c r="B196" s="216" t="s">
        <v>939</v>
      </c>
      <c r="C196" s="410">
        <v>376</v>
      </c>
      <c r="D196" s="410">
        <v>297</v>
      </c>
      <c r="E196" s="696">
        <v>1076</v>
      </c>
      <c r="F196" s="696">
        <v>114</v>
      </c>
      <c r="G196" s="693">
        <v>1867</v>
      </c>
      <c r="H196" s="410">
        <v>391</v>
      </c>
      <c r="I196" s="410">
        <v>317</v>
      </c>
      <c r="J196" s="410">
        <v>14</v>
      </c>
      <c r="K196" s="696">
        <v>1095</v>
      </c>
      <c r="L196" s="696">
        <v>107</v>
      </c>
      <c r="M196" s="411">
        <v>1924</v>
      </c>
      <c r="Q196" s="701">
        <v>1.0778985507246377</v>
      </c>
      <c r="R196" s="884">
        <v>1.071301247771836</v>
      </c>
    </row>
    <row r="197" spans="1:18" ht="12.75">
      <c r="A197" s="215" t="s">
        <v>567</v>
      </c>
      <c r="B197" s="216" t="s">
        <v>940</v>
      </c>
      <c r="C197" s="410">
        <v>657</v>
      </c>
      <c r="D197" s="410">
        <v>1689</v>
      </c>
      <c r="E197" s="696">
        <v>1180</v>
      </c>
      <c r="F197" s="696">
        <v>226</v>
      </c>
      <c r="G197" s="693">
        <v>3752</v>
      </c>
      <c r="H197" s="410">
        <v>439</v>
      </c>
      <c r="I197" s="410">
        <v>1584</v>
      </c>
      <c r="J197" s="410">
        <v>2</v>
      </c>
      <c r="K197" s="696">
        <v>1502</v>
      </c>
      <c r="L197" s="696">
        <v>227</v>
      </c>
      <c r="M197" s="411">
        <v>3754</v>
      </c>
      <c r="Q197" s="701">
        <v>0.7482703565726451</v>
      </c>
      <c r="R197" s="884" t="s">
        <v>64</v>
      </c>
    </row>
    <row r="198" spans="1:18" ht="12.75">
      <c r="A198" s="215" t="s">
        <v>568</v>
      </c>
      <c r="B198" s="216" t="s">
        <v>941</v>
      </c>
      <c r="C198" s="410">
        <v>267</v>
      </c>
      <c r="D198" s="410">
        <v>90</v>
      </c>
      <c r="E198" s="696">
        <v>329</v>
      </c>
      <c r="F198" s="696">
        <v>162</v>
      </c>
      <c r="G198" s="693">
        <v>854</v>
      </c>
      <c r="H198" s="410">
        <v>191</v>
      </c>
      <c r="I198" s="410">
        <v>60</v>
      </c>
      <c r="J198" s="410">
        <v>44</v>
      </c>
      <c r="K198" s="696">
        <v>320</v>
      </c>
      <c r="L198" s="696">
        <v>168</v>
      </c>
      <c r="M198" s="411">
        <v>783</v>
      </c>
      <c r="Q198" s="701">
        <v>0.9839679358717435</v>
      </c>
      <c r="R198" s="884" t="s">
        <v>64</v>
      </c>
    </row>
    <row r="199" spans="1:18" ht="12.75">
      <c r="A199" s="215" t="s">
        <v>569</v>
      </c>
      <c r="B199" s="216" t="s">
        <v>942</v>
      </c>
      <c r="C199" s="410">
        <v>31</v>
      </c>
      <c r="D199" s="410">
        <v>13</v>
      </c>
      <c r="E199" s="696">
        <v>102</v>
      </c>
      <c r="F199" s="696">
        <v>19</v>
      </c>
      <c r="G199" s="693">
        <v>165</v>
      </c>
      <c r="H199" s="410">
        <v>12</v>
      </c>
      <c r="I199" s="410">
        <v>15</v>
      </c>
      <c r="J199" s="410">
        <v>5</v>
      </c>
      <c r="K199" s="696">
        <v>81</v>
      </c>
      <c r="L199" s="696">
        <v>16</v>
      </c>
      <c r="M199" s="411">
        <v>129</v>
      </c>
      <c r="Q199" s="701">
        <v>121</v>
      </c>
      <c r="R199" s="884" t="s">
        <v>64</v>
      </c>
    </row>
    <row r="200" spans="1:18" ht="12.75">
      <c r="A200" s="215" t="s">
        <v>570</v>
      </c>
      <c r="B200" s="216" t="s">
        <v>943</v>
      </c>
      <c r="C200" s="410">
        <v>1814</v>
      </c>
      <c r="D200" s="410">
        <v>228</v>
      </c>
      <c r="E200" s="696">
        <v>3</v>
      </c>
      <c r="F200" s="696">
        <v>221</v>
      </c>
      <c r="G200" s="693">
        <v>2283</v>
      </c>
      <c r="H200" s="410">
        <v>1771</v>
      </c>
      <c r="I200" s="410">
        <v>210</v>
      </c>
      <c r="J200" s="410">
        <v>104</v>
      </c>
      <c r="K200" s="696">
        <v>65</v>
      </c>
      <c r="L200" s="696">
        <v>214</v>
      </c>
      <c r="M200" s="411">
        <v>2364</v>
      </c>
      <c r="Q200" s="701">
        <v>0.9068825910931174</v>
      </c>
      <c r="R200" s="884">
        <v>0.7479892761394102</v>
      </c>
    </row>
    <row r="201" spans="1:18" ht="12.75">
      <c r="A201" s="215" t="s">
        <v>571</v>
      </c>
      <c r="B201" s="216" t="s">
        <v>944</v>
      </c>
      <c r="C201" s="410">
        <v>143</v>
      </c>
      <c r="D201" s="410">
        <v>744</v>
      </c>
      <c r="E201" s="696">
        <v>321</v>
      </c>
      <c r="F201" s="696">
        <v>72</v>
      </c>
      <c r="G201" s="693">
        <v>1280</v>
      </c>
      <c r="H201" s="410">
        <v>117</v>
      </c>
      <c r="I201" s="410">
        <v>516</v>
      </c>
      <c r="J201" s="410">
        <v>14</v>
      </c>
      <c r="K201" s="696">
        <v>305</v>
      </c>
      <c r="L201" s="696">
        <v>26</v>
      </c>
      <c r="M201" s="411">
        <v>978</v>
      </c>
      <c r="Q201" s="701">
        <v>0.9656019656019657</v>
      </c>
      <c r="R201" s="884">
        <v>1.006079027355623</v>
      </c>
    </row>
    <row r="202" spans="1:18" ht="12.75">
      <c r="A202" s="215" t="s">
        <v>572</v>
      </c>
      <c r="B202" s="216" t="s">
        <v>945</v>
      </c>
      <c r="C202" s="410">
        <v>284</v>
      </c>
      <c r="D202" s="410">
        <v>228</v>
      </c>
      <c r="E202" s="709">
        <v>0</v>
      </c>
      <c r="F202" s="709" t="s">
        <v>245</v>
      </c>
      <c r="G202" s="693">
        <v>528</v>
      </c>
      <c r="H202" s="410">
        <v>298</v>
      </c>
      <c r="I202" s="410">
        <v>289</v>
      </c>
      <c r="J202" s="410">
        <v>59</v>
      </c>
      <c r="K202" s="709">
        <v>0</v>
      </c>
      <c r="L202" s="709" t="s">
        <v>245</v>
      </c>
      <c r="M202" s="411">
        <v>646</v>
      </c>
      <c r="Q202" s="701" t="s">
        <v>252</v>
      </c>
      <c r="R202" s="884" t="s">
        <v>252</v>
      </c>
    </row>
    <row r="203" spans="1:18" ht="12.75">
      <c r="A203" s="215" t="s">
        <v>573</v>
      </c>
      <c r="B203" s="216" t="s">
        <v>946</v>
      </c>
      <c r="C203" s="410">
        <v>858</v>
      </c>
      <c r="D203" s="410">
        <v>792</v>
      </c>
      <c r="E203" s="709" t="s">
        <v>245</v>
      </c>
      <c r="F203" s="709" t="s">
        <v>245</v>
      </c>
      <c r="G203" s="693">
        <v>1813</v>
      </c>
      <c r="H203" s="410">
        <v>670</v>
      </c>
      <c r="I203" s="410">
        <v>690</v>
      </c>
      <c r="J203" s="410">
        <v>513</v>
      </c>
      <c r="K203" s="709" t="s">
        <v>245</v>
      </c>
      <c r="L203" s="709" t="s">
        <v>245</v>
      </c>
      <c r="M203" s="411">
        <v>1888</v>
      </c>
      <c r="Q203" s="701" t="s">
        <v>320</v>
      </c>
      <c r="R203" s="884" t="s">
        <v>320</v>
      </c>
    </row>
    <row r="204" spans="1:18" ht="12.75">
      <c r="A204" s="215" t="s">
        <v>574</v>
      </c>
      <c r="B204" s="216" t="s">
        <v>947</v>
      </c>
      <c r="C204" s="410">
        <v>1169</v>
      </c>
      <c r="D204" s="410">
        <v>722</v>
      </c>
      <c r="E204" s="696">
        <v>0</v>
      </c>
      <c r="F204" s="696">
        <v>2</v>
      </c>
      <c r="G204" s="693">
        <v>1946</v>
      </c>
      <c r="H204" s="410">
        <v>857</v>
      </c>
      <c r="I204" s="410">
        <v>592</v>
      </c>
      <c r="J204" s="410">
        <v>388</v>
      </c>
      <c r="K204" s="709" t="s">
        <v>245</v>
      </c>
      <c r="L204" s="696">
        <v>7</v>
      </c>
      <c r="M204" s="411">
        <v>1844</v>
      </c>
      <c r="Q204" s="701" t="s">
        <v>320</v>
      </c>
      <c r="R204" s="884" t="s">
        <v>320</v>
      </c>
    </row>
    <row r="205" spans="1:18" ht="12.75">
      <c r="A205" s="215" t="s">
        <v>575</v>
      </c>
      <c r="B205" s="216" t="s">
        <v>948</v>
      </c>
      <c r="C205" s="410">
        <v>80</v>
      </c>
      <c r="D205" s="410">
        <v>296</v>
      </c>
      <c r="E205" s="696">
        <v>131</v>
      </c>
      <c r="F205" s="696">
        <v>112</v>
      </c>
      <c r="G205" s="693">
        <v>621</v>
      </c>
      <c r="H205" s="410">
        <v>97</v>
      </c>
      <c r="I205" s="410">
        <v>134</v>
      </c>
      <c r="J205" s="410">
        <v>21</v>
      </c>
      <c r="K205" s="696">
        <v>132</v>
      </c>
      <c r="L205" s="696">
        <v>139</v>
      </c>
      <c r="M205" s="411">
        <v>523</v>
      </c>
      <c r="Q205" s="701">
        <v>0.9529411764705882</v>
      </c>
      <c r="R205" s="884">
        <v>1.2488479262672811</v>
      </c>
    </row>
    <row r="206" spans="1:18" ht="12.75">
      <c r="A206" s="215" t="s">
        <v>576</v>
      </c>
      <c r="B206" s="216" t="s">
        <v>949</v>
      </c>
      <c r="C206" s="410">
        <v>283</v>
      </c>
      <c r="D206" s="410">
        <v>596</v>
      </c>
      <c r="E206" s="696">
        <v>0</v>
      </c>
      <c r="F206" s="696">
        <v>0</v>
      </c>
      <c r="G206" s="693">
        <v>884</v>
      </c>
      <c r="H206" s="410">
        <v>213</v>
      </c>
      <c r="I206" s="410">
        <v>470</v>
      </c>
      <c r="J206" s="410">
        <v>112</v>
      </c>
      <c r="K206" s="696">
        <v>0</v>
      </c>
      <c r="L206" s="696">
        <v>0</v>
      </c>
      <c r="M206" s="411">
        <v>805</v>
      </c>
      <c r="Q206" s="701">
        <v>0</v>
      </c>
      <c r="R206" s="884">
        <v>0</v>
      </c>
    </row>
    <row r="207" spans="1:18" ht="12.75">
      <c r="A207" s="215" t="s">
        <v>577</v>
      </c>
      <c r="B207" s="216" t="s">
        <v>950</v>
      </c>
      <c r="C207" s="410">
        <v>958</v>
      </c>
      <c r="D207" s="410">
        <v>294</v>
      </c>
      <c r="E207" s="709" t="s">
        <v>245</v>
      </c>
      <c r="F207" s="709" t="s">
        <v>245</v>
      </c>
      <c r="G207" s="693">
        <v>1283</v>
      </c>
      <c r="H207" s="410">
        <v>902</v>
      </c>
      <c r="I207" s="410">
        <v>311</v>
      </c>
      <c r="J207" s="410">
        <v>123</v>
      </c>
      <c r="K207" s="709" t="s">
        <v>245</v>
      </c>
      <c r="L207" s="709" t="s">
        <v>245</v>
      </c>
      <c r="M207" s="411">
        <v>1336</v>
      </c>
      <c r="Q207" s="701" t="s">
        <v>320</v>
      </c>
      <c r="R207" s="884" t="s">
        <v>320</v>
      </c>
    </row>
    <row r="208" spans="1:18" ht="12.75">
      <c r="A208" s="215" t="s">
        <v>578</v>
      </c>
      <c r="B208" s="216" t="s">
        <v>951</v>
      </c>
      <c r="C208" s="410">
        <v>78</v>
      </c>
      <c r="D208" s="410">
        <v>80</v>
      </c>
      <c r="E208" s="709" t="s">
        <v>245</v>
      </c>
      <c r="F208" s="709" t="s">
        <v>245</v>
      </c>
      <c r="G208" s="693">
        <v>167</v>
      </c>
      <c r="H208" s="410">
        <v>75</v>
      </c>
      <c r="I208" s="410">
        <v>58</v>
      </c>
      <c r="J208" s="410">
        <v>33</v>
      </c>
      <c r="K208" s="709" t="s">
        <v>245</v>
      </c>
      <c r="L208" s="709" t="s">
        <v>245</v>
      </c>
      <c r="M208" s="411">
        <v>166</v>
      </c>
      <c r="Q208" s="701" t="s">
        <v>320</v>
      </c>
      <c r="R208" s="884" t="s">
        <v>320</v>
      </c>
    </row>
    <row r="209" spans="1:18" ht="12.75">
      <c r="A209" s="215" t="s">
        <v>579</v>
      </c>
      <c r="B209" s="216" t="s">
        <v>952</v>
      </c>
      <c r="C209" s="410">
        <v>277</v>
      </c>
      <c r="D209" s="410">
        <v>328</v>
      </c>
      <c r="E209" s="696">
        <v>317</v>
      </c>
      <c r="F209" s="696">
        <v>48</v>
      </c>
      <c r="G209" s="693">
        <v>985</v>
      </c>
      <c r="H209" s="410">
        <v>195</v>
      </c>
      <c r="I209" s="410">
        <v>323</v>
      </c>
      <c r="J209" s="410">
        <v>46</v>
      </c>
      <c r="K209" s="696">
        <v>299</v>
      </c>
      <c r="L209" s="696">
        <v>51</v>
      </c>
      <c r="M209" s="411">
        <v>914</v>
      </c>
      <c r="Q209" s="701">
        <v>1</v>
      </c>
      <c r="R209" s="884">
        <v>1.0263929618768328</v>
      </c>
    </row>
    <row r="210" spans="1:18" ht="12.75">
      <c r="A210" s="215" t="s">
        <v>580</v>
      </c>
      <c r="B210" s="216" t="s">
        <v>953</v>
      </c>
      <c r="C210" s="410">
        <v>128</v>
      </c>
      <c r="D210" s="410">
        <v>266</v>
      </c>
      <c r="E210" s="696">
        <v>211</v>
      </c>
      <c r="F210" s="696">
        <v>30</v>
      </c>
      <c r="G210" s="693">
        <v>641</v>
      </c>
      <c r="H210" s="410">
        <v>97</v>
      </c>
      <c r="I210" s="410">
        <v>224</v>
      </c>
      <c r="J210" s="410">
        <v>47</v>
      </c>
      <c r="K210" s="696">
        <v>236</v>
      </c>
      <c r="L210" s="696">
        <v>25</v>
      </c>
      <c r="M210" s="411">
        <v>629</v>
      </c>
      <c r="Q210" s="701">
        <v>1.0041666666666667</v>
      </c>
      <c r="R210" s="884">
        <v>0.8474025974025974</v>
      </c>
    </row>
    <row r="211" spans="1:18" ht="12.75">
      <c r="A211" s="215" t="s">
        <v>581</v>
      </c>
      <c r="B211" s="216" t="s">
        <v>954</v>
      </c>
      <c r="C211" s="410">
        <v>1192</v>
      </c>
      <c r="D211" s="410">
        <v>252</v>
      </c>
      <c r="E211" s="709" t="s">
        <v>245</v>
      </c>
      <c r="F211" s="709" t="s">
        <v>245</v>
      </c>
      <c r="G211" s="693">
        <v>1444</v>
      </c>
      <c r="H211" s="410">
        <v>1112</v>
      </c>
      <c r="I211" s="410">
        <v>190</v>
      </c>
      <c r="J211" s="410">
        <v>1</v>
      </c>
      <c r="K211" s="709" t="s">
        <v>245</v>
      </c>
      <c r="L211" s="709" t="s">
        <v>245</v>
      </c>
      <c r="M211" s="411">
        <v>1303</v>
      </c>
      <c r="Q211" s="701" t="s">
        <v>320</v>
      </c>
      <c r="R211" s="884" t="s">
        <v>320</v>
      </c>
    </row>
    <row r="212" spans="1:18" ht="12.75">
      <c r="A212" s="215" t="s">
        <v>582</v>
      </c>
      <c r="B212" s="216" t="s">
        <v>955</v>
      </c>
      <c r="C212" s="410">
        <v>119</v>
      </c>
      <c r="D212" s="410">
        <v>125</v>
      </c>
      <c r="E212" s="696">
        <v>456</v>
      </c>
      <c r="F212" s="696">
        <v>0</v>
      </c>
      <c r="G212" s="693">
        <v>701</v>
      </c>
      <c r="H212" s="410">
        <v>154</v>
      </c>
      <c r="I212" s="410">
        <v>115</v>
      </c>
      <c r="J212" s="410">
        <v>11</v>
      </c>
      <c r="K212" s="696">
        <v>365</v>
      </c>
      <c r="L212" s="696">
        <v>38</v>
      </c>
      <c r="M212" s="411">
        <v>683</v>
      </c>
      <c r="Q212" s="701">
        <v>0.9193548387096774</v>
      </c>
      <c r="R212" s="884">
        <v>0.9805352798053528</v>
      </c>
    </row>
    <row r="213" spans="1:18" ht="12.75">
      <c r="A213" s="215" t="s">
        <v>583</v>
      </c>
      <c r="B213" s="216" t="s">
        <v>956</v>
      </c>
      <c r="C213" s="410">
        <v>282</v>
      </c>
      <c r="D213" s="410">
        <v>317</v>
      </c>
      <c r="E213" s="709">
        <v>0</v>
      </c>
      <c r="F213" s="709" t="s">
        <v>245</v>
      </c>
      <c r="G213" s="693">
        <v>600</v>
      </c>
      <c r="H213" s="410">
        <v>151</v>
      </c>
      <c r="I213" s="410">
        <v>257</v>
      </c>
      <c r="J213" s="410">
        <v>213</v>
      </c>
      <c r="K213" s="709">
        <v>0</v>
      </c>
      <c r="L213" s="709" t="s">
        <v>245</v>
      </c>
      <c r="M213" s="411">
        <v>628</v>
      </c>
      <c r="Q213" s="701" t="s">
        <v>252</v>
      </c>
      <c r="R213" s="884" t="s">
        <v>252</v>
      </c>
    </row>
    <row r="214" spans="1:18" ht="12.75">
      <c r="A214" s="215" t="s">
        <v>584</v>
      </c>
      <c r="B214" s="216" t="s">
        <v>957</v>
      </c>
      <c r="C214" s="410">
        <v>82</v>
      </c>
      <c r="D214" s="410">
        <v>98</v>
      </c>
      <c r="E214" s="709" t="s">
        <v>245</v>
      </c>
      <c r="F214" s="709" t="s">
        <v>245</v>
      </c>
      <c r="G214" s="693">
        <v>205</v>
      </c>
      <c r="H214" s="410">
        <v>67</v>
      </c>
      <c r="I214" s="410">
        <v>78</v>
      </c>
      <c r="J214" s="410">
        <v>18</v>
      </c>
      <c r="K214" s="709" t="s">
        <v>245</v>
      </c>
      <c r="L214" s="709" t="s">
        <v>245</v>
      </c>
      <c r="M214" s="411">
        <v>163</v>
      </c>
      <c r="Q214" s="701" t="s">
        <v>320</v>
      </c>
      <c r="R214" s="884" t="s">
        <v>320</v>
      </c>
    </row>
    <row r="215" spans="1:18" ht="12.75">
      <c r="A215" s="215" t="s">
        <v>585</v>
      </c>
      <c r="B215" s="216" t="s">
        <v>958</v>
      </c>
      <c r="C215" s="410">
        <v>399</v>
      </c>
      <c r="D215" s="410">
        <v>256</v>
      </c>
      <c r="E215" s="709" t="s">
        <v>245</v>
      </c>
      <c r="F215" s="709" t="s">
        <v>245</v>
      </c>
      <c r="G215" s="693">
        <v>669</v>
      </c>
      <c r="H215" s="410">
        <v>385</v>
      </c>
      <c r="I215" s="410">
        <v>201</v>
      </c>
      <c r="J215" s="410">
        <v>113</v>
      </c>
      <c r="K215" s="709" t="s">
        <v>245</v>
      </c>
      <c r="L215" s="709" t="s">
        <v>245</v>
      </c>
      <c r="M215" s="411">
        <v>699</v>
      </c>
      <c r="Q215" s="701" t="s">
        <v>320</v>
      </c>
      <c r="R215" s="884" t="s">
        <v>320</v>
      </c>
    </row>
    <row r="216" spans="1:18" ht="12.75">
      <c r="A216" s="215" t="s">
        <v>586</v>
      </c>
      <c r="B216" s="216" t="s">
        <v>959</v>
      </c>
      <c r="C216" s="410">
        <v>85</v>
      </c>
      <c r="D216" s="410">
        <v>91</v>
      </c>
      <c r="E216" s="696">
        <v>114</v>
      </c>
      <c r="F216" s="696">
        <v>27</v>
      </c>
      <c r="G216" s="693">
        <v>319</v>
      </c>
      <c r="H216" s="410">
        <v>47</v>
      </c>
      <c r="I216" s="410">
        <v>74</v>
      </c>
      <c r="J216" s="410">
        <v>16</v>
      </c>
      <c r="K216" s="696">
        <v>109</v>
      </c>
      <c r="L216" s="696">
        <v>34</v>
      </c>
      <c r="M216" s="411">
        <v>289</v>
      </c>
      <c r="Q216" s="701">
        <v>0.844311377245509</v>
      </c>
      <c r="R216" s="884">
        <v>0.9662162162162162</v>
      </c>
    </row>
    <row r="217" spans="1:18" ht="12.75">
      <c r="A217" s="215" t="s">
        <v>587</v>
      </c>
      <c r="B217" s="216" t="s">
        <v>960</v>
      </c>
      <c r="C217" s="410">
        <v>568</v>
      </c>
      <c r="D217" s="410">
        <v>406</v>
      </c>
      <c r="E217" s="696">
        <v>1596</v>
      </c>
      <c r="F217" s="696">
        <v>125</v>
      </c>
      <c r="G217" s="693">
        <v>2708</v>
      </c>
      <c r="H217" s="410">
        <v>1160</v>
      </c>
      <c r="I217" s="410">
        <v>486</v>
      </c>
      <c r="J217" s="410">
        <v>113</v>
      </c>
      <c r="K217" s="696">
        <v>0</v>
      </c>
      <c r="L217" s="696">
        <v>0</v>
      </c>
      <c r="M217" s="411">
        <v>1759</v>
      </c>
      <c r="Q217" s="701" t="s">
        <v>252</v>
      </c>
      <c r="R217" s="884" t="s">
        <v>252</v>
      </c>
    </row>
    <row r="218" spans="1:18" ht="12.75">
      <c r="A218" s="215" t="s">
        <v>588</v>
      </c>
      <c r="B218" s="216" t="s">
        <v>961</v>
      </c>
      <c r="C218" s="410">
        <v>86</v>
      </c>
      <c r="D218" s="410">
        <v>97</v>
      </c>
      <c r="E218" s="709" t="s">
        <v>245</v>
      </c>
      <c r="F218" s="709" t="s">
        <v>245</v>
      </c>
      <c r="G218" s="693">
        <v>210</v>
      </c>
      <c r="H218" s="410">
        <v>94</v>
      </c>
      <c r="I218" s="410">
        <v>102</v>
      </c>
      <c r="J218" s="410">
        <v>62</v>
      </c>
      <c r="K218" s="709" t="s">
        <v>245</v>
      </c>
      <c r="L218" s="709" t="s">
        <v>245</v>
      </c>
      <c r="M218" s="411">
        <v>258</v>
      </c>
      <c r="Q218" s="701" t="s">
        <v>320</v>
      </c>
      <c r="R218" s="884" t="s">
        <v>320</v>
      </c>
    </row>
    <row r="219" spans="1:18" ht="12.75">
      <c r="A219" s="215" t="s">
        <v>589</v>
      </c>
      <c r="B219" s="216" t="s">
        <v>962</v>
      </c>
      <c r="C219" s="410">
        <v>409</v>
      </c>
      <c r="D219" s="410">
        <v>115</v>
      </c>
      <c r="E219" s="709" t="s">
        <v>245</v>
      </c>
      <c r="F219" s="709" t="s">
        <v>245</v>
      </c>
      <c r="G219" s="693">
        <v>545</v>
      </c>
      <c r="H219" s="410">
        <v>336</v>
      </c>
      <c r="I219" s="410">
        <v>126</v>
      </c>
      <c r="J219" s="410">
        <v>132</v>
      </c>
      <c r="K219" s="709" t="s">
        <v>245</v>
      </c>
      <c r="L219" s="709" t="s">
        <v>245</v>
      </c>
      <c r="M219" s="411">
        <v>594</v>
      </c>
      <c r="Q219" s="701" t="s">
        <v>320</v>
      </c>
      <c r="R219" s="884" t="s">
        <v>320</v>
      </c>
    </row>
    <row r="220" spans="1:18" ht="12.75">
      <c r="A220" s="215" t="s">
        <v>590</v>
      </c>
      <c r="B220" s="216" t="s">
        <v>963</v>
      </c>
      <c r="C220" s="410">
        <v>246</v>
      </c>
      <c r="D220" s="410">
        <v>117</v>
      </c>
      <c r="E220" s="709" t="s">
        <v>245</v>
      </c>
      <c r="F220" s="709" t="s">
        <v>245</v>
      </c>
      <c r="G220" s="693">
        <v>388</v>
      </c>
      <c r="H220" s="410">
        <v>124</v>
      </c>
      <c r="I220" s="410">
        <v>127</v>
      </c>
      <c r="J220" s="410">
        <v>45</v>
      </c>
      <c r="K220" s="709" t="s">
        <v>245</v>
      </c>
      <c r="L220" s="709" t="s">
        <v>245</v>
      </c>
      <c r="M220" s="411">
        <v>296</v>
      </c>
      <c r="Q220" s="701" t="s">
        <v>320</v>
      </c>
      <c r="R220" s="884" t="s">
        <v>320</v>
      </c>
    </row>
    <row r="221" spans="1:18" ht="12.75">
      <c r="A221" s="215" t="s">
        <v>591</v>
      </c>
      <c r="B221" s="216" t="s">
        <v>964</v>
      </c>
      <c r="C221" s="410">
        <v>579</v>
      </c>
      <c r="D221" s="410">
        <v>552</v>
      </c>
      <c r="E221" s="696">
        <v>1342</v>
      </c>
      <c r="F221" s="696">
        <v>0</v>
      </c>
      <c r="G221" s="693">
        <v>2479</v>
      </c>
      <c r="H221" s="410">
        <v>449</v>
      </c>
      <c r="I221" s="410">
        <v>510</v>
      </c>
      <c r="J221" s="410">
        <v>35</v>
      </c>
      <c r="K221" s="696">
        <v>1787</v>
      </c>
      <c r="L221" s="696">
        <v>1</v>
      </c>
      <c r="M221" s="411">
        <v>2782</v>
      </c>
      <c r="Q221" s="701">
        <v>0.7476323119777158</v>
      </c>
      <c r="R221" s="884">
        <v>0.8394366197183099</v>
      </c>
    </row>
    <row r="222" spans="1:18" ht="12.75">
      <c r="A222" s="215" t="s">
        <v>592</v>
      </c>
      <c r="B222" s="216" t="s">
        <v>965</v>
      </c>
      <c r="C222" s="410">
        <v>256</v>
      </c>
      <c r="D222" s="410">
        <v>106</v>
      </c>
      <c r="E222" s="696">
        <v>304</v>
      </c>
      <c r="F222" s="696">
        <v>0</v>
      </c>
      <c r="G222" s="693">
        <v>667</v>
      </c>
      <c r="H222" s="410">
        <v>167</v>
      </c>
      <c r="I222" s="410">
        <v>59</v>
      </c>
      <c r="J222" s="410">
        <v>24</v>
      </c>
      <c r="K222" s="696">
        <v>270</v>
      </c>
      <c r="L222" s="696">
        <v>0</v>
      </c>
      <c r="M222" s="411">
        <v>524</v>
      </c>
      <c r="Q222" s="701">
        <v>0.9470404984423676</v>
      </c>
      <c r="R222" s="884">
        <v>0.8517350157728707</v>
      </c>
    </row>
    <row r="223" spans="1:18" ht="12.75">
      <c r="A223" s="215" t="s">
        <v>593</v>
      </c>
      <c r="B223" s="216" t="s">
        <v>966</v>
      </c>
      <c r="C223" s="410">
        <v>21</v>
      </c>
      <c r="D223" s="410">
        <v>74</v>
      </c>
      <c r="E223" s="696">
        <v>100</v>
      </c>
      <c r="F223" s="696">
        <v>13</v>
      </c>
      <c r="G223" s="693">
        <v>208</v>
      </c>
      <c r="H223" s="410">
        <v>73</v>
      </c>
      <c r="I223" s="410">
        <v>62</v>
      </c>
      <c r="J223" s="410">
        <v>0</v>
      </c>
      <c r="K223" s="696">
        <v>169</v>
      </c>
      <c r="L223" s="696">
        <v>14</v>
      </c>
      <c r="M223" s="411">
        <v>318</v>
      </c>
      <c r="Q223" s="701">
        <v>1.153061224489796</v>
      </c>
      <c r="R223" s="884">
        <v>0.9945652173913043</v>
      </c>
    </row>
    <row r="224" spans="1:18" ht="12.75">
      <c r="A224" s="215" t="s">
        <v>594</v>
      </c>
      <c r="B224" s="216" t="s">
        <v>967</v>
      </c>
      <c r="C224" s="410">
        <v>206</v>
      </c>
      <c r="D224" s="410">
        <v>127</v>
      </c>
      <c r="E224" s="696">
        <v>0</v>
      </c>
      <c r="F224" s="696">
        <v>4</v>
      </c>
      <c r="G224" s="693">
        <v>337</v>
      </c>
      <c r="H224" s="410">
        <v>186</v>
      </c>
      <c r="I224" s="410">
        <v>87</v>
      </c>
      <c r="J224" s="410">
        <v>0</v>
      </c>
      <c r="K224" s="709" t="s">
        <v>245</v>
      </c>
      <c r="L224" s="696">
        <v>4</v>
      </c>
      <c r="M224" s="411">
        <v>277</v>
      </c>
      <c r="Q224" s="701" t="s">
        <v>320</v>
      </c>
      <c r="R224" s="884" t="s">
        <v>320</v>
      </c>
    </row>
    <row r="225" spans="1:18" ht="12.75">
      <c r="A225" s="215" t="s">
        <v>595</v>
      </c>
      <c r="B225" s="216" t="s">
        <v>968</v>
      </c>
      <c r="C225" s="410">
        <v>225</v>
      </c>
      <c r="D225" s="410">
        <v>173</v>
      </c>
      <c r="E225" s="709" t="s">
        <v>245</v>
      </c>
      <c r="F225" s="709" t="s">
        <v>245</v>
      </c>
      <c r="G225" s="693">
        <v>402</v>
      </c>
      <c r="H225" s="410">
        <v>174</v>
      </c>
      <c r="I225" s="410">
        <v>189</v>
      </c>
      <c r="J225" s="410">
        <v>167</v>
      </c>
      <c r="K225" s="709" t="s">
        <v>245</v>
      </c>
      <c r="L225" s="709" t="s">
        <v>245</v>
      </c>
      <c r="M225" s="411">
        <v>530</v>
      </c>
      <c r="Q225" s="701" t="s">
        <v>320</v>
      </c>
      <c r="R225" s="884" t="s">
        <v>320</v>
      </c>
    </row>
    <row r="226" spans="1:18" ht="12.75">
      <c r="A226" s="215" t="s">
        <v>596</v>
      </c>
      <c r="B226" s="216" t="s">
        <v>969</v>
      </c>
      <c r="C226" s="410">
        <v>93</v>
      </c>
      <c r="D226" s="410">
        <v>53</v>
      </c>
      <c r="E226" s="709" t="s">
        <v>245</v>
      </c>
      <c r="F226" s="709" t="s">
        <v>245</v>
      </c>
      <c r="G226" s="693">
        <v>147</v>
      </c>
      <c r="H226" s="410">
        <v>118</v>
      </c>
      <c r="I226" s="410">
        <v>42</v>
      </c>
      <c r="J226" s="410">
        <v>1</v>
      </c>
      <c r="K226" s="709" t="s">
        <v>245</v>
      </c>
      <c r="L226" s="709" t="s">
        <v>245</v>
      </c>
      <c r="M226" s="411">
        <v>161</v>
      </c>
      <c r="Q226" s="701" t="s">
        <v>320</v>
      </c>
      <c r="R226" s="884" t="s">
        <v>320</v>
      </c>
    </row>
    <row r="227" spans="1:18" ht="12.75">
      <c r="A227" s="215" t="s">
        <v>597</v>
      </c>
      <c r="B227" s="216" t="s">
        <v>970</v>
      </c>
      <c r="C227" s="410">
        <v>245</v>
      </c>
      <c r="D227" s="410">
        <v>67</v>
      </c>
      <c r="E227" s="709" t="s">
        <v>245</v>
      </c>
      <c r="F227" s="709" t="s">
        <v>245</v>
      </c>
      <c r="G227" s="693">
        <v>330</v>
      </c>
      <c r="H227" s="410">
        <v>276</v>
      </c>
      <c r="I227" s="410">
        <v>61</v>
      </c>
      <c r="J227" s="410">
        <v>14</v>
      </c>
      <c r="K227" s="709" t="s">
        <v>245</v>
      </c>
      <c r="L227" s="709" t="s">
        <v>245</v>
      </c>
      <c r="M227" s="411">
        <v>356</v>
      </c>
      <c r="Q227" s="701" t="s">
        <v>320</v>
      </c>
      <c r="R227" s="884" t="s">
        <v>320</v>
      </c>
    </row>
    <row r="228" spans="1:18" ht="12.75">
      <c r="A228" s="215" t="s">
        <v>598</v>
      </c>
      <c r="B228" s="216" t="s">
        <v>971</v>
      </c>
      <c r="C228" s="410">
        <v>1876</v>
      </c>
      <c r="D228" s="410">
        <v>658</v>
      </c>
      <c r="E228" s="696">
        <v>829</v>
      </c>
      <c r="F228" s="696">
        <v>15</v>
      </c>
      <c r="G228" s="693">
        <v>3402</v>
      </c>
      <c r="H228" s="410">
        <v>1587</v>
      </c>
      <c r="I228" s="410">
        <v>735</v>
      </c>
      <c r="J228" s="410">
        <v>140</v>
      </c>
      <c r="K228" s="696">
        <v>863</v>
      </c>
      <c r="L228" s="696">
        <v>14</v>
      </c>
      <c r="M228" s="411">
        <v>3339</v>
      </c>
      <c r="Q228" s="701">
        <v>1.025516403402187</v>
      </c>
      <c r="R228" s="884">
        <v>0.9755283648498332</v>
      </c>
    </row>
    <row r="229" spans="1:18" ht="12.75">
      <c r="A229" s="215" t="s">
        <v>599</v>
      </c>
      <c r="B229" s="216" t="s">
        <v>972</v>
      </c>
      <c r="C229" s="410">
        <v>433</v>
      </c>
      <c r="D229" s="410">
        <v>459</v>
      </c>
      <c r="E229" s="696">
        <v>2694</v>
      </c>
      <c r="F229" s="696">
        <v>36</v>
      </c>
      <c r="G229" s="693">
        <v>3625</v>
      </c>
      <c r="H229" s="410">
        <v>477</v>
      </c>
      <c r="I229" s="410">
        <v>471</v>
      </c>
      <c r="J229" s="410">
        <v>52</v>
      </c>
      <c r="K229" s="696">
        <v>2359</v>
      </c>
      <c r="L229" s="696">
        <v>0</v>
      </c>
      <c r="M229" s="411">
        <v>3375</v>
      </c>
      <c r="Q229" s="701">
        <v>0.9916454776607337</v>
      </c>
      <c r="R229" s="884">
        <v>0.9849686847599165</v>
      </c>
    </row>
    <row r="230" spans="1:18" ht="12.75">
      <c r="A230" s="215" t="s">
        <v>600</v>
      </c>
      <c r="B230" s="216" t="s">
        <v>973</v>
      </c>
      <c r="C230" s="410">
        <v>562</v>
      </c>
      <c r="D230" s="410">
        <v>162</v>
      </c>
      <c r="E230" s="709" t="s">
        <v>245</v>
      </c>
      <c r="F230" s="709" t="s">
        <v>245</v>
      </c>
      <c r="G230" s="693">
        <v>733</v>
      </c>
      <c r="H230" s="410">
        <v>435</v>
      </c>
      <c r="I230" s="410">
        <v>175</v>
      </c>
      <c r="J230" s="410">
        <v>20</v>
      </c>
      <c r="K230" s="709" t="s">
        <v>245</v>
      </c>
      <c r="L230" s="709" t="s">
        <v>245</v>
      </c>
      <c r="M230" s="411">
        <v>632</v>
      </c>
      <c r="Q230" s="701" t="s">
        <v>320</v>
      </c>
      <c r="R230" s="884" t="s">
        <v>320</v>
      </c>
    </row>
    <row r="231" spans="1:18" ht="12.75">
      <c r="A231" s="215" t="s">
        <v>601</v>
      </c>
      <c r="B231" s="216" t="s">
        <v>974</v>
      </c>
      <c r="C231" s="410">
        <v>332</v>
      </c>
      <c r="D231" s="410">
        <v>37</v>
      </c>
      <c r="E231" s="696">
        <v>219</v>
      </c>
      <c r="F231" s="696">
        <v>103</v>
      </c>
      <c r="G231" s="693">
        <v>705</v>
      </c>
      <c r="H231" s="410">
        <v>399</v>
      </c>
      <c r="I231" s="410">
        <v>43</v>
      </c>
      <c r="J231" s="410">
        <v>45</v>
      </c>
      <c r="K231" s="696">
        <v>276</v>
      </c>
      <c r="L231" s="696">
        <v>115</v>
      </c>
      <c r="M231" s="411">
        <v>878</v>
      </c>
      <c r="Q231" s="701">
        <v>0.9877300613496932</v>
      </c>
      <c r="R231" s="884">
        <v>1.0051413881748072</v>
      </c>
    </row>
    <row r="232" spans="1:18" ht="12.75">
      <c r="A232" s="215" t="s">
        <v>602</v>
      </c>
      <c r="B232" s="216" t="s">
        <v>975</v>
      </c>
      <c r="C232" s="410">
        <v>1460</v>
      </c>
      <c r="D232" s="410">
        <v>733</v>
      </c>
      <c r="E232" s="709" t="s">
        <v>245</v>
      </c>
      <c r="F232" s="709" t="s">
        <v>245</v>
      </c>
      <c r="G232" s="693">
        <v>2226</v>
      </c>
      <c r="H232" s="410">
        <v>1147</v>
      </c>
      <c r="I232" s="410">
        <v>714</v>
      </c>
      <c r="J232" s="410">
        <v>183</v>
      </c>
      <c r="K232" s="709" t="s">
        <v>245</v>
      </c>
      <c r="L232" s="709" t="s">
        <v>245</v>
      </c>
      <c r="M232" s="411">
        <v>2044</v>
      </c>
      <c r="Q232" s="701" t="s">
        <v>320</v>
      </c>
      <c r="R232" s="884" t="s">
        <v>320</v>
      </c>
    </row>
    <row r="233" spans="1:18" ht="12.75">
      <c r="A233" s="215" t="s">
        <v>603</v>
      </c>
      <c r="B233" s="216" t="s">
        <v>976</v>
      </c>
      <c r="C233" s="410">
        <v>140</v>
      </c>
      <c r="D233" s="410">
        <v>98</v>
      </c>
      <c r="E233" s="696">
        <v>252</v>
      </c>
      <c r="F233" s="696">
        <v>11</v>
      </c>
      <c r="G233" s="693">
        <v>505</v>
      </c>
      <c r="H233" s="410">
        <v>116</v>
      </c>
      <c r="I233" s="410">
        <v>60</v>
      </c>
      <c r="J233" s="410">
        <v>33</v>
      </c>
      <c r="K233" s="696">
        <v>206</v>
      </c>
      <c r="L233" s="696">
        <v>11</v>
      </c>
      <c r="M233" s="411">
        <v>426</v>
      </c>
      <c r="Q233" s="701">
        <v>0.9228070175438596</v>
      </c>
      <c r="R233" s="884">
        <v>0.96875</v>
      </c>
    </row>
    <row r="234" spans="1:18" ht="12.75">
      <c r="A234" s="215" t="s">
        <v>604</v>
      </c>
      <c r="B234" s="216" t="s">
        <v>977</v>
      </c>
      <c r="C234" s="410">
        <v>191</v>
      </c>
      <c r="D234" s="410">
        <v>156</v>
      </c>
      <c r="E234" s="709" t="s">
        <v>245</v>
      </c>
      <c r="F234" s="709" t="s">
        <v>245</v>
      </c>
      <c r="G234" s="693">
        <v>357</v>
      </c>
      <c r="H234" s="410">
        <v>211</v>
      </c>
      <c r="I234" s="410">
        <v>177</v>
      </c>
      <c r="J234" s="410">
        <v>10</v>
      </c>
      <c r="K234" s="709" t="s">
        <v>245</v>
      </c>
      <c r="L234" s="709" t="s">
        <v>245</v>
      </c>
      <c r="M234" s="411">
        <v>400</v>
      </c>
      <c r="Q234" s="701" t="s">
        <v>320</v>
      </c>
      <c r="R234" s="884" t="s">
        <v>320</v>
      </c>
    </row>
    <row r="235" spans="1:18" ht="12.75">
      <c r="A235" s="215" t="s">
        <v>605</v>
      </c>
      <c r="B235" s="216" t="s">
        <v>978</v>
      </c>
      <c r="C235" s="410">
        <v>1486</v>
      </c>
      <c r="D235" s="410">
        <v>1891</v>
      </c>
      <c r="E235" s="696">
        <v>3879</v>
      </c>
      <c r="F235" s="696">
        <v>0</v>
      </c>
      <c r="G235" s="693">
        <v>7273</v>
      </c>
      <c r="H235" s="410">
        <v>1097</v>
      </c>
      <c r="I235" s="410">
        <v>1782</v>
      </c>
      <c r="J235" s="410">
        <v>100</v>
      </c>
      <c r="K235" s="696">
        <v>3727</v>
      </c>
      <c r="L235" s="696">
        <v>0</v>
      </c>
      <c r="M235" s="411">
        <v>6714</v>
      </c>
      <c r="Q235" s="701">
        <v>1.0049222797927462</v>
      </c>
      <c r="R235" s="884">
        <v>0.9954594017094017</v>
      </c>
    </row>
    <row r="236" spans="1:18" ht="12.75">
      <c r="A236" s="215" t="s">
        <v>606</v>
      </c>
      <c r="B236" s="216" t="s">
        <v>979</v>
      </c>
      <c r="C236" s="410">
        <v>137</v>
      </c>
      <c r="D236" s="410">
        <v>65</v>
      </c>
      <c r="E236" s="696">
        <v>125</v>
      </c>
      <c r="F236" s="696">
        <v>95</v>
      </c>
      <c r="G236" s="693">
        <v>423</v>
      </c>
      <c r="H236" s="410">
        <v>99</v>
      </c>
      <c r="I236" s="410">
        <v>84</v>
      </c>
      <c r="J236" s="410">
        <v>15</v>
      </c>
      <c r="K236" s="696">
        <v>119</v>
      </c>
      <c r="L236" s="696">
        <v>99</v>
      </c>
      <c r="M236" s="411">
        <v>420</v>
      </c>
      <c r="Q236" s="701">
        <v>0.990990990990991</v>
      </c>
      <c r="R236" s="884">
        <v>0.960352422907489</v>
      </c>
    </row>
    <row r="237" spans="1:18" ht="12.75">
      <c r="A237" s="215" t="s">
        <v>607</v>
      </c>
      <c r="B237" s="216" t="s">
        <v>980</v>
      </c>
      <c r="C237" s="410">
        <v>821</v>
      </c>
      <c r="D237" s="410">
        <v>460</v>
      </c>
      <c r="E237" s="696">
        <v>288</v>
      </c>
      <c r="F237" s="696">
        <v>27</v>
      </c>
      <c r="G237" s="693">
        <v>1597</v>
      </c>
      <c r="H237" s="410">
        <v>749</v>
      </c>
      <c r="I237" s="410">
        <v>450</v>
      </c>
      <c r="J237" s="410">
        <v>150</v>
      </c>
      <c r="K237" s="696">
        <v>239</v>
      </c>
      <c r="L237" s="696">
        <v>40</v>
      </c>
      <c r="M237" s="411">
        <v>1628</v>
      </c>
      <c r="Q237" s="701">
        <v>1.0327868852459017</v>
      </c>
      <c r="R237" s="884">
        <v>1</v>
      </c>
    </row>
    <row r="238" spans="1:18" ht="12.75">
      <c r="A238" s="215" t="s">
        <v>608</v>
      </c>
      <c r="B238" s="216" t="s">
        <v>981</v>
      </c>
      <c r="C238" s="410">
        <v>218</v>
      </c>
      <c r="D238" s="410">
        <v>224</v>
      </c>
      <c r="E238" s="696">
        <v>221</v>
      </c>
      <c r="F238" s="696">
        <v>76</v>
      </c>
      <c r="G238" s="693">
        <v>741</v>
      </c>
      <c r="H238" s="410">
        <v>169</v>
      </c>
      <c r="I238" s="410">
        <v>213</v>
      </c>
      <c r="J238" s="410">
        <v>23</v>
      </c>
      <c r="K238" s="696">
        <v>240</v>
      </c>
      <c r="L238" s="696">
        <v>79</v>
      </c>
      <c r="M238" s="411">
        <v>724</v>
      </c>
      <c r="Q238" s="701">
        <v>0.9488817891373802</v>
      </c>
      <c r="R238" s="884">
        <v>0.6889848812095032</v>
      </c>
    </row>
    <row r="239" spans="1:18" ht="12.75">
      <c r="A239" s="215" t="s">
        <v>609</v>
      </c>
      <c r="B239" s="216" t="s">
        <v>982</v>
      </c>
      <c r="C239" s="410">
        <v>145</v>
      </c>
      <c r="D239" s="410">
        <v>132</v>
      </c>
      <c r="E239" s="696">
        <v>626</v>
      </c>
      <c r="F239" s="696">
        <v>0</v>
      </c>
      <c r="G239" s="693">
        <v>932</v>
      </c>
      <c r="H239" s="410">
        <v>87</v>
      </c>
      <c r="I239" s="410">
        <v>174</v>
      </c>
      <c r="J239" s="410">
        <v>95</v>
      </c>
      <c r="K239" s="696">
        <v>789</v>
      </c>
      <c r="L239" s="696">
        <v>0</v>
      </c>
      <c r="M239" s="411">
        <v>1145</v>
      </c>
      <c r="Q239" s="701">
        <v>0.8236842105263158</v>
      </c>
      <c r="R239" s="884">
        <v>0.9228070175438596</v>
      </c>
    </row>
    <row r="240" spans="1:18" ht="12.75">
      <c r="A240" s="215" t="s">
        <v>610</v>
      </c>
      <c r="B240" s="216" t="s">
        <v>983</v>
      </c>
      <c r="C240" s="410">
        <v>151</v>
      </c>
      <c r="D240" s="410">
        <v>78</v>
      </c>
      <c r="E240" s="709" t="s">
        <v>245</v>
      </c>
      <c r="F240" s="709" t="s">
        <v>245</v>
      </c>
      <c r="G240" s="693">
        <v>229</v>
      </c>
      <c r="H240" s="410">
        <v>152</v>
      </c>
      <c r="I240" s="410">
        <v>56</v>
      </c>
      <c r="J240" s="410">
        <v>2</v>
      </c>
      <c r="K240" s="709" t="s">
        <v>245</v>
      </c>
      <c r="L240" s="709" t="s">
        <v>245</v>
      </c>
      <c r="M240" s="411">
        <v>210</v>
      </c>
      <c r="Q240" s="701" t="s">
        <v>320</v>
      </c>
      <c r="R240" s="884" t="s">
        <v>320</v>
      </c>
    </row>
    <row r="241" spans="1:18" ht="12.75">
      <c r="A241" s="215" t="s">
        <v>611</v>
      </c>
      <c r="B241" s="216" t="s">
        <v>984</v>
      </c>
      <c r="C241" s="410">
        <v>167</v>
      </c>
      <c r="D241" s="410">
        <v>111</v>
      </c>
      <c r="E241" s="696">
        <v>163</v>
      </c>
      <c r="F241" s="696">
        <v>66</v>
      </c>
      <c r="G241" s="693">
        <v>509</v>
      </c>
      <c r="H241" s="410">
        <v>159</v>
      </c>
      <c r="I241" s="410">
        <v>109</v>
      </c>
      <c r="J241" s="410">
        <v>12</v>
      </c>
      <c r="K241" s="696">
        <v>207</v>
      </c>
      <c r="L241" s="696">
        <v>93</v>
      </c>
      <c r="M241" s="411">
        <v>580</v>
      </c>
      <c r="Q241" s="701">
        <v>0.7815699658703071</v>
      </c>
      <c r="R241" s="884">
        <v>0.9523809523809523</v>
      </c>
    </row>
    <row r="242" spans="1:18" ht="12.75">
      <c r="A242" s="215" t="s">
        <v>612</v>
      </c>
      <c r="B242" s="216" t="s">
        <v>985</v>
      </c>
      <c r="C242" s="410">
        <v>88</v>
      </c>
      <c r="D242" s="410">
        <v>99</v>
      </c>
      <c r="E242" s="696">
        <v>165</v>
      </c>
      <c r="F242" s="696">
        <v>69</v>
      </c>
      <c r="G242" s="693">
        <v>421</v>
      </c>
      <c r="H242" s="410">
        <v>100</v>
      </c>
      <c r="I242" s="410">
        <v>100</v>
      </c>
      <c r="J242" s="410">
        <v>1</v>
      </c>
      <c r="K242" s="696">
        <v>139</v>
      </c>
      <c r="L242" s="696">
        <v>74</v>
      </c>
      <c r="M242" s="411">
        <v>414</v>
      </c>
      <c r="Q242" s="701">
        <v>1.054054054054054</v>
      </c>
      <c r="R242" s="884">
        <v>0.9681818181818181</v>
      </c>
    </row>
    <row r="243" spans="1:18" ht="12.75">
      <c r="A243" s="215" t="s">
        <v>613</v>
      </c>
      <c r="B243" s="216" t="s">
        <v>986</v>
      </c>
      <c r="C243" s="410">
        <v>709</v>
      </c>
      <c r="D243" s="410">
        <v>533</v>
      </c>
      <c r="E243" s="709" t="s">
        <v>245</v>
      </c>
      <c r="F243" s="709" t="s">
        <v>245</v>
      </c>
      <c r="G243" s="693">
        <v>1245</v>
      </c>
      <c r="H243" s="410">
        <v>676</v>
      </c>
      <c r="I243" s="410">
        <v>518</v>
      </c>
      <c r="J243" s="410">
        <v>21</v>
      </c>
      <c r="K243" s="709" t="s">
        <v>245</v>
      </c>
      <c r="L243" s="709" t="s">
        <v>245</v>
      </c>
      <c r="M243" s="411">
        <v>1226</v>
      </c>
      <c r="Q243" s="701" t="s">
        <v>320</v>
      </c>
      <c r="R243" s="884" t="s">
        <v>320</v>
      </c>
    </row>
    <row r="244" spans="1:18" ht="12.75">
      <c r="A244" s="215" t="s">
        <v>614</v>
      </c>
      <c r="B244" s="216" t="s">
        <v>987</v>
      </c>
      <c r="C244" s="410">
        <v>204</v>
      </c>
      <c r="D244" s="410">
        <v>153</v>
      </c>
      <c r="E244" s="709" t="s">
        <v>245</v>
      </c>
      <c r="F244" s="709" t="s">
        <v>245</v>
      </c>
      <c r="G244" s="693">
        <v>358</v>
      </c>
      <c r="H244" s="410">
        <v>216</v>
      </c>
      <c r="I244" s="410">
        <v>65</v>
      </c>
      <c r="J244" s="410">
        <v>22</v>
      </c>
      <c r="K244" s="709" t="s">
        <v>245</v>
      </c>
      <c r="L244" s="709" t="s">
        <v>245</v>
      </c>
      <c r="M244" s="411">
        <v>303</v>
      </c>
      <c r="Q244" s="701" t="s">
        <v>320</v>
      </c>
      <c r="R244" s="884" t="s">
        <v>320</v>
      </c>
    </row>
    <row r="245" spans="1:18" ht="12.75">
      <c r="A245" s="215" t="s">
        <v>615</v>
      </c>
      <c r="B245" s="216" t="s">
        <v>988</v>
      </c>
      <c r="C245" s="410">
        <v>80</v>
      </c>
      <c r="D245" s="410">
        <v>18</v>
      </c>
      <c r="E245" s="696">
        <v>192</v>
      </c>
      <c r="F245" s="696">
        <v>96</v>
      </c>
      <c r="G245" s="693">
        <v>399</v>
      </c>
      <c r="H245" s="410">
        <v>91</v>
      </c>
      <c r="I245" s="410">
        <v>8</v>
      </c>
      <c r="J245" s="410">
        <v>16</v>
      </c>
      <c r="K245" s="696">
        <v>222</v>
      </c>
      <c r="L245" s="696">
        <v>117</v>
      </c>
      <c r="M245" s="411">
        <v>454</v>
      </c>
      <c r="Q245" s="701">
        <v>1.1162790697674418</v>
      </c>
      <c r="R245" s="884">
        <v>1.090032154340836</v>
      </c>
    </row>
    <row r="246" spans="1:18" ht="12.75">
      <c r="A246" s="215" t="s">
        <v>616</v>
      </c>
      <c r="B246" s="216" t="s">
        <v>989</v>
      </c>
      <c r="C246" s="410">
        <v>168</v>
      </c>
      <c r="D246" s="410">
        <v>152</v>
      </c>
      <c r="E246" s="696">
        <v>447</v>
      </c>
      <c r="F246" s="696">
        <v>38</v>
      </c>
      <c r="G246" s="693">
        <v>805</v>
      </c>
      <c r="H246" s="410">
        <v>144</v>
      </c>
      <c r="I246" s="410">
        <v>132</v>
      </c>
      <c r="J246" s="410">
        <v>3</v>
      </c>
      <c r="K246" s="696">
        <v>454</v>
      </c>
      <c r="L246" s="696">
        <v>62</v>
      </c>
      <c r="M246" s="411">
        <v>795</v>
      </c>
      <c r="Q246" s="701">
        <v>0.8493870402802102</v>
      </c>
      <c r="R246" s="884">
        <v>0.9132743362831859</v>
      </c>
    </row>
    <row r="247" spans="1:18" ht="12.75">
      <c r="A247" s="215" t="s">
        <v>617</v>
      </c>
      <c r="B247" s="216" t="s">
        <v>990</v>
      </c>
      <c r="C247" s="410">
        <v>101</v>
      </c>
      <c r="D247" s="410">
        <v>105</v>
      </c>
      <c r="E247" s="696">
        <v>130</v>
      </c>
      <c r="F247" s="696">
        <v>51</v>
      </c>
      <c r="G247" s="693">
        <v>387</v>
      </c>
      <c r="H247" s="410">
        <v>231</v>
      </c>
      <c r="I247" s="410">
        <v>146</v>
      </c>
      <c r="J247" s="410">
        <v>33</v>
      </c>
      <c r="K247" s="709" t="s">
        <v>245</v>
      </c>
      <c r="L247" s="696">
        <v>66</v>
      </c>
      <c r="M247" s="411">
        <v>476</v>
      </c>
      <c r="Q247" s="701" t="s">
        <v>320</v>
      </c>
      <c r="R247" s="884" t="s">
        <v>320</v>
      </c>
    </row>
    <row r="248" spans="1:18" ht="12.75">
      <c r="A248" s="215" t="s">
        <v>618</v>
      </c>
      <c r="B248" s="216" t="s">
        <v>991</v>
      </c>
      <c r="C248" s="410">
        <v>444</v>
      </c>
      <c r="D248" s="410">
        <v>294</v>
      </c>
      <c r="E248" s="709">
        <v>0</v>
      </c>
      <c r="F248" s="709" t="s">
        <v>245</v>
      </c>
      <c r="G248" s="693">
        <v>762</v>
      </c>
      <c r="H248" s="410">
        <v>242</v>
      </c>
      <c r="I248" s="410">
        <v>256</v>
      </c>
      <c r="J248" s="410">
        <v>196</v>
      </c>
      <c r="K248" s="709">
        <v>0</v>
      </c>
      <c r="L248" s="709" t="s">
        <v>245</v>
      </c>
      <c r="M248" s="411">
        <v>694</v>
      </c>
      <c r="Q248" s="701" t="s">
        <v>252</v>
      </c>
      <c r="R248" s="884" t="s">
        <v>252</v>
      </c>
    </row>
    <row r="249" spans="1:18" ht="12.75">
      <c r="A249" s="215" t="s">
        <v>619</v>
      </c>
      <c r="B249" s="216" t="s">
        <v>992</v>
      </c>
      <c r="C249" s="410">
        <v>304</v>
      </c>
      <c r="D249" s="410">
        <v>48</v>
      </c>
      <c r="E249" s="709" t="s">
        <v>245</v>
      </c>
      <c r="F249" s="709" t="s">
        <v>245</v>
      </c>
      <c r="G249" s="693">
        <v>356</v>
      </c>
      <c r="H249" s="410">
        <v>171</v>
      </c>
      <c r="I249" s="410">
        <v>50</v>
      </c>
      <c r="J249" s="410">
        <v>15</v>
      </c>
      <c r="K249" s="709" t="s">
        <v>245</v>
      </c>
      <c r="L249" s="709" t="s">
        <v>245</v>
      </c>
      <c r="M249" s="411">
        <v>236</v>
      </c>
      <c r="Q249" s="701" t="s">
        <v>320</v>
      </c>
      <c r="R249" s="884" t="s">
        <v>320</v>
      </c>
    </row>
    <row r="250" spans="1:18" ht="12.75">
      <c r="A250" s="215" t="s">
        <v>620</v>
      </c>
      <c r="B250" s="216" t="s">
        <v>993</v>
      </c>
      <c r="C250" s="410">
        <v>270</v>
      </c>
      <c r="D250" s="410">
        <v>174</v>
      </c>
      <c r="E250" s="709" t="s">
        <v>245</v>
      </c>
      <c r="F250" s="709" t="s">
        <v>245</v>
      </c>
      <c r="G250" s="693">
        <v>444</v>
      </c>
      <c r="H250" s="410">
        <v>344</v>
      </c>
      <c r="I250" s="410">
        <v>198</v>
      </c>
      <c r="J250" s="410">
        <v>35</v>
      </c>
      <c r="K250" s="709" t="s">
        <v>245</v>
      </c>
      <c r="L250" s="709" t="s">
        <v>245</v>
      </c>
      <c r="M250" s="411">
        <v>577</v>
      </c>
      <c r="Q250" s="701" t="s">
        <v>320</v>
      </c>
      <c r="R250" s="884" t="s">
        <v>320</v>
      </c>
    </row>
    <row r="251" spans="1:18" ht="12.75">
      <c r="A251" s="215" t="s">
        <v>621</v>
      </c>
      <c r="B251" s="216" t="s">
        <v>994</v>
      </c>
      <c r="C251" s="410">
        <v>313</v>
      </c>
      <c r="D251" s="410">
        <v>210</v>
      </c>
      <c r="E251" s="709" t="s">
        <v>245</v>
      </c>
      <c r="F251" s="709" t="s">
        <v>245</v>
      </c>
      <c r="G251" s="693">
        <v>524</v>
      </c>
      <c r="H251" s="410">
        <v>311</v>
      </c>
      <c r="I251" s="410">
        <v>222</v>
      </c>
      <c r="J251" s="410">
        <v>28</v>
      </c>
      <c r="K251" s="709" t="s">
        <v>245</v>
      </c>
      <c r="L251" s="709" t="s">
        <v>245</v>
      </c>
      <c r="M251" s="411">
        <v>561</v>
      </c>
      <c r="Q251" s="701" t="s">
        <v>320</v>
      </c>
      <c r="R251" s="884" t="s">
        <v>320</v>
      </c>
    </row>
    <row r="252" spans="1:18" ht="12.75">
      <c r="A252" s="215" t="s">
        <v>622</v>
      </c>
      <c r="B252" s="216" t="s">
        <v>995</v>
      </c>
      <c r="C252" s="410">
        <v>959</v>
      </c>
      <c r="D252" s="410">
        <v>517</v>
      </c>
      <c r="E252" s="709">
        <v>0</v>
      </c>
      <c r="F252" s="709" t="s">
        <v>245</v>
      </c>
      <c r="G252" s="693">
        <v>1478</v>
      </c>
      <c r="H252" s="410">
        <v>746</v>
      </c>
      <c r="I252" s="410">
        <v>483</v>
      </c>
      <c r="J252" s="410">
        <v>27</v>
      </c>
      <c r="K252" s="709">
        <v>0</v>
      </c>
      <c r="L252" s="709" t="s">
        <v>245</v>
      </c>
      <c r="M252" s="411">
        <v>1256</v>
      </c>
      <c r="Q252" s="701" t="s">
        <v>252</v>
      </c>
      <c r="R252" s="884" t="s">
        <v>252</v>
      </c>
    </row>
    <row r="253" spans="1:18" ht="12.75">
      <c r="A253" s="215" t="s">
        <v>623</v>
      </c>
      <c r="B253" s="216" t="s">
        <v>996</v>
      </c>
      <c r="C253" s="410">
        <v>409</v>
      </c>
      <c r="D253" s="410">
        <v>208</v>
      </c>
      <c r="E253" s="709">
        <v>0</v>
      </c>
      <c r="F253" s="709" t="s">
        <v>245</v>
      </c>
      <c r="G253" s="693">
        <v>617</v>
      </c>
      <c r="H253" s="410">
        <v>437</v>
      </c>
      <c r="I253" s="410">
        <v>144</v>
      </c>
      <c r="J253" s="410">
        <v>8</v>
      </c>
      <c r="K253" s="709">
        <v>0</v>
      </c>
      <c r="L253" s="709" t="s">
        <v>245</v>
      </c>
      <c r="M253" s="411">
        <v>589</v>
      </c>
      <c r="Q253" s="701" t="s">
        <v>252</v>
      </c>
      <c r="R253" s="884" t="s">
        <v>252</v>
      </c>
    </row>
    <row r="254" spans="1:18" ht="12.75">
      <c r="A254" s="215" t="s">
        <v>624</v>
      </c>
      <c r="B254" s="216" t="s">
        <v>997</v>
      </c>
      <c r="C254" s="410">
        <v>319</v>
      </c>
      <c r="D254" s="410">
        <v>260</v>
      </c>
      <c r="E254" s="696">
        <v>1157</v>
      </c>
      <c r="F254" s="696">
        <v>9</v>
      </c>
      <c r="G254" s="693">
        <v>1760</v>
      </c>
      <c r="H254" s="410">
        <v>294</v>
      </c>
      <c r="I254" s="410">
        <v>274</v>
      </c>
      <c r="J254" s="410">
        <v>91</v>
      </c>
      <c r="K254" s="696">
        <v>944</v>
      </c>
      <c r="L254" s="696">
        <v>60</v>
      </c>
      <c r="M254" s="411">
        <v>1663</v>
      </c>
      <c r="Q254" s="701">
        <v>0.7537168713639302</v>
      </c>
      <c r="R254" s="884">
        <v>0.6224426534407935</v>
      </c>
    </row>
    <row r="255" spans="1:18" ht="12.75">
      <c r="A255" s="215" t="s">
        <v>625</v>
      </c>
      <c r="B255" s="216" t="s">
        <v>998</v>
      </c>
      <c r="C255" s="410">
        <v>406</v>
      </c>
      <c r="D255" s="410">
        <v>821</v>
      </c>
      <c r="E255" s="696">
        <v>868</v>
      </c>
      <c r="F255" s="696">
        <v>303</v>
      </c>
      <c r="G255" s="693">
        <v>2419</v>
      </c>
      <c r="H255" s="410">
        <v>289</v>
      </c>
      <c r="I255" s="410">
        <v>839</v>
      </c>
      <c r="J255" s="410">
        <v>70</v>
      </c>
      <c r="K255" s="696">
        <v>805</v>
      </c>
      <c r="L255" s="696">
        <v>324</v>
      </c>
      <c r="M255" s="411">
        <v>2327</v>
      </c>
      <c r="Q255" s="701">
        <v>0.8334519572953737</v>
      </c>
      <c r="R255" s="884">
        <v>0.8134005763688761</v>
      </c>
    </row>
    <row r="256" spans="1:18" ht="12.75">
      <c r="A256" s="215" t="s">
        <v>626</v>
      </c>
      <c r="B256" s="216" t="s">
        <v>999</v>
      </c>
      <c r="C256" s="410">
        <v>185</v>
      </c>
      <c r="D256" s="410">
        <v>167</v>
      </c>
      <c r="E256" s="696">
        <v>284</v>
      </c>
      <c r="F256" s="696">
        <v>224</v>
      </c>
      <c r="G256" s="693">
        <v>863</v>
      </c>
      <c r="H256" s="410">
        <v>135</v>
      </c>
      <c r="I256" s="410">
        <v>171</v>
      </c>
      <c r="J256" s="410">
        <v>22</v>
      </c>
      <c r="K256" s="696">
        <v>362</v>
      </c>
      <c r="L256" s="696">
        <v>193</v>
      </c>
      <c r="M256" s="411">
        <v>883</v>
      </c>
      <c r="Q256" s="701">
        <v>0.9825918762088974</v>
      </c>
      <c r="R256" s="884">
        <v>1.121212121212121</v>
      </c>
    </row>
    <row r="257" spans="1:18" ht="12.75">
      <c r="A257" s="215" t="s">
        <v>627</v>
      </c>
      <c r="B257" s="216" t="s">
        <v>1000</v>
      </c>
      <c r="C257" s="410">
        <v>882</v>
      </c>
      <c r="D257" s="410">
        <v>843</v>
      </c>
      <c r="E257" s="696">
        <v>1631</v>
      </c>
      <c r="F257" s="696">
        <v>70</v>
      </c>
      <c r="G257" s="693">
        <v>3474</v>
      </c>
      <c r="H257" s="410">
        <v>530</v>
      </c>
      <c r="I257" s="410">
        <v>684</v>
      </c>
      <c r="J257" s="410">
        <v>121</v>
      </c>
      <c r="K257" s="696">
        <v>1815</v>
      </c>
      <c r="L257" s="696">
        <v>75</v>
      </c>
      <c r="M257" s="411">
        <v>3231</v>
      </c>
      <c r="Q257" s="701">
        <v>0.9659284497444633</v>
      </c>
      <c r="R257" s="884">
        <v>1.006925945657965</v>
      </c>
    </row>
    <row r="258" spans="1:18" ht="12.75">
      <c r="A258" s="215" t="s">
        <v>628</v>
      </c>
      <c r="B258" s="216" t="s">
        <v>1001</v>
      </c>
      <c r="C258" s="410">
        <v>324</v>
      </c>
      <c r="D258" s="410">
        <v>87</v>
      </c>
      <c r="E258" s="709" t="s">
        <v>245</v>
      </c>
      <c r="F258" s="709" t="s">
        <v>245</v>
      </c>
      <c r="G258" s="693">
        <v>419</v>
      </c>
      <c r="H258" s="410">
        <v>241</v>
      </c>
      <c r="I258" s="410">
        <v>93</v>
      </c>
      <c r="J258" s="410">
        <v>3</v>
      </c>
      <c r="K258" s="709" t="s">
        <v>245</v>
      </c>
      <c r="L258" s="709" t="s">
        <v>245</v>
      </c>
      <c r="M258" s="411">
        <v>337</v>
      </c>
      <c r="Q258" s="701" t="s">
        <v>320</v>
      </c>
      <c r="R258" s="884" t="s">
        <v>320</v>
      </c>
    </row>
    <row r="259" spans="1:18" s="154" customFormat="1" ht="12.75">
      <c r="A259" s="215" t="s">
        <v>629</v>
      </c>
      <c r="B259" s="216" t="s">
        <v>1002</v>
      </c>
      <c r="C259" s="412">
        <v>113</v>
      </c>
      <c r="D259" s="412">
        <v>123</v>
      </c>
      <c r="E259" s="697">
        <v>266</v>
      </c>
      <c r="F259" s="697">
        <v>13</v>
      </c>
      <c r="G259" s="694">
        <v>515</v>
      </c>
      <c r="H259" s="410">
        <v>83</v>
      </c>
      <c r="I259" s="410">
        <v>93</v>
      </c>
      <c r="J259" s="410">
        <v>29</v>
      </c>
      <c r="K259" s="710">
        <v>205</v>
      </c>
      <c r="L259" s="710">
        <v>3</v>
      </c>
      <c r="M259" s="413">
        <v>413</v>
      </c>
      <c r="N259"/>
      <c r="P259"/>
      <c r="Q259" s="701" t="s">
        <v>252</v>
      </c>
      <c r="R259" s="884">
        <v>0.5777777777777777</v>
      </c>
    </row>
    <row r="260" spans="1:18" ht="12.75">
      <c r="A260" s="215" t="s">
        <v>630</v>
      </c>
      <c r="B260" s="216" t="s">
        <v>1003</v>
      </c>
      <c r="C260" s="410">
        <v>385</v>
      </c>
      <c r="D260" s="410">
        <v>285</v>
      </c>
      <c r="E260" s="709" t="s">
        <v>245</v>
      </c>
      <c r="F260" s="709" t="s">
        <v>245</v>
      </c>
      <c r="G260" s="693">
        <v>680</v>
      </c>
      <c r="H260" s="410">
        <v>206</v>
      </c>
      <c r="I260" s="410">
        <v>295</v>
      </c>
      <c r="J260" s="410">
        <v>137</v>
      </c>
      <c r="K260" s="709" t="s">
        <v>245</v>
      </c>
      <c r="L260" s="709" t="s">
        <v>245</v>
      </c>
      <c r="M260" s="411">
        <v>640</v>
      </c>
      <c r="Q260" s="701" t="s">
        <v>320</v>
      </c>
      <c r="R260" s="884" t="s">
        <v>320</v>
      </c>
    </row>
    <row r="261" spans="1:18" ht="12.75">
      <c r="A261" s="215" t="s">
        <v>631</v>
      </c>
      <c r="B261" s="216" t="s">
        <v>1004</v>
      </c>
      <c r="C261" s="410">
        <v>1262</v>
      </c>
      <c r="D261" s="410">
        <v>1129</v>
      </c>
      <c r="E261" s="709" t="s">
        <v>245</v>
      </c>
      <c r="F261" s="709" t="s">
        <v>245</v>
      </c>
      <c r="G261" s="693">
        <v>2428</v>
      </c>
      <c r="H261" s="410">
        <v>1133</v>
      </c>
      <c r="I261" s="410">
        <v>989</v>
      </c>
      <c r="J261" s="410">
        <v>147</v>
      </c>
      <c r="K261" s="709" t="s">
        <v>245</v>
      </c>
      <c r="L261" s="709" t="s">
        <v>245</v>
      </c>
      <c r="M261" s="411">
        <v>2269</v>
      </c>
      <c r="Q261" s="701" t="s">
        <v>320</v>
      </c>
      <c r="R261" s="884" t="s">
        <v>320</v>
      </c>
    </row>
    <row r="262" spans="1:18" ht="12.75">
      <c r="A262" s="215" t="s">
        <v>632</v>
      </c>
      <c r="B262" s="216" t="s">
        <v>1005</v>
      </c>
      <c r="C262" s="410">
        <v>474</v>
      </c>
      <c r="D262" s="410">
        <v>489</v>
      </c>
      <c r="E262" s="709" t="s">
        <v>245</v>
      </c>
      <c r="F262" s="709" t="s">
        <v>245</v>
      </c>
      <c r="G262" s="693">
        <v>964</v>
      </c>
      <c r="H262" s="410">
        <v>484</v>
      </c>
      <c r="I262" s="410">
        <v>446</v>
      </c>
      <c r="J262" s="410">
        <v>8</v>
      </c>
      <c r="K262" s="709" t="s">
        <v>245</v>
      </c>
      <c r="L262" s="709" t="s">
        <v>245</v>
      </c>
      <c r="M262" s="411">
        <v>944</v>
      </c>
      <c r="Q262" s="701" t="s">
        <v>320</v>
      </c>
      <c r="R262" s="884" t="s">
        <v>320</v>
      </c>
    </row>
    <row r="263" spans="1:18" ht="12.75">
      <c r="A263" s="215" t="s">
        <v>633</v>
      </c>
      <c r="B263" s="216" t="s">
        <v>1016</v>
      </c>
      <c r="C263" s="410">
        <v>234</v>
      </c>
      <c r="D263" s="410">
        <v>129</v>
      </c>
      <c r="E263" s="709" t="s">
        <v>245</v>
      </c>
      <c r="F263" s="709" t="s">
        <v>245</v>
      </c>
      <c r="G263" s="693">
        <v>365</v>
      </c>
      <c r="H263" s="410">
        <v>225</v>
      </c>
      <c r="I263" s="410">
        <v>127</v>
      </c>
      <c r="J263" s="410">
        <v>19</v>
      </c>
      <c r="K263" s="709" t="s">
        <v>245</v>
      </c>
      <c r="L263" s="709" t="s">
        <v>245</v>
      </c>
      <c r="M263" s="411">
        <v>371</v>
      </c>
      <c r="Q263" s="701" t="s">
        <v>320</v>
      </c>
      <c r="R263" s="884" t="s">
        <v>320</v>
      </c>
    </row>
    <row r="264" spans="1:18" ht="12.75">
      <c r="A264" s="215" t="s">
        <v>634</v>
      </c>
      <c r="B264" s="216" t="s">
        <v>1017</v>
      </c>
      <c r="C264" s="410">
        <v>129</v>
      </c>
      <c r="D264" s="410">
        <v>180</v>
      </c>
      <c r="E264" s="696">
        <v>217</v>
      </c>
      <c r="F264" s="696">
        <v>96</v>
      </c>
      <c r="G264" s="693">
        <v>627</v>
      </c>
      <c r="H264" s="410">
        <v>49</v>
      </c>
      <c r="I264" s="410">
        <v>137</v>
      </c>
      <c r="J264" s="410">
        <v>15</v>
      </c>
      <c r="K264" s="696">
        <v>256</v>
      </c>
      <c r="L264" s="696">
        <v>106</v>
      </c>
      <c r="M264" s="411">
        <v>563</v>
      </c>
      <c r="Q264" s="701">
        <v>0.8743016759776536</v>
      </c>
      <c r="R264" s="884">
        <v>0.8171557562076749</v>
      </c>
    </row>
    <row r="265" spans="1:18" ht="12.75">
      <c r="A265" s="215" t="s">
        <v>635</v>
      </c>
      <c r="B265" s="216" t="s">
        <v>1018</v>
      </c>
      <c r="C265" s="410">
        <v>350</v>
      </c>
      <c r="D265" s="410">
        <v>214</v>
      </c>
      <c r="E265" s="696">
        <v>671</v>
      </c>
      <c r="F265" s="696">
        <v>0</v>
      </c>
      <c r="G265" s="693">
        <v>1249</v>
      </c>
      <c r="H265" s="410">
        <v>301</v>
      </c>
      <c r="I265" s="410">
        <v>244</v>
      </c>
      <c r="J265" s="410">
        <v>24</v>
      </c>
      <c r="K265" s="696">
        <v>639</v>
      </c>
      <c r="L265" s="696">
        <v>1</v>
      </c>
      <c r="M265" s="411">
        <v>1322</v>
      </c>
      <c r="Q265" s="701">
        <v>0.648936170212766</v>
      </c>
      <c r="R265" s="884">
        <v>0.49192928516525747</v>
      </c>
    </row>
    <row r="266" spans="1:18" ht="12.75">
      <c r="A266" s="215" t="s">
        <v>636</v>
      </c>
      <c r="B266" s="216" t="s">
        <v>1019</v>
      </c>
      <c r="C266" s="410">
        <v>1280</v>
      </c>
      <c r="D266" s="410">
        <v>349</v>
      </c>
      <c r="E266" s="709" t="s">
        <v>245</v>
      </c>
      <c r="F266" s="709" t="s">
        <v>245</v>
      </c>
      <c r="G266" s="693">
        <v>1630</v>
      </c>
      <c r="H266" s="410">
        <v>1027</v>
      </c>
      <c r="I266" s="410">
        <v>282</v>
      </c>
      <c r="J266" s="410">
        <v>300</v>
      </c>
      <c r="K266" s="709" t="s">
        <v>245</v>
      </c>
      <c r="L266" s="709" t="s">
        <v>245</v>
      </c>
      <c r="M266" s="411">
        <v>1609</v>
      </c>
      <c r="Q266" s="701" t="s">
        <v>320</v>
      </c>
      <c r="R266" s="884" t="s">
        <v>320</v>
      </c>
    </row>
    <row r="267" spans="1:18" ht="12.75">
      <c r="A267" s="215" t="s">
        <v>637</v>
      </c>
      <c r="B267" s="216" t="s">
        <v>1020</v>
      </c>
      <c r="C267" s="410">
        <v>709</v>
      </c>
      <c r="D267" s="410">
        <v>1165</v>
      </c>
      <c r="E267" s="696">
        <v>1731</v>
      </c>
      <c r="F267" s="696">
        <v>41</v>
      </c>
      <c r="G267" s="693">
        <v>3647</v>
      </c>
      <c r="H267" s="410">
        <v>686</v>
      </c>
      <c r="I267" s="410">
        <v>981</v>
      </c>
      <c r="J267" s="410">
        <v>56</v>
      </c>
      <c r="K267" s="696">
        <v>1502</v>
      </c>
      <c r="L267" s="696">
        <v>29</v>
      </c>
      <c r="M267" s="411">
        <v>3254</v>
      </c>
      <c r="Q267" s="701">
        <v>0.9336143308746049</v>
      </c>
      <c r="R267" s="884">
        <v>0.9363914373088685</v>
      </c>
    </row>
    <row r="268" spans="1:18" ht="12.75">
      <c r="A268" s="215" t="s">
        <v>638</v>
      </c>
      <c r="B268" s="216" t="s">
        <v>1021</v>
      </c>
      <c r="C268" s="410">
        <v>477</v>
      </c>
      <c r="D268" s="410">
        <v>140</v>
      </c>
      <c r="E268" s="709" t="s">
        <v>245</v>
      </c>
      <c r="F268" s="709" t="s">
        <v>245</v>
      </c>
      <c r="G268" s="693">
        <v>617</v>
      </c>
      <c r="H268" s="410">
        <v>367</v>
      </c>
      <c r="I268" s="410">
        <v>158</v>
      </c>
      <c r="J268" s="410">
        <v>82</v>
      </c>
      <c r="K268" s="709" t="s">
        <v>245</v>
      </c>
      <c r="L268" s="709" t="s">
        <v>245</v>
      </c>
      <c r="M268" s="411">
        <v>607</v>
      </c>
      <c r="Q268" s="701" t="s">
        <v>320</v>
      </c>
      <c r="R268" s="884" t="s">
        <v>320</v>
      </c>
    </row>
    <row r="269" spans="1:18" ht="12.75">
      <c r="A269" s="215" t="s">
        <v>639</v>
      </c>
      <c r="B269" s="216" t="s">
        <v>1022</v>
      </c>
      <c r="C269" s="410">
        <v>74</v>
      </c>
      <c r="D269" s="410">
        <v>100</v>
      </c>
      <c r="E269" s="696">
        <v>329</v>
      </c>
      <c r="F269" s="696">
        <v>126</v>
      </c>
      <c r="G269" s="693">
        <v>629</v>
      </c>
      <c r="H269" s="410">
        <v>136</v>
      </c>
      <c r="I269" s="410">
        <v>109</v>
      </c>
      <c r="J269" s="410">
        <v>5</v>
      </c>
      <c r="K269" s="696">
        <v>289</v>
      </c>
      <c r="L269" s="696">
        <v>127</v>
      </c>
      <c r="M269" s="411">
        <v>666</v>
      </c>
      <c r="Q269" s="701">
        <v>0.9285714285714286</v>
      </c>
      <c r="R269" s="884">
        <v>1.1093333333333333</v>
      </c>
    </row>
    <row r="270" spans="1:18" ht="12.75">
      <c r="A270" s="215" t="s">
        <v>640</v>
      </c>
      <c r="B270" s="216" t="s">
        <v>1023</v>
      </c>
      <c r="C270" s="410">
        <v>349</v>
      </c>
      <c r="D270" s="410">
        <v>229</v>
      </c>
      <c r="E270" s="709" t="s">
        <v>245</v>
      </c>
      <c r="F270" s="709" t="s">
        <v>245</v>
      </c>
      <c r="G270" s="693">
        <v>584</v>
      </c>
      <c r="H270" s="410">
        <v>415</v>
      </c>
      <c r="I270" s="410">
        <v>188</v>
      </c>
      <c r="J270" s="410">
        <v>19</v>
      </c>
      <c r="K270" s="709" t="s">
        <v>245</v>
      </c>
      <c r="L270" s="709" t="s">
        <v>245</v>
      </c>
      <c r="M270" s="411">
        <v>624</v>
      </c>
      <c r="Q270" s="701" t="s">
        <v>320</v>
      </c>
      <c r="R270" s="884" t="s">
        <v>320</v>
      </c>
    </row>
    <row r="271" spans="1:18" ht="12.75">
      <c r="A271" s="215" t="s">
        <v>641</v>
      </c>
      <c r="B271" s="216" t="s">
        <v>1024</v>
      </c>
      <c r="C271" s="410">
        <v>2554</v>
      </c>
      <c r="D271" s="410">
        <v>624</v>
      </c>
      <c r="E271" s="696">
        <v>0</v>
      </c>
      <c r="F271" s="696">
        <v>1</v>
      </c>
      <c r="G271" s="693">
        <v>3201</v>
      </c>
      <c r="H271" s="410">
        <v>2034</v>
      </c>
      <c r="I271" s="410">
        <v>730</v>
      </c>
      <c r="J271" s="410">
        <v>278</v>
      </c>
      <c r="K271" s="709" t="s">
        <v>245</v>
      </c>
      <c r="L271" s="696">
        <v>6</v>
      </c>
      <c r="M271" s="411">
        <v>3061</v>
      </c>
      <c r="Q271" s="701" t="s">
        <v>320</v>
      </c>
      <c r="R271" s="884" t="s">
        <v>320</v>
      </c>
    </row>
    <row r="272" spans="1:18" ht="12.75">
      <c r="A272" s="215" t="s">
        <v>642</v>
      </c>
      <c r="B272" s="216" t="s">
        <v>1025</v>
      </c>
      <c r="C272" s="410">
        <v>205</v>
      </c>
      <c r="D272" s="410">
        <v>50</v>
      </c>
      <c r="E272" s="709" t="s">
        <v>245</v>
      </c>
      <c r="F272" s="709" t="s">
        <v>245</v>
      </c>
      <c r="G272" s="693">
        <v>255</v>
      </c>
      <c r="H272" s="410">
        <v>133</v>
      </c>
      <c r="I272" s="410">
        <v>39</v>
      </c>
      <c r="J272" s="410">
        <v>2</v>
      </c>
      <c r="K272" s="709" t="s">
        <v>245</v>
      </c>
      <c r="L272" s="709" t="s">
        <v>245</v>
      </c>
      <c r="M272" s="411">
        <v>174</v>
      </c>
      <c r="Q272" s="701" t="s">
        <v>320</v>
      </c>
      <c r="R272" s="884" t="s">
        <v>320</v>
      </c>
    </row>
    <row r="273" spans="1:18" ht="12.75">
      <c r="A273" s="215" t="s">
        <v>643</v>
      </c>
      <c r="B273" s="216" t="s">
        <v>1026</v>
      </c>
      <c r="C273" s="410">
        <v>327</v>
      </c>
      <c r="D273" s="410">
        <v>236</v>
      </c>
      <c r="E273" s="696">
        <v>246</v>
      </c>
      <c r="F273" s="696">
        <v>35</v>
      </c>
      <c r="G273" s="693">
        <v>851</v>
      </c>
      <c r="H273" s="410">
        <v>186</v>
      </c>
      <c r="I273" s="410">
        <v>223</v>
      </c>
      <c r="J273" s="410">
        <v>57</v>
      </c>
      <c r="K273" s="696">
        <v>193</v>
      </c>
      <c r="L273" s="696">
        <v>56</v>
      </c>
      <c r="M273" s="411">
        <v>718</v>
      </c>
      <c r="Q273" s="701">
        <v>1.0035714285714286</v>
      </c>
      <c r="R273" s="884">
        <v>1.0121951219512195</v>
      </c>
    </row>
    <row r="274" spans="1:18" ht="12.75">
      <c r="A274" s="215" t="s">
        <v>644</v>
      </c>
      <c r="B274" s="216" t="s">
        <v>1027</v>
      </c>
      <c r="C274" s="410">
        <v>458</v>
      </c>
      <c r="D274" s="410">
        <v>337</v>
      </c>
      <c r="E274" s="709" t="s">
        <v>245</v>
      </c>
      <c r="F274" s="709" t="s">
        <v>245</v>
      </c>
      <c r="G274" s="693">
        <v>846</v>
      </c>
      <c r="H274" s="410">
        <v>293</v>
      </c>
      <c r="I274" s="410">
        <v>258</v>
      </c>
      <c r="J274" s="410">
        <v>195</v>
      </c>
      <c r="K274" s="709" t="s">
        <v>245</v>
      </c>
      <c r="L274" s="709" t="s">
        <v>245</v>
      </c>
      <c r="M274" s="411">
        <v>748</v>
      </c>
      <c r="Q274" s="701" t="s">
        <v>320</v>
      </c>
      <c r="R274" s="884" t="s">
        <v>320</v>
      </c>
    </row>
    <row r="275" spans="1:18" ht="12.75">
      <c r="A275" s="215" t="s">
        <v>645</v>
      </c>
      <c r="B275" s="216" t="s">
        <v>1028</v>
      </c>
      <c r="C275" s="410">
        <v>287</v>
      </c>
      <c r="D275" s="410">
        <v>924</v>
      </c>
      <c r="E275" s="696">
        <v>642</v>
      </c>
      <c r="F275" s="696">
        <v>148</v>
      </c>
      <c r="G275" s="693">
        <v>2007</v>
      </c>
      <c r="H275" s="410">
        <v>211</v>
      </c>
      <c r="I275" s="410">
        <v>840</v>
      </c>
      <c r="J275" s="410">
        <v>60</v>
      </c>
      <c r="K275" s="696">
        <v>545</v>
      </c>
      <c r="L275" s="696">
        <v>224</v>
      </c>
      <c r="M275" s="411">
        <v>1895</v>
      </c>
      <c r="Q275" s="701">
        <v>1.0286458333333333</v>
      </c>
      <c r="R275" s="884">
        <v>1.207221350078493</v>
      </c>
    </row>
    <row r="276" spans="1:18" ht="12.75">
      <c r="A276" s="215" t="s">
        <v>646</v>
      </c>
      <c r="B276" s="216" t="s">
        <v>1029</v>
      </c>
      <c r="C276" s="410">
        <v>1656</v>
      </c>
      <c r="D276" s="410">
        <v>519</v>
      </c>
      <c r="E276" s="709" t="s">
        <v>245</v>
      </c>
      <c r="F276" s="709" t="s">
        <v>245</v>
      </c>
      <c r="G276" s="693">
        <v>2201</v>
      </c>
      <c r="H276" s="410">
        <v>1442</v>
      </c>
      <c r="I276" s="410">
        <v>610</v>
      </c>
      <c r="J276" s="410">
        <v>305</v>
      </c>
      <c r="K276" s="709" t="s">
        <v>245</v>
      </c>
      <c r="L276" s="709" t="s">
        <v>245</v>
      </c>
      <c r="M276" s="411">
        <v>2358</v>
      </c>
      <c r="Q276" s="701" t="s">
        <v>320</v>
      </c>
      <c r="R276" s="884" t="s">
        <v>320</v>
      </c>
    </row>
    <row r="277" spans="1:18" ht="12.75">
      <c r="A277" s="215" t="s">
        <v>647</v>
      </c>
      <c r="B277" s="216" t="s">
        <v>1030</v>
      </c>
      <c r="C277" s="410">
        <v>61</v>
      </c>
      <c r="D277" s="410">
        <v>96</v>
      </c>
      <c r="E277" s="696">
        <v>234</v>
      </c>
      <c r="F277" s="696">
        <v>35</v>
      </c>
      <c r="G277" s="693">
        <v>426</v>
      </c>
      <c r="H277" s="410">
        <v>45</v>
      </c>
      <c r="I277" s="410">
        <v>119</v>
      </c>
      <c r="J277" s="410">
        <v>21</v>
      </c>
      <c r="K277" s="696">
        <v>234</v>
      </c>
      <c r="L277" s="696">
        <v>39</v>
      </c>
      <c r="M277" s="411">
        <v>458</v>
      </c>
      <c r="Q277" s="701">
        <v>1.0717131474103585</v>
      </c>
      <c r="R277" s="884">
        <v>0.9381443298969072</v>
      </c>
    </row>
    <row r="278" spans="1:18" ht="12.75">
      <c r="A278" s="215" t="s">
        <v>648</v>
      </c>
      <c r="B278" s="216" t="s">
        <v>1031</v>
      </c>
      <c r="C278" s="410">
        <v>75</v>
      </c>
      <c r="D278" s="410">
        <v>18</v>
      </c>
      <c r="E278" s="696">
        <v>33</v>
      </c>
      <c r="F278" s="696">
        <v>40</v>
      </c>
      <c r="G278" s="693">
        <v>166</v>
      </c>
      <c r="H278" s="410">
        <v>33</v>
      </c>
      <c r="I278" s="410">
        <v>11</v>
      </c>
      <c r="J278" s="410">
        <v>16</v>
      </c>
      <c r="K278" s="696">
        <v>67</v>
      </c>
      <c r="L278" s="696">
        <v>58</v>
      </c>
      <c r="M278" s="411">
        <v>196</v>
      </c>
      <c r="Q278" s="701">
        <v>0.3967391304347826</v>
      </c>
      <c r="R278" s="884">
        <v>0.6578947368421053</v>
      </c>
    </row>
    <row r="279" spans="1:18" ht="12.75">
      <c r="A279" s="215" t="s">
        <v>649</v>
      </c>
      <c r="B279" s="216" t="s">
        <v>1032</v>
      </c>
      <c r="C279" s="410">
        <v>226</v>
      </c>
      <c r="D279" s="410">
        <v>406</v>
      </c>
      <c r="E279" s="696">
        <v>483</v>
      </c>
      <c r="F279" s="696">
        <v>0</v>
      </c>
      <c r="G279" s="693">
        <v>1120</v>
      </c>
      <c r="H279" s="410">
        <v>155</v>
      </c>
      <c r="I279" s="410">
        <v>398</v>
      </c>
      <c r="J279" s="410">
        <v>43</v>
      </c>
      <c r="K279" s="696">
        <v>438</v>
      </c>
      <c r="L279" s="696">
        <v>0</v>
      </c>
      <c r="M279" s="411">
        <v>1034</v>
      </c>
      <c r="Q279" s="701">
        <v>0.9489194499017681</v>
      </c>
      <c r="R279" s="884">
        <v>0.9501084598698482</v>
      </c>
    </row>
    <row r="280" spans="1:18" ht="12.75">
      <c r="A280" s="215" t="s">
        <v>650</v>
      </c>
      <c r="B280" s="216" t="s">
        <v>1033</v>
      </c>
      <c r="C280" s="410">
        <v>295</v>
      </c>
      <c r="D280" s="410">
        <v>120</v>
      </c>
      <c r="E280" s="709" t="s">
        <v>245</v>
      </c>
      <c r="F280" s="709" t="s">
        <v>245</v>
      </c>
      <c r="G280" s="693">
        <v>445</v>
      </c>
      <c r="H280" s="410">
        <v>174</v>
      </c>
      <c r="I280" s="410">
        <v>153</v>
      </c>
      <c r="J280" s="410">
        <v>74</v>
      </c>
      <c r="K280" s="709" t="s">
        <v>245</v>
      </c>
      <c r="L280" s="709" t="s">
        <v>245</v>
      </c>
      <c r="M280" s="411">
        <v>401</v>
      </c>
      <c r="Q280" s="701" t="s">
        <v>320</v>
      </c>
      <c r="R280" s="884" t="s">
        <v>320</v>
      </c>
    </row>
    <row r="281" spans="1:18" ht="12.75">
      <c r="A281" s="215" t="s">
        <v>651</v>
      </c>
      <c r="B281" s="216" t="s">
        <v>1034</v>
      </c>
      <c r="C281" s="410">
        <v>897</v>
      </c>
      <c r="D281" s="410">
        <v>404</v>
      </c>
      <c r="E281" s="696">
        <v>0</v>
      </c>
      <c r="F281" s="696">
        <v>0</v>
      </c>
      <c r="G281" s="693">
        <v>1306</v>
      </c>
      <c r="H281" s="410">
        <v>735</v>
      </c>
      <c r="I281" s="410">
        <v>359</v>
      </c>
      <c r="J281" s="410">
        <v>57</v>
      </c>
      <c r="K281" s="696">
        <v>0</v>
      </c>
      <c r="L281" s="696">
        <v>0</v>
      </c>
      <c r="M281" s="411">
        <v>1151</v>
      </c>
      <c r="Q281" s="701" t="s">
        <v>320</v>
      </c>
      <c r="R281" s="884" t="s">
        <v>64</v>
      </c>
    </row>
    <row r="282" spans="1:18" ht="12.75">
      <c r="A282" s="215" t="s">
        <v>652</v>
      </c>
      <c r="B282" s="216" t="s">
        <v>1035</v>
      </c>
      <c r="C282" s="410">
        <v>208</v>
      </c>
      <c r="D282" s="410">
        <v>129</v>
      </c>
      <c r="E282" s="696">
        <v>243</v>
      </c>
      <c r="F282" s="696">
        <v>45</v>
      </c>
      <c r="G282" s="693">
        <v>626</v>
      </c>
      <c r="H282" s="410">
        <v>97</v>
      </c>
      <c r="I282" s="410">
        <v>120</v>
      </c>
      <c r="J282" s="410">
        <v>19</v>
      </c>
      <c r="K282" s="696">
        <v>196</v>
      </c>
      <c r="L282" s="696">
        <v>49</v>
      </c>
      <c r="M282" s="411">
        <v>481</v>
      </c>
      <c r="Q282" s="701" t="s">
        <v>320</v>
      </c>
      <c r="R282" s="884" t="s">
        <v>320</v>
      </c>
    </row>
    <row r="283" spans="1:18" ht="12.75">
      <c r="A283" s="215" t="s">
        <v>653</v>
      </c>
      <c r="B283" s="216" t="s">
        <v>1036</v>
      </c>
      <c r="C283" s="410">
        <v>440</v>
      </c>
      <c r="D283" s="410">
        <v>190</v>
      </c>
      <c r="E283" s="709" t="s">
        <v>245</v>
      </c>
      <c r="F283" s="709" t="s">
        <v>245</v>
      </c>
      <c r="G283" s="693">
        <v>689</v>
      </c>
      <c r="H283" s="410">
        <v>391</v>
      </c>
      <c r="I283" s="410">
        <v>184</v>
      </c>
      <c r="J283" s="410">
        <v>218</v>
      </c>
      <c r="K283" s="709" t="s">
        <v>245</v>
      </c>
      <c r="L283" s="709" t="s">
        <v>245</v>
      </c>
      <c r="M283" s="411">
        <v>793</v>
      </c>
      <c r="Q283" s="701" t="s">
        <v>320</v>
      </c>
      <c r="R283" s="884" t="s">
        <v>320</v>
      </c>
    </row>
    <row r="284" spans="1:18" ht="12.75">
      <c r="A284" s="215" t="s">
        <v>654</v>
      </c>
      <c r="B284" s="216" t="s">
        <v>1037</v>
      </c>
      <c r="C284" s="410">
        <v>204</v>
      </c>
      <c r="D284" s="410">
        <v>65</v>
      </c>
      <c r="E284" s="709" t="s">
        <v>245</v>
      </c>
      <c r="F284" s="709" t="s">
        <v>245</v>
      </c>
      <c r="G284" s="693">
        <v>269</v>
      </c>
      <c r="H284" s="410">
        <v>267</v>
      </c>
      <c r="I284" s="410">
        <v>87</v>
      </c>
      <c r="J284" s="410">
        <v>27</v>
      </c>
      <c r="K284" s="709" t="s">
        <v>245</v>
      </c>
      <c r="L284" s="709" t="s">
        <v>245</v>
      </c>
      <c r="M284" s="411">
        <v>381</v>
      </c>
      <c r="Q284" s="701" t="s">
        <v>320</v>
      </c>
      <c r="R284" s="884" t="s">
        <v>320</v>
      </c>
    </row>
    <row r="285" spans="1:18" ht="12.75">
      <c r="A285" s="215" t="s">
        <v>655</v>
      </c>
      <c r="B285" s="216" t="s">
        <v>1038</v>
      </c>
      <c r="C285" s="410">
        <v>319</v>
      </c>
      <c r="D285" s="410">
        <v>240</v>
      </c>
      <c r="E285" s="696">
        <v>196</v>
      </c>
      <c r="F285" s="696">
        <v>0</v>
      </c>
      <c r="G285" s="693">
        <v>756</v>
      </c>
      <c r="H285" s="410">
        <v>334</v>
      </c>
      <c r="I285" s="410">
        <v>171</v>
      </c>
      <c r="J285" s="410">
        <v>6</v>
      </c>
      <c r="K285" s="696">
        <v>237</v>
      </c>
      <c r="L285" s="696">
        <v>0</v>
      </c>
      <c r="M285" s="411">
        <v>750</v>
      </c>
      <c r="Q285" s="701">
        <v>0.8634361233480177</v>
      </c>
      <c r="R285" s="884">
        <v>0.9442231075697212</v>
      </c>
    </row>
    <row r="286" spans="1:18" ht="12.75">
      <c r="A286" s="215" t="s">
        <v>656</v>
      </c>
      <c r="B286" s="216" t="s">
        <v>1039</v>
      </c>
      <c r="C286" s="410">
        <v>271</v>
      </c>
      <c r="D286" s="410">
        <v>146</v>
      </c>
      <c r="E286" s="709" t="s">
        <v>245</v>
      </c>
      <c r="F286" s="709" t="s">
        <v>245</v>
      </c>
      <c r="G286" s="693">
        <v>417</v>
      </c>
      <c r="H286" s="410">
        <v>199</v>
      </c>
      <c r="I286" s="410">
        <v>135</v>
      </c>
      <c r="J286" s="410">
        <v>30</v>
      </c>
      <c r="K286" s="709" t="s">
        <v>245</v>
      </c>
      <c r="L286" s="709" t="s">
        <v>245</v>
      </c>
      <c r="M286" s="411">
        <v>364</v>
      </c>
      <c r="Q286" s="701" t="s">
        <v>320</v>
      </c>
      <c r="R286" s="884" t="s">
        <v>320</v>
      </c>
    </row>
    <row r="287" spans="1:18" ht="12.75">
      <c r="A287" s="215" t="s">
        <v>657</v>
      </c>
      <c r="B287" s="216" t="s">
        <v>1040</v>
      </c>
      <c r="C287" s="410">
        <v>85</v>
      </c>
      <c r="D287" s="410">
        <v>27</v>
      </c>
      <c r="E287" s="696">
        <v>197</v>
      </c>
      <c r="F287" s="696">
        <v>96</v>
      </c>
      <c r="G287" s="693">
        <v>408</v>
      </c>
      <c r="H287" s="410">
        <v>67</v>
      </c>
      <c r="I287" s="410">
        <v>46</v>
      </c>
      <c r="J287" s="410">
        <v>35</v>
      </c>
      <c r="K287" s="696">
        <v>279</v>
      </c>
      <c r="L287" s="696">
        <v>128</v>
      </c>
      <c r="M287" s="411">
        <v>555</v>
      </c>
      <c r="Q287" s="701">
        <v>0.5077989601386482</v>
      </c>
      <c r="R287" s="884">
        <v>0.5433911882510013</v>
      </c>
    </row>
    <row r="288" spans="1:18" ht="12.75">
      <c r="A288" s="215" t="s">
        <v>658</v>
      </c>
      <c r="B288" s="216" t="s">
        <v>1041</v>
      </c>
      <c r="C288" s="410">
        <v>396</v>
      </c>
      <c r="D288" s="410">
        <v>223</v>
      </c>
      <c r="E288" s="709" t="s">
        <v>245</v>
      </c>
      <c r="F288" s="709" t="s">
        <v>245</v>
      </c>
      <c r="G288" s="693">
        <v>636</v>
      </c>
      <c r="H288" s="410">
        <v>251</v>
      </c>
      <c r="I288" s="410">
        <v>212</v>
      </c>
      <c r="J288" s="410">
        <v>175</v>
      </c>
      <c r="K288" s="709" t="s">
        <v>245</v>
      </c>
      <c r="L288" s="709" t="s">
        <v>245</v>
      </c>
      <c r="M288" s="411">
        <v>640</v>
      </c>
      <c r="Q288" s="701" t="s">
        <v>320</v>
      </c>
      <c r="R288" s="884" t="s">
        <v>320</v>
      </c>
    </row>
    <row r="289" spans="1:18" ht="12.75">
      <c r="A289" s="215" t="s">
        <v>659</v>
      </c>
      <c r="B289" s="216" t="s">
        <v>1042</v>
      </c>
      <c r="C289" s="410">
        <v>310</v>
      </c>
      <c r="D289" s="410">
        <v>402</v>
      </c>
      <c r="E289" s="709" t="s">
        <v>245</v>
      </c>
      <c r="F289" s="709" t="s">
        <v>245</v>
      </c>
      <c r="G289" s="693">
        <v>735</v>
      </c>
      <c r="H289" s="410">
        <v>159</v>
      </c>
      <c r="I289" s="410">
        <v>323</v>
      </c>
      <c r="J289" s="410">
        <v>77</v>
      </c>
      <c r="K289" s="709" t="s">
        <v>245</v>
      </c>
      <c r="L289" s="709" t="s">
        <v>245</v>
      </c>
      <c r="M289" s="411">
        <v>559</v>
      </c>
      <c r="Q289" s="701" t="s">
        <v>320</v>
      </c>
      <c r="R289" s="884" t="s">
        <v>320</v>
      </c>
    </row>
    <row r="290" spans="1:18" ht="12.75">
      <c r="A290" s="215" t="s">
        <v>660</v>
      </c>
      <c r="B290" s="216" t="s">
        <v>1043</v>
      </c>
      <c r="C290" s="410">
        <v>174</v>
      </c>
      <c r="D290" s="410">
        <v>73</v>
      </c>
      <c r="E290" s="709" t="s">
        <v>245</v>
      </c>
      <c r="F290" s="709" t="s">
        <v>245</v>
      </c>
      <c r="G290" s="693">
        <v>253</v>
      </c>
      <c r="H290" s="410">
        <v>117</v>
      </c>
      <c r="I290" s="410">
        <v>45</v>
      </c>
      <c r="J290" s="410">
        <v>3</v>
      </c>
      <c r="K290" s="709" t="s">
        <v>245</v>
      </c>
      <c r="L290" s="709" t="s">
        <v>245</v>
      </c>
      <c r="M290" s="411">
        <v>165</v>
      </c>
      <c r="Q290" s="701" t="s">
        <v>320</v>
      </c>
      <c r="R290" s="884" t="s">
        <v>320</v>
      </c>
    </row>
    <row r="291" spans="1:18" ht="12.75">
      <c r="A291" s="215" t="s">
        <v>661</v>
      </c>
      <c r="B291" s="216" t="s">
        <v>1044</v>
      </c>
      <c r="C291" s="410">
        <v>2025</v>
      </c>
      <c r="D291" s="410">
        <v>828</v>
      </c>
      <c r="E291" s="696">
        <v>506</v>
      </c>
      <c r="F291" s="696">
        <v>0</v>
      </c>
      <c r="G291" s="693">
        <v>3366</v>
      </c>
      <c r="H291" s="410">
        <v>1699</v>
      </c>
      <c r="I291" s="410">
        <v>625</v>
      </c>
      <c r="J291" s="410">
        <v>121</v>
      </c>
      <c r="K291" s="696">
        <v>644</v>
      </c>
      <c r="L291" s="696">
        <v>0</v>
      </c>
      <c r="M291" s="411">
        <v>3089</v>
      </c>
      <c r="Q291" s="701">
        <v>0.8419301164725458</v>
      </c>
      <c r="R291" s="884">
        <v>1.0222222222222221</v>
      </c>
    </row>
    <row r="292" spans="1:18" ht="12.75">
      <c r="A292" s="215" t="s">
        <v>662</v>
      </c>
      <c r="B292" s="216" t="s">
        <v>1045</v>
      </c>
      <c r="C292" s="410">
        <v>835</v>
      </c>
      <c r="D292" s="410">
        <v>403</v>
      </c>
      <c r="E292" s="709" t="s">
        <v>245</v>
      </c>
      <c r="F292" s="709" t="s">
        <v>245</v>
      </c>
      <c r="G292" s="693">
        <v>1364</v>
      </c>
      <c r="H292" s="410">
        <v>555</v>
      </c>
      <c r="I292" s="410">
        <v>297</v>
      </c>
      <c r="J292" s="410">
        <v>261</v>
      </c>
      <c r="K292" s="709" t="s">
        <v>245</v>
      </c>
      <c r="L292" s="709" t="s">
        <v>245</v>
      </c>
      <c r="M292" s="411">
        <v>1117</v>
      </c>
      <c r="Q292" s="701" t="s">
        <v>320</v>
      </c>
      <c r="R292" s="884" t="s">
        <v>320</v>
      </c>
    </row>
    <row r="293" spans="1:18" ht="12.75">
      <c r="A293" s="215" t="s">
        <v>663</v>
      </c>
      <c r="B293" s="216" t="s">
        <v>1046</v>
      </c>
      <c r="C293" s="410">
        <v>367</v>
      </c>
      <c r="D293" s="410">
        <v>258</v>
      </c>
      <c r="E293" s="709">
        <v>0</v>
      </c>
      <c r="F293" s="709" t="s">
        <v>245</v>
      </c>
      <c r="G293" s="693">
        <v>638</v>
      </c>
      <c r="H293" s="410">
        <v>258</v>
      </c>
      <c r="I293" s="410">
        <v>245</v>
      </c>
      <c r="J293" s="410">
        <v>134</v>
      </c>
      <c r="K293" s="709">
        <v>0</v>
      </c>
      <c r="L293" s="709" t="s">
        <v>245</v>
      </c>
      <c r="M293" s="411">
        <v>637</v>
      </c>
      <c r="Q293" s="701" t="s">
        <v>252</v>
      </c>
      <c r="R293" s="884" t="s">
        <v>252</v>
      </c>
    </row>
    <row r="294" spans="1:18" ht="12.75">
      <c r="A294" s="215" t="s">
        <v>664</v>
      </c>
      <c r="B294" s="216" t="s">
        <v>1047</v>
      </c>
      <c r="C294" s="410">
        <v>126</v>
      </c>
      <c r="D294" s="410">
        <v>29</v>
      </c>
      <c r="E294" s="696">
        <v>171</v>
      </c>
      <c r="F294" s="696">
        <v>65</v>
      </c>
      <c r="G294" s="693">
        <v>418</v>
      </c>
      <c r="H294" s="410">
        <v>62</v>
      </c>
      <c r="I294" s="410">
        <v>18</v>
      </c>
      <c r="J294" s="410">
        <v>49</v>
      </c>
      <c r="K294" s="696">
        <v>146</v>
      </c>
      <c r="L294" s="696">
        <v>57</v>
      </c>
      <c r="M294" s="411">
        <v>332</v>
      </c>
      <c r="Q294" s="701">
        <v>0.8872180451127819</v>
      </c>
      <c r="R294" s="884" t="s">
        <v>64</v>
      </c>
    </row>
    <row r="295" spans="1:18" ht="12.75">
      <c r="A295" s="215" t="s">
        <v>665</v>
      </c>
      <c r="B295" s="216" t="s">
        <v>1048</v>
      </c>
      <c r="C295" s="410">
        <v>324</v>
      </c>
      <c r="D295" s="410">
        <v>128</v>
      </c>
      <c r="E295" s="696">
        <v>4</v>
      </c>
      <c r="F295" s="696">
        <v>0</v>
      </c>
      <c r="G295" s="693">
        <v>468</v>
      </c>
      <c r="H295" s="410">
        <v>312</v>
      </c>
      <c r="I295" s="410">
        <v>231</v>
      </c>
      <c r="J295" s="410">
        <v>78</v>
      </c>
      <c r="K295" s="696">
        <v>3</v>
      </c>
      <c r="L295" s="696">
        <v>0</v>
      </c>
      <c r="M295" s="411">
        <v>624</v>
      </c>
      <c r="Q295" s="701" t="s">
        <v>252</v>
      </c>
      <c r="R295" s="884" t="s">
        <v>252</v>
      </c>
    </row>
    <row r="296" spans="1:18" ht="12.75">
      <c r="A296" s="215" t="s">
        <v>666</v>
      </c>
      <c r="B296" s="216" t="s">
        <v>1049</v>
      </c>
      <c r="C296" s="410">
        <v>2731</v>
      </c>
      <c r="D296" s="410">
        <v>579</v>
      </c>
      <c r="E296" s="709">
        <v>0</v>
      </c>
      <c r="F296" s="709" t="s">
        <v>245</v>
      </c>
      <c r="G296" s="693">
        <v>3454</v>
      </c>
      <c r="H296" s="410">
        <v>2205</v>
      </c>
      <c r="I296" s="410">
        <v>500</v>
      </c>
      <c r="J296" s="410">
        <v>461</v>
      </c>
      <c r="K296" s="709">
        <v>0</v>
      </c>
      <c r="L296" s="709" t="s">
        <v>245</v>
      </c>
      <c r="M296" s="411">
        <v>3175</v>
      </c>
      <c r="Q296" s="701" t="s">
        <v>252</v>
      </c>
      <c r="R296" s="884" t="s">
        <v>252</v>
      </c>
    </row>
    <row r="297" spans="1:18" ht="12.75">
      <c r="A297" s="215" t="s">
        <v>667</v>
      </c>
      <c r="B297" s="216" t="s">
        <v>1050</v>
      </c>
      <c r="C297" s="410">
        <v>2259</v>
      </c>
      <c r="D297" s="410">
        <v>449</v>
      </c>
      <c r="E297" s="709">
        <v>0</v>
      </c>
      <c r="F297" s="709" t="s">
        <v>245</v>
      </c>
      <c r="G297" s="693">
        <v>2708</v>
      </c>
      <c r="H297" s="410">
        <v>2307</v>
      </c>
      <c r="I297" s="410">
        <v>411</v>
      </c>
      <c r="J297" s="410">
        <v>201</v>
      </c>
      <c r="K297" s="709">
        <v>0</v>
      </c>
      <c r="L297" s="709" t="s">
        <v>245</v>
      </c>
      <c r="M297" s="411">
        <v>2941</v>
      </c>
      <c r="Q297" s="701" t="s">
        <v>252</v>
      </c>
      <c r="R297" s="884" t="s">
        <v>252</v>
      </c>
    </row>
    <row r="298" spans="1:18" ht="12.75">
      <c r="A298" s="215" t="s">
        <v>668</v>
      </c>
      <c r="B298" s="216" t="s">
        <v>1051</v>
      </c>
      <c r="C298" s="410">
        <v>596</v>
      </c>
      <c r="D298" s="410">
        <v>673</v>
      </c>
      <c r="E298" s="696">
        <v>344</v>
      </c>
      <c r="F298" s="696">
        <v>49</v>
      </c>
      <c r="G298" s="693">
        <v>1665</v>
      </c>
      <c r="H298" s="410">
        <v>391</v>
      </c>
      <c r="I298" s="410">
        <v>683</v>
      </c>
      <c r="J298" s="410">
        <v>124</v>
      </c>
      <c r="K298" s="696">
        <v>466</v>
      </c>
      <c r="L298" s="696">
        <v>60</v>
      </c>
      <c r="M298" s="411">
        <v>1724</v>
      </c>
      <c r="Q298" s="701">
        <v>0.8851351351351351</v>
      </c>
      <c r="R298" s="884">
        <v>0.9392857142857143</v>
      </c>
    </row>
    <row r="299" spans="1:18" ht="12.75">
      <c r="A299" s="215" t="s">
        <v>669</v>
      </c>
      <c r="B299" s="216" t="s">
        <v>1052</v>
      </c>
      <c r="C299" s="410">
        <v>303</v>
      </c>
      <c r="D299" s="410">
        <v>376</v>
      </c>
      <c r="E299" s="696">
        <v>655</v>
      </c>
      <c r="F299" s="696">
        <v>95</v>
      </c>
      <c r="G299" s="693">
        <v>1434</v>
      </c>
      <c r="H299" s="410">
        <v>361</v>
      </c>
      <c r="I299" s="410">
        <v>388</v>
      </c>
      <c r="J299" s="410">
        <v>61</v>
      </c>
      <c r="K299" s="696">
        <v>734</v>
      </c>
      <c r="L299" s="696">
        <v>115</v>
      </c>
      <c r="M299" s="411">
        <v>1659</v>
      </c>
      <c r="Q299" s="701">
        <v>0.9047044632086851</v>
      </c>
      <c r="R299" s="884">
        <v>0.9528619528619529</v>
      </c>
    </row>
    <row r="300" spans="1:18" ht="12.75">
      <c r="A300" s="215" t="s">
        <v>670</v>
      </c>
      <c r="B300" s="216" t="s">
        <v>1053</v>
      </c>
      <c r="C300" s="410">
        <v>1393</v>
      </c>
      <c r="D300" s="410">
        <v>440</v>
      </c>
      <c r="E300" s="709">
        <v>0</v>
      </c>
      <c r="F300" s="709" t="s">
        <v>245</v>
      </c>
      <c r="G300" s="693">
        <v>1833</v>
      </c>
      <c r="H300" s="410">
        <v>1124</v>
      </c>
      <c r="I300" s="410">
        <v>368</v>
      </c>
      <c r="J300" s="410">
        <v>99</v>
      </c>
      <c r="K300" s="709">
        <v>0</v>
      </c>
      <c r="L300" s="709" t="s">
        <v>245</v>
      </c>
      <c r="M300" s="411">
        <v>1591</v>
      </c>
      <c r="Q300" s="701" t="s">
        <v>252</v>
      </c>
      <c r="R300" s="884" t="s">
        <v>252</v>
      </c>
    </row>
    <row r="301" spans="1:18" ht="12.75">
      <c r="A301" s="215" t="s">
        <v>671</v>
      </c>
      <c r="B301" s="216" t="s">
        <v>1054</v>
      </c>
      <c r="C301" s="410">
        <v>86</v>
      </c>
      <c r="D301" s="410">
        <v>198</v>
      </c>
      <c r="E301" s="696">
        <v>311</v>
      </c>
      <c r="F301" s="696">
        <v>27</v>
      </c>
      <c r="G301" s="693">
        <v>622</v>
      </c>
      <c r="H301" s="410">
        <v>97</v>
      </c>
      <c r="I301" s="410">
        <v>160</v>
      </c>
      <c r="J301" s="410">
        <v>55</v>
      </c>
      <c r="K301" s="696">
        <v>291</v>
      </c>
      <c r="L301" s="696">
        <v>35</v>
      </c>
      <c r="M301" s="411">
        <v>638</v>
      </c>
      <c r="Q301" s="701">
        <v>0.8644501278772379</v>
      </c>
      <c r="R301" s="884">
        <v>0.9340974212034384</v>
      </c>
    </row>
    <row r="302" spans="1:18" ht="12.75">
      <c r="A302" s="215" t="s">
        <v>672</v>
      </c>
      <c r="B302" s="216" t="s">
        <v>1055</v>
      </c>
      <c r="C302" s="410">
        <v>243</v>
      </c>
      <c r="D302" s="410">
        <v>238</v>
      </c>
      <c r="E302" s="709">
        <v>0</v>
      </c>
      <c r="F302" s="709" t="s">
        <v>245</v>
      </c>
      <c r="G302" s="693">
        <v>482</v>
      </c>
      <c r="H302" s="410">
        <v>365</v>
      </c>
      <c r="I302" s="410">
        <v>132</v>
      </c>
      <c r="J302" s="410">
        <v>57</v>
      </c>
      <c r="K302" s="709">
        <v>0</v>
      </c>
      <c r="L302" s="709" t="s">
        <v>245</v>
      </c>
      <c r="M302" s="411">
        <v>554</v>
      </c>
      <c r="Q302" s="701" t="s">
        <v>252</v>
      </c>
      <c r="R302" s="884" t="s">
        <v>252</v>
      </c>
    </row>
    <row r="303" spans="1:18" ht="12.75">
      <c r="A303" s="215" t="s">
        <v>673</v>
      </c>
      <c r="B303" s="216" t="s">
        <v>1056</v>
      </c>
      <c r="C303" s="410">
        <v>208</v>
      </c>
      <c r="D303" s="410">
        <v>345</v>
      </c>
      <c r="E303" s="696">
        <v>332</v>
      </c>
      <c r="F303" s="696">
        <v>0</v>
      </c>
      <c r="G303" s="693">
        <v>915</v>
      </c>
      <c r="H303" s="410">
        <v>207</v>
      </c>
      <c r="I303" s="410">
        <v>324</v>
      </c>
      <c r="J303" s="410">
        <v>42</v>
      </c>
      <c r="K303" s="696">
        <v>327</v>
      </c>
      <c r="L303" s="696">
        <v>15</v>
      </c>
      <c r="M303" s="411">
        <v>915</v>
      </c>
      <c r="Q303" s="701">
        <v>0.6421663442940039</v>
      </c>
      <c r="R303" s="884">
        <v>0.5059171597633136</v>
      </c>
    </row>
    <row r="304" spans="1:18" ht="12.75">
      <c r="A304" s="215" t="s">
        <v>674</v>
      </c>
      <c r="B304" s="216" t="s">
        <v>1057</v>
      </c>
      <c r="C304" s="410">
        <v>50</v>
      </c>
      <c r="D304" s="410">
        <v>72</v>
      </c>
      <c r="E304" s="696">
        <v>253</v>
      </c>
      <c r="F304" s="696">
        <v>0</v>
      </c>
      <c r="G304" s="693">
        <v>375</v>
      </c>
      <c r="H304" s="410">
        <v>96</v>
      </c>
      <c r="I304" s="410">
        <v>59</v>
      </c>
      <c r="J304" s="410">
        <v>24</v>
      </c>
      <c r="K304" s="696">
        <v>188</v>
      </c>
      <c r="L304" s="696">
        <v>0</v>
      </c>
      <c r="M304" s="411">
        <v>367</v>
      </c>
      <c r="Q304" s="701">
        <v>0.8083067092651757</v>
      </c>
      <c r="R304" s="884">
        <v>0.8430493273542601</v>
      </c>
    </row>
    <row r="305" spans="1:18" ht="12.75">
      <c r="A305" s="215" t="s">
        <v>675</v>
      </c>
      <c r="B305" s="216" t="s">
        <v>1058</v>
      </c>
      <c r="C305" s="410">
        <v>166</v>
      </c>
      <c r="D305" s="410">
        <v>63</v>
      </c>
      <c r="E305" s="696">
        <v>204</v>
      </c>
      <c r="F305" s="696">
        <v>2</v>
      </c>
      <c r="G305" s="693">
        <v>447</v>
      </c>
      <c r="H305" s="410">
        <v>136</v>
      </c>
      <c r="I305" s="410">
        <v>56</v>
      </c>
      <c r="J305" s="410">
        <v>96</v>
      </c>
      <c r="K305" s="696">
        <v>145</v>
      </c>
      <c r="L305" s="696">
        <v>4</v>
      </c>
      <c r="M305" s="411">
        <v>437</v>
      </c>
      <c r="Q305" s="701">
        <v>0.6912751677852349</v>
      </c>
      <c r="R305" s="884">
        <v>0.5120274914089347</v>
      </c>
    </row>
    <row r="306" spans="1:18" ht="12.75">
      <c r="A306" s="215" t="s">
        <v>676</v>
      </c>
      <c r="B306" s="216" t="s">
        <v>1059</v>
      </c>
      <c r="C306" s="410">
        <v>446</v>
      </c>
      <c r="D306" s="410">
        <v>81</v>
      </c>
      <c r="E306" s="709" t="s">
        <v>245</v>
      </c>
      <c r="F306" s="709" t="s">
        <v>245</v>
      </c>
      <c r="G306" s="693">
        <v>527</v>
      </c>
      <c r="H306" s="410">
        <v>396</v>
      </c>
      <c r="I306" s="410">
        <v>70</v>
      </c>
      <c r="J306" s="410">
        <v>1</v>
      </c>
      <c r="K306" s="709" t="s">
        <v>245</v>
      </c>
      <c r="L306" s="709" t="s">
        <v>245</v>
      </c>
      <c r="M306" s="411">
        <v>467</v>
      </c>
      <c r="Q306" s="701" t="s">
        <v>320</v>
      </c>
      <c r="R306" s="884" t="s">
        <v>320</v>
      </c>
    </row>
    <row r="307" spans="1:18" s="154" customFormat="1" ht="12.75">
      <c r="A307" s="215" t="s">
        <v>677</v>
      </c>
      <c r="B307" s="216" t="s">
        <v>1060</v>
      </c>
      <c r="C307" s="412">
        <v>214</v>
      </c>
      <c r="D307" s="412">
        <v>160</v>
      </c>
      <c r="E307" s="697">
        <v>410</v>
      </c>
      <c r="F307" s="697">
        <v>100</v>
      </c>
      <c r="G307" s="694">
        <v>886</v>
      </c>
      <c r="H307" s="410">
        <v>131</v>
      </c>
      <c r="I307" s="410">
        <v>106</v>
      </c>
      <c r="J307" s="410">
        <v>41</v>
      </c>
      <c r="K307" s="710">
        <v>402</v>
      </c>
      <c r="L307" s="710">
        <v>71</v>
      </c>
      <c r="M307" s="413">
        <v>751</v>
      </c>
      <c r="N307"/>
      <c r="P307"/>
      <c r="Q307" s="701" t="s">
        <v>252</v>
      </c>
      <c r="R307" s="884">
        <v>0.9957894736842106</v>
      </c>
    </row>
    <row r="308" spans="1:18" ht="12.75">
      <c r="A308" s="215" t="s">
        <v>678</v>
      </c>
      <c r="B308" s="216" t="s">
        <v>1061</v>
      </c>
      <c r="C308" s="410">
        <v>361</v>
      </c>
      <c r="D308" s="410">
        <v>295</v>
      </c>
      <c r="E308" s="709">
        <v>0</v>
      </c>
      <c r="F308" s="709" t="s">
        <v>245</v>
      </c>
      <c r="G308" s="693">
        <v>657</v>
      </c>
      <c r="H308" s="410">
        <v>299</v>
      </c>
      <c r="I308" s="410">
        <v>402</v>
      </c>
      <c r="J308" s="410">
        <v>102</v>
      </c>
      <c r="K308" s="709">
        <v>0</v>
      </c>
      <c r="L308" s="709" t="s">
        <v>245</v>
      </c>
      <c r="M308" s="411">
        <v>818</v>
      </c>
      <c r="Q308" s="701" t="s">
        <v>252</v>
      </c>
      <c r="R308" s="884" t="s">
        <v>252</v>
      </c>
    </row>
    <row r="309" spans="1:18" ht="12.75">
      <c r="A309" s="215" t="s">
        <v>679</v>
      </c>
      <c r="B309" s="216" t="s">
        <v>1062</v>
      </c>
      <c r="C309" s="410">
        <v>200</v>
      </c>
      <c r="D309" s="410">
        <v>80</v>
      </c>
      <c r="E309" s="709" t="s">
        <v>245</v>
      </c>
      <c r="F309" s="709" t="s">
        <v>245</v>
      </c>
      <c r="G309" s="693">
        <v>281</v>
      </c>
      <c r="H309" s="410">
        <v>145</v>
      </c>
      <c r="I309" s="410">
        <v>35</v>
      </c>
      <c r="J309" s="410">
        <v>8</v>
      </c>
      <c r="K309" s="709" t="s">
        <v>245</v>
      </c>
      <c r="L309" s="709" t="s">
        <v>245</v>
      </c>
      <c r="M309" s="411">
        <v>188</v>
      </c>
      <c r="Q309" s="701" t="s">
        <v>320</v>
      </c>
      <c r="R309" s="884" t="s">
        <v>320</v>
      </c>
    </row>
    <row r="310" spans="1:18" ht="12.75">
      <c r="A310" s="215" t="s">
        <v>680</v>
      </c>
      <c r="B310" s="216" t="s">
        <v>1063</v>
      </c>
      <c r="C310" s="410">
        <v>327</v>
      </c>
      <c r="D310" s="410">
        <v>303</v>
      </c>
      <c r="E310" s="709" t="s">
        <v>245</v>
      </c>
      <c r="F310" s="709" t="s">
        <v>245</v>
      </c>
      <c r="G310" s="693">
        <v>631</v>
      </c>
      <c r="H310" s="410">
        <v>314</v>
      </c>
      <c r="I310" s="410">
        <v>315</v>
      </c>
      <c r="J310" s="410">
        <v>32</v>
      </c>
      <c r="K310" s="709" t="s">
        <v>245</v>
      </c>
      <c r="L310" s="709" t="s">
        <v>245</v>
      </c>
      <c r="M310" s="411">
        <v>661</v>
      </c>
      <c r="Q310" s="701" t="s">
        <v>320</v>
      </c>
      <c r="R310" s="884" t="s">
        <v>320</v>
      </c>
    </row>
    <row r="311" spans="1:18" ht="12.75">
      <c r="A311" s="215" t="s">
        <v>681</v>
      </c>
      <c r="B311" s="216" t="s">
        <v>1064</v>
      </c>
      <c r="C311" s="410">
        <v>70</v>
      </c>
      <c r="D311" s="410">
        <v>125</v>
      </c>
      <c r="E311" s="696">
        <v>498</v>
      </c>
      <c r="F311" s="696">
        <v>81</v>
      </c>
      <c r="G311" s="693">
        <v>774</v>
      </c>
      <c r="H311" s="410">
        <v>47</v>
      </c>
      <c r="I311" s="410">
        <v>239</v>
      </c>
      <c r="J311" s="410">
        <v>49</v>
      </c>
      <c r="K311" s="696">
        <v>503</v>
      </c>
      <c r="L311" s="696">
        <v>96</v>
      </c>
      <c r="M311" s="411">
        <v>934</v>
      </c>
      <c r="Q311" s="701">
        <v>1.0087108013937283</v>
      </c>
      <c r="R311" s="884">
        <v>0.9724025974025974</v>
      </c>
    </row>
    <row r="312" spans="1:18" ht="12.75">
      <c r="A312" s="215" t="s">
        <v>682</v>
      </c>
      <c r="B312" s="216" t="s">
        <v>1065</v>
      </c>
      <c r="C312" s="410">
        <v>481</v>
      </c>
      <c r="D312" s="410">
        <v>112</v>
      </c>
      <c r="E312" s="709" t="s">
        <v>245</v>
      </c>
      <c r="F312" s="709" t="s">
        <v>245</v>
      </c>
      <c r="G312" s="693">
        <v>593</v>
      </c>
      <c r="H312" s="410">
        <v>532</v>
      </c>
      <c r="I312" s="410">
        <v>109</v>
      </c>
      <c r="J312" s="410">
        <v>8</v>
      </c>
      <c r="K312" s="709" t="s">
        <v>245</v>
      </c>
      <c r="L312" s="709" t="s">
        <v>245</v>
      </c>
      <c r="M312" s="411">
        <v>649</v>
      </c>
      <c r="Q312" s="701" t="s">
        <v>320</v>
      </c>
      <c r="R312" s="884" t="s">
        <v>320</v>
      </c>
    </row>
    <row r="313" spans="1:18" ht="12.75">
      <c r="A313" s="215" t="s">
        <v>683</v>
      </c>
      <c r="B313" s="216" t="s">
        <v>1066</v>
      </c>
      <c r="C313" s="410">
        <v>430</v>
      </c>
      <c r="D313" s="410">
        <v>35</v>
      </c>
      <c r="E313" s="709" t="s">
        <v>245</v>
      </c>
      <c r="F313" s="709" t="s">
        <v>245</v>
      </c>
      <c r="G313" s="693">
        <v>470</v>
      </c>
      <c r="H313" s="410">
        <v>168</v>
      </c>
      <c r="I313" s="410">
        <v>62</v>
      </c>
      <c r="J313" s="410">
        <v>85</v>
      </c>
      <c r="K313" s="709" t="s">
        <v>245</v>
      </c>
      <c r="L313" s="709" t="s">
        <v>245</v>
      </c>
      <c r="M313" s="411">
        <v>315</v>
      </c>
      <c r="Q313" s="701" t="s">
        <v>320</v>
      </c>
      <c r="R313" s="884" t="s">
        <v>320</v>
      </c>
    </row>
    <row r="314" spans="1:18" ht="12.75">
      <c r="A314" s="215" t="s">
        <v>684</v>
      </c>
      <c r="B314" s="216" t="s">
        <v>1067</v>
      </c>
      <c r="C314" s="410">
        <v>148</v>
      </c>
      <c r="D314" s="410">
        <v>99</v>
      </c>
      <c r="E314" s="709" t="s">
        <v>245</v>
      </c>
      <c r="F314" s="709" t="s">
        <v>245</v>
      </c>
      <c r="G314" s="693">
        <v>247</v>
      </c>
      <c r="H314" s="410">
        <v>115</v>
      </c>
      <c r="I314" s="410">
        <v>88</v>
      </c>
      <c r="J314" s="410">
        <v>0</v>
      </c>
      <c r="K314" s="709" t="s">
        <v>245</v>
      </c>
      <c r="L314" s="709" t="s">
        <v>245</v>
      </c>
      <c r="M314" s="411">
        <v>203</v>
      </c>
      <c r="Q314" s="701" t="s">
        <v>320</v>
      </c>
      <c r="R314" s="884" t="s">
        <v>320</v>
      </c>
    </row>
    <row r="315" spans="1:18" ht="12.75">
      <c r="A315" s="215" t="s">
        <v>685</v>
      </c>
      <c r="B315" s="216" t="s">
        <v>1068</v>
      </c>
      <c r="C315" s="410">
        <v>505</v>
      </c>
      <c r="D315" s="410">
        <v>710</v>
      </c>
      <c r="E315" s="696">
        <v>569</v>
      </c>
      <c r="F315" s="696">
        <v>116</v>
      </c>
      <c r="G315" s="693">
        <v>1928</v>
      </c>
      <c r="H315" s="410">
        <v>305</v>
      </c>
      <c r="I315" s="410">
        <v>599</v>
      </c>
      <c r="J315" s="410">
        <v>150</v>
      </c>
      <c r="K315" s="696">
        <v>439</v>
      </c>
      <c r="L315" s="696">
        <v>97</v>
      </c>
      <c r="M315" s="411">
        <v>1590</v>
      </c>
      <c r="Q315" s="701">
        <v>0.9757834757834758</v>
      </c>
      <c r="R315" s="884">
        <v>1.3009708737864079</v>
      </c>
    </row>
    <row r="316" spans="1:18" ht="12.75">
      <c r="A316" s="215" t="s">
        <v>686</v>
      </c>
      <c r="B316" s="216" t="s">
        <v>1069</v>
      </c>
      <c r="C316" s="410">
        <v>121</v>
      </c>
      <c r="D316" s="410">
        <v>124</v>
      </c>
      <c r="E316" s="709" t="s">
        <v>245</v>
      </c>
      <c r="F316" s="709" t="s">
        <v>245</v>
      </c>
      <c r="G316" s="693">
        <v>255</v>
      </c>
      <c r="H316" s="410">
        <v>154</v>
      </c>
      <c r="I316" s="410">
        <v>143</v>
      </c>
      <c r="J316" s="410">
        <v>62</v>
      </c>
      <c r="K316" s="709" t="s">
        <v>245</v>
      </c>
      <c r="L316" s="709" t="s">
        <v>245</v>
      </c>
      <c r="M316" s="411">
        <v>364</v>
      </c>
      <c r="Q316" s="701" t="s">
        <v>320</v>
      </c>
      <c r="R316" s="884" t="s">
        <v>320</v>
      </c>
    </row>
    <row r="317" spans="1:18" ht="12.75">
      <c r="A317" s="215" t="s">
        <v>687</v>
      </c>
      <c r="B317" s="216" t="s">
        <v>1070</v>
      </c>
      <c r="C317" s="410">
        <v>170</v>
      </c>
      <c r="D317" s="410">
        <v>492</v>
      </c>
      <c r="E317" s="696">
        <v>1828</v>
      </c>
      <c r="F317" s="696">
        <v>137</v>
      </c>
      <c r="G317" s="693">
        <v>2629</v>
      </c>
      <c r="H317" s="410">
        <v>191</v>
      </c>
      <c r="I317" s="410">
        <v>559</v>
      </c>
      <c r="J317" s="410">
        <v>29</v>
      </c>
      <c r="K317" s="696">
        <v>1693</v>
      </c>
      <c r="L317" s="696">
        <v>126</v>
      </c>
      <c r="M317" s="411">
        <v>2616</v>
      </c>
      <c r="Q317" s="701">
        <v>1.0820484581497798</v>
      </c>
      <c r="R317" s="884">
        <v>1.0430045871559632</v>
      </c>
    </row>
    <row r="318" spans="1:18" ht="12.75">
      <c r="A318" s="215" t="s">
        <v>688</v>
      </c>
      <c r="B318" s="216" t="s">
        <v>1071</v>
      </c>
      <c r="C318" s="410">
        <v>1518</v>
      </c>
      <c r="D318" s="410">
        <v>534</v>
      </c>
      <c r="E318" s="696">
        <v>214</v>
      </c>
      <c r="F318" s="696">
        <v>39</v>
      </c>
      <c r="G318" s="693">
        <v>2370</v>
      </c>
      <c r="H318" s="410">
        <v>1282</v>
      </c>
      <c r="I318" s="410">
        <v>645</v>
      </c>
      <c r="J318" s="410">
        <v>410</v>
      </c>
      <c r="K318" s="696">
        <v>149</v>
      </c>
      <c r="L318" s="696">
        <v>26</v>
      </c>
      <c r="M318" s="411">
        <v>2526</v>
      </c>
      <c r="Q318" s="701">
        <v>0.7146892655367232</v>
      </c>
      <c r="R318" s="884">
        <v>0.48476454293628807</v>
      </c>
    </row>
    <row r="319" spans="1:18" ht="12.75">
      <c r="A319" s="215" t="s">
        <v>689</v>
      </c>
      <c r="B319" s="216" t="s">
        <v>1072</v>
      </c>
      <c r="C319" s="410">
        <v>132</v>
      </c>
      <c r="D319" s="410">
        <v>176</v>
      </c>
      <c r="E319" s="696">
        <v>194</v>
      </c>
      <c r="F319" s="696">
        <v>99</v>
      </c>
      <c r="G319" s="693">
        <v>603</v>
      </c>
      <c r="H319" s="410">
        <v>149</v>
      </c>
      <c r="I319" s="410">
        <v>166</v>
      </c>
      <c r="J319" s="410">
        <v>17</v>
      </c>
      <c r="K319" s="696">
        <v>201</v>
      </c>
      <c r="L319" s="696">
        <v>161</v>
      </c>
      <c r="M319" s="411">
        <v>694</v>
      </c>
      <c r="Q319" s="701">
        <v>0.9965986394557823</v>
      </c>
      <c r="R319" s="884">
        <v>1.1947194719471947</v>
      </c>
    </row>
    <row r="320" spans="1:18" ht="12.75">
      <c r="A320" s="215" t="s">
        <v>690</v>
      </c>
      <c r="B320" s="216" t="s">
        <v>1073</v>
      </c>
      <c r="C320" s="410">
        <v>385</v>
      </c>
      <c r="D320" s="410">
        <v>259</v>
      </c>
      <c r="E320" s="709">
        <v>0</v>
      </c>
      <c r="F320" s="709" t="s">
        <v>245</v>
      </c>
      <c r="G320" s="693">
        <v>644</v>
      </c>
      <c r="H320" s="410">
        <v>280</v>
      </c>
      <c r="I320" s="410">
        <v>225</v>
      </c>
      <c r="J320" s="410">
        <v>40</v>
      </c>
      <c r="K320" s="709">
        <v>0</v>
      </c>
      <c r="L320" s="709" t="s">
        <v>245</v>
      </c>
      <c r="M320" s="411">
        <v>545</v>
      </c>
      <c r="Q320" s="701" t="s">
        <v>252</v>
      </c>
      <c r="R320" s="884" t="s">
        <v>252</v>
      </c>
    </row>
    <row r="321" spans="1:18" ht="12.75">
      <c r="A321" s="215" t="s">
        <v>691</v>
      </c>
      <c r="B321" s="216" t="s">
        <v>1074</v>
      </c>
      <c r="C321" s="410">
        <v>1458</v>
      </c>
      <c r="D321" s="410">
        <v>1639</v>
      </c>
      <c r="E321" s="696">
        <v>21</v>
      </c>
      <c r="F321" s="696">
        <v>0</v>
      </c>
      <c r="G321" s="693">
        <v>3142</v>
      </c>
      <c r="H321" s="410">
        <v>1284</v>
      </c>
      <c r="I321" s="410">
        <v>1477</v>
      </c>
      <c r="J321" s="410">
        <v>271</v>
      </c>
      <c r="K321" s="696">
        <v>2</v>
      </c>
      <c r="L321" s="696">
        <v>0</v>
      </c>
      <c r="M321" s="411">
        <v>3057</v>
      </c>
      <c r="Q321" s="701" t="s">
        <v>252</v>
      </c>
      <c r="R321" s="884" t="s">
        <v>252</v>
      </c>
    </row>
    <row r="322" spans="1:18" ht="12.75">
      <c r="A322" s="215" t="s">
        <v>692</v>
      </c>
      <c r="B322" s="216" t="s">
        <v>1075</v>
      </c>
      <c r="C322" s="410">
        <v>44</v>
      </c>
      <c r="D322" s="410">
        <v>158</v>
      </c>
      <c r="E322" s="696">
        <v>125</v>
      </c>
      <c r="F322" s="696">
        <v>43</v>
      </c>
      <c r="G322" s="693">
        <v>370</v>
      </c>
      <c r="H322" s="410">
        <v>36</v>
      </c>
      <c r="I322" s="410">
        <v>153</v>
      </c>
      <c r="J322" s="410">
        <v>0</v>
      </c>
      <c r="K322" s="696">
        <v>142</v>
      </c>
      <c r="L322" s="696">
        <v>51</v>
      </c>
      <c r="M322" s="411">
        <v>386</v>
      </c>
      <c r="Q322" s="701">
        <v>0.9940828402366864</v>
      </c>
      <c r="R322" s="884">
        <v>0.9747474747474747</v>
      </c>
    </row>
    <row r="323" spans="1:18" ht="12.75">
      <c r="A323" s="215" t="s">
        <v>693</v>
      </c>
      <c r="B323" s="216" t="s">
        <v>1076</v>
      </c>
      <c r="C323" s="410">
        <v>90</v>
      </c>
      <c r="D323" s="410">
        <v>68</v>
      </c>
      <c r="E323" s="696">
        <v>154</v>
      </c>
      <c r="F323" s="696">
        <v>46</v>
      </c>
      <c r="G323" s="693">
        <v>358</v>
      </c>
      <c r="H323" s="410">
        <v>115</v>
      </c>
      <c r="I323" s="410">
        <v>39</v>
      </c>
      <c r="J323" s="410">
        <v>5</v>
      </c>
      <c r="K323" s="696">
        <v>113</v>
      </c>
      <c r="L323" s="696">
        <v>31</v>
      </c>
      <c r="M323" s="411">
        <v>307</v>
      </c>
      <c r="Q323" s="701">
        <v>1.0416666666666667</v>
      </c>
      <c r="R323" s="884">
        <v>1</v>
      </c>
    </row>
    <row r="324" spans="1:18" ht="12.75">
      <c r="A324" s="215" t="s">
        <v>694</v>
      </c>
      <c r="B324" s="216" t="s">
        <v>1077</v>
      </c>
      <c r="C324" s="410">
        <v>487</v>
      </c>
      <c r="D324" s="410">
        <v>842</v>
      </c>
      <c r="E324" s="696">
        <v>1460</v>
      </c>
      <c r="F324" s="696">
        <v>0</v>
      </c>
      <c r="G324" s="693">
        <v>2790</v>
      </c>
      <c r="H324" s="410">
        <v>428</v>
      </c>
      <c r="I324" s="410">
        <v>877</v>
      </c>
      <c r="J324" s="410">
        <v>28</v>
      </c>
      <c r="K324" s="696">
        <v>1505</v>
      </c>
      <c r="L324" s="696">
        <v>0</v>
      </c>
      <c r="M324" s="411">
        <v>2838</v>
      </c>
      <c r="Q324" s="701">
        <v>0.7514153371075656</v>
      </c>
      <c r="R324" s="884">
        <v>0.8174904942965779</v>
      </c>
    </row>
    <row r="325" spans="1:18" ht="12.75">
      <c r="A325" s="215" t="s">
        <v>695</v>
      </c>
      <c r="B325" s="216" t="s">
        <v>1078</v>
      </c>
      <c r="C325" s="410">
        <v>351</v>
      </c>
      <c r="D325" s="410">
        <v>454</v>
      </c>
      <c r="E325" s="709">
        <v>0</v>
      </c>
      <c r="F325" s="709" t="s">
        <v>245</v>
      </c>
      <c r="G325" s="693">
        <v>848</v>
      </c>
      <c r="H325" s="410">
        <v>430</v>
      </c>
      <c r="I325" s="410">
        <v>323</v>
      </c>
      <c r="J325" s="410">
        <v>54</v>
      </c>
      <c r="K325" s="709">
        <v>0</v>
      </c>
      <c r="L325" s="709" t="s">
        <v>245</v>
      </c>
      <c r="M325" s="411">
        <v>807</v>
      </c>
      <c r="Q325" s="701" t="s">
        <v>252</v>
      </c>
      <c r="R325" s="884" t="s">
        <v>252</v>
      </c>
    </row>
    <row r="326" spans="1:18" ht="12.75">
      <c r="A326" s="215" t="s">
        <v>696</v>
      </c>
      <c r="B326" s="216" t="s">
        <v>1079</v>
      </c>
      <c r="C326" s="410">
        <v>152</v>
      </c>
      <c r="D326" s="410">
        <v>91</v>
      </c>
      <c r="E326" s="709" t="s">
        <v>245</v>
      </c>
      <c r="F326" s="709" t="s">
        <v>245</v>
      </c>
      <c r="G326" s="693">
        <v>244</v>
      </c>
      <c r="H326" s="410">
        <v>194</v>
      </c>
      <c r="I326" s="410">
        <v>102</v>
      </c>
      <c r="J326" s="410">
        <v>12</v>
      </c>
      <c r="K326" s="709" t="s">
        <v>245</v>
      </c>
      <c r="L326" s="709" t="s">
        <v>245</v>
      </c>
      <c r="M326" s="411">
        <v>308</v>
      </c>
      <c r="Q326" s="701" t="s">
        <v>320</v>
      </c>
      <c r="R326" s="884" t="s">
        <v>320</v>
      </c>
    </row>
    <row r="327" spans="1:18" ht="12.75">
      <c r="A327" s="215" t="s">
        <v>697</v>
      </c>
      <c r="B327" s="216" t="s">
        <v>1080</v>
      </c>
      <c r="C327" s="410">
        <v>477</v>
      </c>
      <c r="D327" s="410">
        <v>127</v>
      </c>
      <c r="E327" s="709">
        <v>0</v>
      </c>
      <c r="F327" s="709" t="s">
        <v>245</v>
      </c>
      <c r="G327" s="693">
        <v>655</v>
      </c>
      <c r="H327" s="410">
        <v>243</v>
      </c>
      <c r="I327" s="410">
        <v>116</v>
      </c>
      <c r="J327" s="410">
        <v>238</v>
      </c>
      <c r="K327" s="709">
        <v>0</v>
      </c>
      <c r="L327" s="709" t="s">
        <v>245</v>
      </c>
      <c r="M327" s="411">
        <v>597</v>
      </c>
      <c r="Q327" s="701" t="s">
        <v>252</v>
      </c>
      <c r="R327" s="884" t="s">
        <v>252</v>
      </c>
    </row>
    <row r="328" spans="1:18" ht="12.75">
      <c r="A328" s="215" t="s">
        <v>698</v>
      </c>
      <c r="B328" s="216" t="s">
        <v>1081</v>
      </c>
      <c r="C328" s="410">
        <v>293</v>
      </c>
      <c r="D328" s="410">
        <v>308</v>
      </c>
      <c r="E328" s="696">
        <v>126</v>
      </c>
      <c r="F328" s="696">
        <v>102</v>
      </c>
      <c r="G328" s="693">
        <v>832</v>
      </c>
      <c r="H328" s="410">
        <v>333</v>
      </c>
      <c r="I328" s="410">
        <v>428</v>
      </c>
      <c r="J328" s="410">
        <v>46</v>
      </c>
      <c r="K328" s="709">
        <v>0</v>
      </c>
      <c r="L328" s="709" t="s">
        <v>245</v>
      </c>
      <c r="M328" s="411">
        <v>807</v>
      </c>
      <c r="Q328" s="701" t="s">
        <v>252</v>
      </c>
      <c r="R328" s="884" t="s">
        <v>252</v>
      </c>
    </row>
    <row r="329" spans="1:18" ht="12.75">
      <c r="A329" s="215" t="s">
        <v>699</v>
      </c>
      <c r="B329" s="216" t="s">
        <v>1082</v>
      </c>
      <c r="C329" s="410">
        <v>337</v>
      </c>
      <c r="D329" s="410">
        <v>69</v>
      </c>
      <c r="E329" s="709" t="s">
        <v>245</v>
      </c>
      <c r="F329" s="709" t="s">
        <v>245</v>
      </c>
      <c r="G329" s="693">
        <v>407</v>
      </c>
      <c r="H329" s="410">
        <v>277</v>
      </c>
      <c r="I329" s="410">
        <v>64</v>
      </c>
      <c r="J329" s="410">
        <v>32</v>
      </c>
      <c r="K329" s="709" t="s">
        <v>245</v>
      </c>
      <c r="L329" s="709" t="s">
        <v>245</v>
      </c>
      <c r="M329" s="411">
        <v>373</v>
      </c>
      <c r="Q329" s="701" t="s">
        <v>320</v>
      </c>
      <c r="R329" s="884" t="s">
        <v>320</v>
      </c>
    </row>
    <row r="330" spans="1:18" ht="12.75">
      <c r="A330" s="215" t="s">
        <v>700</v>
      </c>
      <c r="B330" s="216" t="s">
        <v>1083</v>
      </c>
      <c r="C330" s="410">
        <v>322</v>
      </c>
      <c r="D330" s="410">
        <v>244</v>
      </c>
      <c r="E330" s="709" t="s">
        <v>245</v>
      </c>
      <c r="F330" s="709" t="s">
        <v>245</v>
      </c>
      <c r="G330" s="693">
        <v>570</v>
      </c>
      <c r="H330" s="410">
        <v>316</v>
      </c>
      <c r="I330" s="410">
        <v>298</v>
      </c>
      <c r="J330" s="410">
        <v>43</v>
      </c>
      <c r="K330" s="709" t="s">
        <v>245</v>
      </c>
      <c r="L330" s="709" t="s">
        <v>245</v>
      </c>
      <c r="M330" s="411">
        <v>657</v>
      </c>
      <c r="Q330" s="701" t="s">
        <v>320</v>
      </c>
      <c r="R330" s="884" t="s">
        <v>320</v>
      </c>
    </row>
    <row r="331" spans="1:18" ht="12.75">
      <c r="A331" s="215" t="s">
        <v>701</v>
      </c>
      <c r="B331" s="216" t="s">
        <v>1084</v>
      </c>
      <c r="C331" s="410">
        <v>260</v>
      </c>
      <c r="D331" s="410">
        <v>228</v>
      </c>
      <c r="E331" s="696">
        <v>240</v>
      </c>
      <c r="F331" s="696">
        <v>18</v>
      </c>
      <c r="G331" s="693">
        <v>769</v>
      </c>
      <c r="H331" s="410">
        <v>126</v>
      </c>
      <c r="I331" s="410">
        <v>220</v>
      </c>
      <c r="J331" s="410">
        <v>57</v>
      </c>
      <c r="K331" s="696">
        <v>424</v>
      </c>
      <c r="L331" s="696">
        <v>7</v>
      </c>
      <c r="M331" s="411">
        <v>850</v>
      </c>
      <c r="Q331" s="702">
        <v>0.5068762278978389</v>
      </c>
      <c r="R331" s="885">
        <v>0.8850102669404517</v>
      </c>
    </row>
    <row r="332" spans="1:15" ht="12.75">
      <c r="A332" s="156"/>
      <c r="B332" s="156"/>
      <c r="C332" s="414">
        <f>SUM(C6:C331)</f>
        <v>152923</v>
      </c>
      <c r="D332" s="414">
        <f>SUM(D6:D331)</f>
        <v>109604</v>
      </c>
      <c r="E332" s="414">
        <f>SUM(E6:E331)</f>
        <v>88895</v>
      </c>
      <c r="F332" s="414">
        <f>SUM(F6:F331)</f>
        <v>11188</v>
      </c>
      <c r="G332" s="414">
        <f>SUM(G6:G331)</f>
        <v>367289</v>
      </c>
      <c r="H332" s="414">
        <f aca="true" t="shared" si="0" ref="H332:M332">SUM(H6:H331)</f>
        <v>126476</v>
      </c>
      <c r="I332" s="414">
        <f t="shared" si="0"/>
        <v>104540</v>
      </c>
      <c r="J332" s="414">
        <f t="shared" si="0"/>
        <v>27003</v>
      </c>
      <c r="K332" s="414">
        <f t="shared" si="0"/>
        <v>93580</v>
      </c>
      <c r="L332" s="414">
        <f t="shared" si="0"/>
        <v>11306</v>
      </c>
      <c r="M332" s="414">
        <f t="shared" si="0"/>
        <v>363811</v>
      </c>
      <c r="N332" s="886"/>
      <c r="O332" s="887"/>
    </row>
    <row r="333" spans="2:13" ht="12.75">
      <c r="B333" s="35"/>
      <c r="G333"/>
      <c r="H333" s="158"/>
      <c r="I333" s="158"/>
      <c r="J333" s="158"/>
      <c r="K333" s="158"/>
      <c r="L333" s="158"/>
      <c r="M333" s="158"/>
    </row>
    <row r="334" spans="1:7" ht="12.75">
      <c r="A334" s="218" t="s">
        <v>248</v>
      </c>
      <c r="B334" s="35"/>
      <c r="C334" s="36"/>
      <c r="D334" s="28"/>
      <c r="E334" s="36"/>
      <c r="F334" s="36"/>
      <c r="G334" s="37"/>
    </row>
    <row r="335" spans="1:2" ht="12.75">
      <c r="A335" s="160" t="s">
        <v>1134</v>
      </c>
      <c r="B335" s="34"/>
    </row>
    <row r="336" spans="1:2" ht="12.75">
      <c r="A336" s="281" t="s">
        <v>1129</v>
      </c>
      <c r="B336" s="167"/>
    </row>
    <row r="337" spans="1:2" ht="12.75">
      <c r="A337" s="281"/>
      <c r="B337" s="167"/>
    </row>
    <row r="338" spans="1:2" ht="12.75">
      <c r="A338" s="90" t="s">
        <v>321</v>
      </c>
      <c r="B338" s="167"/>
    </row>
    <row r="339" spans="1:2" ht="12.75">
      <c r="A339" s="690"/>
      <c r="B339" s="407" t="s">
        <v>1130</v>
      </c>
    </row>
    <row r="340" spans="1:2" ht="12.75">
      <c r="A340" s="691"/>
      <c r="B340" s="407" t="s">
        <v>1131</v>
      </c>
    </row>
    <row r="341" spans="1:2" ht="12.75">
      <c r="A341" s="692"/>
      <c r="B341" s="407" t="s">
        <v>1132</v>
      </c>
    </row>
    <row r="342" spans="1:2" ht="12.75">
      <c r="A342" s="12" t="s">
        <v>245</v>
      </c>
      <c r="B342" s="407" t="s">
        <v>1133</v>
      </c>
    </row>
    <row r="343" spans="1:2" ht="12.75">
      <c r="A343" s="12"/>
      <c r="B343" s="167"/>
    </row>
    <row r="344" ht="12.75">
      <c r="A344" s="34" t="s">
        <v>1157</v>
      </c>
    </row>
    <row r="345" ht="12.75">
      <c r="A345" s="34" t="s">
        <v>1154</v>
      </c>
    </row>
    <row r="346" spans="1:2" ht="12.75">
      <c r="A346" s="34"/>
      <c r="B346" s="34"/>
    </row>
    <row r="347" spans="1:2" ht="12.75">
      <c r="A347" s="33" t="s">
        <v>270</v>
      </c>
      <c r="B347" s="34"/>
    </row>
    <row r="348" ht="12.75">
      <c r="A348" s="33" t="s">
        <v>271</v>
      </c>
    </row>
    <row r="349" ht="12.75">
      <c r="A349" s="34" t="s">
        <v>272</v>
      </c>
    </row>
    <row r="350" ht="12.75">
      <c r="A350" s="34" t="s">
        <v>255</v>
      </c>
    </row>
  </sheetData>
  <sheetProtection/>
  <mergeCells count="6">
    <mergeCell ref="A4:A5"/>
    <mergeCell ref="B4:B5"/>
    <mergeCell ref="C3:G3"/>
    <mergeCell ref="H3:M3"/>
    <mergeCell ref="C4:G4"/>
    <mergeCell ref="H4:M4"/>
  </mergeCells>
  <conditionalFormatting sqref="E6 E7:F8 E9:E11 E12:F12 E13:E18 E19:F19 E20 E21:F22 F25:F26 E23:E29 E30:F30 E31 E32:F32 E33 E34:F35 E36:E39 E40:F42 E43:E44 E45:F45 E46 E47:F47 E48:E51 E52:F52 E53:E55 E56:F56 E57:E58 E59:F59 E60:E61 E62:F65 E66:E67 E68:F68 E69:E70 E71:F71 E72:E73 E74:F74 E75:E79 E80:F80 E81 E82:F82 E83:E86 E87:F87 E88 E89:F93 E94 E95:F95 E96 E97:F99 E100:E101 E102:F103 E104:E105 E106:F109 E110 E111:F111 E112:E118 E119:F120 E121 E122:F122 F127 F129:F130 E123:E131 E132:F132 E133:E136 E137:F137 F139:F140 E138:E141 E142:F142 E143:E146 E147:F147 E321:E331 E158:F158 E159 E160:F160 F162:F164 F169:F170 F173:F174 E161:E175 E176:F176 E177:E179 E180:F180 F182:F183 F185:F186 F188:F190 F202:F203 F207:F208 E181:E210 E211:F211 F213:F215 F218:F220 F225:F227 E212:E229 E230:F230 E231 E232:F232 E233 E234:F234 E235:E239 E240:F240 F243:F244 F248:F253 E241:E257 E258:F258 F260:F263 E259:E265 E266:F266 E267 E268:F268 E269 E270:F270 E271 E272:F272 E273 E274:F274 E275 E276:F276 E277:E279 E280:F280 F283:F284 E281:E285 E286:F286 F288:F290 F292:F293 F296:F297 E287:E299 E300:F300 E301 E302:F302 E303:E305 E306:F306 F308:F310 F312:F314 E307:E315 E316:F316 E317:E319 E320:F320 F325:F327 F329:F330 E148:E150 E152:E157 E151:F151">
    <cfRule type="expression" priority="1" dxfId="0" stopIfTrue="1">
      <formula>Q6&lt;0.5</formula>
    </cfRule>
    <cfRule type="expression" priority="2" dxfId="1" stopIfTrue="1">
      <formula>AND(Q6&gt;0.5,Q6&lt;0.75)</formula>
    </cfRule>
  </conditionalFormatting>
  <conditionalFormatting sqref="K6:K331">
    <cfRule type="expression" priority="3" dxfId="0" stopIfTrue="1">
      <formula>R6&lt;0.5</formula>
    </cfRule>
    <cfRule type="expression" priority="4" dxfId="1" stopIfTrue="1">
      <formula>AND(R6&gt;0.5,R6&lt;0.75)</formula>
    </cfRule>
  </conditionalFormatting>
  <conditionalFormatting sqref="F6 F9:F11 F13:F18 F20 F23:F24 F27:F29 F31 F33 F36:F39 F43:F44 F46 F48:F51 F53:F55 F57:F58 F60:F61 F66:F67 F69:F70 F72:F73 F75:F79 F81 F83:F86 F88 F94 F96 F100:F101 F104:F105 F110 F112:F118 F121 F123:F126 F128 F131 F133:F136 F138 F141 F143:F146 F331 F159 F161 F165:F168 F171:F172 F175 F177:F179 F181 F184 F187 F191:F201 F204:F206 F209:F210 F212 F216:F217 F221:F224 F228:F229 F231 F233 F235:F239 F241:F242 F245:F247 F254:F257 F259 F264:F265 F267 F269 F271 F273 F275 F277:F279 F281:F282 F285 F287 F291 F294:F295 F298:F299 F301 F303:F305 F307 F311 F315 F317:F319 F321:F324 F328 F148:F150 F152:F157">
    <cfRule type="expression" priority="5" dxfId="0" stopIfTrue="1">
      <formula>Q6&lt;0.5</formula>
    </cfRule>
    <cfRule type="expression" priority="6" dxfId="1" stopIfTrue="1">
      <formula>AND(Q6&gt;0.5,Q6&lt;0.75)</formula>
    </cfRule>
  </conditionalFormatting>
  <conditionalFormatting sqref="L6:L331">
    <cfRule type="expression" priority="7" dxfId="0" stopIfTrue="1">
      <formula>R6&lt;0.5</formula>
    </cfRule>
    <cfRule type="expression" priority="8" dxfId="1" stopIfTrue="1">
      <formula>AND(R6&gt;0.5,R6&lt;0.75)</formula>
    </cfRule>
  </conditionalFormatting>
  <conditionalFormatting sqref="M1:M5 M332:M65536 N332">
    <cfRule type="expression" priority="9" dxfId="2" stopIfTrue="1">
      <formula>AND($R:$R&lt;0.5)</formula>
    </cfRule>
  </conditionalFormatting>
  <printOptions/>
  <pageMargins left="0.75" right="0.75" top="1" bottom="1" header="0.5" footer="0.5"/>
  <pageSetup fitToHeight="0" fitToWidth="1"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dimension ref="A1:O365"/>
  <sheetViews>
    <sheetView workbookViewId="0" topLeftCell="A1">
      <selection activeCell="O6" sqref="O6"/>
    </sheetView>
  </sheetViews>
  <sheetFormatPr defaultColWidth="9.00390625" defaultRowHeight="12.75"/>
  <cols>
    <col min="1" max="1" width="10.125" style="468" customWidth="1"/>
    <col min="2" max="2" width="24.625" style="468" customWidth="1"/>
    <col min="3" max="4" width="9.00390625" style="468" customWidth="1"/>
    <col min="5" max="6" width="9.00390625" style="469" customWidth="1"/>
    <col min="7" max="7" width="9.00390625" style="470" customWidth="1"/>
    <col min="8" max="12" width="9.00390625" style="469" customWidth="1"/>
    <col min="13" max="16384" width="9.00390625" style="468" customWidth="1"/>
  </cols>
  <sheetData>
    <row r="1" ht="12.75">
      <c r="A1" s="467" t="s">
        <v>747</v>
      </c>
    </row>
    <row r="3" spans="2:13" ht="13.5" thickBot="1">
      <c r="B3" s="467"/>
      <c r="C3" s="929"/>
      <c r="D3" s="929"/>
      <c r="E3" s="929"/>
      <c r="F3" s="929"/>
      <c r="G3" s="929"/>
      <c r="H3" s="929"/>
      <c r="I3" s="929"/>
      <c r="J3" s="929"/>
      <c r="K3" s="929"/>
      <c r="L3" s="929"/>
      <c r="M3" s="929"/>
    </row>
    <row r="4" spans="1:13" ht="12.75" customHeight="1">
      <c r="A4" s="471" t="s">
        <v>1144</v>
      </c>
      <c r="B4" s="930" t="s">
        <v>1145</v>
      </c>
      <c r="C4" s="932" t="s">
        <v>227</v>
      </c>
      <c r="D4" s="933"/>
      <c r="E4" s="933"/>
      <c r="F4" s="933"/>
      <c r="G4" s="934"/>
      <c r="H4" s="935" t="s">
        <v>276</v>
      </c>
      <c r="I4" s="933"/>
      <c r="J4" s="933"/>
      <c r="K4" s="933"/>
      <c r="L4" s="933"/>
      <c r="M4" s="934"/>
    </row>
    <row r="5" spans="1:13" ht="48">
      <c r="A5" s="471" t="s">
        <v>275</v>
      </c>
      <c r="B5" s="931"/>
      <c r="C5" s="472" t="s">
        <v>282</v>
      </c>
      <c r="D5" s="473" t="s">
        <v>283</v>
      </c>
      <c r="E5" s="474" t="s">
        <v>24</v>
      </c>
      <c r="F5" s="474" t="s">
        <v>25</v>
      </c>
      <c r="G5" s="475" t="s">
        <v>247</v>
      </c>
      <c r="H5" s="474" t="s">
        <v>284</v>
      </c>
      <c r="I5" s="474" t="s">
        <v>285</v>
      </c>
      <c r="J5" s="474" t="s">
        <v>281</v>
      </c>
      <c r="K5" s="474" t="s">
        <v>208</v>
      </c>
      <c r="L5" s="474" t="s">
        <v>209</v>
      </c>
      <c r="M5" s="476" t="s">
        <v>247</v>
      </c>
    </row>
    <row r="6" spans="1:15" ht="12.75">
      <c r="A6" s="477" t="s">
        <v>348</v>
      </c>
      <c r="B6" s="478" t="s">
        <v>749</v>
      </c>
      <c r="C6" s="479">
        <v>83</v>
      </c>
      <c r="D6" s="479">
        <v>46</v>
      </c>
      <c r="E6" s="480">
        <v>124</v>
      </c>
      <c r="F6" s="480">
        <v>38</v>
      </c>
      <c r="G6" s="481">
        <v>291</v>
      </c>
      <c r="H6" s="480">
        <v>35</v>
      </c>
      <c r="I6" s="480">
        <v>46</v>
      </c>
      <c r="J6" s="480">
        <v>1</v>
      </c>
      <c r="K6" s="480">
        <v>124</v>
      </c>
      <c r="L6" s="480">
        <v>45</v>
      </c>
      <c r="M6" s="482">
        <v>251</v>
      </c>
      <c r="N6" s="468">
        <f>E6/'Table 1d'!E6-1</f>
        <v>0.1923076923076923</v>
      </c>
      <c r="O6" s="468">
        <f>F6/'Table 1d'!F6-1</f>
        <v>0.1875</v>
      </c>
    </row>
    <row r="7" spans="1:13" ht="12.75">
      <c r="A7" s="477" t="s">
        <v>349</v>
      </c>
      <c r="B7" s="483" t="s">
        <v>750</v>
      </c>
      <c r="C7" s="479">
        <v>735</v>
      </c>
      <c r="D7" s="479">
        <v>153</v>
      </c>
      <c r="E7" s="480">
        <v>0</v>
      </c>
      <c r="F7" s="480">
        <v>0</v>
      </c>
      <c r="G7" s="481">
        <v>888</v>
      </c>
      <c r="H7" s="480">
        <v>824</v>
      </c>
      <c r="I7" s="480">
        <v>79</v>
      </c>
      <c r="J7" s="480">
        <v>53</v>
      </c>
      <c r="K7" s="480">
        <v>0</v>
      </c>
      <c r="L7" s="480">
        <v>0</v>
      </c>
      <c r="M7" s="482">
        <v>956</v>
      </c>
    </row>
    <row r="8" spans="1:13" ht="12.75">
      <c r="A8" s="477" t="s">
        <v>350</v>
      </c>
      <c r="B8" s="483" t="s">
        <v>751</v>
      </c>
      <c r="C8" s="479">
        <v>421</v>
      </c>
      <c r="D8" s="479">
        <v>505</v>
      </c>
      <c r="E8" s="480">
        <v>0</v>
      </c>
      <c r="F8" s="480">
        <v>0</v>
      </c>
      <c r="G8" s="481">
        <v>926</v>
      </c>
      <c r="H8" s="480">
        <v>440</v>
      </c>
      <c r="I8" s="480">
        <v>505</v>
      </c>
      <c r="J8" s="480">
        <v>30</v>
      </c>
      <c r="K8" s="480">
        <v>0</v>
      </c>
      <c r="L8" s="480">
        <v>0</v>
      </c>
      <c r="M8" s="482">
        <v>975</v>
      </c>
    </row>
    <row r="9" spans="1:13" ht="12.75">
      <c r="A9" s="477" t="s">
        <v>351</v>
      </c>
      <c r="B9" s="483" t="s">
        <v>752</v>
      </c>
      <c r="C9" s="479">
        <v>161</v>
      </c>
      <c r="D9" s="479">
        <v>96</v>
      </c>
      <c r="E9" s="480">
        <v>165</v>
      </c>
      <c r="F9" s="480">
        <v>83</v>
      </c>
      <c r="G9" s="481">
        <v>505</v>
      </c>
      <c r="H9" s="480">
        <v>91</v>
      </c>
      <c r="I9" s="480">
        <v>74</v>
      </c>
      <c r="J9" s="480">
        <v>91</v>
      </c>
      <c r="K9" s="480">
        <v>183</v>
      </c>
      <c r="L9" s="480">
        <v>100</v>
      </c>
      <c r="M9" s="482">
        <v>539</v>
      </c>
    </row>
    <row r="10" spans="1:13" ht="12.75">
      <c r="A10" s="477" t="s">
        <v>352</v>
      </c>
      <c r="B10" s="483" t="s">
        <v>753</v>
      </c>
      <c r="C10" s="479">
        <v>172</v>
      </c>
      <c r="D10" s="479">
        <v>127</v>
      </c>
      <c r="E10" s="480">
        <v>736</v>
      </c>
      <c r="F10" s="480">
        <v>0</v>
      </c>
      <c r="G10" s="481">
        <v>1035</v>
      </c>
      <c r="H10" s="480">
        <v>126</v>
      </c>
      <c r="I10" s="480">
        <v>110</v>
      </c>
      <c r="J10" s="480">
        <v>6</v>
      </c>
      <c r="K10" s="480">
        <v>679</v>
      </c>
      <c r="L10" s="480">
        <v>0</v>
      </c>
      <c r="M10" s="482">
        <v>921</v>
      </c>
    </row>
    <row r="11" spans="1:13" ht="12.75">
      <c r="A11" s="477" t="s">
        <v>353</v>
      </c>
      <c r="B11" s="483" t="s">
        <v>754</v>
      </c>
      <c r="C11" s="479">
        <v>232</v>
      </c>
      <c r="D11" s="479">
        <v>84</v>
      </c>
      <c r="E11" s="480">
        <v>445</v>
      </c>
      <c r="F11" s="480">
        <v>0</v>
      </c>
      <c r="G11" s="481">
        <v>761</v>
      </c>
      <c r="H11" s="480">
        <v>112</v>
      </c>
      <c r="I11" s="480">
        <v>81</v>
      </c>
      <c r="J11" s="480">
        <v>36</v>
      </c>
      <c r="K11" s="480">
        <v>295</v>
      </c>
      <c r="L11" s="480">
        <v>80</v>
      </c>
      <c r="M11" s="482">
        <v>604</v>
      </c>
    </row>
    <row r="12" spans="1:13" ht="12.75">
      <c r="A12" s="477" t="s">
        <v>354</v>
      </c>
      <c r="B12" s="483" t="s">
        <v>755</v>
      </c>
      <c r="C12" s="479">
        <v>673</v>
      </c>
      <c r="D12" s="479">
        <v>345</v>
      </c>
      <c r="E12" s="480">
        <v>0</v>
      </c>
      <c r="F12" s="480">
        <v>0</v>
      </c>
      <c r="G12" s="481">
        <v>1018</v>
      </c>
      <c r="H12" s="480">
        <v>545</v>
      </c>
      <c r="I12" s="480">
        <v>365</v>
      </c>
      <c r="J12" s="480">
        <v>193</v>
      </c>
      <c r="K12" s="480">
        <v>0</v>
      </c>
      <c r="L12" s="480">
        <v>0</v>
      </c>
      <c r="M12" s="482">
        <v>1103</v>
      </c>
    </row>
    <row r="13" spans="1:13" ht="12.75">
      <c r="A13" s="477" t="s">
        <v>355</v>
      </c>
      <c r="B13" s="483" t="s">
        <v>756</v>
      </c>
      <c r="C13" s="479">
        <v>171</v>
      </c>
      <c r="D13" s="479">
        <v>57</v>
      </c>
      <c r="E13" s="480">
        <v>203</v>
      </c>
      <c r="F13" s="480">
        <v>61</v>
      </c>
      <c r="G13" s="481">
        <v>492</v>
      </c>
      <c r="H13" s="480">
        <v>62</v>
      </c>
      <c r="I13" s="480">
        <v>61</v>
      </c>
      <c r="J13" s="480">
        <v>76</v>
      </c>
      <c r="K13" s="480">
        <v>209</v>
      </c>
      <c r="L13" s="480">
        <v>59</v>
      </c>
      <c r="M13" s="482">
        <v>467</v>
      </c>
    </row>
    <row r="14" spans="1:13" ht="12.75">
      <c r="A14" s="477" t="s">
        <v>356</v>
      </c>
      <c r="B14" s="483" t="s">
        <v>757</v>
      </c>
      <c r="C14" s="479">
        <v>150</v>
      </c>
      <c r="D14" s="479">
        <v>229</v>
      </c>
      <c r="E14" s="480">
        <v>1763</v>
      </c>
      <c r="F14" s="480">
        <v>45</v>
      </c>
      <c r="G14" s="481">
        <v>2187</v>
      </c>
      <c r="H14" s="480">
        <v>138</v>
      </c>
      <c r="I14" s="480">
        <v>238</v>
      </c>
      <c r="J14" s="480">
        <v>79</v>
      </c>
      <c r="K14" s="480">
        <v>693</v>
      </c>
      <c r="L14" s="480">
        <v>0</v>
      </c>
      <c r="M14" s="482">
        <v>1148</v>
      </c>
    </row>
    <row r="15" spans="1:13" ht="12.75">
      <c r="A15" s="477" t="s">
        <v>357</v>
      </c>
      <c r="B15" s="483" t="s">
        <v>758</v>
      </c>
      <c r="C15" s="479">
        <v>561</v>
      </c>
      <c r="D15" s="479">
        <v>171</v>
      </c>
      <c r="E15" s="480">
        <v>641</v>
      </c>
      <c r="F15" s="480">
        <v>0</v>
      </c>
      <c r="G15" s="481">
        <v>1373</v>
      </c>
      <c r="H15" s="480">
        <v>276</v>
      </c>
      <c r="I15" s="480">
        <v>172</v>
      </c>
      <c r="J15" s="480">
        <v>42</v>
      </c>
      <c r="K15" s="480">
        <v>347</v>
      </c>
      <c r="L15" s="480">
        <v>0</v>
      </c>
      <c r="M15" s="482">
        <v>837</v>
      </c>
    </row>
    <row r="16" spans="1:13" ht="12.75">
      <c r="A16" s="477" t="s">
        <v>358</v>
      </c>
      <c r="B16" s="483" t="s">
        <v>759</v>
      </c>
      <c r="C16" s="479">
        <v>434</v>
      </c>
      <c r="D16" s="479">
        <v>402</v>
      </c>
      <c r="E16" s="480">
        <v>1715</v>
      </c>
      <c r="F16" s="480">
        <v>100</v>
      </c>
      <c r="G16" s="481">
        <v>2651</v>
      </c>
      <c r="H16" s="480">
        <v>242</v>
      </c>
      <c r="I16" s="480">
        <v>286</v>
      </c>
      <c r="J16" s="480">
        <v>25</v>
      </c>
      <c r="K16" s="480">
        <v>1527</v>
      </c>
      <c r="L16" s="480">
        <v>88</v>
      </c>
      <c r="M16" s="482">
        <v>2168</v>
      </c>
    </row>
    <row r="17" spans="1:13" ht="12.75">
      <c r="A17" s="477" t="s">
        <v>359</v>
      </c>
      <c r="B17" s="483" t="s">
        <v>760</v>
      </c>
      <c r="C17" s="479">
        <v>33</v>
      </c>
      <c r="D17" s="479">
        <v>87</v>
      </c>
      <c r="E17" s="480">
        <v>251</v>
      </c>
      <c r="F17" s="480">
        <v>9</v>
      </c>
      <c r="G17" s="481">
        <v>380</v>
      </c>
      <c r="H17" s="480">
        <v>33</v>
      </c>
      <c r="I17" s="480">
        <v>63</v>
      </c>
      <c r="J17" s="480">
        <v>0</v>
      </c>
      <c r="K17" s="480">
        <v>282</v>
      </c>
      <c r="L17" s="480">
        <v>14</v>
      </c>
      <c r="M17" s="482">
        <v>392</v>
      </c>
    </row>
    <row r="18" spans="1:13" ht="12.75">
      <c r="A18" s="477" t="s">
        <v>360</v>
      </c>
      <c r="B18" s="483" t="s">
        <v>761</v>
      </c>
      <c r="C18" s="479">
        <v>360</v>
      </c>
      <c r="D18" s="479">
        <v>328</v>
      </c>
      <c r="E18" s="480">
        <v>671</v>
      </c>
      <c r="F18" s="480">
        <v>0</v>
      </c>
      <c r="G18" s="481">
        <v>1359</v>
      </c>
      <c r="H18" s="480">
        <v>317</v>
      </c>
      <c r="I18" s="480">
        <v>359</v>
      </c>
      <c r="J18" s="480">
        <v>57</v>
      </c>
      <c r="K18" s="480">
        <v>766</v>
      </c>
      <c r="L18" s="480">
        <v>0</v>
      </c>
      <c r="M18" s="482">
        <v>1499</v>
      </c>
    </row>
    <row r="19" spans="1:13" ht="12.75">
      <c r="A19" s="477" t="s">
        <v>361</v>
      </c>
      <c r="B19" s="483" t="s">
        <v>762</v>
      </c>
      <c r="C19" s="479">
        <v>843</v>
      </c>
      <c r="D19" s="479">
        <v>346</v>
      </c>
      <c r="E19" s="480">
        <v>0</v>
      </c>
      <c r="F19" s="480">
        <v>0</v>
      </c>
      <c r="G19" s="481">
        <v>1189</v>
      </c>
      <c r="H19" s="480">
        <v>415</v>
      </c>
      <c r="I19" s="480">
        <v>429</v>
      </c>
      <c r="J19" s="480">
        <v>188</v>
      </c>
      <c r="K19" s="480">
        <v>0</v>
      </c>
      <c r="L19" s="480">
        <v>0</v>
      </c>
      <c r="M19" s="482">
        <v>1032</v>
      </c>
    </row>
    <row r="20" spans="1:13" ht="12.75">
      <c r="A20" s="477" t="s">
        <v>362</v>
      </c>
      <c r="B20" s="483" t="s">
        <v>763</v>
      </c>
      <c r="C20" s="479">
        <v>116</v>
      </c>
      <c r="D20" s="479">
        <v>169</v>
      </c>
      <c r="E20" s="480">
        <v>386</v>
      </c>
      <c r="F20" s="480">
        <v>216</v>
      </c>
      <c r="G20" s="481">
        <v>887</v>
      </c>
      <c r="H20" s="480">
        <v>74</v>
      </c>
      <c r="I20" s="480">
        <v>172</v>
      </c>
      <c r="J20" s="480">
        <v>2</v>
      </c>
      <c r="K20" s="480">
        <v>394</v>
      </c>
      <c r="L20" s="480">
        <v>235</v>
      </c>
      <c r="M20" s="482">
        <v>877</v>
      </c>
    </row>
    <row r="21" spans="1:13" ht="12.75" customHeight="1">
      <c r="A21" s="477" t="s">
        <v>363</v>
      </c>
      <c r="B21" s="483" t="s">
        <v>764</v>
      </c>
      <c r="C21" s="479">
        <v>709</v>
      </c>
      <c r="D21" s="479">
        <v>538</v>
      </c>
      <c r="E21" s="480">
        <v>0</v>
      </c>
      <c r="F21" s="480">
        <v>0</v>
      </c>
      <c r="G21" s="481">
        <v>1247</v>
      </c>
      <c r="H21" s="480">
        <v>402</v>
      </c>
      <c r="I21" s="480">
        <v>524</v>
      </c>
      <c r="J21" s="480">
        <v>112</v>
      </c>
      <c r="K21" s="480">
        <v>0</v>
      </c>
      <c r="L21" s="480">
        <v>0</v>
      </c>
      <c r="M21" s="482">
        <v>1038</v>
      </c>
    </row>
    <row r="22" spans="1:13" ht="12.75">
      <c r="A22" s="477" t="s">
        <v>364</v>
      </c>
      <c r="B22" s="483" t="s">
        <v>765</v>
      </c>
      <c r="C22" s="479">
        <v>773</v>
      </c>
      <c r="D22" s="479">
        <v>357</v>
      </c>
      <c r="E22" s="480">
        <v>0</v>
      </c>
      <c r="F22" s="480">
        <v>0</v>
      </c>
      <c r="G22" s="481">
        <v>1130</v>
      </c>
      <c r="H22" s="480">
        <v>489</v>
      </c>
      <c r="I22" s="480">
        <v>411</v>
      </c>
      <c r="J22" s="480">
        <v>184</v>
      </c>
      <c r="K22" s="480">
        <v>0</v>
      </c>
      <c r="L22" s="480">
        <v>0</v>
      </c>
      <c r="M22" s="482">
        <v>1084</v>
      </c>
    </row>
    <row r="23" spans="1:13" ht="12.75">
      <c r="A23" s="477" t="s">
        <v>365</v>
      </c>
      <c r="B23" s="483" t="s">
        <v>766</v>
      </c>
      <c r="C23" s="479">
        <v>759</v>
      </c>
      <c r="D23" s="479">
        <v>175</v>
      </c>
      <c r="E23" s="480">
        <v>1</v>
      </c>
      <c r="F23" s="480">
        <v>0</v>
      </c>
      <c r="G23" s="481">
        <v>935</v>
      </c>
      <c r="H23" s="480">
        <v>667</v>
      </c>
      <c r="I23" s="480">
        <v>170</v>
      </c>
      <c r="J23" s="480">
        <v>223</v>
      </c>
      <c r="K23" s="480">
        <v>1</v>
      </c>
      <c r="L23" s="480">
        <v>0</v>
      </c>
      <c r="M23" s="482">
        <v>1061</v>
      </c>
    </row>
    <row r="24" spans="1:13" ht="12.75">
      <c r="A24" s="477" t="s">
        <v>366</v>
      </c>
      <c r="B24" s="483" t="s">
        <v>767</v>
      </c>
      <c r="C24" s="479">
        <v>2114</v>
      </c>
      <c r="D24" s="479">
        <v>3501</v>
      </c>
      <c r="E24" s="480">
        <v>0</v>
      </c>
      <c r="F24" s="480">
        <v>0</v>
      </c>
      <c r="G24" s="481">
        <v>5615</v>
      </c>
      <c r="H24" s="480">
        <v>2071</v>
      </c>
      <c r="I24" s="480">
        <v>3411</v>
      </c>
      <c r="J24" s="480">
        <v>160</v>
      </c>
      <c r="K24" s="480">
        <v>5099</v>
      </c>
      <c r="L24" s="480">
        <v>0</v>
      </c>
      <c r="M24" s="482">
        <v>10741</v>
      </c>
    </row>
    <row r="25" spans="1:13" ht="12.75">
      <c r="A25" s="477" t="s">
        <v>367</v>
      </c>
      <c r="B25" s="483" t="s">
        <v>768</v>
      </c>
      <c r="C25" s="479">
        <v>183</v>
      </c>
      <c r="D25" s="479">
        <v>102</v>
      </c>
      <c r="E25" s="480">
        <v>0</v>
      </c>
      <c r="F25" s="480">
        <v>0</v>
      </c>
      <c r="G25" s="481">
        <v>285</v>
      </c>
      <c r="H25" s="480">
        <v>168</v>
      </c>
      <c r="I25" s="480">
        <v>120</v>
      </c>
      <c r="J25" s="480">
        <v>29</v>
      </c>
      <c r="K25" s="480">
        <v>1</v>
      </c>
      <c r="L25" s="480">
        <v>0</v>
      </c>
      <c r="M25" s="482">
        <v>318</v>
      </c>
    </row>
    <row r="26" spans="1:13" ht="12.75">
      <c r="A26" s="477" t="s">
        <v>368</v>
      </c>
      <c r="B26" s="483" t="s">
        <v>769</v>
      </c>
      <c r="C26" s="479">
        <v>935</v>
      </c>
      <c r="D26" s="479">
        <v>457</v>
      </c>
      <c r="E26" s="480">
        <v>0</v>
      </c>
      <c r="F26" s="480">
        <v>0</v>
      </c>
      <c r="G26" s="481">
        <v>1392</v>
      </c>
      <c r="H26" s="480">
        <v>839</v>
      </c>
      <c r="I26" s="480">
        <v>554</v>
      </c>
      <c r="J26" s="480">
        <v>252</v>
      </c>
      <c r="K26" s="480">
        <v>0</v>
      </c>
      <c r="L26" s="480">
        <v>0</v>
      </c>
      <c r="M26" s="482">
        <v>1645</v>
      </c>
    </row>
    <row r="27" spans="1:13" ht="12.75">
      <c r="A27" s="477" t="s">
        <v>369</v>
      </c>
      <c r="B27" s="483" t="s">
        <v>770</v>
      </c>
      <c r="C27" s="479">
        <v>138</v>
      </c>
      <c r="D27" s="479">
        <v>145</v>
      </c>
      <c r="E27" s="480">
        <v>478</v>
      </c>
      <c r="F27" s="480">
        <v>144</v>
      </c>
      <c r="G27" s="481">
        <v>905</v>
      </c>
      <c r="H27" s="480">
        <v>127</v>
      </c>
      <c r="I27" s="480">
        <v>135</v>
      </c>
      <c r="J27" s="480">
        <v>47</v>
      </c>
      <c r="K27" s="480">
        <v>456</v>
      </c>
      <c r="L27" s="480">
        <v>186</v>
      </c>
      <c r="M27" s="482">
        <v>951</v>
      </c>
    </row>
    <row r="28" spans="1:13" ht="12.75">
      <c r="A28" s="477" t="s">
        <v>370</v>
      </c>
      <c r="B28" s="483" t="s">
        <v>771</v>
      </c>
      <c r="C28" s="479">
        <v>121</v>
      </c>
      <c r="D28" s="479">
        <v>48</v>
      </c>
      <c r="E28" s="480">
        <v>303</v>
      </c>
      <c r="F28" s="480">
        <v>240</v>
      </c>
      <c r="G28" s="481">
        <v>712</v>
      </c>
      <c r="H28" s="480">
        <v>95</v>
      </c>
      <c r="I28" s="480">
        <v>31</v>
      </c>
      <c r="J28" s="480">
        <v>0</v>
      </c>
      <c r="K28" s="480">
        <v>307</v>
      </c>
      <c r="L28" s="480">
        <v>201</v>
      </c>
      <c r="M28" s="482">
        <v>634</v>
      </c>
    </row>
    <row r="29" spans="1:13" ht="12.75">
      <c r="A29" s="477" t="s">
        <v>371</v>
      </c>
      <c r="B29" s="483" t="s">
        <v>772</v>
      </c>
      <c r="C29" s="479">
        <v>2048</v>
      </c>
      <c r="D29" s="479">
        <v>1110</v>
      </c>
      <c r="E29" s="480">
        <v>2</v>
      </c>
      <c r="F29" s="480">
        <v>0</v>
      </c>
      <c r="G29" s="481">
        <v>3160</v>
      </c>
      <c r="H29" s="480">
        <v>1511</v>
      </c>
      <c r="I29" s="480">
        <v>1011</v>
      </c>
      <c r="J29" s="480">
        <v>125</v>
      </c>
      <c r="K29" s="480">
        <v>0</v>
      </c>
      <c r="L29" s="480">
        <v>0</v>
      </c>
      <c r="M29" s="482">
        <v>2647</v>
      </c>
    </row>
    <row r="30" spans="1:13" ht="12.75">
      <c r="A30" s="477" t="s">
        <v>372</v>
      </c>
      <c r="B30" s="483" t="s">
        <v>773</v>
      </c>
      <c r="C30" s="479">
        <v>353</v>
      </c>
      <c r="D30" s="479">
        <v>315</v>
      </c>
      <c r="E30" s="480">
        <v>0</v>
      </c>
      <c r="F30" s="480">
        <v>0</v>
      </c>
      <c r="G30" s="481">
        <v>668</v>
      </c>
      <c r="H30" s="480">
        <v>250</v>
      </c>
      <c r="I30" s="480">
        <v>262</v>
      </c>
      <c r="J30" s="480">
        <v>1</v>
      </c>
      <c r="K30" s="480">
        <v>0</v>
      </c>
      <c r="L30" s="480">
        <v>0</v>
      </c>
      <c r="M30" s="482">
        <v>513</v>
      </c>
    </row>
    <row r="31" spans="1:13" ht="12.75">
      <c r="A31" s="477" t="s">
        <v>373</v>
      </c>
      <c r="B31" s="483" t="s">
        <v>774</v>
      </c>
      <c r="C31" s="479">
        <v>100</v>
      </c>
      <c r="D31" s="479">
        <v>546</v>
      </c>
      <c r="E31" s="480">
        <v>264</v>
      </c>
      <c r="F31" s="480">
        <v>155</v>
      </c>
      <c r="G31" s="481">
        <v>1065</v>
      </c>
      <c r="H31" s="480">
        <v>83</v>
      </c>
      <c r="I31" s="480">
        <v>424</v>
      </c>
      <c r="J31" s="480">
        <v>18</v>
      </c>
      <c r="K31" s="480">
        <v>280</v>
      </c>
      <c r="L31" s="480">
        <v>116</v>
      </c>
      <c r="M31" s="482">
        <v>921</v>
      </c>
    </row>
    <row r="32" spans="1:13" ht="12.75">
      <c r="A32" s="477" t="s">
        <v>374</v>
      </c>
      <c r="B32" s="483" t="s">
        <v>775</v>
      </c>
      <c r="C32" s="479">
        <v>447</v>
      </c>
      <c r="D32" s="479">
        <v>135</v>
      </c>
      <c r="E32" s="480">
        <v>0</v>
      </c>
      <c r="F32" s="480">
        <v>0</v>
      </c>
      <c r="G32" s="481">
        <v>582</v>
      </c>
      <c r="H32" s="480">
        <v>374</v>
      </c>
      <c r="I32" s="480">
        <v>156</v>
      </c>
      <c r="J32" s="480">
        <v>107</v>
      </c>
      <c r="K32" s="480">
        <v>0</v>
      </c>
      <c r="L32" s="480">
        <v>0</v>
      </c>
      <c r="M32" s="482">
        <v>637</v>
      </c>
    </row>
    <row r="33" spans="1:13" ht="12.75">
      <c r="A33" s="477" t="s">
        <v>375</v>
      </c>
      <c r="B33" s="483" t="s">
        <v>776</v>
      </c>
      <c r="C33" s="479">
        <v>3164</v>
      </c>
      <c r="D33" s="479">
        <v>1330</v>
      </c>
      <c r="E33" s="480">
        <v>70</v>
      </c>
      <c r="F33" s="480">
        <v>0</v>
      </c>
      <c r="G33" s="481">
        <v>4564</v>
      </c>
      <c r="H33" s="480">
        <v>2876</v>
      </c>
      <c r="I33" s="480">
        <v>1212</v>
      </c>
      <c r="J33" s="480">
        <v>373</v>
      </c>
      <c r="K33" s="480">
        <v>57</v>
      </c>
      <c r="L33" s="480">
        <v>0</v>
      </c>
      <c r="M33" s="482">
        <v>4518</v>
      </c>
    </row>
    <row r="34" spans="1:13" ht="12.75">
      <c r="A34" s="477" t="s">
        <v>376</v>
      </c>
      <c r="B34" s="483" t="s">
        <v>777</v>
      </c>
      <c r="C34" s="479">
        <v>558</v>
      </c>
      <c r="D34" s="479">
        <v>232</v>
      </c>
      <c r="E34" s="480">
        <v>0</v>
      </c>
      <c r="F34" s="480">
        <v>0</v>
      </c>
      <c r="G34" s="481">
        <v>790</v>
      </c>
      <c r="H34" s="480">
        <v>516</v>
      </c>
      <c r="I34" s="480">
        <v>233</v>
      </c>
      <c r="J34" s="480">
        <v>44</v>
      </c>
      <c r="K34" s="480">
        <v>0</v>
      </c>
      <c r="L34" s="480">
        <v>0</v>
      </c>
      <c r="M34" s="482">
        <v>793</v>
      </c>
    </row>
    <row r="35" spans="1:13" ht="12.75">
      <c r="A35" s="477" t="s">
        <v>377</v>
      </c>
      <c r="B35" s="483" t="s">
        <v>778</v>
      </c>
      <c r="C35" s="479">
        <v>465</v>
      </c>
      <c r="D35" s="479">
        <v>209</v>
      </c>
      <c r="E35" s="480">
        <v>0</v>
      </c>
      <c r="F35" s="480">
        <v>0</v>
      </c>
      <c r="G35" s="481">
        <v>674</v>
      </c>
      <c r="H35" s="480">
        <v>547</v>
      </c>
      <c r="I35" s="480">
        <v>211</v>
      </c>
      <c r="J35" s="480">
        <v>35</v>
      </c>
      <c r="K35" s="480">
        <v>0</v>
      </c>
      <c r="L35" s="480">
        <v>0</v>
      </c>
      <c r="M35" s="482">
        <v>793</v>
      </c>
    </row>
    <row r="36" spans="1:13" ht="12.75">
      <c r="A36" s="477" t="s">
        <v>378</v>
      </c>
      <c r="B36" s="483" t="s">
        <v>779</v>
      </c>
      <c r="C36" s="479">
        <v>524</v>
      </c>
      <c r="D36" s="479">
        <v>491</v>
      </c>
      <c r="E36" s="480">
        <v>481</v>
      </c>
      <c r="F36" s="480">
        <v>0</v>
      </c>
      <c r="G36" s="481">
        <v>1496</v>
      </c>
      <c r="H36" s="480">
        <v>612</v>
      </c>
      <c r="I36" s="480">
        <v>521</v>
      </c>
      <c r="J36" s="480">
        <v>88</v>
      </c>
      <c r="K36" s="480">
        <v>290</v>
      </c>
      <c r="L36" s="480">
        <v>0</v>
      </c>
      <c r="M36" s="482">
        <v>1511</v>
      </c>
    </row>
    <row r="37" spans="1:13" ht="12.75">
      <c r="A37" s="477" t="s">
        <v>379</v>
      </c>
      <c r="B37" s="483" t="s">
        <v>780</v>
      </c>
      <c r="C37" s="479">
        <v>56</v>
      </c>
      <c r="D37" s="479">
        <v>70</v>
      </c>
      <c r="E37" s="480">
        <v>144</v>
      </c>
      <c r="F37" s="480">
        <v>50</v>
      </c>
      <c r="G37" s="481">
        <v>320</v>
      </c>
      <c r="H37" s="480">
        <v>46</v>
      </c>
      <c r="I37" s="480">
        <v>73</v>
      </c>
      <c r="J37" s="480">
        <v>3</v>
      </c>
      <c r="K37" s="480">
        <v>124</v>
      </c>
      <c r="L37" s="480">
        <v>66</v>
      </c>
      <c r="M37" s="482">
        <v>312</v>
      </c>
    </row>
    <row r="38" spans="1:13" ht="12.75">
      <c r="A38" s="477" t="s">
        <v>380</v>
      </c>
      <c r="B38" s="483" t="s">
        <v>781</v>
      </c>
      <c r="C38" s="479">
        <v>216</v>
      </c>
      <c r="D38" s="479">
        <v>799</v>
      </c>
      <c r="E38" s="480">
        <v>402</v>
      </c>
      <c r="F38" s="480">
        <v>74</v>
      </c>
      <c r="G38" s="481">
        <v>1491</v>
      </c>
      <c r="H38" s="480">
        <v>102</v>
      </c>
      <c r="I38" s="480">
        <v>866</v>
      </c>
      <c r="J38" s="480">
        <v>56</v>
      </c>
      <c r="K38" s="480">
        <v>414</v>
      </c>
      <c r="L38" s="480">
        <v>54</v>
      </c>
      <c r="M38" s="482">
        <v>1492</v>
      </c>
    </row>
    <row r="39" spans="1:13" ht="12.75">
      <c r="A39" s="477" t="s">
        <v>702</v>
      </c>
      <c r="B39" s="483" t="s">
        <v>782</v>
      </c>
      <c r="C39" s="479">
        <v>682</v>
      </c>
      <c r="D39" s="479">
        <v>2023</v>
      </c>
      <c r="E39" s="480">
        <v>2243</v>
      </c>
      <c r="F39" s="480">
        <v>128</v>
      </c>
      <c r="G39" s="481">
        <v>5076</v>
      </c>
      <c r="H39" s="480">
        <v>443</v>
      </c>
      <c r="I39" s="480">
        <v>1932</v>
      </c>
      <c r="J39" s="480">
        <v>101</v>
      </c>
      <c r="K39" s="480">
        <v>1651</v>
      </c>
      <c r="L39" s="480">
        <v>103</v>
      </c>
      <c r="M39" s="482">
        <v>4230</v>
      </c>
    </row>
    <row r="40" spans="1:13" ht="12.75">
      <c r="A40" s="477" t="s">
        <v>381</v>
      </c>
      <c r="B40" s="483" t="s">
        <v>783</v>
      </c>
      <c r="C40" s="479">
        <v>232</v>
      </c>
      <c r="D40" s="479">
        <v>120</v>
      </c>
      <c r="E40" s="480">
        <v>0</v>
      </c>
      <c r="F40" s="480">
        <v>0</v>
      </c>
      <c r="G40" s="481">
        <v>352</v>
      </c>
      <c r="H40" s="480">
        <v>103</v>
      </c>
      <c r="I40" s="480">
        <v>152</v>
      </c>
      <c r="J40" s="480">
        <v>119</v>
      </c>
      <c r="K40" s="480">
        <v>0</v>
      </c>
      <c r="L40" s="480">
        <v>0</v>
      </c>
      <c r="M40" s="482">
        <v>374</v>
      </c>
    </row>
    <row r="41" spans="1:13" ht="12.75">
      <c r="A41" s="477" t="s">
        <v>382</v>
      </c>
      <c r="B41" s="483" t="s">
        <v>784</v>
      </c>
      <c r="C41" s="479">
        <v>759</v>
      </c>
      <c r="D41" s="479">
        <v>486</v>
      </c>
      <c r="E41" s="480">
        <v>0</v>
      </c>
      <c r="F41" s="480">
        <v>0</v>
      </c>
      <c r="G41" s="481">
        <v>1245</v>
      </c>
      <c r="H41" s="480">
        <v>292</v>
      </c>
      <c r="I41" s="480">
        <v>564</v>
      </c>
      <c r="J41" s="480">
        <v>447</v>
      </c>
      <c r="K41" s="480">
        <v>0</v>
      </c>
      <c r="L41" s="480">
        <v>0</v>
      </c>
      <c r="M41" s="482">
        <v>1303</v>
      </c>
    </row>
    <row r="42" spans="1:13" ht="12.75">
      <c r="A42" s="477" t="s">
        <v>383</v>
      </c>
      <c r="B42" s="483" t="s">
        <v>785</v>
      </c>
      <c r="C42" s="479">
        <v>296</v>
      </c>
      <c r="D42" s="479">
        <v>135</v>
      </c>
      <c r="E42" s="480">
        <v>0</v>
      </c>
      <c r="F42" s="480">
        <v>0</v>
      </c>
      <c r="G42" s="481">
        <v>431</v>
      </c>
      <c r="H42" s="480">
        <v>228</v>
      </c>
      <c r="I42" s="480">
        <v>137</v>
      </c>
      <c r="J42" s="480">
        <v>33</v>
      </c>
      <c r="K42" s="480">
        <v>0</v>
      </c>
      <c r="L42" s="480">
        <v>0</v>
      </c>
      <c r="M42" s="482">
        <v>398</v>
      </c>
    </row>
    <row r="43" spans="1:13" ht="12.75">
      <c r="A43" s="477" t="s">
        <v>384</v>
      </c>
      <c r="B43" s="483" t="s">
        <v>786</v>
      </c>
      <c r="C43" s="479">
        <v>262</v>
      </c>
      <c r="D43" s="479">
        <v>123</v>
      </c>
      <c r="E43" s="480">
        <v>19</v>
      </c>
      <c r="F43" s="480">
        <v>0</v>
      </c>
      <c r="G43" s="481">
        <v>404</v>
      </c>
      <c r="H43" s="480">
        <v>148</v>
      </c>
      <c r="I43" s="480">
        <v>142</v>
      </c>
      <c r="J43" s="480">
        <v>18</v>
      </c>
      <c r="K43" s="480">
        <v>17</v>
      </c>
      <c r="L43" s="480">
        <v>0</v>
      </c>
      <c r="M43" s="482">
        <v>325</v>
      </c>
    </row>
    <row r="44" spans="1:13" ht="12.75">
      <c r="A44" s="477" t="s">
        <v>385</v>
      </c>
      <c r="B44" s="483" t="s">
        <v>787</v>
      </c>
      <c r="C44" s="479">
        <v>155</v>
      </c>
      <c r="D44" s="479">
        <v>94</v>
      </c>
      <c r="E44" s="480">
        <v>338</v>
      </c>
      <c r="F44" s="480">
        <v>161</v>
      </c>
      <c r="G44" s="481">
        <v>748</v>
      </c>
      <c r="H44" s="480">
        <v>123</v>
      </c>
      <c r="I44" s="480">
        <v>85</v>
      </c>
      <c r="J44" s="480">
        <v>2</v>
      </c>
      <c r="K44" s="480">
        <v>234</v>
      </c>
      <c r="L44" s="480">
        <v>153</v>
      </c>
      <c r="M44" s="482">
        <v>597</v>
      </c>
    </row>
    <row r="45" spans="1:13" ht="12.75">
      <c r="A45" s="477" t="s">
        <v>386</v>
      </c>
      <c r="B45" s="483" t="s">
        <v>788</v>
      </c>
      <c r="C45" s="479">
        <v>488</v>
      </c>
      <c r="D45" s="479">
        <v>490</v>
      </c>
      <c r="E45" s="480">
        <v>0</v>
      </c>
      <c r="F45" s="480">
        <v>0</v>
      </c>
      <c r="G45" s="481">
        <v>978</v>
      </c>
      <c r="H45" s="480">
        <v>473</v>
      </c>
      <c r="I45" s="480">
        <v>466</v>
      </c>
      <c r="J45" s="480">
        <v>50</v>
      </c>
      <c r="K45" s="480">
        <v>0</v>
      </c>
      <c r="L45" s="480">
        <v>0</v>
      </c>
      <c r="M45" s="482">
        <v>989</v>
      </c>
    </row>
    <row r="46" spans="1:13" ht="12.75">
      <c r="A46" s="477" t="s">
        <v>387</v>
      </c>
      <c r="B46" s="483" t="s">
        <v>789</v>
      </c>
      <c r="C46" s="479">
        <v>285</v>
      </c>
      <c r="D46" s="479">
        <v>301</v>
      </c>
      <c r="E46" s="480">
        <v>834</v>
      </c>
      <c r="F46" s="480">
        <v>99</v>
      </c>
      <c r="G46" s="481">
        <v>1519</v>
      </c>
      <c r="H46" s="480">
        <v>216</v>
      </c>
      <c r="I46" s="480">
        <v>317</v>
      </c>
      <c r="J46" s="480">
        <v>51</v>
      </c>
      <c r="K46" s="480">
        <v>819</v>
      </c>
      <c r="L46" s="480">
        <v>59</v>
      </c>
      <c r="M46" s="482">
        <v>1462</v>
      </c>
    </row>
    <row r="47" spans="1:13" ht="12.75">
      <c r="A47" s="477" t="s">
        <v>388</v>
      </c>
      <c r="B47" s="483" t="s">
        <v>790</v>
      </c>
      <c r="C47" s="479">
        <v>1617</v>
      </c>
      <c r="D47" s="479">
        <v>289</v>
      </c>
      <c r="E47" s="480">
        <v>0</v>
      </c>
      <c r="F47" s="480">
        <v>0</v>
      </c>
      <c r="G47" s="481">
        <v>1906</v>
      </c>
      <c r="H47" s="480">
        <v>1437</v>
      </c>
      <c r="I47" s="480">
        <v>280</v>
      </c>
      <c r="J47" s="480">
        <v>97</v>
      </c>
      <c r="K47" s="480">
        <v>0</v>
      </c>
      <c r="L47" s="480">
        <v>0</v>
      </c>
      <c r="M47" s="482">
        <v>1814</v>
      </c>
    </row>
    <row r="48" spans="1:13" ht="12.75">
      <c r="A48" s="477" t="s">
        <v>389</v>
      </c>
      <c r="B48" s="483" t="s">
        <v>791</v>
      </c>
      <c r="C48" s="479">
        <v>125</v>
      </c>
      <c r="D48" s="479">
        <v>611</v>
      </c>
      <c r="E48" s="480">
        <v>359</v>
      </c>
      <c r="F48" s="480">
        <v>28</v>
      </c>
      <c r="G48" s="481">
        <v>1123</v>
      </c>
      <c r="H48" s="480">
        <v>90</v>
      </c>
      <c r="I48" s="480">
        <v>458</v>
      </c>
      <c r="J48" s="480">
        <v>24</v>
      </c>
      <c r="K48" s="480">
        <v>384</v>
      </c>
      <c r="L48" s="480">
        <v>72</v>
      </c>
      <c r="M48" s="482">
        <v>1028</v>
      </c>
    </row>
    <row r="49" spans="1:13" ht="12.75">
      <c r="A49" s="477" t="s">
        <v>390</v>
      </c>
      <c r="B49" s="483" t="s">
        <v>792</v>
      </c>
      <c r="C49" s="479">
        <v>304</v>
      </c>
      <c r="D49" s="479">
        <v>1665</v>
      </c>
      <c r="E49" s="480">
        <v>858</v>
      </c>
      <c r="F49" s="480">
        <v>142</v>
      </c>
      <c r="G49" s="481">
        <v>2969</v>
      </c>
      <c r="H49" s="480">
        <v>303</v>
      </c>
      <c r="I49" s="480">
        <v>1819</v>
      </c>
      <c r="J49" s="480">
        <v>52</v>
      </c>
      <c r="K49" s="480">
        <v>774</v>
      </c>
      <c r="L49" s="480">
        <v>62</v>
      </c>
      <c r="M49" s="482">
        <v>3010</v>
      </c>
    </row>
    <row r="50" spans="1:13" ht="12.75">
      <c r="A50" s="477" t="s">
        <v>391</v>
      </c>
      <c r="B50" s="483" t="s">
        <v>793</v>
      </c>
      <c r="C50" s="479">
        <v>108</v>
      </c>
      <c r="D50" s="479">
        <v>111</v>
      </c>
      <c r="E50" s="480">
        <v>236</v>
      </c>
      <c r="F50" s="480">
        <v>0</v>
      </c>
      <c r="G50" s="481">
        <v>455</v>
      </c>
      <c r="H50" s="480">
        <v>155</v>
      </c>
      <c r="I50" s="480">
        <v>94</v>
      </c>
      <c r="J50" s="480">
        <v>27</v>
      </c>
      <c r="K50" s="480">
        <v>355</v>
      </c>
      <c r="L50" s="480">
        <v>11</v>
      </c>
      <c r="M50" s="482">
        <v>642</v>
      </c>
    </row>
    <row r="51" spans="1:13" ht="12.75">
      <c r="A51" s="477" t="s">
        <v>392</v>
      </c>
      <c r="B51" s="483" t="s">
        <v>794</v>
      </c>
      <c r="C51" s="479">
        <v>132</v>
      </c>
      <c r="D51" s="479">
        <v>264</v>
      </c>
      <c r="E51" s="480">
        <v>264</v>
      </c>
      <c r="F51" s="480">
        <v>140</v>
      </c>
      <c r="G51" s="481">
        <v>800</v>
      </c>
      <c r="H51" s="480">
        <v>69</v>
      </c>
      <c r="I51" s="480">
        <v>235</v>
      </c>
      <c r="J51" s="480">
        <v>81</v>
      </c>
      <c r="K51" s="480">
        <v>215</v>
      </c>
      <c r="L51" s="480">
        <v>126</v>
      </c>
      <c r="M51" s="482">
        <v>726</v>
      </c>
    </row>
    <row r="52" spans="1:13" ht="12.75">
      <c r="A52" s="477" t="s">
        <v>393</v>
      </c>
      <c r="B52" s="483" t="s">
        <v>795</v>
      </c>
      <c r="C52" s="479">
        <v>727</v>
      </c>
      <c r="D52" s="479">
        <v>250</v>
      </c>
      <c r="E52" s="480">
        <v>0</v>
      </c>
      <c r="F52" s="480">
        <v>0</v>
      </c>
      <c r="G52" s="481">
        <v>977</v>
      </c>
      <c r="H52" s="480">
        <v>391</v>
      </c>
      <c r="I52" s="480">
        <v>215</v>
      </c>
      <c r="J52" s="480">
        <v>325</v>
      </c>
      <c r="K52" s="480">
        <v>0</v>
      </c>
      <c r="L52" s="480">
        <v>0</v>
      </c>
      <c r="M52" s="482">
        <v>931</v>
      </c>
    </row>
    <row r="53" spans="1:13" ht="12.75">
      <c r="A53" s="477" t="s">
        <v>394</v>
      </c>
      <c r="B53" s="483" t="s">
        <v>796</v>
      </c>
      <c r="C53" s="479">
        <v>20</v>
      </c>
      <c r="D53" s="479">
        <v>20</v>
      </c>
      <c r="E53" s="480">
        <v>76</v>
      </c>
      <c r="F53" s="480">
        <v>39</v>
      </c>
      <c r="G53" s="481">
        <v>155</v>
      </c>
      <c r="H53" s="480">
        <v>29</v>
      </c>
      <c r="I53" s="480">
        <v>12</v>
      </c>
      <c r="J53" s="480">
        <v>5</v>
      </c>
      <c r="K53" s="480">
        <v>56</v>
      </c>
      <c r="L53" s="480">
        <v>19</v>
      </c>
      <c r="M53" s="482">
        <v>121</v>
      </c>
    </row>
    <row r="54" spans="1:13" ht="12.75">
      <c r="A54" s="477" t="s">
        <v>395</v>
      </c>
      <c r="B54" s="483" t="s">
        <v>797</v>
      </c>
      <c r="C54" s="479">
        <v>642</v>
      </c>
      <c r="D54" s="479">
        <v>324</v>
      </c>
      <c r="E54" s="480">
        <v>249</v>
      </c>
      <c r="F54" s="480">
        <v>89</v>
      </c>
      <c r="G54" s="481">
        <v>1304</v>
      </c>
      <c r="H54" s="480">
        <v>482</v>
      </c>
      <c r="I54" s="480">
        <v>264</v>
      </c>
      <c r="J54" s="480">
        <v>50</v>
      </c>
      <c r="K54" s="480">
        <v>292</v>
      </c>
      <c r="L54" s="480">
        <v>90</v>
      </c>
      <c r="M54" s="482">
        <v>1178</v>
      </c>
    </row>
    <row r="55" spans="1:13" ht="12.75">
      <c r="A55" s="477" t="s">
        <v>396</v>
      </c>
      <c r="B55" s="483" t="s">
        <v>798</v>
      </c>
      <c r="C55" s="479">
        <v>301</v>
      </c>
      <c r="D55" s="479">
        <v>122</v>
      </c>
      <c r="E55" s="480">
        <v>314</v>
      </c>
      <c r="F55" s="480">
        <v>79</v>
      </c>
      <c r="G55" s="481">
        <v>816</v>
      </c>
      <c r="H55" s="480">
        <v>225</v>
      </c>
      <c r="I55" s="480">
        <v>115</v>
      </c>
      <c r="J55" s="480">
        <v>25</v>
      </c>
      <c r="K55" s="480">
        <v>321</v>
      </c>
      <c r="L55" s="480">
        <v>94</v>
      </c>
      <c r="M55" s="482">
        <v>780</v>
      </c>
    </row>
    <row r="56" spans="1:13" ht="12.75">
      <c r="A56" s="477" t="s">
        <v>397</v>
      </c>
      <c r="B56" s="483" t="s">
        <v>799</v>
      </c>
      <c r="C56" s="479">
        <v>458</v>
      </c>
      <c r="D56" s="479">
        <v>280</v>
      </c>
      <c r="E56" s="480">
        <v>0</v>
      </c>
      <c r="F56" s="480">
        <v>0</v>
      </c>
      <c r="G56" s="481">
        <v>738</v>
      </c>
      <c r="H56" s="480">
        <v>441</v>
      </c>
      <c r="I56" s="480">
        <v>262</v>
      </c>
      <c r="J56" s="480">
        <v>43</v>
      </c>
      <c r="K56" s="480">
        <v>0</v>
      </c>
      <c r="L56" s="480">
        <v>0</v>
      </c>
      <c r="M56" s="482">
        <v>746</v>
      </c>
    </row>
    <row r="57" spans="1:13" ht="12.75">
      <c r="A57" s="477" t="s">
        <v>398</v>
      </c>
      <c r="B57" s="483" t="s">
        <v>800</v>
      </c>
      <c r="C57" s="479">
        <v>106</v>
      </c>
      <c r="D57" s="479">
        <v>302</v>
      </c>
      <c r="E57" s="480">
        <v>409</v>
      </c>
      <c r="F57" s="480">
        <v>84</v>
      </c>
      <c r="G57" s="481">
        <v>901</v>
      </c>
      <c r="H57" s="480">
        <v>107</v>
      </c>
      <c r="I57" s="480">
        <v>300</v>
      </c>
      <c r="J57" s="480">
        <v>15</v>
      </c>
      <c r="K57" s="480">
        <v>348</v>
      </c>
      <c r="L57" s="480">
        <v>65</v>
      </c>
      <c r="M57" s="482">
        <v>835</v>
      </c>
    </row>
    <row r="58" spans="1:13" ht="12.75">
      <c r="A58" s="477" t="s">
        <v>399</v>
      </c>
      <c r="B58" s="483" t="s">
        <v>801</v>
      </c>
      <c r="C58" s="479">
        <v>327</v>
      </c>
      <c r="D58" s="479">
        <v>208</v>
      </c>
      <c r="E58" s="480">
        <v>2</v>
      </c>
      <c r="F58" s="480">
        <v>0</v>
      </c>
      <c r="G58" s="481">
        <v>537</v>
      </c>
      <c r="H58" s="480">
        <v>136</v>
      </c>
      <c r="I58" s="480">
        <v>224</v>
      </c>
      <c r="J58" s="480">
        <v>123</v>
      </c>
      <c r="K58" s="480">
        <v>2</v>
      </c>
      <c r="L58" s="480">
        <v>0</v>
      </c>
      <c r="M58" s="482">
        <v>485</v>
      </c>
    </row>
    <row r="59" spans="1:13" ht="12.75">
      <c r="A59" s="477" t="s">
        <v>400</v>
      </c>
      <c r="B59" s="483" t="s">
        <v>802</v>
      </c>
      <c r="C59" s="479">
        <v>1241</v>
      </c>
      <c r="D59" s="479">
        <v>906</v>
      </c>
      <c r="E59" s="480">
        <v>0</v>
      </c>
      <c r="F59" s="480">
        <v>0</v>
      </c>
      <c r="G59" s="481">
        <v>2147</v>
      </c>
      <c r="H59" s="480">
        <v>762</v>
      </c>
      <c r="I59" s="480">
        <v>827</v>
      </c>
      <c r="J59" s="480">
        <v>490</v>
      </c>
      <c r="K59" s="480">
        <v>0</v>
      </c>
      <c r="L59" s="480">
        <v>0</v>
      </c>
      <c r="M59" s="482">
        <v>2079</v>
      </c>
    </row>
    <row r="60" spans="1:13" ht="12.75">
      <c r="A60" s="477" t="s">
        <v>401</v>
      </c>
      <c r="B60" s="483" t="s">
        <v>803</v>
      </c>
      <c r="C60" s="479">
        <v>862</v>
      </c>
      <c r="D60" s="479">
        <v>979</v>
      </c>
      <c r="E60" s="480">
        <v>535</v>
      </c>
      <c r="F60" s="480">
        <v>1</v>
      </c>
      <c r="G60" s="481">
        <v>2377</v>
      </c>
      <c r="H60" s="480">
        <v>651</v>
      </c>
      <c r="I60" s="480">
        <v>863</v>
      </c>
      <c r="J60" s="480">
        <v>256</v>
      </c>
      <c r="K60" s="480">
        <v>513</v>
      </c>
      <c r="L60" s="480">
        <v>35</v>
      </c>
      <c r="M60" s="482">
        <v>2318</v>
      </c>
    </row>
    <row r="61" spans="1:13" ht="12.75">
      <c r="A61" s="477" t="s">
        <v>402</v>
      </c>
      <c r="B61" s="483" t="s">
        <v>804</v>
      </c>
      <c r="C61" s="479">
        <v>98</v>
      </c>
      <c r="D61" s="479">
        <v>164</v>
      </c>
      <c r="E61" s="480">
        <v>1042</v>
      </c>
      <c r="F61" s="480">
        <v>34</v>
      </c>
      <c r="G61" s="481">
        <v>1338</v>
      </c>
      <c r="H61" s="480">
        <v>88</v>
      </c>
      <c r="I61" s="480">
        <v>150</v>
      </c>
      <c r="J61" s="480">
        <v>9</v>
      </c>
      <c r="K61" s="480">
        <v>1023</v>
      </c>
      <c r="L61" s="480">
        <v>22</v>
      </c>
      <c r="M61" s="482">
        <v>1292</v>
      </c>
    </row>
    <row r="62" spans="1:13" ht="12.75">
      <c r="A62" s="477" t="s">
        <v>403</v>
      </c>
      <c r="B62" s="483" t="s">
        <v>805</v>
      </c>
      <c r="C62" s="479">
        <v>350</v>
      </c>
      <c r="D62" s="479">
        <v>184</v>
      </c>
      <c r="E62" s="480">
        <v>0</v>
      </c>
      <c r="F62" s="480">
        <v>0</v>
      </c>
      <c r="G62" s="481">
        <v>534</v>
      </c>
      <c r="H62" s="480">
        <v>264</v>
      </c>
      <c r="I62" s="480">
        <v>189</v>
      </c>
      <c r="J62" s="480">
        <v>71</v>
      </c>
      <c r="K62" s="480">
        <v>0</v>
      </c>
      <c r="L62" s="480">
        <v>0</v>
      </c>
      <c r="M62" s="482">
        <v>524</v>
      </c>
    </row>
    <row r="63" spans="1:13" ht="12.75">
      <c r="A63" s="477" t="s">
        <v>404</v>
      </c>
      <c r="B63" s="483" t="s">
        <v>806</v>
      </c>
      <c r="C63" s="479">
        <v>241</v>
      </c>
      <c r="D63" s="479">
        <v>71</v>
      </c>
      <c r="E63" s="480">
        <v>0</v>
      </c>
      <c r="F63" s="480">
        <v>0</v>
      </c>
      <c r="G63" s="481">
        <v>312</v>
      </c>
      <c r="H63" s="480">
        <v>103</v>
      </c>
      <c r="I63" s="480">
        <v>50</v>
      </c>
      <c r="J63" s="480">
        <v>178</v>
      </c>
      <c r="K63" s="480">
        <v>0</v>
      </c>
      <c r="L63" s="480">
        <v>0</v>
      </c>
      <c r="M63" s="482">
        <v>331</v>
      </c>
    </row>
    <row r="64" spans="1:13" ht="12.75">
      <c r="A64" s="477" t="s">
        <v>405</v>
      </c>
      <c r="B64" s="483" t="s">
        <v>807</v>
      </c>
      <c r="C64" s="479">
        <v>490</v>
      </c>
      <c r="D64" s="479">
        <v>96</v>
      </c>
      <c r="E64" s="480">
        <v>0</v>
      </c>
      <c r="F64" s="480">
        <v>0</v>
      </c>
      <c r="G64" s="481">
        <v>586</v>
      </c>
      <c r="H64" s="480">
        <v>563</v>
      </c>
      <c r="I64" s="480">
        <v>112</v>
      </c>
      <c r="J64" s="480">
        <v>44</v>
      </c>
      <c r="K64" s="480">
        <v>0</v>
      </c>
      <c r="L64" s="480">
        <v>0</v>
      </c>
      <c r="M64" s="482">
        <v>719</v>
      </c>
    </row>
    <row r="65" spans="1:13" ht="12.75">
      <c r="A65" s="477" t="s">
        <v>406</v>
      </c>
      <c r="B65" s="483" t="s">
        <v>808</v>
      </c>
      <c r="C65" s="479">
        <v>129</v>
      </c>
      <c r="D65" s="479">
        <v>66</v>
      </c>
      <c r="E65" s="480">
        <v>0</v>
      </c>
      <c r="F65" s="480">
        <v>0</v>
      </c>
      <c r="G65" s="481">
        <v>195</v>
      </c>
      <c r="H65" s="480">
        <v>68</v>
      </c>
      <c r="I65" s="480">
        <v>54</v>
      </c>
      <c r="J65" s="480">
        <v>7</v>
      </c>
      <c r="K65" s="480">
        <v>0</v>
      </c>
      <c r="L65" s="480">
        <v>0</v>
      </c>
      <c r="M65" s="482">
        <v>129</v>
      </c>
    </row>
    <row r="66" spans="1:13" ht="12.75">
      <c r="A66" s="477" t="s">
        <v>407</v>
      </c>
      <c r="B66" s="483" t="s">
        <v>809</v>
      </c>
      <c r="C66" s="479">
        <v>14</v>
      </c>
      <c r="D66" s="479">
        <v>17</v>
      </c>
      <c r="E66" s="480">
        <v>28</v>
      </c>
      <c r="F66" s="480">
        <v>0</v>
      </c>
      <c r="G66" s="481">
        <v>59</v>
      </c>
      <c r="H66" s="480">
        <v>8</v>
      </c>
      <c r="I66" s="480">
        <v>34</v>
      </c>
      <c r="J66" s="480">
        <v>2</v>
      </c>
      <c r="K66" s="480">
        <v>25</v>
      </c>
      <c r="L66" s="480">
        <v>0</v>
      </c>
      <c r="M66" s="482">
        <v>69</v>
      </c>
    </row>
    <row r="67" spans="1:13" ht="12.75">
      <c r="A67" s="477" t="s">
        <v>408</v>
      </c>
      <c r="B67" s="483" t="s">
        <v>810</v>
      </c>
      <c r="C67" s="479">
        <v>511</v>
      </c>
      <c r="D67" s="479">
        <v>172</v>
      </c>
      <c r="E67" s="480">
        <v>526</v>
      </c>
      <c r="F67" s="480">
        <v>0</v>
      </c>
      <c r="G67" s="481">
        <v>1209</v>
      </c>
      <c r="H67" s="480">
        <v>139</v>
      </c>
      <c r="I67" s="480">
        <v>159</v>
      </c>
      <c r="J67" s="480">
        <v>108</v>
      </c>
      <c r="K67" s="480">
        <v>383</v>
      </c>
      <c r="L67" s="480">
        <v>67</v>
      </c>
      <c r="M67" s="482">
        <v>856</v>
      </c>
    </row>
    <row r="68" spans="1:13" ht="12.75">
      <c r="A68" s="477" t="s">
        <v>409</v>
      </c>
      <c r="B68" s="483" t="s">
        <v>811</v>
      </c>
      <c r="C68" s="479">
        <v>485</v>
      </c>
      <c r="D68" s="479">
        <v>48</v>
      </c>
      <c r="E68" s="480">
        <v>0</v>
      </c>
      <c r="F68" s="480">
        <v>0</v>
      </c>
      <c r="G68" s="481">
        <v>533</v>
      </c>
      <c r="H68" s="480">
        <v>471</v>
      </c>
      <c r="I68" s="480">
        <v>79</v>
      </c>
      <c r="J68" s="480">
        <v>39</v>
      </c>
      <c r="K68" s="480">
        <v>0</v>
      </c>
      <c r="L68" s="480">
        <v>0</v>
      </c>
      <c r="M68" s="482">
        <v>589</v>
      </c>
    </row>
    <row r="69" spans="1:13" ht="12.75">
      <c r="A69" s="477" t="s">
        <v>410</v>
      </c>
      <c r="B69" s="483" t="s">
        <v>812</v>
      </c>
      <c r="C69" s="479">
        <v>112</v>
      </c>
      <c r="D69" s="479">
        <v>47</v>
      </c>
      <c r="E69" s="480">
        <v>462</v>
      </c>
      <c r="F69" s="480">
        <v>82</v>
      </c>
      <c r="G69" s="481">
        <v>703</v>
      </c>
      <c r="H69" s="480">
        <v>89</v>
      </c>
      <c r="I69" s="480">
        <v>35</v>
      </c>
      <c r="J69" s="480">
        <v>20</v>
      </c>
      <c r="K69" s="480">
        <v>308</v>
      </c>
      <c r="L69" s="480">
        <v>37</v>
      </c>
      <c r="M69" s="482">
        <v>489</v>
      </c>
    </row>
    <row r="70" spans="1:13" ht="12.75">
      <c r="A70" s="477" t="s">
        <v>411</v>
      </c>
      <c r="B70" s="483" t="s">
        <v>813</v>
      </c>
      <c r="C70" s="479">
        <v>1134</v>
      </c>
      <c r="D70" s="479">
        <v>768</v>
      </c>
      <c r="E70" s="480">
        <v>528</v>
      </c>
      <c r="F70" s="480">
        <v>224</v>
      </c>
      <c r="G70" s="481">
        <v>2654</v>
      </c>
      <c r="H70" s="480">
        <v>871</v>
      </c>
      <c r="I70" s="480">
        <v>775</v>
      </c>
      <c r="J70" s="480">
        <v>340</v>
      </c>
      <c r="K70" s="480">
        <v>494</v>
      </c>
      <c r="L70" s="480">
        <v>261</v>
      </c>
      <c r="M70" s="482">
        <v>2741</v>
      </c>
    </row>
    <row r="71" spans="1:13" ht="12.75">
      <c r="A71" s="477" t="s">
        <v>412</v>
      </c>
      <c r="B71" s="483" t="s">
        <v>814</v>
      </c>
      <c r="C71" s="479">
        <v>413</v>
      </c>
      <c r="D71" s="479">
        <v>118</v>
      </c>
      <c r="E71" s="480">
        <v>0</v>
      </c>
      <c r="F71" s="480">
        <v>0</v>
      </c>
      <c r="G71" s="481">
        <v>531</v>
      </c>
      <c r="H71" s="480">
        <v>391</v>
      </c>
      <c r="I71" s="480">
        <v>119</v>
      </c>
      <c r="J71" s="480">
        <v>66</v>
      </c>
      <c r="K71" s="480">
        <v>0</v>
      </c>
      <c r="L71" s="480">
        <v>0</v>
      </c>
      <c r="M71" s="482">
        <v>576</v>
      </c>
    </row>
    <row r="72" spans="1:13" ht="12.75">
      <c r="A72" s="477" t="s">
        <v>413</v>
      </c>
      <c r="B72" s="483" t="s">
        <v>815</v>
      </c>
      <c r="C72" s="479">
        <v>2296</v>
      </c>
      <c r="D72" s="479">
        <v>800</v>
      </c>
      <c r="E72" s="480">
        <v>1715</v>
      </c>
      <c r="F72" s="480">
        <v>0</v>
      </c>
      <c r="G72" s="481">
        <v>4811</v>
      </c>
      <c r="H72" s="480">
        <v>1878</v>
      </c>
      <c r="I72" s="480">
        <v>961</v>
      </c>
      <c r="J72" s="480">
        <v>601</v>
      </c>
      <c r="K72" s="480">
        <v>1884</v>
      </c>
      <c r="L72" s="480">
        <v>1</v>
      </c>
      <c r="M72" s="482">
        <v>5325</v>
      </c>
    </row>
    <row r="73" spans="1:13" ht="12.75">
      <c r="A73" s="477" t="s">
        <v>414</v>
      </c>
      <c r="B73" s="483" t="s">
        <v>816</v>
      </c>
      <c r="C73" s="479">
        <v>2208</v>
      </c>
      <c r="D73" s="479">
        <v>1842</v>
      </c>
      <c r="E73" s="480">
        <v>0</v>
      </c>
      <c r="F73" s="480">
        <v>14</v>
      </c>
      <c r="G73" s="481">
        <v>4064</v>
      </c>
      <c r="H73" s="480">
        <v>1567</v>
      </c>
      <c r="I73" s="480">
        <v>1833</v>
      </c>
      <c r="J73" s="480">
        <v>690</v>
      </c>
      <c r="K73" s="480">
        <v>0</v>
      </c>
      <c r="L73" s="480">
        <v>7</v>
      </c>
      <c r="M73" s="482">
        <v>4097</v>
      </c>
    </row>
    <row r="74" spans="1:13" ht="12.75">
      <c r="A74" s="477" t="s">
        <v>415</v>
      </c>
      <c r="B74" s="483" t="s">
        <v>817</v>
      </c>
      <c r="C74" s="479">
        <v>200</v>
      </c>
      <c r="D74" s="479">
        <v>118</v>
      </c>
      <c r="E74" s="480">
        <v>0</v>
      </c>
      <c r="F74" s="480">
        <v>0</v>
      </c>
      <c r="G74" s="481">
        <v>318</v>
      </c>
      <c r="H74" s="480">
        <v>50</v>
      </c>
      <c r="I74" s="480">
        <v>66</v>
      </c>
      <c r="J74" s="480">
        <v>58</v>
      </c>
      <c r="K74" s="480">
        <v>0</v>
      </c>
      <c r="L74" s="480">
        <v>0</v>
      </c>
      <c r="M74" s="482">
        <v>174</v>
      </c>
    </row>
    <row r="75" spans="1:13" ht="12.75">
      <c r="A75" s="477" t="s">
        <v>416</v>
      </c>
      <c r="B75" s="483" t="s">
        <v>818</v>
      </c>
      <c r="C75" s="479">
        <v>101</v>
      </c>
      <c r="D75" s="479">
        <v>110</v>
      </c>
      <c r="E75" s="480">
        <v>315</v>
      </c>
      <c r="F75" s="480">
        <v>50</v>
      </c>
      <c r="G75" s="481">
        <v>576</v>
      </c>
      <c r="H75" s="480">
        <v>72</v>
      </c>
      <c r="I75" s="480">
        <v>115</v>
      </c>
      <c r="J75" s="480">
        <v>33</v>
      </c>
      <c r="K75" s="480">
        <v>239</v>
      </c>
      <c r="L75" s="480">
        <v>64</v>
      </c>
      <c r="M75" s="482">
        <v>523</v>
      </c>
    </row>
    <row r="76" spans="1:13" ht="12.75">
      <c r="A76" s="477" t="s">
        <v>417</v>
      </c>
      <c r="B76" s="483" t="s">
        <v>819</v>
      </c>
      <c r="C76" s="479">
        <v>480</v>
      </c>
      <c r="D76" s="479">
        <v>726</v>
      </c>
      <c r="E76" s="480">
        <v>197</v>
      </c>
      <c r="F76" s="480">
        <v>1</v>
      </c>
      <c r="G76" s="481">
        <v>1404</v>
      </c>
      <c r="H76" s="480">
        <v>350</v>
      </c>
      <c r="I76" s="480">
        <v>751</v>
      </c>
      <c r="J76" s="480">
        <v>152</v>
      </c>
      <c r="K76" s="480">
        <v>302</v>
      </c>
      <c r="L76" s="480">
        <v>0</v>
      </c>
      <c r="M76" s="482">
        <v>1555</v>
      </c>
    </row>
    <row r="77" spans="1:13" ht="12.75">
      <c r="A77" s="477" t="s">
        <v>418</v>
      </c>
      <c r="B77" s="483" t="s">
        <v>820</v>
      </c>
      <c r="C77" s="479">
        <v>207</v>
      </c>
      <c r="D77" s="479">
        <v>150</v>
      </c>
      <c r="E77" s="480">
        <v>353</v>
      </c>
      <c r="F77" s="480">
        <v>188</v>
      </c>
      <c r="G77" s="481">
        <v>898</v>
      </c>
      <c r="H77" s="480">
        <v>125</v>
      </c>
      <c r="I77" s="480">
        <v>168</v>
      </c>
      <c r="J77" s="480">
        <v>29</v>
      </c>
      <c r="K77" s="480">
        <v>425</v>
      </c>
      <c r="L77" s="480">
        <v>196</v>
      </c>
      <c r="M77" s="482">
        <v>943</v>
      </c>
    </row>
    <row r="78" spans="1:13" ht="12.75">
      <c r="A78" s="477" t="s">
        <v>419</v>
      </c>
      <c r="B78" s="483" t="s">
        <v>821</v>
      </c>
      <c r="C78" s="479">
        <v>162</v>
      </c>
      <c r="D78" s="479">
        <v>212</v>
      </c>
      <c r="E78" s="480">
        <v>540</v>
      </c>
      <c r="F78" s="480">
        <v>117</v>
      </c>
      <c r="G78" s="481">
        <v>1031</v>
      </c>
      <c r="H78" s="480">
        <v>142</v>
      </c>
      <c r="I78" s="480">
        <v>285</v>
      </c>
      <c r="J78" s="480">
        <v>1</v>
      </c>
      <c r="K78" s="480">
        <v>430</v>
      </c>
      <c r="L78" s="480">
        <v>189</v>
      </c>
      <c r="M78" s="482">
        <v>1047</v>
      </c>
    </row>
    <row r="79" spans="1:13" ht="12.75">
      <c r="A79" s="477" t="s">
        <v>420</v>
      </c>
      <c r="B79" s="483" t="s">
        <v>822</v>
      </c>
      <c r="C79" s="479">
        <v>103</v>
      </c>
      <c r="D79" s="479">
        <v>119</v>
      </c>
      <c r="E79" s="480">
        <v>243</v>
      </c>
      <c r="F79" s="480">
        <v>101</v>
      </c>
      <c r="G79" s="481">
        <v>566</v>
      </c>
      <c r="H79" s="480">
        <v>63</v>
      </c>
      <c r="I79" s="480">
        <v>130</v>
      </c>
      <c r="J79" s="480">
        <v>14</v>
      </c>
      <c r="K79" s="480">
        <v>231</v>
      </c>
      <c r="L79" s="480">
        <v>83</v>
      </c>
      <c r="M79" s="482">
        <v>521</v>
      </c>
    </row>
    <row r="80" spans="1:13" ht="12.75">
      <c r="A80" s="477" t="s">
        <v>421</v>
      </c>
      <c r="B80" s="483" t="s">
        <v>823</v>
      </c>
      <c r="C80" s="479">
        <v>300</v>
      </c>
      <c r="D80" s="479">
        <v>94</v>
      </c>
      <c r="E80" s="480">
        <v>0</v>
      </c>
      <c r="F80" s="480">
        <v>0</v>
      </c>
      <c r="G80" s="481">
        <v>394</v>
      </c>
      <c r="H80" s="480">
        <v>245</v>
      </c>
      <c r="I80" s="480">
        <v>117</v>
      </c>
      <c r="J80" s="480">
        <v>29</v>
      </c>
      <c r="K80" s="480">
        <v>0</v>
      </c>
      <c r="L80" s="480">
        <v>0</v>
      </c>
      <c r="M80" s="482">
        <v>391</v>
      </c>
    </row>
    <row r="81" spans="1:13" ht="12.75">
      <c r="A81" s="477" t="s">
        <v>422</v>
      </c>
      <c r="B81" s="483" t="s">
        <v>824</v>
      </c>
      <c r="C81" s="479">
        <v>658</v>
      </c>
      <c r="D81" s="479">
        <v>959</v>
      </c>
      <c r="E81" s="480">
        <v>1864</v>
      </c>
      <c r="F81" s="480">
        <v>89</v>
      </c>
      <c r="G81" s="481">
        <v>3570</v>
      </c>
      <c r="H81" s="480">
        <v>551</v>
      </c>
      <c r="I81" s="480">
        <v>895</v>
      </c>
      <c r="J81" s="480">
        <v>12</v>
      </c>
      <c r="K81" s="480">
        <v>1129</v>
      </c>
      <c r="L81" s="480">
        <v>106</v>
      </c>
      <c r="M81" s="482">
        <v>2693</v>
      </c>
    </row>
    <row r="82" spans="1:13" ht="12.75">
      <c r="A82" s="477" t="s">
        <v>423</v>
      </c>
      <c r="B82" s="483" t="s">
        <v>825</v>
      </c>
      <c r="C82" s="479">
        <v>302</v>
      </c>
      <c r="D82" s="479">
        <v>117</v>
      </c>
      <c r="E82" s="480">
        <v>0</v>
      </c>
      <c r="F82" s="480">
        <v>0</v>
      </c>
      <c r="G82" s="481">
        <v>419</v>
      </c>
      <c r="H82" s="480">
        <v>291</v>
      </c>
      <c r="I82" s="480">
        <v>101</v>
      </c>
      <c r="J82" s="480">
        <v>35</v>
      </c>
      <c r="K82" s="480">
        <v>0</v>
      </c>
      <c r="L82" s="480">
        <v>0</v>
      </c>
      <c r="M82" s="482">
        <v>427</v>
      </c>
    </row>
    <row r="83" spans="1:13" ht="12.75">
      <c r="A83" s="477" t="s">
        <v>424</v>
      </c>
      <c r="B83" s="483" t="s">
        <v>826</v>
      </c>
      <c r="C83" s="479">
        <v>272</v>
      </c>
      <c r="D83" s="479">
        <v>703</v>
      </c>
      <c r="E83" s="480">
        <v>1289</v>
      </c>
      <c r="F83" s="480">
        <v>374</v>
      </c>
      <c r="G83" s="481">
        <v>2638</v>
      </c>
      <c r="H83" s="480">
        <v>164</v>
      </c>
      <c r="I83" s="480">
        <v>610</v>
      </c>
      <c r="J83" s="480">
        <v>50</v>
      </c>
      <c r="K83" s="480">
        <v>1330</v>
      </c>
      <c r="L83" s="480">
        <v>350</v>
      </c>
      <c r="M83" s="482">
        <v>2504</v>
      </c>
    </row>
    <row r="84" spans="1:13" ht="12.75">
      <c r="A84" s="477" t="s">
        <v>425</v>
      </c>
      <c r="B84" s="483" t="s">
        <v>827</v>
      </c>
      <c r="C84" s="479">
        <v>213</v>
      </c>
      <c r="D84" s="479">
        <v>128</v>
      </c>
      <c r="E84" s="480">
        <v>327</v>
      </c>
      <c r="F84" s="480">
        <v>38</v>
      </c>
      <c r="G84" s="481">
        <v>706</v>
      </c>
      <c r="H84" s="480">
        <v>206</v>
      </c>
      <c r="I84" s="480">
        <v>143</v>
      </c>
      <c r="J84" s="480">
        <v>10</v>
      </c>
      <c r="K84" s="480">
        <v>280</v>
      </c>
      <c r="L84" s="480">
        <v>37</v>
      </c>
      <c r="M84" s="482">
        <v>676</v>
      </c>
    </row>
    <row r="85" spans="1:13" ht="12.75">
      <c r="A85" s="477" t="s">
        <v>426</v>
      </c>
      <c r="B85" s="483" t="s">
        <v>828</v>
      </c>
      <c r="C85" s="479">
        <v>359</v>
      </c>
      <c r="D85" s="479">
        <v>701</v>
      </c>
      <c r="E85" s="480">
        <v>2196</v>
      </c>
      <c r="F85" s="480">
        <v>0</v>
      </c>
      <c r="G85" s="481">
        <v>3256</v>
      </c>
      <c r="H85" s="480">
        <v>312</v>
      </c>
      <c r="I85" s="480">
        <v>486</v>
      </c>
      <c r="J85" s="480">
        <v>39</v>
      </c>
      <c r="K85" s="480">
        <v>1985</v>
      </c>
      <c r="L85" s="480">
        <v>149</v>
      </c>
      <c r="M85" s="482">
        <v>2971</v>
      </c>
    </row>
    <row r="86" spans="1:13" ht="12.75">
      <c r="A86" s="477" t="s">
        <v>427</v>
      </c>
      <c r="B86" s="483" t="s">
        <v>829</v>
      </c>
      <c r="C86" s="479">
        <v>452</v>
      </c>
      <c r="D86" s="479">
        <v>640</v>
      </c>
      <c r="E86" s="480">
        <v>1157</v>
      </c>
      <c r="F86" s="480">
        <v>120</v>
      </c>
      <c r="G86" s="481">
        <v>2369</v>
      </c>
      <c r="H86" s="480">
        <v>368</v>
      </c>
      <c r="I86" s="480">
        <v>523</v>
      </c>
      <c r="J86" s="480">
        <v>104</v>
      </c>
      <c r="K86" s="480">
        <v>654</v>
      </c>
      <c r="L86" s="480">
        <v>0</v>
      </c>
      <c r="M86" s="482">
        <v>1649</v>
      </c>
    </row>
    <row r="87" spans="1:13" ht="12.75">
      <c r="A87" s="477" t="s">
        <v>428</v>
      </c>
      <c r="B87" s="483" t="s">
        <v>830</v>
      </c>
      <c r="C87" s="479">
        <v>248</v>
      </c>
      <c r="D87" s="479">
        <v>216</v>
      </c>
      <c r="E87" s="480">
        <v>0</v>
      </c>
      <c r="F87" s="480">
        <v>0</v>
      </c>
      <c r="G87" s="481">
        <v>464</v>
      </c>
      <c r="H87" s="480">
        <v>164</v>
      </c>
      <c r="I87" s="480">
        <v>208</v>
      </c>
      <c r="J87" s="480">
        <v>48</v>
      </c>
      <c r="K87" s="480">
        <v>0</v>
      </c>
      <c r="L87" s="480">
        <v>0</v>
      </c>
      <c r="M87" s="482">
        <v>420</v>
      </c>
    </row>
    <row r="88" spans="1:13" ht="12.75">
      <c r="A88" s="477" t="s">
        <v>429</v>
      </c>
      <c r="B88" s="483" t="s">
        <v>831</v>
      </c>
      <c r="C88" s="479">
        <v>98</v>
      </c>
      <c r="D88" s="479">
        <v>90</v>
      </c>
      <c r="E88" s="480">
        <v>158</v>
      </c>
      <c r="F88" s="480">
        <v>109</v>
      </c>
      <c r="G88" s="481">
        <v>455</v>
      </c>
      <c r="H88" s="480">
        <v>88</v>
      </c>
      <c r="I88" s="480">
        <v>46</v>
      </c>
      <c r="J88" s="480">
        <v>24</v>
      </c>
      <c r="K88" s="480">
        <v>163</v>
      </c>
      <c r="L88" s="480">
        <v>139</v>
      </c>
      <c r="M88" s="482">
        <v>460</v>
      </c>
    </row>
    <row r="89" spans="1:13" ht="12.75">
      <c r="A89" s="477" t="s">
        <v>430</v>
      </c>
      <c r="B89" s="483" t="s">
        <v>832</v>
      </c>
      <c r="C89" s="479">
        <v>99</v>
      </c>
      <c r="D89" s="479">
        <v>94</v>
      </c>
      <c r="E89" s="480">
        <v>0</v>
      </c>
      <c r="F89" s="480">
        <v>0</v>
      </c>
      <c r="G89" s="481">
        <v>193</v>
      </c>
      <c r="H89" s="480">
        <v>88</v>
      </c>
      <c r="I89" s="480">
        <v>97</v>
      </c>
      <c r="J89" s="480">
        <v>40</v>
      </c>
      <c r="K89" s="480">
        <v>0</v>
      </c>
      <c r="L89" s="480">
        <v>0</v>
      </c>
      <c r="M89" s="482">
        <v>225</v>
      </c>
    </row>
    <row r="90" spans="1:13" ht="12.75">
      <c r="A90" s="477" t="s">
        <v>431</v>
      </c>
      <c r="B90" s="483" t="s">
        <v>833</v>
      </c>
      <c r="C90" s="479">
        <v>233</v>
      </c>
      <c r="D90" s="479">
        <v>232</v>
      </c>
      <c r="E90" s="480">
        <v>0</v>
      </c>
      <c r="F90" s="480">
        <v>0</v>
      </c>
      <c r="G90" s="481">
        <v>465</v>
      </c>
      <c r="H90" s="480">
        <v>127</v>
      </c>
      <c r="I90" s="480">
        <v>217</v>
      </c>
      <c r="J90" s="480">
        <v>92</v>
      </c>
      <c r="K90" s="480">
        <v>0</v>
      </c>
      <c r="L90" s="480">
        <v>0</v>
      </c>
      <c r="M90" s="482">
        <v>436</v>
      </c>
    </row>
    <row r="91" spans="1:13" ht="12.75">
      <c r="A91" s="477" t="s">
        <v>432</v>
      </c>
      <c r="B91" s="483" t="s">
        <v>834</v>
      </c>
      <c r="C91" s="479">
        <v>375</v>
      </c>
      <c r="D91" s="479">
        <v>203</v>
      </c>
      <c r="E91" s="480">
        <v>0</v>
      </c>
      <c r="F91" s="480">
        <v>0</v>
      </c>
      <c r="G91" s="481">
        <v>578</v>
      </c>
      <c r="H91" s="480">
        <v>203</v>
      </c>
      <c r="I91" s="480">
        <v>165</v>
      </c>
      <c r="J91" s="480">
        <v>340</v>
      </c>
      <c r="K91" s="480">
        <v>0</v>
      </c>
      <c r="L91" s="480">
        <v>0</v>
      </c>
      <c r="M91" s="482">
        <v>708</v>
      </c>
    </row>
    <row r="92" spans="1:13" ht="12.75">
      <c r="A92" s="477" t="s">
        <v>433</v>
      </c>
      <c r="B92" s="483" t="s">
        <v>835</v>
      </c>
      <c r="C92" s="479">
        <v>381</v>
      </c>
      <c r="D92" s="479">
        <v>304</v>
      </c>
      <c r="E92" s="480">
        <v>0</v>
      </c>
      <c r="F92" s="480">
        <v>0</v>
      </c>
      <c r="G92" s="481">
        <v>685</v>
      </c>
      <c r="H92" s="480">
        <v>365</v>
      </c>
      <c r="I92" s="480">
        <v>251</v>
      </c>
      <c r="J92" s="480">
        <v>70</v>
      </c>
      <c r="K92" s="480">
        <v>0</v>
      </c>
      <c r="L92" s="480">
        <v>0</v>
      </c>
      <c r="M92" s="482">
        <v>686</v>
      </c>
    </row>
    <row r="93" spans="1:13" ht="12.75">
      <c r="A93" s="477" t="s">
        <v>434</v>
      </c>
      <c r="B93" s="483" t="s">
        <v>836</v>
      </c>
      <c r="C93" s="479">
        <v>355</v>
      </c>
      <c r="D93" s="479">
        <v>141</v>
      </c>
      <c r="E93" s="480">
        <v>0</v>
      </c>
      <c r="F93" s="480">
        <v>0</v>
      </c>
      <c r="G93" s="481">
        <v>496</v>
      </c>
      <c r="H93" s="480">
        <v>340</v>
      </c>
      <c r="I93" s="480">
        <v>113</v>
      </c>
      <c r="J93" s="480">
        <v>4</v>
      </c>
      <c r="K93" s="480">
        <v>0</v>
      </c>
      <c r="L93" s="480">
        <v>0</v>
      </c>
      <c r="M93" s="482">
        <v>457</v>
      </c>
    </row>
    <row r="94" spans="1:13" ht="12.75">
      <c r="A94" s="477" t="s">
        <v>435</v>
      </c>
      <c r="B94" s="483" t="s">
        <v>837</v>
      </c>
      <c r="C94" s="479">
        <v>146</v>
      </c>
      <c r="D94" s="479">
        <v>159</v>
      </c>
      <c r="E94" s="480">
        <v>870</v>
      </c>
      <c r="F94" s="480">
        <v>452</v>
      </c>
      <c r="G94" s="481">
        <v>1627</v>
      </c>
      <c r="H94" s="480">
        <v>181</v>
      </c>
      <c r="I94" s="480">
        <v>171</v>
      </c>
      <c r="J94" s="480">
        <v>29</v>
      </c>
      <c r="K94" s="480">
        <v>684</v>
      </c>
      <c r="L94" s="480">
        <v>271</v>
      </c>
      <c r="M94" s="482">
        <v>1336</v>
      </c>
    </row>
    <row r="95" spans="1:13" ht="12.75">
      <c r="A95" s="477" t="s">
        <v>436</v>
      </c>
      <c r="B95" s="483" t="s">
        <v>838</v>
      </c>
      <c r="C95" s="479">
        <v>465</v>
      </c>
      <c r="D95" s="479">
        <v>302</v>
      </c>
      <c r="E95" s="480">
        <v>0</v>
      </c>
      <c r="F95" s="480">
        <v>0</v>
      </c>
      <c r="G95" s="481">
        <v>767</v>
      </c>
      <c r="H95" s="480">
        <v>270</v>
      </c>
      <c r="I95" s="480">
        <v>253</v>
      </c>
      <c r="J95" s="480">
        <v>226</v>
      </c>
      <c r="K95" s="480">
        <v>0</v>
      </c>
      <c r="L95" s="480">
        <v>0</v>
      </c>
      <c r="M95" s="482">
        <v>749</v>
      </c>
    </row>
    <row r="96" spans="1:13" ht="12.75">
      <c r="A96" s="477" t="s">
        <v>437</v>
      </c>
      <c r="B96" s="483" t="s">
        <v>839</v>
      </c>
      <c r="C96" s="479">
        <v>70</v>
      </c>
      <c r="D96" s="479">
        <v>208</v>
      </c>
      <c r="E96" s="480">
        <v>263</v>
      </c>
      <c r="F96" s="480">
        <v>0</v>
      </c>
      <c r="G96" s="481">
        <v>541</v>
      </c>
      <c r="H96" s="480">
        <v>60</v>
      </c>
      <c r="I96" s="480">
        <v>196</v>
      </c>
      <c r="J96" s="480">
        <v>5</v>
      </c>
      <c r="K96" s="480">
        <v>229</v>
      </c>
      <c r="L96" s="480">
        <v>0</v>
      </c>
      <c r="M96" s="482">
        <v>490</v>
      </c>
    </row>
    <row r="97" spans="1:13" ht="12.75">
      <c r="A97" s="477" t="s">
        <v>438</v>
      </c>
      <c r="B97" s="483" t="s">
        <v>840</v>
      </c>
      <c r="C97" s="479">
        <v>334</v>
      </c>
      <c r="D97" s="479">
        <v>175</v>
      </c>
      <c r="E97" s="480">
        <v>0</v>
      </c>
      <c r="F97" s="480">
        <v>0</v>
      </c>
      <c r="G97" s="481">
        <v>509</v>
      </c>
      <c r="H97" s="480">
        <v>154</v>
      </c>
      <c r="I97" s="480">
        <v>159</v>
      </c>
      <c r="J97" s="480">
        <v>127</v>
      </c>
      <c r="K97" s="480">
        <v>0</v>
      </c>
      <c r="L97" s="480">
        <v>0</v>
      </c>
      <c r="M97" s="482">
        <v>440</v>
      </c>
    </row>
    <row r="98" spans="1:13" ht="12.75">
      <c r="A98" s="477" t="s">
        <v>439</v>
      </c>
      <c r="B98" s="483" t="s">
        <v>841</v>
      </c>
      <c r="C98" s="479">
        <v>171</v>
      </c>
      <c r="D98" s="479">
        <v>64</v>
      </c>
      <c r="E98" s="480">
        <v>0</v>
      </c>
      <c r="F98" s="480">
        <v>0</v>
      </c>
      <c r="G98" s="481">
        <v>235</v>
      </c>
      <c r="H98" s="480">
        <v>231</v>
      </c>
      <c r="I98" s="480">
        <v>83</v>
      </c>
      <c r="J98" s="480">
        <v>58</v>
      </c>
      <c r="K98" s="480">
        <v>0</v>
      </c>
      <c r="L98" s="480">
        <v>0</v>
      </c>
      <c r="M98" s="482">
        <v>372</v>
      </c>
    </row>
    <row r="99" spans="1:13" ht="12.75">
      <c r="A99" s="477" t="s">
        <v>440</v>
      </c>
      <c r="B99" s="483" t="s">
        <v>842</v>
      </c>
      <c r="C99" s="479">
        <v>284</v>
      </c>
      <c r="D99" s="479">
        <v>121</v>
      </c>
      <c r="E99" s="480">
        <v>0</v>
      </c>
      <c r="F99" s="480">
        <v>0</v>
      </c>
      <c r="G99" s="481">
        <v>405</v>
      </c>
      <c r="H99" s="480">
        <v>111</v>
      </c>
      <c r="I99" s="480">
        <v>120</v>
      </c>
      <c r="J99" s="480">
        <v>85</v>
      </c>
      <c r="K99" s="480">
        <v>0</v>
      </c>
      <c r="L99" s="480">
        <v>0</v>
      </c>
      <c r="M99" s="482">
        <v>316</v>
      </c>
    </row>
    <row r="100" spans="1:13" ht="12.75">
      <c r="A100" s="477" t="s">
        <v>441</v>
      </c>
      <c r="B100" s="483" t="s">
        <v>843</v>
      </c>
      <c r="C100" s="479">
        <v>322</v>
      </c>
      <c r="D100" s="479">
        <v>333</v>
      </c>
      <c r="E100" s="480">
        <v>778</v>
      </c>
      <c r="F100" s="480">
        <v>85</v>
      </c>
      <c r="G100" s="481">
        <v>1518</v>
      </c>
      <c r="H100" s="480">
        <v>204</v>
      </c>
      <c r="I100" s="480">
        <v>361</v>
      </c>
      <c r="J100" s="480">
        <v>50</v>
      </c>
      <c r="K100" s="480">
        <v>468</v>
      </c>
      <c r="L100" s="480">
        <v>79</v>
      </c>
      <c r="M100" s="482">
        <v>1162</v>
      </c>
    </row>
    <row r="101" spans="1:13" ht="12.75">
      <c r="A101" s="477" t="s">
        <v>442</v>
      </c>
      <c r="B101" s="483" t="s">
        <v>844</v>
      </c>
      <c r="C101" s="479">
        <v>79</v>
      </c>
      <c r="D101" s="479">
        <v>62</v>
      </c>
      <c r="E101" s="480">
        <v>287</v>
      </c>
      <c r="F101" s="480">
        <v>110</v>
      </c>
      <c r="G101" s="481">
        <v>538</v>
      </c>
      <c r="H101" s="480">
        <v>30</v>
      </c>
      <c r="I101" s="480">
        <v>68</v>
      </c>
      <c r="J101" s="480">
        <v>21</v>
      </c>
      <c r="K101" s="480">
        <v>308</v>
      </c>
      <c r="L101" s="480">
        <v>108</v>
      </c>
      <c r="M101" s="482">
        <v>535</v>
      </c>
    </row>
    <row r="102" spans="1:13" ht="12.75">
      <c r="A102" s="477" t="s">
        <v>443</v>
      </c>
      <c r="B102" s="483" t="s">
        <v>845</v>
      </c>
      <c r="C102" s="479">
        <v>96</v>
      </c>
      <c r="D102" s="479">
        <v>30</v>
      </c>
      <c r="E102" s="480">
        <v>0</v>
      </c>
      <c r="F102" s="480">
        <v>0</v>
      </c>
      <c r="G102" s="481">
        <v>126</v>
      </c>
      <c r="H102" s="480">
        <v>125</v>
      </c>
      <c r="I102" s="480">
        <v>51</v>
      </c>
      <c r="J102" s="480">
        <v>8</v>
      </c>
      <c r="K102" s="480">
        <v>0</v>
      </c>
      <c r="L102" s="480">
        <v>0</v>
      </c>
      <c r="M102" s="482">
        <v>184</v>
      </c>
    </row>
    <row r="103" spans="1:13" ht="12.75">
      <c r="A103" s="477" t="s">
        <v>444</v>
      </c>
      <c r="B103" s="483" t="s">
        <v>846</v>
      </c>
      <c r="C103" s="479">
        <v>424</v>
      </c>
      <c r="D103" s="479">
        <v>227</v>
      </c>
      <c r="E103" s="480">
        <v>0</v>
      </c>
      <c r="F103" s="480">
        <v>0</v>
      </c>
      <c r="G103" s="481">
        <v>651</v>
      </c>
      <c r="H103" s="480">
        <v>392</v>
      </c>
      <c r="I103" s="480">
        <v>213</v>
      </c>
      <c r="J103" s="480">
        <v>3</v>
      </c>
      <c r="K103" s="480">
        <v>0</v>
      </c>
      <c r="L103" s="480">
        <v>0</v>
      </c>
      <c r="M103" s="482">
        <v>608</v>
      </c>
    </row>
    <row r="104" spans="1:13" ht="12.75">
      <c r="A104" s="477" t="s">
        <v>445</v>
      </c>
      <c r="B104" s="483" t="s">
        <v>847</v>
      </c>
      <c r="C104" s="479">
        <v>269</v>
      </c>
      <c r="D104" s="479">
        <v>376</v>
      </c>
      <c r="E104" s="480">
        <v>312</v>
      </c>
      <c r="F104" s="480">
        <v>33</v>
      </c>
      <c r="G104" s="481">
        <v>990</v>
      </c>
      <c r="H104" s="480">
        <v>139</v>
      </c>
      <c r="I104" s="480">
        <v>283</v>
      </c>
      <c r="J104" s="480">
        <v>33</v>
      </c>
      <c r="K104" s="480">
        <v>303</v>
      </c>
      <c r="L104" s="480">
        <v>0</v>
      </c>
      <c r="M104" s="482">
        <v>758</v>
      </c>
    </row>
    <row r="105" spans="1:13" ht="12.75">
      <c r="A105" s="477" t="s">
        <v>446</v>
      </c>
      <c r="B105" s="483" t="s">
        <v>848</v>
      </c>
      <c r="C105" s="479">
        <v>128</v>
      </c>
      <c r="D105" s="479">
        <v>92</v>
      </c>
      <c r="E105" s="480">
        <v>129</v>
      </c>
      <c r="F105" s="480">
        <v>55</v>
      </c>
      <c r="G105" s="481">
        <v>404</v>
      </c>
      <c r="H105" s="480">
        <v>74</v>
      </c>
      <c r="I105" s="480">
        <v>79</v>
      </c>
      <c r="J105" s="480">
        <v>31</v>
      </c>
      <c r="K105" s="480">
        <v>81</v>
      </c>
      <c r="L105" s="480">
        <v>65</v>
      </c>
      <c r="M105" s="482">
        <v>330</v>
      </c>
    </row>
    <row r="106" spans="1:13" ht="12.75">
      <c r="A106" s="477" t="s">
        <v>447</v>
      </c>
      <c r="B106" s="483" t="s">
        <v>849</v>
      </c>
      <c r="C106" s="479">
        <v>367</v>
      </c>
      <c r="D106" s="479">
        <v>245</v>
      </c>
      <c r="E106" s="480">
        <v>0</v>
      </c>
      <c r="F106" s="480">
        <v>0</v>
      </c>
      <c r="G106" s="481">
        <v>612</v>
      </c>
      <c r="H106" s="480">
        <v>316</v>
      </c>
      <c r="I106" s="480">
        <v>248</v>
      </c>
      <c r="J106" s="480">
        <v>4</v>
      </c>
      <c r="K106" s="480">
        <v>0</v>
      </c>
      <c r="L106" s="480">
        <v>0</v>
      </c>
      <c r="M106" s="482">
        <v>568</v>
      </c>
    </row>
    <row r="107" spans="1:13" ht="12.75">
      <c r="A107" s="477" t="s">
        <v>448</v>
      </c>
      <c r="B107" s="483" t="s">
        <v>850</v>
      </c>
      <c r="C107" s="479">
        <v>364</v>
      </c>
      <c r="D107" s="479">
        <v>72</v>
      </c>
      <c r="E107" s="480">
        <v>0</v>
      </c>
      <c r="F107" s="480">
        <v>0</v>
      </c>
      <c r="G107" s="481">
        <v>436</v>
      </c>
      <c r="H107" s="480">
        <v>202</v>
      </c>
      <c r="I107" s="480">
        <v>63</v>
      </c>
      <c r="J107" s="480">
        <v>37</v>
      </c>
      <c r="K107" s="480">
        <v>0</v>
      </c>
      <c r="L107" s="480">
        <v>0</v>
      </c>
      <c r="M107" s="482">
        <v>302</v>
      </c>
    </row>
    <row r="108" spans="1:13" ht="12.75">
      <c r="A108" s="477" t="s">
        <v>449</v>
      </c>
      <c r="B108" s="483" t="s">
        <v>851</v>
      </c>
      <c r="C108" s="479">
        <v>349</v>
      </c>
      <c r="D108" s="479">
        <v>138</v>
      </c>
      <c r="E108" s="480">
        <v>0</v>
      </c>
      <c r="F108" s="480">
        <v>0</v>
      </c>
      <c r="G108" s="481">
        <v>487</v>
      </c>
      <c r="H108" s="480">
        <v>238</v>
      </c>
      <c r="I108" s="480">
        <v>170</v>
      </c>
      <c r="J108" s="480">
        <v>68</v>
      </c>
      <c r="K108" s="480">
        <v>0</v>
      </c>
      <c r="L108" s="480">
        <v>0</v>
      </c>
      <c r="M108" s="482">
        <v>476</v>
      </c>
    </row>
    <row r="109" spans="1:13" ht="12.75">
      <c r="A109" s="477" t="s">
        <v>450</v>
      </c>
      <c r="B109" s="483" t="s">
        <v>852</v>
      </c>
      <c r="C109" s="479">
        <v>218</v>
      </c>
      <c r="D109" s="479">
        <v>100</v>
      </c>
      <c r="E109" s="480">
        <v>0</v>
      </c>
      <c r="F109" s="480">
        <v>0</v>
      </c>
      <c r="G109" s="481">
        <v>318</v>
      </c>
      <c r="H109" s="480">
        <v>158</v>
      </c>
      <c r="I109" s="480">
        <v>92</v>
      </c>
      <c r="J109" s="480">
        <v>24</v>
      </c>
      <c r="K109" s="480">
        <v>0</v>
      </c>
      <c r="L109" s="480">
        <v>0</v>
      </c>
      <c r="M109" s="482">
        <v>274</v>
      </c>
    </row>
    <row r="110" spans="1:13" ht="12.75">
      <c r="A110" s="477" t="s">
        <v>451</v>
      </c>
      <c r="B110" s="483" t="s">
        <v>853</v>
      </c>
      <c r="C110" s="479">
        <v>291</v>
      </c>
      <c r="D110" s="479">
        <v>276</v>
      </c>
      <c r="E110" s="480">
        <v>1996</v>
      </c>
      <c r="F110" s="480">
        <v>0</v>
      </c>
      <c r="G110" s="481">
        <v>2563</v>
      </c>
      <c r="H110" s="480">
        <v>262</v>
      </c>
      <c r="I110" s="480">
        <v>258</v>
      </c>
      <c r="J110" s="480">
        <v>101</v>
      </c>
      <c r="K110" s="480">
        <v>1729</v>
      </c>
      <c r="L110" s="480">
        <v>7</v>
      </c>
      <c r="M110" s="482">
        <v>2357</v>
      </c>
    </row>
    <row r="111" spans="1:13" ht="12.75">
      <c r="A111" s="477" t="s">
        <v>452</v>
      </c>
      <c r="B111" s="483" t="s">
        <v>854</v>
      </c>
      <c r="C111" s="479">
        <v>290</v>
      </c>
      <c r="D111" s="479">
        <v>242</v>
      </c>
      <c r="E111" s="480">
        <v>0</v>
      </c>
      <c r="F111" s="480">
        <v>0</v>
      </c>
      <c r="G111" s="481">
        <v>532</v>
      </c>
      <c r="H111" s="480">
        <v>280</v>
      </c>
      <c r="I111" s="480">
        <v>260</v>
      </c>
      <c r="J111" s="480">
        <v>3</v>
      </c>
      <c r="K111" s="480">
        <v>0</v>
      </c>
      <c r="L111" s="480">
        <v>1</v>
      </c>
      <c r="M111" s="482">
        <v>544</v>
      </c>
    </row>
    <row r="112" spans="1:13" ht="12.75">
      <c r="A112" s="477" t="s">
        <v>453</v>
      </c>
      <c r="B112" s="483" t="s">
        <v>855</v>
      </c>
      <c r="C112" s="479">
        <v>307</v>
      </c>
      <c r="D112" s="479">
        <v>566</v>
      </c>
      <c r="E112" s="480">
        <v>320</v>
      </c>
      <c r="F112" s="480">
        <v>34</v>
      </c>
      <c r="G112" s="481">
        <v>1227</v>
      </c>
      <c r="H112" s="480">
        <v>162</v>
      </c>
      <c r="I112" s="480">
        <v>439</v>
      </c>
      <c r="J112" s="480">
        <v>5</v>
      </c>
      <c r="K112" s="480">
        <v>293</v>
      </c>
      <c r="L112" s="480">
        <v>47</v>
      </c>
      <c r="M112" s="482">
        <v>946</v>
      </c>
    </row>
    <row r="113" spans="1:13" ht="12.75">
      <c r="A113" s="477" t="s">
        <v>454</v>
      </c>
      <c r="B113" s="483" t="s">
        <v>856</v>
      </c>
      <c r="C113" s="479">
        <v>218</v>
      </c>
      <c r="D113" s="479">
        <v>122</v>
      </c>
      <c r="E113" s="480">
        <v>202</v>
      </c>
      <c r="F113" s="480">
        <v>42</v>
      </c>
      <c r="G113" s="481">
        <v>584</v>
      </c>
      <c r="H113" s="480">
        <v>270</v>
      </c>
      <c r="I113" s="480">
        <v>85</v>
      </c>
      <c r="J113" s="480">
        <v>41</v>
      </c>
      <c r="K113" s="480">
        <v>205</v>
      </c>
      <c r="L113" s="480">
        <v>36</v>
      </c>
      <c r="M113" s="482">
        <v>637</v>
      </c>
    </row>
    <row r="114" spans="1:13" ht="12.75">
      <c r="A114" s="477" t="s">
        <v>455</v>
      </c>
      <c r="B114" s="483" t="s">
        <v>857</v>
      </c>
      <c r="C114" s="479">
        <v>128</v>
      </c>
      <c r="D114" s="479">
        <v>121</v>
      </c>
      <c r="E114" s="480">
        <v>258</v>
      </c>
      <c r="F114" s="480">
        <v>78</v>
      </c>
      <c r="G114" s="481">
        <v>585</v>
      </c>
      <c r="H114" s="480">
        <v>90</v>
      </c>
      <c r="I114" s="480">
        <v>128</v>
      </c>
      <c r="J114" s="480">
        <v>53</v>
      </c>
      <c r="K114" s="480">
        <v>259</v>
      </c>
      <c r="L114" s="480">
        <v>102</v>
      </c>
      <c r="M114" s="482">
        <v>632</v>
      </c>
    </row>
    <row r="115" spans="1:13" ht="12.75">
      <c r="A115" s="477" t="s">
        <v>456</v>
      </c>
      <c r="B115" s="483" t="s">
        <v>858</v>
      </c>
      <c r="C115" s="479">
        <v>121</v>
      </c>
      <c r="D115" s="479">
        <v>84</v>
      </c>
      <c r="E115" s="480">
        <v>180</v>
      </c>
      <c r="F115" s="480">
        <v>40</v>
      </c>
      <c r="G115" s="481">
        <v>425</v>
      </c>
      <c r="H115" s="480">
        <v>87</v>
      </c>
      <c r="I115" s="480">
        <v>151</v>
      </c>
      <c r="J115" s="480">
        <v>6</v>
      </c>
      <c r="K115" s="480">
        <v>457</v>
      </c>
      <c r="L115" s="480">
        <v>99</v>
      </c>
      <c r="M115" s="482">
        <v>800</v>
      </c>
    </row>
    <row r="116" spans="1:13" ht="12.75">
      <c r="A116" s="477" t="s">
        <v>457</v>
      </c>
      <c r="B116" s="483" t="s">
        <v>859</v>
      </c>
      <c r="C116" s="479">
        <v>838</v>
      </c>
      <c r="D116" s="479">
        <v>205</v>
      </c>
      <c r="E116" s="480">
        <v>0</v>
      </c>
      <c r="F116" s="480">
        <v>0</v>
      </c>
      <c r="G116" s="481">
        <v>1043</v>
      </c>
      <c r="H116" s="480">
        <v>500</v>
      </c>
      <c r="I116" s="480">
        <v>274</v>
      </c>
      <c r="J116" s="480">
        <v>113</v>
      </c>
      <c r="K116" s="480">
        <v>1056</v>
      </c>
      <c r="L116" s="480">
        <v>0</v>
      </c>
      <c r="M116" s="482">
        <v>1943</v>
      </c>
    </row>
    <row r="117" spans="1:13" ht="12.75">
      <c r="A117" s="477" t="s">
        <v>458</v>
      </c>
      <c r="B117" s="483" t="s">
        <v>860</v>
      </c>
      <c r="C117" s="479">
        <v>107</v>
      </c>
      <c r="D117" s="479">
        <v>295</v>
      </c>
      <c r="E117" s="480">
        <v>201</v>
      </c>
      <c r="F117" s="480">
        <v>44</v>
      </c>
      <c r="G117" s="481">
        <v>647</v>
      </c>
      <c r="H117" s="480">
        <v>44</v>
      </c>
      <c r="I117" s="480">
        <v>233</v>
      </c>
      <c r="J117" s="480">
        <v>25</v>
      </c>
      <c r="K117" s="480">
        <v>255</v>
      </c>
      <c r="L117" s="480">
        <v>63</v>
      </c>
      <c r="M117" s="482">
        <v>620</v>
      </c>
    </row>
    <row r="118" spans="1:13" ht="12.75">
      <c r="A118" s="477" t="s">
        <v>459</v>
      </c>
      <c r="B118" s="483" t="s">
        <v>861</v>
      </c>
      <c r="C118" s="479">
        <v>939</v>
      </c>
      <c r="D118" s="479">
        <v>972</v>
      </c>
      <c r="E118" s="480">
        <v>12</v>
      </c>
      <c r="F118" s="480">
        <v>0</v>
      </c>
      <c r="G118" s="481">
        <v>1923</v>
      </c>
      <c r="H118" s="480">
        <v>832</v>
      </c>
      <c r="I118" s="480">
        <v>966</v>
      </c>
      <c r="J118" s="480">
        <v>118</v>
      </c>
      <c r="K118" s="480">
        <v>840</v>
      </c>
      <c r="L118" s="480">
        <v>0</v>
      </c>
      <c r="M118" s="482">
        <v>2756</v>
      </c>
    </row>
    <row r="119" spans="1:13" ht="12.75">
      <c r="A119" s="477" t="s">
        <v>460</v>
      </c>
      <c r="B119" s="483" t="s">
        <v>862</v>
      </c>
      <c r="C119" s="479">
        <v>1112</v>
      </c>
      <c r="D119" s="479">
        <v>296</v>
      </c>
      <c r="E119" s="480">
        <v>0</v>
      </c>
      <c r="F119" s="480">
        <v>0</v>
      </c>
      <c r="G119" s="481">
        <v>1408</v>
      </c>
      <c r="H119" s="480">
        <v>806</v>
      </c>
      <c r="I119" s="480">
        <v>384</v>
      </c>
      <c r="J119" s="480">
        <v>247</v>
      </c>
      <c r="K119" s="480">
        <v>0</v>
      </c>
      <c r="L119" s="480">
        <v>0</v>
      </c>
      <c r="M119" s="482">
        <v>1437</v>
      </c>
    </row>
    <row r="120" spans="1:13" ht="12.75">
      <c r="A120" s="477" t="s">
        <v>461</v>
      </c>
      <c r="B120" s="483" t="s">
        <v>863</v>
      </c>
      <c r="C120" s="479">
        <v>338</v>
      </c>
      <c r="D120" s="479">
        <v>118</v>
      </c>
      <c r="E120" s="480">
        <v>0</v>
      </c>
      <c r="F120" s="480">
        <v>0</v>
      </c>
      <c r="G120" s="481">
        <v>456</v>
      </c>
      <c r="H120" s="480">
        <v>318</v>
      </c>
      <c r="I120" s="480">
        <v>102</v>
      </c>
      <c r="J120" s="480">
        <v>5</v>
      </c>
      <c r="K120" s="480">
        <v>0</v>
      </c>
      <c r="L120" s="480">
        <v>0</v>
      </c>
      <c r="M120" s="482">
        <v>425</v>
      </c>
    </row>
    <row r="121" spans="1:13" ht="12.75">
      <c r="A121" s="477" t="s">
        <v>462</v>
      </c>
      <c r="B121" s="483" t="s">
        <v>864</v>
      </c>
      <c r="C121" s="479">
        <v>361</v>
      </c>
      <c r="D121" s="479">
        <v>364</v>
      </c>
      <c r="E121" s="480">
        <v>559</v>
      </c>
      <c r="F121" s="480">
        <v>133</v>
      </c>
      <c r="G121" s="481">
        <v>1417</v>
      </c>
      <c r="H121" s="480">
        <v>221</v>
      </c>
      <c r="I121" s="480">
        <v>248</v>
      </c>
      <c r="J121" s="480">
        <v>142</v>
      </c>
      <c r="K121" s="480">
        <v>374</v>
      </c>
      <c r="L121" s="480">
        <v>96</v>
      </c>
      <c r="M121" s="482">
        <v>1081</v>
      </c>
    </row>
    <row r="122" spans="1:13" ht="12.75">
      <c r="A122" s="477" t="s">
        <v>463</v>
      </c>
      <c r="B122" s="483" t="s">
        <v>865</v>
      </c>
      <c r="C122" s="479">
        <v>225</v>
      </c>
      <c r="D122" s="479">
        <v>72</v>
      </c>
      <c r="E122" s="480">
        <v>0</v>
      </c>
      <c r="F122" s="480">
        <v>0</v>
      </c>
      <c r="G122" s="481">
        <v>297</v>
      </c>
      <c r="H122" s="480">
        <v>208</v>
      </c>
      <c r="I122" s="480">
        <v>66</v>
      </c>
      <c r="J122" s="480">
        <v>10</v>
      </c>
      <c r="K122" s="480">
        <v>0</v>
      </c>
      <c r="L122" s="480">
        <v>0</v>
      </c>
      <c r="M122" s="482">
        <v>284</v>
      </c>
    </row>
    <row r="123" spans="1:13" ht="12.75">
      <c r="A123" s="477" t="s">
        <v>464</v>
      </c>
      <c r="B123" s="483" t="s">
        <v>866</v>
      </c>
      <c r="C123" s="479">
        <v>451</v>
      </c>
      <c r="D123" s="479">
        <v>237</v>
      </c>
      <c r="E123" s="480">
        <v>834</v>
      </c>
      <c r="F123" s="480">
        <v>178</v>
      </c>
      <c r="G123" s="481">
        <v>1700</v>
      </c>
      <c r="H123" s="480">
        <v>495</v>
      </c>
      <c r="I123" s="480">
        <v>273</v>
      </c>
      <c r="J123" s="480">
        <v>77</v>
      </c>
      <c r="K123" s="480">
        <v>527</v>
      </c>
      <c r="L123" s="480">
        <v>128</v>
      </c>
      <c r="M123" s="482">
        <v>1500</v>
      </c>
    </row>
    <row r="124" spans="1:13" ht="12.75">
      <c r="A124" s="477" t="s">
        <v>465</v>
      </c>
      <c r="B124" s="483" t="s">
        <v>867</v>
      </c>
      <c r="C124" s="479">
        <v>105</v>
      </c>
      <c r="D124" s="479">
        <v>239</v>
      </c>
      <c r="E124" s="480">
        <v>601</v>
      </c>
      <c r="F124" s="480">
        <v>28</v>
      </c>
      <c r="G124" s="481">
        <v>973</v>
      </c>
      <c r="H124" s="480">
        <v>57</v>
      </c>
      <c r="I124" s="480">
        <v>209</v>
      </c>
      <c r="J124" s="480">
        <v>27</v>
      </c>
      <c r="K124" s="480">
        <v>556</v>
      </c>
      <c r="L124" s="480">
        <v>29</v>
      </c>
      <c r="M124" s="482">
        <v>878</v>
      </c>
    </row>
    <row r="125" spans="1:13" ht="12.75">
      <c r="A125" s="477" t="s">
        <v>466</v>
      </c>
      <c r="B125" s="483" t="s">
        <v>868</v>
      </c>
      <c r="C125" s="479">
        <v>167</v>
      </c>
      <c r="D125" s="479">
        <v>145</v>
      </c>
      <c r="E125" s="480">
        <v>295</v>
      </c>
      <c r="F125" s="480">
        <v>113</v>
      </c>
      <c r="G125" s="481">
        <v>720</v>
      </c>
      <c r="H125" s="480">
        <v>72</v>
      </c>
      <c r="I125" s="480">
        <v>153</v>
      </c>
      <c r="J125" s="480">
        <v>54</v>
      </c>
      <c r="K125" s="480">
        <v>293</v>
      </c>
      <c r="L125" s="480">
        <v>71</v>
      </c>
      <c r="M125" s="482">
        <v>643</v>
      </c>
    </row>
    <row r="126" spans="1:13" ht="12.75">
      <c r="A126" s="477" t="s">
        <v>467</v>
      </c>
      <c r="B126" s="483" t="s">
        <v>869</v>
      </c>
      <c r="C126" s="479">
        <v>238</v>
      </c>
      <c r="D126" s="479">
        <v>161</v>
      </c>
      <c r="E126" s="480">
        <v>339</v>
      </c>
      <c r="F126" s="480">
        <v>69</v>
      </c>
      <c r="G126" s="481">
        <v>807</v>
      </c>
      <c r="H126" s="480">
        <v>243</v>
      </c>
      <c r="I126" s="480">
        <v>170</v>
      </c>
      <c r="J126" s="480">
        <v>30</v>
      </c>
      <c r="K126" s="480">
        <v>250</v>
      </c>
      <c r="L126" s="480">
        <v>44</v>
      </c>
      <c r="M126" s="482">
        <v>737</v>
      </c>
    </row>
    <row r="127" spans="1:13" ht="12.75">
      <c r="A127" s="477" t="s">
        <v>468</v>
      </c>
      <c r="B127" s="483" t="s">
        <v>870</v>
      </c>
      <c r="C127" s="479">
        <v>194</v>
      </c>
      <c r="D127" s="479">
        <v>129</v>
      </c>
      <c r="E127" s="480">
        <v>0</v>
      </c>
      <c r="F127" s="480">
        <v>0</v>
      </c>
      <c r="G127" s="481">
        <v>323</v>
      </c>
      <c r="H127" s="480">
        <v>143</v>
      </c>
      <c r="I127" s="480">
        <v>44</v>
      </c>
      <c r="J127" s="480">
        <v>31</v>
      </c>
      <c r="K127" s="480">
        <v>0</v>
      </c>
      <c r="L127" s="480">
        <v>0</v>
      </c>
      <c r="M127" s="482">
        <v>218</v>
      </c>
    </row>
    <row r="128" spans="1:13" ht="12.75">
      <c r="A128" s="477" t="s">
        <v>469</v>
      </c>
      <c r="B128" s="483" t="s">
        <v>871</v>
      </c>
      <c r="C128" s="479">
        <v>783</v>
      </c>
      <c r="D128" s="479">
        <v>430</v>
      </c>
      <c r="E128" s="480">
        <v>23</v>
      </c>
      <c r="F128" s="480">
        <v>0</v>
      </c>
      <c r="G128" s="481">
        <v>1236</v>
      </c>
      <c r="H128" s="480">
        <v>484</v>
      </c>
      <c r="I128" s="480">
        <v>346</v>
      </c>
      <c r="J128" s="480">
        <v>259</v>
      </c>
      <c r="K128" s="480">
        <v>6</v>
      </c>
      <c r="L128" s="480">
        <v>0</v>
      </c>
      <c r="M128" s="482">
        <v>1095</v>
      </c>
    </row>
    <row r="129" spans="1:13" ht="12.75">
      <c r="A129" s="477" t="s">
        <v>470</v>
      </c>
      <c r="B129" s="483" t="s">
        <v>872</v>
      </c>
      <c r="C129" s="479">
        <v>346</v>
      </c>
      <c r="D129" s="479">
        <v>314</v>
      </c>
      <c r="E129" s="480">
        <v>0</v>
      </c>
      <c r="F129" s="480">
        <v>0</v>
      </c>
      <c r="G129" s="481">
        <v>660</v>
      </c>
      <c r="H129" s="480">
        <v>330</v>
      </c>
      <c r="I129" s="480">
        <v>249</v>
      </c>
      <c r="J129" s="480">
        <v>56</v>
      </c>
      <c r="K129" s="480">
        <v>0</v>
      </c>
      <c r="L129" s="480">
        <v>0</v>
      </c>
      <c r="M129" s="482">
        <v>635</v>
      </c>
    </row>
    <row r="130" spans="1:13" ht="12.75">
      <c r="A130" s="477" t="s">
        <v>471</v>
      </c>
      <c r="B130" s="483" t="s">
        <v>873</v>
      </c>
      <c r="C130" s="479">
        <v>199</v>
      </c>
      <c r="D130" s="479">
        <v>135</v>
      </c>
      <c r="E130" s="480">
        <v>0</v>
      </c>
      <c r="F130" s="480">
        <v>0</v>
      </c>
      <c r="G130" s="481">
        <v>334</v>
      </c>
      <c r="H130" s="480">
        <v>123</v>
      </c>
      <c r="I130" s="480">
        <v>156</v>
      </c>
      <c r="J130" s="480">
        <v>53</v>
      </c>
      <c r="K130" s="480">
        <v>0</v>
      </c>
      <c r="L130" s="480">
        <v>0</v>
      </c>
      <c r="M130" s="482">
        <v>332</v>
      </c>
    </row>
    <row r="131" spans="1:13" ht="12.75">
      <c r="A131" s="477" t="s">
        <v>472</v>
      </c>
      <c r="B131" s="483" t="s">
        <v>874</v>
      </c>
      <c r="C131" s="479">
        <v>272</v>
      </c>
      <c r="D131" s="479">
        <v>98</v>
      </c>
      <c r="E131" s="480">
        <v>602</v>
      </c>
      <c r="F131" s="480">
        <v>0</v>
      </c>
      <c r="G131" s="481">
        <v>972</v>
      </c>
      <c r="H131" s="480">
        <v>351</v>
      </c>
      <c r="I131" s="480">
        <v>101</v>
      </c>
      <c r="J131" s="480">
        <v>139</v>
      </c>
      <c r="K131" s="480">
        <v>527</v>
      </c>
      <c r="L131" s="480">
        <v>0</v>
      </c>
      <c r="M131" s="482">
        <v>1118</v>
      </c>
    </row>
    <row r="132" spans="1:13" ht="12.75">
      <c r="A132" s="477" t="s">
        <v>703</v>
      </c>
      <c r="B132" s="483" t="s">
        <v>875</v>
      </c>
      <c r="C132" s="479">
        <v>732</v>
      </c>
      <c r="D132" s="479">
        <v>337</v>
      </c>
      <c r="E132" s="480">
        <v>0</v>
      </c>
      <c r="F132" s="480">
        <v>0</v>
      </c>
      <c r="G132" s="481">
        <v>1069</v>
      </c>
      <c r="H132" s="480">
        <v>536</v>
      </c>
      <c r="I132" s="480">
        <v>331</v>
      </c>
      <c r="J132" s="480">
        <v>85</v>
      </c>
      <c r="K132" s="480">
        <v>0</v>
      </c>
      <c r="L132" s="480">
        <v>0</v>
      </c>
      <c r="M132" s="482">
        <v>952</v>
      </c>
    </row>
    <row r="133" spans="1:13" ht="12.75">
      <c r="A133" s="477" t="s">
        <v>473</v>
      </c>
      <c r="B133" s="483" t="s">
        <v>876</v>
      </c>
      <c r="C133" s="479">
        <v>293</v>
      </c>
      <c r="D133" s="479">
        <v>165</v>
      </c>
      <c r="E133" s="480">
        <v>6</v>
      </c>
      <c r="F133" s="480">
        <v>0</v>
      </c>
      <c r="G133" s="481">
        <v>464</v>
      </c>
      <c r="H133" s="480">
        <v>125</v>
      </c>
      <c r="I133" s="480">
        <v>165</v>
      </c>
      <c r="J133" s="480">
        <v>180</v>
      </c>
      <c r="K133" s="480">
        <v>6</v>
      </c>
      <c r="L133" s="480">
        <v>0</v>
      </c>
      <c r="M133" s="482">
        <v>476</v>
      </c>
    </row>
    <row r="134" spans="1:13" ht="12.75">
      <c r="A134" s="477" t="s">
        <v>474</v>
      </c>
      <c r="B134" s="483" t="s">
        <v>877</v>
      </c>
      <c r="C134" s="479">
        <v>111</v>
      </c>
      <c r="D134" s="479">
        <v>67</v>
      </c>
      <c r="E134" s="480">
        <v>39</v>
      </c>
      <c r="F134" s="480">
        <v>0</v>
      </c>
      <c r="G134" s="481">
        <v>217</v>
      </c>
      <c r="H134" s="480">
        <v>89</v>
      </c>
      <c r="I134" s="480">
        <v>98</v>
      </c>
      <c r="J134" s="480">
        <v>1</v>
      </c>
      <c r="K134" s="480">
        <v>349</v>
      </c>
      <c r="L134" s="480">
        <v>0</v>
      </c>
      <c r="M134" s="482">
        <v>537</v>
      </c>
    </row>
    <row r="135" spans="1:13" ht="12.75">
      <c r="A135" s="477" t="s">
        <v>475</v>
      </c>
      <c r="B135" s="483" t="s">
        <v>878</v>
      </c>
      <c r="C135" s="479">
        <v>359</v>
      </c>
      <c r="D135" s="479">
        <v>306</v>
      </c>
      <c r="E135" s="480">
        <v>467</v>
      </c>
      <c r="F135" s="480">
        <v>72</v>
      </c>
      <c r="G135" s="481">
        <v>1204</v>
      </c>
      <c r="H135" s="480">
        <v>292</v>
      </c>
      <c r="I135" s="480">
        <v>281</v>
      </c>
      <c r="J135" s="480">
        <v>102</v>
      </c>
      <c r="K135" s="480">
        <v>370</v>
      </c>
      <c r="L135" s="480">
        <v>111</v>
      </c>
      <c r="M135" s="482">
        <v>1156</v>
      </c>
    </row>
    <row r="136" spans="1:13" ht="12.75">
      <c r="A136" s="477" t="s">
        <v>476</v>
      </c>
      <c r="B136" s="483" t="s">
        <v>879</v>
      </c>
      <c r="C136" s="479">
        <v>143</v>
      </c>
      <c r="D136" s="479">
        <v>70</v>
      </c>
      <c r="E136" s="480">
        <v>138</v>
      </c>
      <c r="F136" s="480">
        <v>155</v>
      </c>
      <c r="G136" s="481">
        <v>506</v>
      </c>
      <c r="H136" s="480">
        <v>170</v>
      </c>
      <c r="I136" s="480">
        <v>56</v>
      </c>
      <c r="J136" s="480">
        <v>18</v>
      </c>
      <c r="K136" s="480">
        <v>192</v>
      </c>
      <c r="L136" s="480">
        <v>131</v>
      </c>
      <c r="M136" s="482">
        <v>567</v>
      </c>
    </row>
    <row r="137" spans="1:13" ht="12.75">
      <c r="A137" s="477" t="s">
        <v>477</v>
      </c>
      <c r="B137" s="483" t="s">
        <v>880</v>
      </c>
      <c r="C137" s="479">
        <v>264</v>
      </c>
      <c r="D137" s="479">
        <v>168</v>
      </c>
      <c r="E137" s="480">
        <v>0</v>
      </c>
      <c r="F137" s="480">
        <v>0</v>
      </c>
      <c r="G137" s="481">
        <v>432</v>
      </c>
      <c r="H137" s="480">
        <v>130</v>
      </c>
      <c r="I137" s="480">
        <v>130</v>
      </c>
      <c r="J137" s="480">
        <v>145</v>
      </c>
      <c r="K137" s="480">
        <v>0</v>
      </c>
      <c r="L137" s="480">
        <v>0</v>
      </c>
      <c r="M137" s="482">
        <v>405</v>
      </c>
    </row>
    <row r="138" spans="1:13" ht="12.75">
      <c r="A138" s="477" t="s">
        <v>478</v>
      </c>
      <c r="B138" s="483" t="s">
        <v>881</v>
      </c>
      <c r="C138" s="479">
        <v>360</v>
      </c>
      <c r="D138" s="479">
        <v>96</v>
      </c>
      <c r="E138" s="480">
        <v>957</v>
      </c>
      <c r="F138" s="480">
        <v>91</v>
      </c>
      <c r="G138" s="481">
        <v>1504</v>
      </c>
      <c r="H138" s="480">
        <v>215</v>
      </c>
      <c r="I138" s="480">
        <v>96</v>
      </c>
      <c r="J138" s="480">
        <v>70</v>
      </c>
      <c r="K138" s="480">
        <v>604</v>
      </c>
      <c r="L138" s="480">
        <v>0</v>
      </c>
      <c r="M138" s="482">
        <v>985</v>
      </c>
    </row>
    <row r="139" spans="1:13" ht="12.75">
      <c r="A139" s="477" t="s">
        <v>479</v>
      </c>
      <c r="B139" s="483" t="s">
        <v>882</v>
      </c>
      <c r="C139" s="479">
        <v>733</v>
      </c>
      <c r="D139" s="479">
        <v>371</v>
      </c>
      <c r="E139" s="480">
        <v>0</v>
      </c>
      <c r="F139" s="480">
        <v>0</v>
      </c>
      <c r="G139" s="481">
        <v>1104</v>
      </c>
      <c r="H139" s="480">
        <v>408</v>
      </c>
      <c r="I139" s="480">
        <v>282</v>
      </c>
      <c r="J139" s="480">
        <v>22</v>
      </c>
      <c r="K139" s="480">
        <v>0</v>
      </c>
      <c r="L139" s="480">
        <v>0</v>
      </c>
      <c r="M139" s="482">
        <v>712</v>
      </c>
    </row>
    <row r="140" spans="1:13" ht="12.75">
      <c r="A140" s="477" t="s">
        <v>480</v>
      </c>
      <c r="B140" s="483" t="s">
        <v>883</v>
      </c>
      <c r="C140" s="479">
        <v>373</v>
      </c>
      <c r="D140" s="479">
        <v>207</v>
      </c>
      <c r="E140" s="480">
        <v>0</v>
      </c>
      <c r="F140" s="480">
        <v>0</v>
      </c>
      <c r="G140" s="481">
        <v>580</v>
      </c>
      <c r="H140" s="480">
        <v>369</v>
      </c>
      <c r="I140" s="480">
        <v>278</v>
      </c>
      <c r="J140" s="480">
        <v>4</v>
      </c>
      <c r="K140" s="480">
        <v>0</v>
      </c>
      <c r="L140" s="480">
        <v>0</v>
      </c>
      <c r="M140" s="482">
        <v>651</v>
      </c>
    </row>
    <row r="141" spans="1:13" ht="12.75">
      <c r="A141" s="477" t="s">
        <v>481</v>
      </c>
      <c r="B141" s="483" t="s">
        <v>884</v>
      </c>
      <c r="C141" s="479">
        <v>511</v>
      </c>
      <c r="D141" s="479">
        <v>609</v>
      </c>
      <c r="E141" s="480">
        <v>530</v>
      </c>
      <c r="F141" s="480">
        <v>75</v>
      </c>
      <c r="G141" s="481">
        <v>1725</v>
      </c>
      <c r="H141" s="480">
        <v>229</v>
      </c>
      <c r="I141" s="480">
        <v>492</v>
      </c>
      <c r="J141" s="480">
        <v>77</v>
      </c>
      <c r="K141" s="480">
        <v>431</v>
      </c>
      <c r="L141" s="480">
        <v>80</v>
      </c>
      <c r="M141" s="482">
        <v>1309</v>
      </c>
    </row>
    <row r="142" spans="1:13" ht="12.75">
      <c r="A142" s="477" t="s">
        <v>482</v>
      </c>
      <c r="B142" s="483" t="s">
        <v>885</v>
      </c>
      <c r="C142" s="479">
        <v>465</v>
      </c>
      <c r="D142" s="479">
        <v>306</v>
      </c>
      <c r="E142" s="480">
        <v>0</v>
      </c>
      <c r="F142" s="480">
        <v>0</v>
      </c>
      <c r="G142" s="481">
        <v>771</v>
      </c>
      <c r="H142" s="480">
        <v>459</v>
      </c>
      <c r="I142" s="480">
        <v>248</v>
      </c>
      <c r="J142" s="480">
        <v>34</v>
      </c>
      <c r="K142" s="480">
        <v>0</v>
      </c>
      <c r="L142" s="480">
        <v>0</v>
      </c>
      <c r="M142" s="482">
        <v>741</v>
      </c>
    </row>
    <row r="143" spans="1:13" ht="12.75">
      <c r="A143" s="477" t="s">
        <v>514</v>
      </c>
      <c r="B143" s="483" t="s">
        <v>886</v>
      </c>
      <c r="C143" s="479">
        <v>5</v>
      </c>
      <c r="D143" s="479">
        <v>0</v>
      </c>
      <c r="E143" s="480">
        <v>0</v>
      </c>
      <c r="F143" s="480">
        <v>0</v>
      </c>
      <c r="G143" s="481">
        <v>5</v>
      </c>
      <c r="H143" s="480">
        <v>4</v>
      </c>
      <c r="I143" s="480">
        <v>0</v>
      </c>
      <c r="J143" s="480">
        <v>0</v>
      </c>
      <c r="K143" s="480">
        <v>0</v>
      </c>
      <c r="L143" s="480">
        <v>0</v>
      </c>
      <c r="M143" s="482">
        <v>4</v>
      </c>
    </row>
    <row r="144" spans="1:13" ht="12.75">
      <c r="A144" s="477" t="s">
        <v>515</v>
      </c>
      <c r="B144" s="483" t="s">
        <v>887</v>
      </c>
      <c r="C144" s="479">
        <v>640</v>
      </c>
      <c r="D144" s="479">
        <v>655</v>
      </c>
      <c r="E144" s="480">
        <v>1563</v>
      </c>
      <c r="F144" s="480">
        <v>3</v>
      </c>
      <c r="G144" s="481">
        <v>2861</v>
      </c>
      <c r="H144" s="480">
        <v>678</v>
      </c>
      <c r="I144" s="480">
        <v>675</v>
      </c>
      <c r="J144" s="480">
        <v>93</v>
      </c>
      <c r="K144" s="480">
        <v>1278</v>
      </c>
      <c r="L144" s="480">
        <v>1</v>
      </c>
      <c r="M144" s="482">
        <v>2725</v>
      </c>
    </row>
    <row r="145" spans="1:13" ht="12.75">
      <c r="A145" s="477" t="s">
        <v>516</v>
      </c>
      <c r="B145" s="483" t="s">
        <v>888</v>
      </c>
      <c r="C145" s="479">
        <v>420</v>
      </c>
      <c r="D145" s="479">
        <v>336</v>
      </c>
      <c r="E145" s="480">
        <v>390</v>
      </c>
      <c r="F145" s="480">
        <v>0</v>
      </c>
      <c r="G145" s="481">
        <v>1146</v>
      </c>
      <c r="H145" s="480">
        <v>293</v>
      </c>
      <c r="I145" s="480">
        <v>289</v>
      </c>
      <c r="J145" s="480">
        <v>111</v>
      </c>
      <c r="K145" s="480">
        <v>198</v>
      </c>
      <c r="L145" s="480">
        <v>42</v>
      </c>
      <c r="M145" s="482">
        <v>933</v>
      </c>
    </row>
    <row r="146" spans="1:13" ht="12.75">
      <c r="A146" s="477" t="s">
        <v>517</v>
      </c>
      <c r="B146" s="483" t="s">
        <v>889</v>
      </c>
      <c r="C146" s="479">
        <v>214</v>
      </c>
      <c r="D146" s="479">
        <v>83</v>
      </c>
      <c r="E146" s="480">
        <v>286</v>
      </c>
      <c r="F146" s="480">
        <v>70</v>
      </c>
      <c r="G146" s="481">
        <v>653</v>
      </c>
      <c r="H146" s="480">
        <v>305</v>
      </c>
      <c r="I146" s="480">
        <v>97</v>
      </c>
      <c r="J146" s="480">
        <v>20</v>
      </c>
      <c r="K146" s="480">
        <v>355</v>
      </c>
      <c r="L146" s="480">
        <v>57</v>
      </c>
      <c r="M146" s="482">
        <v>834</v>
      </c>
    </row>
    <row r="147" spans="1:13" ht="12.75">
      <c r="A147" s="477" t="s">
        <v>518</v>
      </c>
      <c r="B147" s="483" t="s">
        <v>890</v>
      </c>
      <c r="C147" s="479">
        <v>834</v>
      </c>
      <c r="D147" s="479">
        <v>264</v>
      </c>
      <c r="E147" s="480">
        <v>0</v>
      </c>
      <c r="F147" s="480">
        <v>0</v>
      </c>
      <c r="G147" s="481">
        <v>1098</v>
      </c>
      <c r="H147" s="480">
        <v>540</v>
      </c>
      <c r="I147" s="480">
        <v>292</v>
      </c>
      <c r="J147" s="480">
        <v>105</v>
      </c>
      <c r="K147" s="480">
        <v>0</v>
      </c>
      <c r="L147" s="480">
        <v>0</v>
      </c>
      <c r="M147" s="482">
        <v>937</v>
      </c>
    </row>
    <row r="148" spans="1:13" ht="12.75">
      <c r="A148" s="477" t="s">
        <v>704</v>
      </c>
      <c r="B148" s="483" t="s">
        <v>891</v>
      </c>
      <c r="C148" s="479">
        <v>664</v>
      </c>
      <c r="D148" s="479">
        <v>1520</v>
      </c>
      <c r="E148" s="480">
        <v>2535</v>
      </c>
      <c r="F148" s="480">
        <v>116</v>
      </c>
      <c r="G148" s="481">
        <v>4835</v>
      </c>
      <c r="H148" s="480">
        <v>591</v>
      </c>
      <c r="I148" s="480">
        <v>1362</v>
      </c>
      <c r="J148" s="480">
        <v>57</v>
      </c>
      <c r="K148" s="480">
        <v>2669</v>
      </c>
      <c r="L148" s="480">
        <v>96</v>
      </c>
      <c r="M148" s="482">
        <v>4775</v>
      </c>
    </row>
    <row r="149" spans="1:13" ht="12.75">
      <c r="A149" s="477" t="s">
        <v>519</v>
      </c>
      <c r="B149" s="483" t="s">
        <v>892</v>
      </c>
      <c r="C149" s="479">
        <v>139</v>
      </c>
      <c r="D149" s="479">
        <v>277</v>
      </c>
      <c r="E149" s="480">
        <v>214</v>
      </c>
      <c r="F149" s="480">
        <v>79</v>
      </c>
      <c r="G149" s="481">
        <v>709</v>
      </c>
      <c r="H149" s="480">
        <v>97</v>
      </c>
      <c r="I149" s="480">
        <v>204</v>
      </c>
      <c r="J149" s="480">
        <v>14</v>
      </c>
      <c r="K149" s="480">
        <v>201</v>
      </c>
      <c r="L149" s="480">
        <v>67</v>
      </c>
      <c r="M149" s="482">
        <v>583</v>
      </c>
    </row>
    <row r="150" spans="1:13" ht="12.75">
      <c r="A150" s="477" t="s">
        <v>520</v>
      </c>
      <c r="B150" s="483" t="s">
        <v>893</v>
      </c>
      <c r="C150" s="479">
        <v>407</v>
      </c>
      <c r="D150" s="479">
        <v>575</v>
      </c>
      <c r="E150" s="480">
        <v>252</v>
      </c>
      <c r="F150" s="480">
        <v>0</v>
      </c>
      <c r="G150" s="481">
        <v>1234</v>
      </c>
      <c r="H150" s="480">
        <v>326</v>
      </c>
      <c r="I150" s="480">
        <v>587</v>
      </c>
      <c r="J150" s="480">
        <v>100</v>
      </c>
      <c r="K150" s="480">
        <v>1578</v>
      </c>
      <c r="L150" s="480">
        <v>0</v>
      </c>
      <c r="M150" s="482">
        <v>2591</v>
      </c>
    </row>
    <row r="151" spans="1:13" ht="12.75">
      <c r="A151" s="477" t="s">
        <v>521</v>
      </c>
      <c r="B151" s="483" t="s">
        <v>894</v>
      </c>
      <c r="C151" s="479">
        <v>1214</v>
      </c>
      <c r="D151" s="479">
        <v>352</v>
      </c>
      <c r="E151" s="480">
        <v>0</v>
      </c>
      <c r="F151" s="480">
        <v>0</v>
      </c>
      <c r="G151" s="481">
        <v>1566</v>
      </c>
      <c r="H151" s="480">
        <v>1188</v>
      </c>
      <c r="I151" s="480">
        <v>403</v>
      </c>
      <c r="J151" s="480">
        <v>79</v>
      </c>
      <c r="K151" s="480">
        <v>0</v>
      </c>
      <c r="L151" s="480">
        <v>0</v>
      </c>
      <c r="M151" s="482">
        <v>1670</v>
      </c>
    </row>
    <row r="152" spans="1:13" ht="12.75">
      <c r="A152" s="477" t="s">
        <v>522</v>
      </c>
      <c r="B152" s="483" t="s">
        <v>895</v>
      </c>
      <c r="C152" s="479">
        <v>1008</v>
      </c>
      <c r="D152" s="479">
        <v>1070</v>
      </c>
      <c r="E152" s="480">
        <v>9</v>
      </c>
      <c r="F152" s="480">
        <v>4</v>
      </c>
      <c r="G152" s="481">
        <v>2091</v>
      </c>
      <c r="H152" s="480">
        <v>793</v>
      </c>
      <c r="I152" s="480">
        <v>1136</v>
      </c>
      <c r="J152" s="480">
        <v>145</v>
      </c>
      <c r="K152" s="480">
        <v>1026</v>
      </c>
      <c r="L152" s="480">
        <v>77</v>
      </c>
      <c r="M152" s="482">
        <v>3177</v>
      </c>
    </row>
    <row r="153" spans="1:13" ht="12.75">
      <c r="A153" s="477" t="s">
        <v>523</v>
      </c>
      <c r="B153" s="483" t="s">
        <v>896</v>
      </c>
      <c r="C153" s="479">
        <v>129</v>
      </c>
      <c r="D153" s="479">
        <v>184</v>
      </c>
      <c r="E153" s="480">
        <v>278</v>
      </c>
      <c r="F153" s="480">
        <v>69</v>
      </c>
      <c r="G153" s="481">
        <v>660</v>
      </c>
      <c r="H153" s="480">
        <v>113</v>
      </c>
      <c r="I153" s="480">
        <v>234</v>
      </c>
      <c r="J153" s="480">
        <v>48</v>
      </c>
      <c r="K153" s="480">
        <v>334</v>
      </c>
      <c r="L153" s="480">
        <v>104</v>
      </c>
      <c r="M153" s="482">
        <v>833</v>
      </c>
    </row>
    <row r="154" spans="1:13" ht="12.75">
      <c r="A154" s="477" t="s">
        <v>524</v>
      </c>
      <c r="B154" s="483" t="s">
        <v>897</v>
      </c>
      <c r="C154" s="479">
        <v>1016</v>
      </c>
      <c r="D154" s="479">
        <v>2515</v>
      </c>
      <c r="E154" s="480">
        <v>5353</v>
      </c>
      <c r="F154" s="480">
        <v>146</v>
      </c>
      <c r="G154" s="481">
        <v>9030</v>
      </c>
      <c r="H154" s="480">
        <v>887</v>
      </c>
      <c r="I154" s="480">
        <v>2357</v>
      </c>
      <c r="J154" s="480">
        <v>176</v>
      </c>
      <c r="K154" s="480">
        <v>4992</v>
      </c>
      <c r="L154" s="480">
        <v>116</v>
      </c>
      <c r="M154" s="482">
        <v>8528</v>
      </c>
    </row>
    <row r="155" spans="1:13" ht="12.75">
      <c r="A155" s="477" t="s">
        <v>525</v>
      </c>
      <c r="B155" s="483" t="s">
        <v>898</v>
      </c>
      <c r="C155" s="479">
        <v>753</v>
      </c>
      <c r="D155" s="479">
        <v>1055</v>
      </c>
      <c r="E155" s="480">
        <v>2413</v>
      </c>
      <c r="F155" s="480">
        <v>245</v>
      </c>
      <c r="G155" s="481">
        <v>4466</v>
      </c>
      <c r="H155" s="480">
        <v>672</v>
      </c>
      <c r="I155" s="480">
        <v>885</v>
      </c>
      <c r="J155" s="480">
        <v>70</v>
      </c>
      <c r="K155" s="480">
        <v>1145</v>
      </c>
      <c r="L155" s="480">
        <v>193</v>
      </c>
      <c r="M155" s="482">
        <v>2965</v>
      </c>
    </row>
    <row r="156" spans="1:13" ht="12.75">
      <c r="A156" s="477" t="s">
        <v>526</v>
      </c>
      <c r="B156" s="483" t="s">
        <v>899</v>
      </c>
      <c r="C156" s="479">
        <v>106</v>
      </c>
      <c r="D156" s="479">
        <v>89</v>
      </c>
      <c r="E156" s="480">
        <v>203</v>
      </c>
      <c r="F156" s="480">
        <v>74</v>
      </c>
      <c r="G156" s="481">
        <v>472</v>
      </c>
      <c r="H156" s="480">
        <v>36</v>
      </c>
      <c r="I156" s="480">
        <v>78</v>
      </c>
      <c r="J156" s="480">
        <v>6</v>
      </c>
      <c r="K156" s="480">
        <v>178</v>
      </c>
      <c r="L156" s="480">
        <v>34</v>
      </c>
      <c r="M156" s="482">
        <v>332</v>
      </c>
    </row>
    <row r="157" spans="1:13" ht="12.75">
      <c r="A157" s="477" t="s">
        <v>527</v>
      </c>
      <c r="B157" s="483" t="s">
        <v>900</v>
      </c>
      <c r="C157" s="479">
        <v>1022</v>
      </c>
      <c r="D157" s="479">
        <v>482</v>
      </c>
      <c r="E157" s="480">
        <v>1502</v>
      </c>
      <c r="F157" s="480">
        <v>10</v>
      </c>
      <c r="G157" s="481">
        <v>3016</v>
      </c>
      <c r="H157" s="480">
        <v>1120</v>
      </c>
      <c r="I157" s="480">
        <v>446</v>
      </c>
      <c r="J157" s="480">
        <v>254</v>
      </c>
      <c r="K157" s="480">
        <v>654</v>
      </c>
      <c r="L157" s="480">
        <v>12</v>
      </c>
      <c r="M157" s="482">
        <v>2486</v>
      </c>
    </row>
    <row r="158" spans="1:13" ht="12.75">
      <c r="A158" s="477" t="s">
        <v>528</v>
      </c>
      <c r="B158" s="483" t="s">
        <v>901</v>
      </c>
      <c r="C158" s="479">
        <v>300</v>
      </c>
      <c r="D158" s="479">
        <v>167</v>
      </c>
      <c r="E158" s="480">
        <v>0</v>
      </c>
      <c r="F158" s="480">
        <v>0</v>
      </c>
      <c r="G158" s="481">
        <v>467</v>
      </c>
      <c r="H158" s="480">
        <v>279</v>
      </c>
      <c r="I158" s="480">
        <v>156</v>
      </c>
      <c r="J158" s="480">
        <v>72</v>
      </c>
      <c r="K158" s="480">
        <v>0</v>
      </c>
      <c r="L158" s="480">
        <v>0</v>
      </c>
      <c r="M158" s="482">
        <v>507</v>
      </c>
    </row>
    <row r="159" spans="1:13" ht="12.75">
      <c r="A159" s="477" t="s">
        <v>529</v>
      </c>
      <c r="B159" s="483" t="s">
        <v>902</v>
      </c>
      <c r="C159" s="479">
        <v>179</v>
      </c>
      <c r="D159" s="479">
        <v>378</v>
      </c>
      <c r="E159" s="480">
        <v>807</v>
      </c>
      <c r="F159" s="480">
        <v>76</v>
      </c>
      <c r="G159" s="481">
        <v>1440</v>
      </c>
      <c r="H159" s="480">
        <v>85</v>
      </c>
      <c r="I159" s="480">
        <v>410</v>
      </c>
      <c r="J159" s="480">
        <v>37</v>
      </c>
      <c r="K159" s="480">
        <v>584</v>
      </c>
      <c r="L159" s="480">
        <v>52</v>
      </c>
      <c r="M159" s="482">
        <v>1168</v>
      </c>
    </row>
    <row r="160" spans="1:13" ht="12.75">
      <c r="A160" s="477" t="s">
        <v>530</v>
      </c>
      <c r="B160" s="483" t="s">
        <v>903</v>
      </c>
      <c r="C160" s="479">
        <v>3987</v>
      </c>
      <c r="D160" s="479">
        <v>1590</v>
      </c>
      <c r="E160" s="480">
        <v>0</v>
      </c>
      <c r="F160" s="480">
        <v>0</v>
      </c>
      <c r="G160" s="481">
        <v>5577</v>
      </c>
      <c r="H160" s="480">
        <v>3291</v>
      </c>
      <c r="I160" s="480">
        <v>1653</v>
      </c>
      <c r="J160" s="480">
        <v>959</v>
      </c>
      <c r="K160" s="480">
        <v>0</v>
      </c>
      <c r="L160" s="480">
        <v>0</v>
      </c>
      <c r="M160" s="482">
        <v>5903</v>
      </c>
    </row>
    <row r="161" spans="1:13" ht="12.75">
      <c r="A161" s="477" t="s">
        <v>531</v>
      </c>
      <c r="B161" s="483" t="s">
        <v>904</v>
      </c>
      <c r="C161" s="479">
        <v>163</v>
      </c>
      <c r="D161" s="479">
        <v>514</v>
      </c>
      <c r="E161" s="480">
        <v>635</v>
      </c>
      <c r="F161" s="480">
        <v>12</v>
      </c>
      <c r="G161" s="481">
        <v>1324</v>
      </c>
      <c r="H161" s="480">
        <v>293</v>
      </c>
      <c r="I161" s="480">
        <v>592</v>
      </c>
      <c r="J161" s="480">
        <v>20</v>
      </c>
      <c r="K161" s="480">
        <v>452</v>
      </c>
      <c r="L161" s="480">
        <v>79</v>
      </c>
      <c r="M161" s="482">
        <v>1436</v>
      </c>
    </row>
    <row r="162" spans="1:13" ht="12.75">
      <c r="A162" s="477" t="s">
        <v>532</v>
      </c>
      <c r="B162" s="483" t="s">
        <v>905</v>
      </c>
      <c r="C162" s="479">
        <v>627</v>
      </c>
      <c r="D162" s="479">
        <v>370</v>
      </c>
      <c r="E162" s="480">
        <v>0</v>
      </c>
      <c r="F162" s="480">
        <v>0</v>
      </c>
      <c r="G162" s="481">
        <v>997</v>
      </c>
      <c r="H162" s="480">
        <v>453</v>
      </c>
      <c r="I162" s="480">
        <v>364</v>
      </c>
      <c r="J162" s="480">
        <v>167</v>
      </c>
      <c r="K162" s="480">
        <v>0</v>
      </c>
      <c r="L162" s="480">
        <v>0</v>
      </c>
      <c r="M162" s="482">
        <v>984</v>
      </c>
    </row>
    <row r="163" spans="1:13" ht="12.75">
      <c r="A163" s="477" t="s">
        <v>533</v>
      </c>
      <c r="B163" s="483" t="s">
        <v>906</v>
      </c>
      <c r="C163" s="479">
        <v>209</v>
      </c>
      <c r="D163" s="479">
        <v>58</v>
      </c>
      <c r="E163" s="480">
        <v>0</v>
      </c>
      <c r="F163" s="480">
        <v>0</v>
      </c>
      <c r="G163" s="481">
        <v>267</v>
      </c>
      <c r="H163" s="480">
        <v>113</v>
      </c>
      <c r="I163" s="480">
        <v>95</v>
      </c>
      <c r="J163" s="480">
        <v>29</v>
      </c>
      <c r="K163" s="480">
        <v>0</v>
      </c>
      <c r="L163" s="480">
        <v>0</v>
      </c>
      <c r="M163" s="482">
        <v>237</v>
      </c>
    </row>
    <row r="164" spans="1:13" ht="12.75">
      <c r="A164" s="477" t="s">
        <v>534</v>
      </c>
      <c r="B164" s="483" t="s">
        <v>907</v>
      </c>
      <c r="C164" s="479">
        <v>313</v>
      </c>
      <c r="D164" s="479">
        <v>109</v>
      </c>
      <c r="E164" s="480">
        <v>0</v>
      </c>
      <c r="F164" s="480">
        <v>0</v>
      </c>
      <c r="G164" s="481">
        <v>422</v>
      </c>
      <c r="H164" s="480">
        <v>301</v>
      </c>
      <c r="I164" s="480">
        <v>108</v>
      </c>
      <c r="J164" s="480">
        <v>43</v>
      </c>
      <c r="K164" s="480">
        <v>0</v>
      </c>
      <c r="L164" s="480">
        <v>0</v>
      </c>
      <c r="M164" s="482">
        <v>452</v>
      </c>
    </row>
    <row r="165" spans="1:13" ht="12.75">
      <c r="A165" s="477" t="s">
        <v>535</v>
      </c>
      <c r="B165" s="483" t="s">
        <v>908</v>
      </c>
      <c r="C165" s="479">
        <v>3123</v>
      </c>
      <c r="D165" s="479">
        <v>1503</v>
      </c>
      <c r="E165" s="480">
        <v>2028</v>
      </c>
      <c r="F165" s="480">
        <v>1242</v>
      </c>
      <c r="G165" s="481">
        <v>7896</v>
      </c>
      <c r="H165" s="480">
        <v>2860</v>
      </c>
      <c r="I165" s="480">
        <v>1445</v>
      </c>
      <c r="J165" s="480">
        <v>322</v>
      </c>
      <c r="K165" s="480">
        <v>1296</v>
      </c>
      <c r="L165" s="480">
        <v>746</v>
      </c>
      <c r="M165" s="482">
        <v>6669</v>
      </c>
    </row>
    <row r="166" spans="1:13" ht="12.75">
      <c r="A166" s="477" t="s">
        <v>536</v>
      </c>
      <c r="B166" s="483" t="s">
        <v>909</v>
      </c>
      <c r="C166" s="479">
        <v>183</v>
      </c>
      <c r="D166" s="479">
        <v>322</v>
      </c>
      <c r="E166" s="480">
        <v>548</v>
      </c>
      <c r="F166" s="480">
        <v>0</v>
      </c>
      <c r="G166" s="481">
        <v>1053</v>
      </c>
      <c r="H166" s="480">
        <v>208</v>
      </c>
      <c r="I166" s="480">
        <v>251</v>
      </c>
      <c r="J166" s="480">
        <v>3</v>
      </c>
      <c r="K166" s="480">
        <v>623</v>
      </c>
      <c r="L166" s="480">
        <v>0</v>
      </c>
      <c r="M166" s="482">
        <v>1085</v>
      </c>
    </row>
    <row r="167" spans="1:13" ht="12.75">
      <c r="A167" s="477" t="s">
        <v>537</v>
      </c>
      <c r="B167" s="483" t="s">
        <v>910</v>
      </c>
      <c r="C167" s="479">
        <v>786</v>
      </c>
      <c r="D167" s="479">
        <v>370</v>
      </c>
      <c r="E167" s="480">
        <v>242</v>
      </c>
      <c r="F167" s="480">
        <v>56</v>
      </c>
      <c r="G167" s="481">
        <v>1454</v>
      </c>
      <c r="H167" s="480">
        <v>674</v>
      </c>
      <c r="I167" s="480">
        <v>443</v>
      </c>
      <c r="J167" s="480">
        <v>77</v>
      </c>
      <c r="K167" s="480">
        <v>232</v>
      </c>
      <c r="L167" s="480">
        <v>51</v>
      </c>
      <c r="M167" s="482">
        <v>1477</v>
      </c>
    </row>
    <row r="168" spans="1:13" ht="12.75">
      <c r="A168" s="477" t="s">
        <v>538</v>
      </c>
      <c r="B168" s="483" t="s">
        <v>911</v>
      </c>
      <c r="C168" s="479">
        <v>42</v>
      </c>
      <c r="D168" s="479">
        <v>52</v>
      </c>
      <c r="E168" s="480">
        <v>137</v>
      </c>
      <c r="F168" s="480">
        <v>58</v>
      </c>
      <c r="G168" s="481">
        <v>289</v>
      </c>
      <c r="H168" s="480">
        <v>40</v>
      </c>
      <c r="I168" s="480">
        <v>59</v>
      </c>
      <c r="J168" s="480">
        <v>2</v>
      </c>
      <c r="K168" s="480">
        <v>81</v>
      </c>
      <c r="L168" s="480">
        <v>86</v>
      </c>
      <c r="M168" s="482">
        <v>268</v>
      </c>
    </row>
    <row r="169" spans="1:13" ht="12.75">
      <c r="A169" s="477" t="s">
        <v>539</v>
      </c>
      <c r="B169" s="483" t="s">
        <v>912</v>
      </c>
      <c r="C169" s="479">
        <v>344</v>
      </c>
      <c r="D169" s="479">
        <v>294</v>
      </c>
      <c r="E169" s="480">
        <v>0</v>
      </c>
      <c r="F169" s="480">
        <v>0</v>
      </c>
      <c r="G169" s="481">
        <v>638</v>
      </c>
      <c r="H169" s="480">
        <v>153</v>
      </c>
      <c r="I169" s="480">
        <v>184</v>
      </c>
      <c r="J169" s="480">
        <v>238</v>
      </c>
      <c r="K169" s="480">
        <v>0</v>
      </c>
      <c r="L169" s="480">
        <v>0</v>
      </c>
      <c r="M169" s="482">
        <v>575</v>
      </c>
    </row>
    <row r="170" spans="1:13" ht="12.75">
      <c r="A170" s="477" t="s">
        <v>540</v>
      </c>
      <c r="B170" s="483" t="s">
        <v>913</v>
      </c>
      <c r="C170" s="479">
        <v>463</v>
      </c>
      <c r="D170" s="479">
        <v>447</v>
      </c>
      <c r="E170" s="480">
        <v>0</v>
      </c>
      <c r="F170" s="480">
        <v>0</v>
      </c>
      <c r="G170" s="481">
        <v>910</v>
      </c>
      <c r="H170" s="480">
        <v>319</v>
      </c>
      <c r="I170" s="480">
        <v>435</v>
      </c>
      <c r="J170" s="480">
        <v>227</v>
      </c>
      <c r="K170" s="480">
        <v>0</v>
      </c>
      <c r="L170" s="480">
        <v>0</v>
      </c>
      <c r="M170" s="482">
        <v>981</v>
      </c>
    </row>
    <row r="171" spans="1:13" ht="12.75">
      <c r="A171" s="477" t="s">
        <v>541</v>
      </c>
      <c r="B171" s="483" t="s">
        <v>914</v>
      </c>
      <c r="C171" s="479">
        <v>73</v>
      </c>
      <c r="D171" s="479">
        <v>39</v>
      </c>
      <c r="E171" s="480">
        <v>134</v>
      </c>
      <c r="F171" s="480">
        <v>67</v>
      </c>
      <c r="G171" s="481">
        <v>313</v>
      </c>
      <c r="H171" s="480">
        <v>75</v>
      </c>
      <c r="I171" s="480">
        <v>34</v>
      </c>
      <c r="J171" s="480">
        <v>6</v>
      </c>
      <c r="K171" s="480">
        <v>162</v>
      </c>
      <c r="L171" s="480">
        <v>56</v>
      </c>
      <c r="M171" s="482">
        <v>333</v>
      </c>
    </row>
    <row r="172" spans="1:13" ht="12.75">
      <c r="A172" s="477" t="s">
        <v>542</v>
      </c>
      <c r="B172" s="483" t="s">
        <v>915</v>
      </c>
      <c r="C172" s="479">
        <v>99</v>
      </c>
      <c r="D172" s="479">
        <v>53</v>
      </c>
      <c r="E172" s="480">
        <v>219</v>
      </c>
      <c r="F172" s="480">
        <v>79</v>
      </c>
      <c r="G172" s="481">
        <v>450</v>
      </c>
      <c r="H172" s="480">
        <v>124</v>
      </c>
      <c r="I172" s="480">
        <v>34</v>
      </c>
      <c r="J172" s="480">
        <v>44</v>
      </c>
      <c r="K172" s="480">
        <v>209</v>
      </c>
      <c r="L172" s="480">
        <v>65</v>
      </c>
      <c r="M172" s="482">
        <v>476</v>
      </c>
    </row>
    <row r="173" spans="1:13" ht="12.75">
      <c r="A173" s="477" t="s">
        <v>543</v>
      </c>
      <c r="B173" s="483" t="s">
        <v>916</v>
      </c>
      <c r="C173" s="479">
        <v>253</v>
      </c>
      <c r="D173" s="479">
        <v>143</v>
      </c>
      <c r="E173" s="480">
        <v>0</v>
      </c>
      <c r="F173" s="480">
        <v>0</v>
      </c>
      <c r="G173" s="481">
        <v>396</v>
      </c>
      <c r="H173" s="480">
        <v>154</v>
      </c>
      <c r="I173" s="480">
        <v>142</v>
      </c>
      <c r="J173" s="480">
        <v>299</v>
      </c>
      <c r="K173" s="480">
        <v>0</v>
      </c>
      <c r="L173" s="480">
        <v>0</v>
      </c>
      <c r="M173" s="482">
        <v>595</v>
      </c>
    </row>
    <row r="174" spans="1:13" ht="12.75">
      <c r="A174" s="477" t="s">
        <v>544</v>
      </c>
      <c r="B174" s="483" t="s">
        <v>917</v>
      </c>
      <c r="C174" s="479">
        <v>1143</v>
      </c>
      <c r="D174" s="479">
        <v>686</v>
      </c>
      <c r="E174" s="480">
        <v>0</v>
      </c>
      <c r="F174" s="480">
        <v>0</v>
      </c>
      <c r="G174" s="481">
        <v>1829</v>
      </c>
      <c r="H174" s="480">
        <v>1131</v>
      </c>
      <c r="I174" s="480">
        <v>632</v>
      </c>
      <c r="J174" s="480">
        <v>52</v>
      </c>
      <c r="K174" s="480">
        <v>0</v>
      </c>
      <c r="L174" s="480">
        <v>0</v>
      </c>
      <c r="M174" s="482">
        <v>1815</v>
      </c>
    </row>
    <row r="175" spans="1:13" ht="12.75">
      <c r="A175" s="477" t="s">
        <v>545</v>
      </c>
      <c r="B175" s="483" t="s">
        <v>918</v>
      </c>
      <c r="C175" s="479">
        <v>576</v>
      </c>
      <c r="D175" s="479">
        <v>144</v>
      </c>
      <c r="E175" s="480">
        <v>772</v>
      </c>
      <c r="F175" s="480">
        <v>0</v>
      </c>
      <c r="G175" s="481">
        <v>1492</v>
      </c>
      <c r="H175" s="480">
        <v>443</v>
      </c>
      <c r="I175" s="480">
        <v>225</v>
      </c>
      <c r="J175" s="480">
        <v>64</v>
      </c>
      <c r="K175" s="480">
        <v>791</v>
      </c>
      <c r="L175" s="480">
        <v>0</v>
      </c>
      <c r="M175" s="482">
        <v>1523</v>
      </c>
    </row>
    <row r="176" spans="1:13" ht="12.75">
      <c r="A176" s="477" t="s">
        <v>546</v>
      </c>
      <c r="B176" s="483" t="s">
        <v>919</v>
      </c>
      <c r="C176" s="479">
        <v>174</v>
      </c>
      <c r="D176" s="479">
        <v>147</v>
      </c>
      <c r="E176" s="480">
        <v>0</v>
      </c>
      <c r="F176" s="480">
        <v>0</v>
      </c>
      <c r="G176" s="481">
        <v>321</v>
      </c>
      <c r="H176" s="480">
        <v>116</v>
      </c>
      <c r="I176" s="480">
        <v>158</v>
      </c>
      <c r="J176" s="480">
        <v>84</v>
      </c>
      <c r="K176" s="480">
        <v>0</v>
      </c>
      <c r="L176" s="480">
        <v>0</v>
      </c>
      <c r="M176" s="482">
        <v>358</v>
      </c>
    </row>
    <row r="177" spans="1:13" ht="12.75">
      <c r="A177" s="477" t="s">
        <v>547</v>
      </c>
      <c r="B177" s="483" t="s">
        <v>920</v>
      </c>
      <c r="C177" s="479">
        <v>164</v>
      </c>
      <c r="D177" s="479">
        <v>136</v>
      </c>
      <c r="E177" s="480">
        <v>192</v>
      </c>
      <c r="F177" s="480">
        <v>93</v>
      </c>
      <c r="G177" s="481">
        <v>585</v>
      </c>
      <c r="H177" s="480">
        <v>97</v>
      </c>
      <c r="I177" s="480">
        <v>111</v>
      </c>
      <c r="J177" s="480">
        <v>75</v>
      </c>
      <c r="K177" s="480">
        <v>190</v>
      </c>
      <c r="L177" s="480">
        <v>43</v>
      </c>
      <c r="M177" s="482">
        <v>516</v>
      </c>
    </row>
    <row r="178" spans="1:13" ht="12.75">
      <c r="A178" s="477" t="s">
        <v>548</v>
      </c>
      <c r="B178" s="483" t="s">
        <v>921</v>
      </c>
      <c r="C178" s="479">
        <v>161</v>
      </c>
      <c r="D178" s="479">
        <v>196</v>
      </c>
      <c r="E178" s="480">
        <v>302</v>
      </c>
      <c r="F178" s="480">
        <v>230</v>
      </c>
      <c r="G178" s="481">
        <v>889</v>
      </c>
      <c r="H178" s="480">
        <v>162</v>
      </c>
      <c r="I178" s="480">
        <v>177</v>
      </c>
      <c r="J178" s="480">
        <v>2</v>
      </c>
      <c r="K178" s="480">
        <v>260</v>
      </c>
      <c r="L178" s="480">
        <v>207</v>
      </c>
      <c r="M178" s="482">
        <v>808</v>
      </c>
    </row>
    <row r="179" spans="1:13" ht="12.75">
      <c r="A179" s="477" t="s">
        <v>549</v>
      </c>
      <c r="B179" s="483" t="s">
        <v>922</v>
      </c>
      <c r="C179" s="479">
        <v>468</v>
      </c>
      <c r="D179" s="479">
        <v>1042</v>
      </c>
      <c r="E179" s="480">
        <v>1118</v>
      </c>
      <c r="F179" s="480">
        <v>0</v>
      </c>
      <c r="G179" s="481">
        <v>2628</v>
      </c>
      <c r="H179" s="480">
        <v>660</v>
      </c>
      <c r="I179" s="480">
        <v>974</v>
      </c>
      <c r="J179" s="480">
        <v>115</v>
      </c>
      <c r="K179" s="480">
        <v>2663</v>
      </c>
      <c r="L179" s="480">
        <v>0</v>
      </c>
      <c r="M179" s="482">
        <v>4412</v>
      </c>
    </row>
    <row r="180" spans="1:13" ht="12.75">
      <c r="A180" s="477" t="s">
        <v>550</v>
      </c>
      <c r="B180" s="483" t="s">
        <v>923</v>
      </c>
      <c r="C180" s="479">
        <v>669</v>
      </c>
      <c r="D180" s="479">
        <v>157</v>
      </c>
      <c r="E180" s="480">
        <v>0</v>
      </c>
      <c r="F180" s="480">
        <v>0</v>
      </c>
      <c r="G180" s="481">
        <v>826</v>
      </c>
      <c r="H180" s="480">
        <v>763</v>
      </c>
      <c r="I180" s="480">
        <v>145</v>
      </c>
      <c r="J180" s="480">
        <v>76</v>
      </c>
      <c r="K180" s="480">
        <v>0</v>
      </c>
      <c r="L180" s="480">
        <v>0</v>
      </c>
      <c r="M180" s="482">
        <v>984</v>
      </c>
    </row>
    <row r="181" spans="1:13" ht="12.75">
      <c r="A181" s="477" t="s">
        <v>551</v>
      </c>
      <c r="B181" s="483" t="s">
        <v>924</v>
      </c>
      <c r="C181" s="479">
        <v>680</v>
      </c>
      <c r="D181" s="479">
        <v>470</v>
      </c>
      <c r="E181" s="480">
        <v>0</v>
      </c>
      <c r="F181" s="480">
        <v>0</v>
      </c>
      <c r="G181" s="481">
        <v>1150</v>
      </c>
      <c r="H181" s="480">
        <v>338</v>
      </c>
      <c r="I181" s="480">
        <v>404</v>
      </c>
      <c r="J181" s="480">
        <v>124</v>
      </c>
      <c r="K181" s="480">
        <v>560</v>
      </c>
      <c r="L181" s="480">
        <v>24</v>
      </c>
      <c r="M181" s="482">
        <v>1450</v>
      </c>
    </row>
    <row r="182" spans="1:13" ht="12.75">
      <c r="A182" s="477" t="s">
        <v>552</v>
      </c>
      <c r="B182" s="483" t="s">
        <v>925</v>
      </c>
      <c r="C182" s="479">
        <v>170</v>
      </c>
      <c r="D182" s="479">
        <v>106</v>
      </c>
      <c r="E182" s="480">
        <v>0</v>
      </c>
      <c r="F182" s="480">
        <v>0</v>
      </c>
      <c r="G182" s="481">
        <v>276</v>
      </c>
      <c r="H182" s="480">
        <v>180</v>
      </c>
      <c r="I182" s="480">
        <v>123</v>
      </c>
      <c r="J182" s="480">
        <v>45</v>
      </c>
      <c r="K182" s="480">
        <v>0</v>
      </c>
      <c r="L182" s="480">
        <v>0</v>
      </c>
      <c r="M182" s="482">
        <v>348</v>
      </c>
    </row>
    <row r="183" spans="1:13" ht="12.75">
      <c r="A183" s="477" t="s">
        <v>553</v>
      </c>
      <c r="B183" s="483" t="s">
        <v>926</v>
      </c>
      <c r="C183" s="479">
        <v>293</v>
      </c>
      <c r="D183" s="479">
        <v>203</v>
      </c>
      <c r="E183" s="480">
        <v>0</v>
      </c>
      <c r="F183" s="480">
        <v>0</v>
      </c>
      <c r="G183" s="481">
        <v>496</v>
      </c>
      <c r="H183" s="480">
        <v>222</v>
      </c>
      <c r="I183" s="480">
        <v>111</v>
      </c>
      <c r="J183" s="480">
        <v>20</v>
      </c>
      <c r="K183" s="480">
        <v>0</v>
      </c>
      <c r="L183" s="480">
        <v>0</v>
      </c>
      <c r="M183" s="482">
        <v>353</v>
      </c>
    </row>
    <row r="184" spans="1:13" ht="12.75">
      <c r="A184" s="477" t="s">
        <v>554</v>
      </c>
      <c r="B184" s="483" t="s">
        <v>927</v>
      </c>
      <c r="C184" s="479">
        <v>65</v>
      </c>
      <c r="D184" s="479">
        <v>16</v>
      </c>
      <c r="E184" s="480">
        <v>619</v>
      </c>
      <c r="F184" s="480">
        <v>0</v>
      </c>
      <c r="G184" s="481">
        <v>700</v>
      </c>
      <c r="H184" s="480">
        <v>71</v>
      </c>
      <c r="I184" s="480">
        <v>8</v>
      </c>
      <c r="J184" s="480">
        <v>0</v>
      </c>
      <c r="K184" s="480">
        <v>477</v>
      </c>
      <c r="L184" s="480">
        <v>0</v>
      </c>
      <c r="M184" s="482">
        <v>556</v>
      </c>
    </row>
    <row r="185" spans="1:13" ht="12.75">
      <c r="A185" s="477" t="s">
        <v>555</v>
      </c>
      <c r="B185" s="483" t="s">
        <v>928</v>
      </c>
      <c r="C185" s="479">
        <v>1170</v>
      </c>
      <c r="D185" s="479">
        <v>555</v>
      </c>
      <c r="E185" s="480">
        <v>0</v>
      </c>
      <c r="F185" s="480">
        <v>0</v>
      </c>
      <c r="G185" s="481">
        <v>1725</v>
      </c>
      <c r="H185" s="480">
        <v>1156</v>
      </c>
      <c r="I185" s="480">
        <v>466</v>
      </c>
      <c r="J185" s="480">
        <v>1</v>
      </c>
      <c r="K185" s="480">
        <v>0</v>
      </c>
      <c r="L185" s="480">
        <v>0</v>
      </c>
      <c r="M185" s="482">
        <v>1623</v>
      </c>
    </row>
    <row r="186" spans="1:13" ht="12.75">
      <c r="A186" s="477" t="s">
        <v>556</v>
      </c>
      <c r="B186" s="483" t="s">
        <v>929</v>
      </c>
      <c r="C186" s="479">
        <v>496</v>
      </c>
      <c r="D186" s="479">
        <v>322</v>
      </c>
      <c r="E186" s="480">
        <v>0</v>
      </c>
      <c r="F186" s="480">
        <v>0</v>
      </c>
      <c r="G186" s="481">
        <v>818</v>
      </c>
      <c r="H186" s="480">
        <v>509</v>
      </c>
      <c r="I186" s="480">
        <v>309</v>
      </c>
      <c r="J186" s="480">
        <v>29</v>
      </c>
      <c r="K186" s="480">
        <v>0</v>
      </c>
      <c r="L186" s="480">
        <v>0</v>
      </c>
      <c r="M186" s="482">
        <v>847</v>
      </c>
    </row>
    <row r="187" spans="1:13" ht="12.75">
      <c r="A187" s="477" t="s">
        <v>557</v>
      </c>
      <c r="B187" s="483" t="s">
        <v>930</v>
      </c>
      <c r="C187" s="479">
        <v>86</v>
      </c>
      <c r="D187" s="479">
        <v>60</v>
      </c>
      <c r="E187" s="480">
        <v>388</v>
      </c>
      <c r="F187" s="480">
        <v>42</v>
      </c>
      <c r="G187" s="481">
        <v>576</v>
      </c>
      <c r="H187" s="480">
        <v>99</v>
      </c>
      <c r="I187" s="480">
        <v>40</v>
      </c>
      <c r="J187" s="480">
        <v>42</v>
      </c>
      <c r="K187" s="480">
        <v>288</v>
      </c>
      <c r="L187" s="480">
        <v>62</v>
      </c>
      <c r="M187" s="482">
        <v>531</v>
      </c>
    </row>
    <row r="188" spans="1:13" ht="12.75">
      <c r="A188" s="477" t="s">
        <v>558</v>
      </c>
      <c r="B188" s="483" t="s">
        <v>931</v>
      </c>
      <c r="C188" s="479">
        <v>798</v>
      </c>
      <c r="D188" s="479">
        <v>156</v>
      </c>
      <c r="E188" s="480">
        <v>0</v>
      </c>
      <c r="F188" s="480">
        <v>0</v>
      </c>
      <c r="G188" s="481">
        <v>954</v>
      </c>
      <c r="H188" s="480">
        <v>555</v>
      </c>
      <c r="I188" s="480">
        <v>135</v>
      </c>
      <c r="J188" s="480">
        <v>3</v>
      </c>
      <c r="K188" s="480">
        <v>0</v>
      </c>
      <c r="L188" s="480">
        <v>0</v>
      </c>
      <c r="M188" s="482">
        <v>693</v>
      </c>
    </row>
    <row r="189" spans="1:13" ht="12.75">
      <c r="A189" s="477" t="s">
        <v>559</v>
      </c>
      <c r="B189" s="483" t="s">
        <v>932</v>
      </c>
      <c r="C189" s="479">
        <v>397</v>
      </c>
      <c r="D189" s="479">
        <v>147</v>
      </c>
      <c r="E189" s="480">
        <v>0</v>
      </c>
      <c r="F189" s="480">
        <v>0</v>
      </c>
      <c r="G189" s="481">
        <v>544</v>
      </c>
      <c r="H189" s="480">
        <v>272</v>
      </c>
      <c r="I189" s="480">
        <v>131</v>
      </c>
      <c r="J189" s="480">
        <v>21</v>
      </c>
      <c r="K189" s="480">
        <v>0</v>
      </c>
      <c r="L189" s="480">
        <v>0</v>
      </c>
      <c r="M189" s="482">
        <v>424</v>
      </c>
    </row>
    <row r="190" spans="1:13" ht="12.75">
      <c r="A190" s="477" t="s">
        <v>560</v>
      </c>
      <c r="B190" s="483" t="s">
        <v>933</v>
      </c>
      <c r="C190" s="479">
        <v>416</v>
      </c>
      <c r="D190" s="479">
        <v>509</v>
      </c>
      <c r="E190" s="480">
        <v>0</v>
      </c>
      <c r="F190" s="480">
        <v>0</v>
      </c>
      <c r="G190" s="481">
        <v>925</v>
      </c>
      <c r="H190" s="480">
        <v>365</v>
      </c>
      <c r="I190" s="480">
        <v>473</v>
      </c>
      <c r="J190" s="480">
        <v>166</v>
      </c>
      <c r="K190" s="480">
        <v>0</v>
      </c>
      <c r="L190" s="480">
        <v>0</v>
      </c>
      <c r="M190" s="482">
        <v>1004</v>
      </c>
    </row>
    <row r="191" spans="1:13" ht="12.75">
      <c r="A191" s="477" t="s">
        <v>561</v>
      </c>
      <c r="B191" s="483" t="s">
        <v>934</v>
      </c>
      <c r="C191" s="479">
        <v>340</v>
      </c>
      <c r="D191" s="479">
        <v>324</v>
      </c>
      <c r="E191" s="480">
        <v>960</v>
      </c>
      <c r="F191" s="480">
        <v>215</v>
      </c>
      <c r="G191" s="481">
        <v>1839</v>
      </c>
      <c r="H191" s="480">
        <v>306</v>
      </c>
      <c r="I191" s="480">
        <v>386</v>
      </c>
      <c r="J191" s="480">
        <v>65</v>
      </c>
      <c r="K191" s="480">
        <v>1008</v>
      </c>
      <c r="L191" s="480">
        <v>166</v>
      </c>
      <c r="M191" s="482">
        <v>1931</v>
      </c>
    </row>
    <row r="192" spans="1:13" ht="12.75">
      <c r="A192" s="477" t="s">
        <v>562</v>
      </c>
      <c r="B192" s="483" t="s">
        <v>935</v>
      </c>
      <c r="C192" s="479">
        <v>77</v>
      </c>
      <c r="D192" s="479">
        <v>17</v>
      </c>
      <c r="E192" s="480">
        <v>201</v>
      </c>
      <c r="F192" s="480">
        <v>0</v>
      </c>
      <c r="G192" s="481">
        <v>295</v>
      </c>
      <c r="H192" s="480">
        <v>54</v>
      </c>
      <c r="I192" s="480">
        <v>11</v>
      </c>
      <c r="J192" s="480">
        <v>11</v>
      </c>
      <c r="K192" s="480">
        <v>184</v>
      </c>
      <c r="L192" s="480">
        <v>0</v>
      </c>
      <c r="M192" s="482">
        <v>260</v>
      </c>
    </row>
    <row r="193" spans="1:13" ht="12.75">
      <c r="A193" s="477" t="s">
        <v>563</v>
      </c>
      <c r="B193" s="483" t="s">
        <v>936</v>
      </c>
      <c r="C193" s="479">
        <v>190</v>
      </c>
      <c r="D193" s="479">
        <v>67</v>
      </c>
      <c r="E193" s="480">
        <v>271</v>
      </c>
      <c r="F193" s="480">
        <v>73</v>
      </c>
      <c r="G193" s="481">
        <v>601</v>
      </c>
      <c r="H193" s="480">
        <v>188</v>
      </c>
      <c r="I193" s="480">
        <v>70</v>
      </c>
      <c r="J193" s="480">
        <v>8</v>
      </c>
      <c r="K193" s="480">
        <v>187</v>
      </c>
      <c r="L193" s="480">
        <v>102</v>
      </c>
      <c r="M193" s="482">
        <v>555</v>
      </c>
    </row>
    <row r="194" spans="1:13" ht="12.75">
      <c r="A194" s="477" t="s">
        <v>564</v>
      </c>
      <c r="B194" s="483" t="s">
        <v>937</v>
      </c>
      <c r="C194" s="479">
        <v>302</v>
      </c>
      <c r="D194" s="479">
        <v>198</v>
      </c>
      <c r="E194" s="480">
        <v>803</v>
      </c>
      <c r="F194" s="480">
        <v>111</v>
      </c>
      <c r="G194" s="481">
        <v>1414</v>
      </c>
      <c r="H194" s="480">
        <v>318</v>
      </c>
      <c r="I194" s="480">
        <v>389</v>
      </c>
      <c r="J194" s="480">
        <v>73</v>
      </c>
      <c r="K194" s="480">
        <v>847</v>
      </c>
      <c r="L194" s="480">
        <v>112</v>
      </c>
      <c r="M194" s="482">
        <v>1739</v>
      </c>
    </row>
    <row r="195" spans="1:13" ht="12.75">
      <c r="A195" s="477" t="s">
        <v>565</v>
      </c>
      <c r="B195" s="483" t="s">
        <v>938</v>
      </c>
      <c r="C195" s="479">
        <v>1342</v>
      </c>
      <c r="D195" s="479">
        <v>500</v>
      </c>
      <c r="E195" s="480">
        <v>725</v>
      </c>
      <c r="F195" s="480">
        <v>31</v>
      </c>
      <c r="G195" s="481">
        <v>2598</v>
      </c>
      <c r="H195" s="480">
        <v>1118</v>
      </c>
      <c r="I195" s="480">
        <v>431</v>
      </c>
      <c r="J195" s="480">
        <v>129</v>
      </c>
      <c r="K195" s="480">
        <v>806</v>
      </c>
      <c r="L195" s="480">
        <v>26</v>
      </c>
      <c r="M195" s="482">
        <v>2510</v>
      </c>
    </row>
    <row r="196" spans="1:13" ht="12.75">
      <c r="A196" s="477" t="s">
        <v>566</v>
      </c>
      <c r="B196" s="483" t="s">
        <v>939</v>
      </c>
      <c r="C196" s="479">
        <v>376</v>
      </c>
      <c r="D196" s="479">
        <v>297</v>
      </c>
      <c r="E196" s="480">
        <v>1334</v>
      </c>
      <c r="F196" s="480">
        <v>141</v>
      </c>
      <c r="G196" s="481">
        <v>2148</v>
      </c>
      <c r="H196" s="480">
        <v>391</v>
      </c>
      <c r="I196" s="480">
        <v>317</v>
      </c>
      <c r="J196" s="480">
        <v>14</v>
      </c>
      <c r="K196" s="480">
        <v>1183</v>
      </c>
      <c r="L196" s="480">
        <v>116</v>
      </c>
      <c r="M196" s="482">
        <v>2021</v>
      </c>
    </row>
    <row r="197" spans="1:13" ht="12.75">
      <c r="A197" s="477" t="s">
        <v>567</v>
      </c>
      <c r="B197" s="483" t="s">
        <v>940</v>
      </c>
      <c r="C197" s="479">
        <v>657</v>
      </c>
      <c r="D197" s="479">
        <v>1689</v>
      </c>
      <c r="E197" s="480">
        <v>2021</v>
      </c>
      <c r="F197" s="480">
        <v>387</v>
      </c>
      <c r="G197" s="481">
        <v>4754</v>
      </c>
      <c r="H197" s="480">
        <v>439</v>
      </c>
      <c r="I197" s="480">
        <v>1584</v>
      </c>
      <c r="J197" s="480">
        <v>2</v>
      </c>
      <c r="K197" s="480">
        <v>1826</v>
      </c>
      <c r="L197" s="480">
        <v>276</v>
      </c>
      <c r="M197" s="482">
        <v>4127</v>
      </c>
    </row>
    <row r="198" spans="1:13" ht="12.75">
      <c r="A198" s="477" t="s">
        <v>568</v>
      </c>
      <c r="B198" s="483" t="s">
        <v>941</v>
      </c>
      <c r="C198" s="479">
        <v>267</v>
      </c>
      <c r="D198" s="479">
        <v>90</v>
      </c>
      <c r="E198" s="480">
        <v>365</v>
      </c>
      <c r="F198" s="480">
        <v>180</v>
      </c>
      <c r="G198" s="481">
        <v>902</v>
      </c>
      <c r="H198" s="480">
        <v>191</v>
      </c>
      <c r="I198" s="480">
        <v>60</v>
      </c>
      <c r="J198" s="480">
        <v>44</v>
      </c>
      <c r="K198" s="480">
        <v>347</v>
      </c>
      <c r="L198" s="480">
        <v>182</v>
      </c>
      <c r="M198" s="482">
        <v>824</v>
      </c>
    </row>
    <row r="199" spans="1:13" ht="12.75">
      <c r="A199" s="477" t="s">
        <v>569</v>
      </c>
      <c r="B199" s="483" t="s">
        <v>942</v>
      </c>
      <c r="C199" s="479">
        <v>31</v>
      </c>
      <c r="D199" s="479">
        <v>13</v>
      </c>
      <c r="E199" s="480">
        <v>121</v>
      </c>
      <c r="F199" s="480">
        <v>23</v>
      </c>
      <c r="G199" s="481">
        <v>188</v>
      </c>
      <c r="H199" s="480">
        <v>12</v>
      </c>
      <c r="I199" s="480">
        <v>15</v>
      </c>
      <c r="J199" s="480">
        <v>5</v>
      </c>
      <c r="K199" s="480">
        <v>94</v>
      </c>
      <c r="L199" s="480">
        <v>19</v>
      </c>
      <c r="M199" s="482">
        <v>145</v>
      </c>
    </row>
    <row r="200" spans="1:13" ht="12.75">
      <c r="A200" s="477" t="s">
        <v>570</v>
      </c>
      <c r="B200" s="483" t="s">
        <v>943</v>
      </c>
      <c r="C200" s="479">
        <v>1814</v>
      </c>
      <c r="D200" s="479">
        <v>228</v>
      </c>
      <c r="E200" s="480">
        <v>5</v>
      </c>
      <c r="F200" s="480">
        <v>379</v>
      </c>
      <c r="G200" s="481">
        <v>2426</v>
      </c>
      <c r="H200" s="480">
        <v>1771</v>
      </c>
      <c r="I200" s="480">
        <v>210</v>
      </c>
      <c r="J200" s="480">
        <v>104</v>
      </c>
      <c r="K200" s="480">
        <v>79</v>
      </c>
      <c r="L200" s="480">
        <v>260</v>
      </c>
      <c r="M200" s="482">
        <v>2424</v>
      </c>
    </row>
    <row r="201" spans="1:13" ht="12.75">
      <c r="A201" s="477" t="s">
        <v>571</v>
      </c>
      <c r="B201" s="483" t="s">
        <v>944</v>
      </c>
      <c r="C201" s="479">
        <v>143</v>
      </c>
      <c r="D201" s="479">
        <v>744</v>
      </c>
      <c r="E201" s="480">
        <v>337</v>
      </c>
      <c r="F201" s="480">
        <v>76</v>
      </c>
      <c r="G201" s="481">
        <v>1300</v>
      </c>
      <c r="H201" s="480">
        <v>117</v>
      </c>
      <c r="I201" s="480">
        <v>516</v>
      </c>
      <c r="J201" s="480">
        <v>14</v>
      </c>
      <c r="K201" s="480">
        <v>311</v>
      </c>
      <c r="L201" s="480">
        <v>27</v>
      </c>
      <c r="M201" s="482">
        <v>985</v>
      </c>
    </row>
    <row r="202" spans="1:13" ht="12.75">
      <c r="A202" s="477" t="s">
        <v>572</v>
      </c>
      <c r="B202" s="483" t="s">
        <v>945</v>
      </c>
      <c r="C202" s="479">
        <v>284</v>
      </c>
      <c r="D202" s="479">
        <v>228</v>
      </c>
      <c r="E202" s="480">
        <v>0</v>
      </c>
      <c r="F202" s="480">
        <v>0</v>
      </c>
      <c r="G202" s="481">
        <v>512</v>
      </c>
      <c r="H202" s="480">
        <v>298</v>
      </c>
      <c r="I202" s="480">
        <v>289</v>
      </c>
      <c r="J202" s="480">
        <v>59</v>
      </c>
      <c r="K202" s="480">
        <v>0</v>
      </c>
      <c r="L202" s="480">
        <v>0</v>
      </c>
      <c r="M202" s="482">
        <v>646</v>
      </c>
    </row>
    <row r="203" spans="1:13" ht="12.75">
      <c r="A203" s="477" t="s">
        <v>573</v>
      </c>
      <c r="B203" s="483" t="s">
        <v>946</v>
      </c>
      <c r="C203" s="479">
        <v>858</v>
      </c>
      <c r="D203" s="479">
        <v>792</v>
      </c>
      <c r="E203" s="480">
        <v>0</v>
      </c>
      <c r="F203" s="480">
        <v>0</v>
      </c>
      <c r="G203" s="481">
        <v>1650</v>
      </c>
      <c r="H203" s="480">
        <v>670</v>
      </c>
      <c r="I203" s="480">
        <v>690</v>
      </c>
      <c r="J203" s="480">
        <v>513</v>
      </c>
      <c r="K203" s="480">
        <v>0</v>
      </c>
      <c r="L203" s="480">
        <v>0</v>
      </c>
      <c r="M203" s="482">
        <v>1873</v>
      </c>
    </row>
    <row r="204" spans="1:13" ht="12.75">
      <c r="A204" s="477" t="s">
        <v>574</v>
      </c>
      <c r="B204" s="483" t="s">
        <v>947</v>
      </c>
      <c r="C204" s="479">
        <v>1169</v>
      </c>
      <c r="D204" s="479">
        <v>722</v>
      </c>
      <c r="E204" s="480">
        <v>0</v>
      </c>
      <c r="F204" s="480">
        <v>2</v>
      </c>
      <c r="G204" s="481">
        <v>1893</v>
      </c>
      <c r="H204" s="480">
        <v>857</v>
      </c>
      <c r="I204" s="480">
        <v>592</v>
      </c>
      <c r="J204" s="480">
        <v>388</v>
      </c>
      <c r="K204" s="480">
        <v>0</v>
      </c>
      <c r="L204" s="480">
        <v>8</v>
      </c>
      <c r="M204" s="482">
        <v>1845</v>
      </c>
    </row>
    <row r="205" spans="1:13" ht="12.75">
      <c r="A205" s="477" t="s">
        <v>575</v>
      </c>
      <c r="B205" s="483" t="s">
        <v>948</v>
      </c>
      <c r="C205" s="479">
        <v>80</v>
      </c>
      <c r="D205" s="479">
        <v>296</v>
      </c>
      <c r="E205" s="480">
        <v>156</v>
      </c>
      <c r="F205" s="480">
        <v>133</v>
      </c>
      <c r="G205" s="481">
        <v>665</v>
      </c>
      <c r="H205" s="480">
        <v>97</v>
      </c>
      <c r="I205" s="480">
        <v>134</v>
      </c>
      <c r="J205" s="480">
        <v>21</v>
      </c>
      <c r="K205" s="480">
        <v>153</v>
      </c>
      <c r="L205" s="480">
        <v>162</v>
      </c>
      <c r="M205" s="482">
        <v>567</v>
      </c>
    </row>
    <row r="206" spans="1:13" ht="12.75">
      <c r="A206" s="477" t="s">
        <v>576</v>
      </c>
      <c r="B206" s="483" t="s">
        <v>949</v>
      </c>
      <c r="C206" s="479">
        <v>283</v>
      </c>
      <c r="D206" s="479">
        <v>596</v>
      </c>
      <c r="E206" s="480">
        <v>0</v>
      </c>
      <c r="F206" s="480">
        <v>0</v>
      </c>
      <c r="G206" s="481">
        <v>879</v>
      </c>
      <c r="H206" s="480">
        <v>213</v>
      </c>
      <c r="I206" s="480">
        <v>470</v>
      </c>
      <c r="J206" s="480">
        <v>112</v>
      </c>
      <c r="K206" s="480">
        <v>0</v>
      </c>
      <c r="L206" s="480">
        <v>0</v>
      </c>
      <c r="M206" s="482">
        <v>795</v>
      </c>
    </row>
    <row r="207" spans="1:13" ht="12.75">
      <c r="A207" s="477" t="s">
        <v>577</v>
      </c>
      <c r="B207" s="483" t="s">
        <v>950</v>
      </c>
      <c r="C207" s="479">
        <v>958</v>
      </c>
      <c r="D207" s="479">
        <v>294</v>
      </c>
      <c r="E207" s="480">
        <v>0</v>
      </c>
      <c r="F207" s="480">
        <v>0</v>
      </c>
      <c r="G207" s="481">
        <v>1252</v>
      </c>
      <c r="H207" s="480">
        <v>902</v>
      </c>
      <c r="I207" s="480">
        <v>311</v>
      </c>
      <c r="J207" s="480">
        <v>123</v>
      </c>
      <c r="K207" s="480">
        <v>0</v>
      </c>
      <c r="L207" s="480">
        <v>0</v>
      </c>
      <c r="M207" s="482">
        <v>1336</v>
      </c>
    </row>
    <row r="208" spans="1:13" ht="12.75">
      <c r="A208" s="477" t="s">
        <v>578</v>
      </c>
      <c r="B208" s="483" t="s">
        <v>951</v>
      </c>
      <c r="C208" s="479">
        <v>78</v>
      </c>
      <c r="D208" s="479">
        <v>80</v>
      </c>
      <c r="E208" s="480">
        <v>0</v>
      </c>
      <c r="F208" s="480">
        <v>0</v>
      </c>
      <c r="G208" s="481">
        <v>158</v>
      </c>
      <c r="H208" s="480">
        <v>75</v>
      </c>
      <c r="I208" s="480">
        <v>58</v>
      </c>
      <c r="J208" s="480">
        <v>33</v>
      </c>
      <c r="K208" s="480">
        <v>0</v>
      </c>
      <c r="L208" s="480">
        <v>0</v>
      </c>
      <c r="M208" s="482">
        <v>166</v>
      </c>
    </row>
    <row r="209" spans="1:13" ht="12.75">
      <c r="A209" s="477" t="s">
        <v>579</v>
      </c>
      <c r="B209" s="483" t="s">
        <v>952</v>
      </c>
      <c r="C209" s="479">
        <v>277</v>
      </c>
      <c r="D209" s="479">
        <v>328</v>
      </c>
      <c r="E209" s="480">
        <v>333</v>
      </c>
      <c r="F209" s="480">
        <v>50</v>
      </c>
      <c r="G209" s="481">
        <v>988</v>
      </c>
      <c r="H209" s="480">
        <v>195</v>
      </c>
      <c r="I209" s="480">
        <v>323</v>
      </c>
      <c r="J209" s="480">
        <v>46</v>
      </c>
      <c r="K209" s="480">
        <v>305</v>
      </c>
      <c r="L209" s="480">
        <v>52</v>
      </c>
      <c r="M209" s="482">
        <v>921</v>
      </c>
    </row>
    <row r="210" spans="1:13" ht="12.75">
      <c r="A210" s="477" t="s">
        <v>580</v>
      </c>
      <c r="B210" s="483" t="s">
        <v>953</v>
      </c>
      <c r="C210" s="479">
        <v>128</v>
      </c>
      <c r="D210" s="479">
        <v>266</v>
      </c>
      <c r="E210" s="480">
        <v>308</v>
      </c>
      <c r="F210" s="480">
        <v>44</v>
      </c>
      <c r="G210" s="481">
        <v>746</v>
      </c>
      <c r="H210" s="480">
        <v>97</v>
      </c>
      <c r="I210" s="480">
        <v>224</v>
      </c>
      <c r="J210" s="480">
        <v>47</v>
      </c>
      <c r="K210" s="480">
        <v>276</v>
      </c>
      <c r="L210" s="480">
        <v>29</v>
      </c>
      <c r="M210" s="482">
        <v>673</v>
      </c>
    </row>
    <row r="211" spans="1:13" ht="12.75">
      <c r="A211" s="477" t="s">
        <v>581</v>
      </c>
      <c r="B211" s="483" t="s">
        <v>954</v>
      </c>
      <c r="C211" s="479">
        <v>1192</v>
      </c>
      <c r="D211" s="479">
        <v>252</v>
      </c>
      <c r="E211" s="480">
        <v>0</v>
      </c>
      <c r="F211" s="480">
        <v>0</v>
      </c>
      <c r="G211" s="481">
        <v>1444</v>
      </c>
      <c r="H211" s="480">
        <v>1112</v>
      </c>
      <c r="I211" s="480">
        <v>190</v>
      </c>
      <c r="J211" s="480">
        <v>1</v>
      </c>
      <c r="K211" s="480">
        <v>0</v>
      </c>
      <c r="L211" s="480">
        <v>0</v>
      </c>
      <c r="M211" s="482">
        <v>1303</v>
      </c>
    </row>
    <row r="212" spans="1:13" ht="12.75">
      <c r="A212" s="477" t="s">
        <v>582</v>
      </c>
      <c r="B212" s="483" t="s">
        <v>955</v>
      </c>
      <c r="C212" s="479">
        <v>119</v>
      </c>
      <c r="D212" s="479">
        <v>125</v>
      </c>
      <c r="E212" s="480">
        <v>506</v>
      </c>
      <c r="F212" s="480">
        <v>0</v>
      </c>
      <c r="G212" s="481">
        <v>750</v>
      </c>
      <c r="H212" s="480">
        <v>154</v>
      </c>
      <c r="I212" s="480">
        <v>115</v>
      </c>
      <c r="J212" s="480">
        <v>11</v>
      </c>
      <c r="K212" s="480">
        <v>396</v>
      </c>
      <c r="L212" s="480">
        <v>41</v>
      </c>
      <c r="M212" s="482">
        <v>717</v>
      </c>
    </row>
    <row r="213" spans="1:13" ht="12.75">
      <c r="A213" s="477" t="s">
        <v>583</v>
      </c>
      <c r="B213" s="483" t="s">
        <v>956</v>
      </c>
      <c r="C213" s="479">
        <v>282</v>
      </c>
      <c r="D213" s="479">
        <v>317</v>
      </c>
      <c r="E213" s="480">
        <v>0</v>
      </c>
      <c r="F213" s="480">
        <v>0</v>
      </c>
      <c r="G213" s="481">
        <v>599</v>
      </c>
      <c r="H213" s="480">
        <v>151</v>
      </c>
      <c r="I213" s="480">
        <v>257</v>
      </c>
      <c r="J213" s="480">
        <v>213</v>
      </c>
      <c r="K213" s="480">
        <v>0</v>
      </c>
      <c r="L213" s="480">
        <v>0</v>
      </c>
      <c r="M213" s="482">
        <v>621</v>
      </c>
    </row>
    <row r="214" spans="1:13" ht="12.75">
      <c r="A214" s="477" t="s">
        <v>584</v>
      </c>
      <c r="B214" s="483" t="s">
        <v>957</v>
      </c>
      <c r="C214" s="479">
        <v>82</v>
      </c>
      <c r="D214" s="479">
        <v>98</v>
      </c>
      <c r="E214" s="480">
        <v>0</v>
      </c>
      <c r="F214" s="480">
        <v>0</v>
      </c>
      <c r="G214" s="481">
        <v>180</v>
      </c>
      <c r="H214" s="480">
        <v>67</v>
      </c>
      <c r="I214" s="480">
        <v>78</v>
      </c>
      <c r="J214" s="480">
        <v>18</v>
      </c>
      <c r="K214" s="480">
        <v>0</v>
      </c>
      <c r="L214" s="480">
        <v>0</v>
      </c>
      <c r="M214" s="482">
        <v>163</v>
      </c>
    </row>
    <row r="215" spans="1:13" ht="12.75">
      <c r="A215" s="477" t="s">
        <v>585</v>
      </c>
      <c r="B215" s="483" t="s">
        <v>958</v>
      </c>
      <c r="C215" s="479">
        <v>399</v>
      </c>
      <c r="D215" s="479">
        <v>256</v>
      </c>
      <c r="E215" s="480">
        <v>0</v>
      </c>
      <c r="F215" s="480">
        <v>0</v>
      </c>
      <c r="G215" s="481">
        <v>655</v>
      </c>
      <c r="H215" s="480">
        <v>385</v>
      </c>
      <c r="I215" s="480">
        <v>201</v>
      </c>
      <c r="J215" s="480">
        <v>113</v>
      </c>
      <c r="K215" s="480">
        <v>0</v>
      </c>
      <c r="L215" s="480">
        <v>0</v>
      </c>
      <c r="M215" s="482">
        <v>699</v>
      </c>
    </row>
    <row r="216" spans="1:13" ht="12.75">
      <c r="A216" s="477" t="s">
        <v>586</v>
      </c>
      <c r="B216" s="483" t="s">
        <v>959</v>
      </c>
      <c r="C216" s="479">
        <v>85</v>
      </c>
      <c r="D216" s="479">
        <v>91</v>
      </c>
      <c r="E216" s="480">
        <v>136</v>
      </c>
      <c r="F216" s="480">
        <v>32</v>
      </c>
      <c r="G216" s="481">
        <v>344</v>
      </c>
      <c r="H216" s="480">
        <v>47</v>
      </c>
      <c r="I216" s="480">
        <v>74</v>
      </c>
      <c r="J216" s="480">
        <v>16</v>
      </c>
      <c r="K216" s="480">
        <v>127</v>
      </c>
      <c r="L216" s="480">
        <v>40</v>
      </c>
      <c r="M216" s="482">
        <v>304</v>
      </c>
    </row>
    <row r="217" spans="1:13" ht="12.75">
      <c r="A217" s="477" t="s">
        <v>587</v>
      </c>
      <c r="B217" s="483" t="s">
        <v>960</v>
      </c>
      <c r="C217" s="479">
        <v>568</v>
      </c>
      <c r="D217" s="479">
        <v>406</v>
      </c>
      <c r="E217" s="480">
        <v>2734</v>
      </c>
      <c r="F217" s="480">
        <v>214</v>
      </c>
      <c r="G217" s="481">
        <v>3922</v>
      </c>
      <c r="H217" s="480">
        <v>1160</v>
      </c>
      <c r="I217" s="480">
        <v>486</v>
      </c>
      <c r="J217" s="480">
        <v>113</v>
      </c>
      <c r="K217" s="480">
        <v>0</v>
      </c>
      <c r="L217" s="480">
        <v>0</v>
      </c>
      <c r="M217" s="482">
        <v>1759</v>
      </c>
    </row>
    <row r="218" spans="1:13" ht="12.75">
      <c r="A218" s="477" t="s">
        <v>588</v>
      </c>
      <c r="B218" s="483" t="s">
        <v>961</v>
      </c>
      <c r="C218" s="479">
        <v>86</v>
      </c>
      <c r="D218" s="479">
        <v>97</v>
      </c>
      <c r="E218" s="480">
        <v>0</v>
      </c>
      <c r="F218" s="480">
        <v>0</v>
      </c>
      <c r="G218" s="481">
        <v>183</v>
      </c>
      <c r="H218" s="480">
        <v>94</v>
      </c>
      <c r="I218" s="480">
        <v>102</v>
      </c>
      <c r="J218" s="480">
        <v>62</v>
      </c>
      <c r="K218" s="480">
        <v>0</v>
      </c>
      <c r="L218" s="480">
        <v>0</v>
      </c>
      <c r="M218" s="482">
        <v>258</v>
      </c>
    </row>
    <row r="219" spans="1:13" ht="12.75">
      <c r="A219" s="477" t="s">
        <v>589</v>
      </c>
      <c r="B219" s="483" t="s">
        <v>962</v>
      </c>
      <c r="C219" s="479">
        <v>409</v>
      </c>
      <c r="D219" s="479">
        <v>115</v>
      </c>
      <c r="E219" s="480">
        <v>0</v>
      </c>
      <c r="F219" s="480">
        <v>0</v>
      </c>
      <c r="G219" s="481">
        <v>524</v>
      </c>
      <c r="H219" s="480">
        <v>336</v>
      </c>
      <c r="I219" s="480">
        <v>126</v>
      </c>
      <c r="J219" s="480">
        <v>132</v>
      </c>
      <c r="K219" s="480">
        <v>0</v>
      </c>
      <c r="L219" s="480">
        <v>0</v>
      </c>
      <c r="M219" s="482">
        <v>594</v>
      </c>
    </row>
    <row r="220" spans="1:13" ht="12.75">
      <c r="A220" s="477" t="s">
        <v>590</v>
      </c>
      <c r="B220" s="483" t="s">
        <v>963</v>
      </c>
      <c r="C220" s="479">
        <v>246</v>
      </c>
      <c r="D220" s="479">
        <v>117</v>
      </c>
      <c r="E220" s="480">
        <v>0</v>
      </c>
      <c r="F220" s="480">
        <v>0</v>
      </c>
      <c r="G220" s="481">
        <v>363</v>
      </c>
      <c r="H220" s="480">
        <v>124</v>
      </c>
      <c r="I220" s="480">
        <v>127</v>
      </c>
      <c r="J220" s="480">
        <v>45</v>
      </c>
      <c r="K220" s="480">
        <v>0</v>
      </c>
      <c r="L220" s="480">
        <v>0</v>
      </c>
      <c r="M220" s="482">
        <v>296</v>
      </c>
    </row>
    <row r="221" spans="1:13" ht="12.75">
      <c r="A221" s="477" t="s">
        <v>591</v>
      </c>
      <c r="B221" s="483" t="s">
        <v>964</v>
      </c>
      <c r="C221" s="479">
        <v>579</v>
      </c>
      <c r="D221" s="479">
        <v>552</v>
      </c>
      <c r="E221" s="480">
        <v>1490</v>
      </c>
      <c r="F221" s="480">
        <v>0</v>
      </c>
      <c r="G221" s="481">
        <v>2621</v>
      </c>
      <c r="H221" s="480">
        <v>449</v>
      </c>
      <c r="I221" s="480">
        <v>510</v>
      </c>
      <c r="J221" s="480">
        <v>35</v>
      </c>
      <c r="K221" s="480">
        <v>1939</v>
      </c>
      <c r="L221" s="480">
        <v>1</v>
      </c>
      <c r="M221" s="482">
        <v>2934</v>
      </c>
    </row>
    <row r="222" spans="1:13" ht="12.75">
      <c r="A222" s="477" t="s">
        <v>592</v>
      </c>
      <c r="B222" s="483" t="s">
        <v>965</v>
      </c>
      <c r="C222" s="479">
        <v>256</v>
      </c>
      <c r="D222" s="479">
        <v>106</v>
      </c>
      <c r="E222" s="480">
        <v>362</v>
      </c>
      <c r="F222" s="480">
        <v>0</v>
      </c>
      <c r="G222" s="481">
        <v>724</v>
      </c>
      <c r="H222" s="480">
        <v>167</v>
      </c>
      <c r="I222" s="480">
        <v>59</v>
      </c>
      <c r="J222" s="480">
        <v>24</v>
      </c>
      <c r="K222" s="480">
        <v>314</v>
      </c>
      <c r="L222" s="480">
        <v>0</v>
      </c>
      <c r="M222" s="482">
        <v>564</v>
      </c>
    </row>
    <row r="223" spans="1:13" ht="12.75">
      <c r="A223" s="477" t="s">
        <v>593</v>
      </c>
      <c r="B223" s="483" t="s">
        <v>966</v>
      </c>
      <c r="C223" s="479">
        <v>21</v>
      </c>
      <c r="D223" s="479">
        <v>74</v>
      </c>
      <c r="E223" s="480">
        <v>112</v>
      </c>
      <c r="F223" s="480">
        <v>15</v>
      </c>
      <c r="G223" s="481">
        <v>222</v>
      </c>
      <c r="H223" s="480">
        <v>73</v>
      </c>
      <c r="I223" s="480">
        <v>62</v>
      </c>
      <c r="J223" s="480">
        <v>0</v>
      </c>
      <c r="K223" s="480">
        <v>196</v>
      </c>
      <c r="L223" s="480">
        <v>16</v>
      </c>
      <c r="M223" s="482">
        <v>347</v>
      </c>
    </row>
    <row r="224" spans="1:13" ht="12.75">
      <c r="A224" s="477" t="s">
        <v>594</v>
      </c>
      <c r="B224" s="483" t="s">
        <v>967</v>
      </c>
      <c r="C224" s="479">
        <v>206</v>
      </c>
      <c r="D224" s="479">
        <v>127</v>
      </c>
      <c r="E224" s="480">
        <v>0</v>
      </c>
      <c r="F224" s="480">
        <v>5</v>
      </c>
      <c r="G224" s="481">
        <v>338</v>
      </c>
      <c r="H224" s="480">
        <v>186</v>
      </c>
      <c r="I224" s="480">
        <v>87</v>
      </c>
      <c r="J224" s="480">
        <v>0</v>
      </c>
      <c r="K224" s="480">
        <v>0</v>
      </c>
      <c r="L224" s="480">
        <v>5</v>
      </c>
      <c r="M224" s="482">
        <v>278</v>
      </c>
    </row>
    <row r="225" spans="1:13" ht="12.75">
      <c r="A225" s="477" t="s">
        <v>595</v>
      </c>
      <c r="B225" s="483" t="s">
        <v>968</v>
      </c>
      <c r="C225" s="479">
        <v>225</v>
      </c>
      <c r="D225" s="479">
        <v>173</v>
      </c>
      <c r="E225" s="480">
        <v>0</v>
      </c>
      <c r="F225" s="480">
        <v>0</v>
      </c>
      <c r="G225" s="481">
        <v>398</v>
      </c>
      <c r="H225" s="480">
        <v>174</v>
      </c>
      <c r="I225" s="480">
        <v>189</v>
      </c>
      <c r="J225" s="480">
        <v>167</v>
      </c>
      <c r="K225" s="480">
        <v>0</v>
      </c>
      <c r="L225" s="480">
        <v>0</v>
      </c>
      <c r="M225" s="482">
        <v>530</v>
      </c>
    </row>
    <row r="226" spans="1:13" ht="12.75">
      <c r="A226" s="477" t="s">
        <v>596</v>
      </c>
      <c r="B226" s="483" t="s">
        <v>969</v>
      </c>
      <c r="C226" s="479">
        <v>93</v>
      </c>
      <c r="D226" s="479">
        <v>53</v>
      </c>
      <c r="E226" s="480">
        <v>0</v>
      </c>
      <c r="F226" s="480">
        <v>0</v>
      </c>
      <c r="G226" s="481">
        <v>146</v>
      </c>
      <c r="H226" s="480">
        <v>118</v>
      </c>
      <c r="I226" s="480">
        <v>42</v>
      </c>
      <c r="J226" s="480">
        <v>1</v>
      </c>
      <c r="K226" s="480">
        <v>0</v>
      </c>
      <c r="L226" s="480">
        <v>0</v>
      </c>
      <c r="M226" s="482">
        <v>161</v>
      </c>
    </row>
    <row r="227" spans="1:13" ht="12.75">
      <c r="A227" s="477" t="s">
        <v>597</v>
      </c>
      <c r="B227" s="483" t="s">
        <v>970</v>
      </c>
      <c r="C227" s="479">
        <v>245</v>
      </c>
      <c r="D227" s="479">
        <v>67</v>
      </c>
      <c r="E227" s="480">
        <v>0</v>
      </c>
      <c r="F227" s="480">
        <v>0</v>
      </c>
      <c r="G227" s="481">
        <v>312</v>
      </c>
      <c r="H227" s="480">
        <v>276</v>
      </c>
      <c r="I227" s="480">
        <v>61</v>
      </c>
      <c r="J227" s="480">
        <v>14</v>
      </c>
      <c r="K227" s="480">
        <v>0</v>
      </c>
      <c r="L227" s="480">
        <v>0</v>
      </c>
      <c r="M227" s="482">
        <v>351</v>
      </c>
    </row>
    <row r="228" spans="1:13" ht="12.75">
      <c r="A228" s="477" t="s">
        <v>598</v>
      </c>
      <c r="B228" s="483" t="s">
        <v>971</v>
      </c>
      <c r="C228" s="479">
        <v>1876</v>
      </c>
      <c r="D228" s="479">
        <v>658</v>
      </c>
      <c r="E228" s="480">
        <v>1028</v>
      </c>
      <c r="F228" s="480">
        <v>19</v>
      </c>
      <c r="G228" s="481">
        <v>3581</v>
      </c>
      <c r="H228" s="480">
        <v>1587</v>
      </c>
      <c r="I228" s="480">
        <v>735</v>
      </c>
      <c r="J228" s="480">
        <v>140</v>
      </c>
      <c r="K228" s="480">
        <v>932</v>
      </c>
      <c r="L228" s="480">
        <v>15</v>
      </c>
      <c r="M228" s="482">
        <v>3409</v>
      </c>
    </row>
    <row r="229" spans="1:13" ht="12.75">
      <c r="A229" s="477" t="s">
        <v>599</v>
      </c>
      <c r="B229" s="483" t="s">
        <v>972</v>
      </c>
      <c r="C229" s="479">
        <v>433</v>
      </c>
      <c r="D229" s="479">
        <v>459</v>
      </c>
      <c r="E229" s="480">
        <v>4614</v>
      </c>
      <c r="F229" s="480">
        <v>62</v>
      </c>
      <c r="G229" s="481">
        <v>5568</v>
      </c>
      <c r="H229" s="480">
        <v>477</v>
      </c>
      <c r="I229" s="480">
        <v>471</v>
      </c>
      <c r="J229" s="480">
        <v>52</v>
      </c>
      <c r="K229" s="480">
        <v>2867</v>
      </c>
      <c r="L229" s="480">
        <v>0</v>
      </c>
      <c r="M229" s="482">
        <v>3867</v>
      </c>
    </row>
    <row r="230" spans="1:13" ht="12.75">
      <c r="A230" s="477" t="s">
        <v>600</v>
      </c>
      <c r="B230" s="483" t="s">
        <v>973</v>
      </c>
      <c r="C230" s="479">
        <v>562</v>
      </c>
      <c r="D230" s="479">
        <v>162</v>
      </c>
      <c r="E230" s="480">
        <v>0</v>
      </c>
      <c r="F230" s="480">
        <v>0</v>
      </c>
      <c r="G230" s="481">
        <v>724</v>
      </c>
      <c r="H230" s="480">
        <v>435</v>
      </c>
      <c r="I230" s="480">
        <v>175</v>
      </c>
      <c r="J230" s="480">
        <v>20</v>
      </c>
      <c r="K230" s="480">
        <v>0</v>
      </c>
      <c r="L230" s="480">
        <v>0</v>
      </c>
      <c r="M230" s="482">
        <v>630</v>
      </c>
    </row>
    <row r="231" spans="1:13" ht="12.75">
      <c r="A231" s="477" t="s">
        <v>601</v>
      </c>
      <c r="B231" s="483" t="s">
        <v>974</v>
      </c>
      <c r="C231" s="479">
        <v>332</v>
      </c>
      <c r="D231" s="479">
        <v>37</v>
      </c>
      <c r="E231" s="480">
        <v>261</v>
      </c>
      <c r="F231" s="480">
        <v>123</v>
      </c>
      <c r="G231" s="481">
        <v>753</v>
      </c>
      <c r="H231" s="480">
        <v>399</v>
      </c>
      <c r="I231" s="480">
        <v>43</v>
      </c>
      <c r="J231" s="480">
        <v>45</v>
      </c>
      <c r="K231" s="480">
        <v>321</v>
      </c>
      <c r="L231" s="480">
        <v>134</v>
      </c>
      <c r="M231" s="482">
        <v>942</v>
      </c>
    </row>
    <row r="232" spans="1:13" ht="12.75">
      <c r="A232" s="477" t="s">
        <v>602</v>
      </c>
      <c r="B232" s="483" t="s">
        <v>975</v>
      </c>
      <c r="C232" s="479">
        <v>1460</v>
      </c>
      <c r="D232" s="479">
        <v>733</v>
      </c>
      <c r="E232" s="480">
        <v>0</v>
      </c>
      <c r="F232" s="480">
        <v>0</v>
      </c>
      <c r="G232" s="481">
        <v>2193</v>
      </c>
      <c r="H232" s="480">
        <v>1147</v>
      </c>
      <c r="I232" s="480">
        <v>714</v>
      </c>
      <c r="J232" s="480">
        <v>183</v>
      </c>
      <c r="K232" s="480">
        <v>0</v>
      </c>
      <c r="L232" s="480">
        <v>0</v>
      </c>
      <c r="M232" s="482">
        <v>2044</v>
      </c>
    </row>
    <row r="233" spans="1:13" ht="12.75">
      <c r="A233" s="477" t="s">
        <v>603</v>
      </c>
      <c r="B233" s="483" t="s">
        <v>976</v>
      </c>
      <c r="C233" s="479">
        <v>140</v>
      </c>
      <c r="D233" s="479">
        <v>98</v>
      </c>
      <c r="E233" s="480">
        <v>300</v>
      </c>
      <c r="F233" s="480">
        <v>13</v>
      </c>
      <c r="G233" s="481">
        <v>551</v>
      </c>
      <c r="H233" s="480">
        <v>116</v>
      </c>
      <c r="I233" s="480">
        <v>60</v>
      </c>
      <c r="J233" s="480">
        <v>33</v>
      </c>
      <c r="K233" s="480">
        <v>240</v>
      </c>
      <c r="L233" s="480">
        <v>13</v>
      </c>
      <c r="M233" s="482">
        <v>462</v>
      </c>
    </row>
    <row r="234" spans="1:13" ht="12.75">
      <c r="A234" s="477" t="s">
        <v>604</v>
      </c>
      <c r="B234" s="483" t="s">
        <v>977</v>
      </c>
      <c r="C234" s="479">
        <v>191</v>
      </c>
      <c r="D234" s="479">
        <v>156</v>
      </c>
      <c r="E234" s="480">
        <v>0</v>
      </c>
      <c r="F234" s="480">
        <v>0</v>
      </c>
      <c r="G234" s="481">
        <v>347</v>
      </c>
      <c r="H234" s="480">
        <v>211</v>
      </c>
      <c r="I234" s="480">
        <v>177</v>
      </c>
      <c r="J234" s="480">
        <v>10</v>
      </c>
      <c r="K234" s="480">
        <v>0</v>
      </c>
      <c r="L234" s="480">
        <v>0</v>
      </c>
      <c r="M234" s="482">
        <v>398</v>
      </c>
    </row>
    <row r="235" spans="1:13" ht="12.75">
      <c r="A235" s="477" t="s">
        <v>605</v>
      </c>
      <c r="B235" s="483" t="s">
        <v>978</v>
      </c>
      <c r="C235" s="479">
        <v>1486</v>
      </c>
      <c r="D235" s="479">
        <v>1891</v>
      </c>
      <c r="E235" s="480">
        <v>4808</v>
      </c>
      <c r="F235" s="480">
        <v>0</v>
      </c>
      <c r="G235" s="481">
        <v>8185</v>
      </c>
      <c r="H235" s="480">
        <v>1097</v>
      </c>
      <c r="I235" s="480">
        <v>1782</v>
      </c>
      <c r="J235" s="480">
        <v>100</v>
      </c>
      <c r="K235" s="480">
        <v>4027</v>
      </c>
      <c r="L235" s="480">
        <v>0</v>
      </c>
      <c r="M235" s="482">
        <v>7006</v>
      </c>
    </row>
    <row r="236" spans="1:13" ht="12.75">
      <c r="A236" s="477" t="s">
        <v>606</v>
      </c>
      <c r="B236" s="483" t="s">
        <v>979</v>
      </c>
      <c r="C236" s="479">
        <v>137</v>
      </c>
      <c r="D236" s="479">
        <v>65</v>
      </c>
      <c r="E236" s="480">
        <v>145</v>
      </c>
      <c r="F236" s="480">
        <v>110</v>
      </c>
      <c r="G236" s="481">
        <v>457</v>
      </c>
      <c r="H236" s="480">
        <v>99</v>
      </c>
      <c r="I236" s="480">
        <v>84</v>
      </c>
      <c r="J236" s="480">
        <v>15</v>
      </c>
      <c r="K236" s="480">
        <v>146</v>
      </c>
      <c r="L236" s="480">
        <v>121</v>
      </c>
      <c r="M236" s="482">
        <v>465</v>
      </c>
    </row>
    <row r="237" spans="1:13" ht="12.75">
      <c r="A237" s="477" t="s">
        <v>607</v>
      </c>
      <c r="B237" s="483" t="s">
        <v>980</v>
      </c>
      <c r="C237" s="479">
        <v>821</v>
      </c>
      <c r="D237" s="479">
        <v>460</v>
      </c>
      <c r="E237" s="480">
        <v>343</v>
      </c>
      <c r="F237" s="480">
        <v>32</v>
      </c>
      <c r="G237" s="481">
        <v>1656</v>
      </c>
      <c r="H237" s="480">
        <v>749</v>
      </c>
      <c r="I237" s="480">
        <v>450</v>
      </c>
      <c r="J237" s="480">
        <v>150</v>
      </c>
      <c r="K237" s="480">
        <v>278</v>
      </c>
      <c r="L237" s="480">
        <v>47</v>
      </c>
      <c r="M237" s="482">
        <v>1674</v>
      </c>
    </row>
    <row r="238" spans="1:13" ht="12.75">
      <c r="A238" s="477" t="s">
        <v>608</v>
      </c>
      <c r="B238" s="483" t="s">
        <v>981</v>
      </c>
      <c r="C238" s="479">
        <v>218</v>
      </c>
      <c r="D238" s="479">
        <v>224</v>
      </c>
      <c r="E238" s="480">
        <v>323</v>
      </c>
      <c r="F238" s="480">
        <v>111</v>
      </c>
      <c r="G238" s="481">
        <v>876</v>
      </c>
      <c r="H238" s="480">
        <v>169</v>
      </c>
      <c r="I238" s="480">
        <v>213</v>
      </c>
      <c r="J238" s="480">
        <v>23</v>
      </c>
      <c r="K238" s="480">
        <v>280</v>
      </c>
      <c r="L238" s="480">
        <v>92</v>
      </c>
      <c r="M238" s="482">
        <v>777</v>
      </c>
    </row>
    <row r="239" spans="1:13" ht="12.75">
      <c r="A239" s="477" t="s">
        <v>609</v>
      </c>
      <c r="B239" s="483" t="s">
        <v>982</v>
      </c>
      <c r="C239" s="479">
        <v>145</v>
      </c>
      <c r="D239" s="479">
        <v>132</v>
      </c>
      <c r="E239" s="480">
        <v>745</v>
      </c>
      <c r="F239" s="480">
        <v>0</v>
      </c>
      <c r="G239" s="481">
        <v>1022</v>
      </c>
      <c r="H239" s="480">
        <v>87</v>
      </c>
      <c r="I239" s="480">
        <v>174</v>
      </c>
      <c r="J239" s="480">
        <v>95</v>
      </c>
      <c r="K239" s="480">
        <v>917</v>
      </c>
      <c r="L239" s="480">
        <v>0</v>
      </c>
      <c r="M239" s="482">
        <v>1273</v>
      </c>
    </row>
    <row r="240" spans="1:13" ht="12.75">
      <c r="A240" s="477" t="s">
        <v>610</v>
      </c>
      <c r="B240" s="483" t="s">
        <v>983</v>
      </c>
      <c r="C240" s="479">
        <v>151</v>
      </c>
      <c r="D240" s="479">
        <v>78</v>
      </c>
      <c r="E240" s="480">
        <v>0</v>
      </c>
      <c r="F240" s="480">
        <v>0</v>
      </c>
      <c r="G240" s="481">
        <v>229</v>
      </c>
      <c r="H240" s="480">
        <v>152</v>
      </c>
      <c r="I240" s="480">
        <v>56</v>
      </c>
      <c r="J240" s="480">
        <v>2</v>
      </c>
      <c r="K240" s="480">
        <v>0</v>
      </c>
      <c r="L240" s="480">
        <v>0</v>
      </c>
      <c r="M240" s="482">
        <v>210</v>
      </c>
    </row>
    <row r="241" spans="1:13" ht="12.75">
      <c r="A241" s="477" t="s">
        <v>611</v>
      </c>
      <c r="B241" s="483" t="s">
        <v>984</v>
      </c>
      <c r="C241" s="479">
        <v>167</v>
      </c>
      <c r="D241" s="479">
        <v>111</v>
      </c>
      <c r="E241" s="480">
        <v>182</v>
      </c>
      <c r="F241" s="480">
        <v>74</v>
      </c>
      <c r="G241" s="481">
        <v>534</v>
      </c>
      <c r="H241" s="480">
        <v>159</v>
      </c>
      <c r="I241" s="480">
        <v>109</v>
      </c>
      <c r="J241" s="480">
        <v>12</v>
      </c>
      <c r="K241" s="480">
        <v>240</v>
      </c>
      <c r="L241" s="480">
        <v>108</v>
      </c>
      <c r="M241" s="482">
        <v>628</v>
      </c>
    </row>
    <row r="242" spans="1:13" ht="12.75">
      <c r="A242" s="477" t="s">
        <v>612</v>
      </c>
      <c r="B242" s="483" t="s">
        <v>985</v>
      </c>
      <c r="C242" s="479">
        <v>88</v>
      </c>
      <c r="D242" s="479">
        <v>99</v>
      </c>
      <c r="E242" s="480">
        <v>196</v>
      </c>
      <c r="F242" s="480">
        <v>82</v>
      </c>
      <c r="G242" s="481">
        <v>465</v>
      </c>
      <c r="H242" s="480">
        <v>100</v>
      </c>
      <c r="I242" s="480">
        <v>100</v>
      </c>
      <c r="J242" s="480">
        <v>1</v>
      </c>
      <c r="K242" s="480">
        <v>162</v>
      </c>
      <c r="L242" s="480">
        <v>86</v>
      </c>
      <c r="M242" s="482">
        <v>449</v>
      </c>
    </row>
    <row r="243" spans="1:13" ht="12.75">
      <c r="A243" s="477" t="s">
        <v>613</v>
      </c>
      <c r="B243" s="483" t="s">
        <v>986</v>
      </c>
      <c r="C243" s="479">
        <v>709</v>
      </c>
      <c r="D243" s="479">
        <v>533</v>
      </c>
      <c r="E243" s="480">
        <v>0</v>
      </c>
      <c r="F243" s="480">
        <v>0</v>
      </c>
      <c r="G243" s="481">
        <v>1242</v>
      </c>
      <c r="H243" s="480">
        <v>676</v>
      </c>
      <c r="I243" s="480">
        <v>518</v>
      </c>
      <c r="J243" s="480">
        <v>21</v>
      </c>
      <c r="K243" s="480">
        <v>0</v>
      </c>
      <c r="L243" s="480">
        <v>0</v>
      </c>
      <c r="M243" s="482">
        <v>1215</v>
      </c>
    </row>
    <row r="244" spans="1:13" ht="12.75">
      <c r="A244" s="477" t="s">
        <v>614</v>
      </c>
      <c r="B244" s="483" t="s">
        <v>987</v>
      </c>
      <c r="C244" s="479">
        <v>204</v>
      </c>
      <c r="D244" s="479">
        <v>153</v>
      </c>
      <c r="E244" s="480">
        <v>0</v>
      </c>
      <c r="F244" s="480">
        <v>0</v>
      </c>
      <c r="G244" s="481">
        <v>357</v>
      </c>
      <c r="H244" s="480">
        <v>216</v>
      </c>
      <c r="I244" s="480">
        <v>65</v>
      </c>
      <c r="J244" s="480">
        <v>22</v>
      </c>
      <c r="K244" s="480">
        <v>0</v>
      </c>
      <c r="L244" s="480">
        <v>0</v>
      </c>
      <c r="M244" s="482">
        <v>303</v>
      </c>
    </row>
    <row r="245" spans="1:13" ht="12.75">
      <c r="A245" s="477" t="s">
        <v>615</v>
      </c>
      <c r="B245" s="483" t="s">
        <v>988</v>
      </c>
      <c r="C245" s="479">
        <v>80</v>
      </c>
      <c r="D245" s="479">
        <v>18</v>
      </c>
      <c r="E245" s="480">
        <v>228</v>
      </c>
      <c r="F245" s="480">
        <v>114</v>
      </c>
      <c r="G245" s="481">
        <v>440</v>
      </c>
      <c r="H245" s="480">
        <v>91</v>
      </c>
      <c r="I245" s="480">
        <v>8</v>
      </c>
      <c r="J245" s="480">
        <v>16</v>
      </c>
      <c r="K245" s="480">
        <v>258</v>
      </c>
      <c r="L245" s="480">
        <v>136</v>
      </c>
      <c r="M245" s="482">
        <v>509</v>
      </c>
    </row>
    <row r="246" spans="1:13" ht="12.75">
      <c r="A246" s="477" t="s">
        <v>616</v>
      </c>
      <c r="B246" s="483" t="s">
        <v>989</v>
      </c>
      <c r="C246" s="479">
        <v>168</v>
      </c>
      <c r="D246" s="479">
        <v>152</v>
      </c>
      <c r="E246" s="480">
        <v>532</v>
      </c>
      <c r="F246" s="480">
        <v>45</v>
      </c>
      <c r="G246" s="481">
        <v>897</v>
      </c>
      <c r="H246" s="480">
        <v>144</v>
      </c>
      <c r="I246" s="480">
        <v>132</v>
      </c>
      <c r="J246" s="480">
        <v>3</v>
      </c>
      <c r="K246" s="480">
        <v>528</v>
      </c>
      <c r="L246" s="480">
        <v>72</v>
      </c>
      <c r="M246" s="482">
        <v>879</v>
      </c>
    </row>
    <row r="247" spans="1:13" ht="12.75">
      <c r="A247" s="477" t="s">
        <v>617</v>
      </c>
      <c r="B247" s="483" t="s">
        <v>990</v>
      </c>
      <c r="C247" s="479">
        <v>101</v>
      </c>
      <c r="D247" s="479">
        <v>105</v>
      </c>
      <c r="E247" s="480">
        <v>151</v>
      </c>
      <c r="F247" s="480">
        <v>59</v>
      </c>
      <c r="G247" s="481">
        <v>416</v>
      </c>
      <c r="H247" s="480">
        <v>231</v>
      </c>
      <c r="I247" s="480">
        <v>146</v>
      </c>
      <c r="J247" s="480">
        <v>33</v>
      </c>
      <c r="K247" s="480">
        <v>0</v>
      </c>
      <c r="L247" s="480">
        <v>81</v>
      </c>
      <c r="M247" s="482">
        <v>491</v>
      </c>
    </row>
    <row r="248" spans="1:13" ht="12.75">
      <c r="A248" s="477" t="s">
        <v>618</v>
      </c>
      <c r="B248" s="483" t="s">
        <v>991</v>
      </c>
      <c r="C248" s="479">
        <v>444</v>
      </c>
      <c r="D248" s="479">
        <v>294</v>
      </c>
      <c r="E248" s="480">
        <v>0</v>
      </c>
      <c r="F248" s="480">
        <v>0</v>
      </c>
      <c r="G248" s="481">
        <v>738</v>
      </c>
      <c r="H248" s="480">
        <v>242</v>
      </c>
      <c r="I248" s="480">
        <v>256</v>
      </c>
      <c r="J248" s="480">
        <v>196</v>
      </c>
      <c r="K248" s="480">
        <v>0</v>
      </c>
      <c r="L248" s="480">
        <v>0</v>
      </c>
      <c r="M248" s="482">
        <v>694</v>
      </c>
    </row>
    <row r="249" spans="1:13" ht="12.75">
      <c r="A249" s="477" t="s">
        <v>619</v>
      </c>
      <c r="B249" s="483" t="s">
        <v>992</v>
      </c>
      <c r="C249" s="479">
        <v>304</v>
      </c>
      <c r="D249" s="479">
        <v>48</v>
      </c>
      <c r="E249" s="480">
        <v>0</v>
      </c>
      <c r="F249" s="480">
        <v>0</v>
      </c>
      <c r="G249" s="481">
        <v>352</v>
      </c>
      <c r="H249" s="480">
        <v>171</v>
      </c>
      <c r="I249" s="480">
        <v>50</v>
      </c>
      <c r="J249" s="480">
        <v>15</v>
      </c>
      <c r="K249" s="480">
        <v>0</v>
      </c>
      <c r="L249" s="480">
        <v>0</v>
      </c>
      <c r="M249" s="482">
        <v>236</v>
      </c>
    </row>
    <row r="250" spans="1:13" ht="12.75">
      <c r="A250" s="477" t="s">
        <v>620</v>
      </c>
      <c r="B250" s="483" t="s">
        <v>993</v>
      </c>
      <c r="C250" s="479">
        <v>270</v>
      </c>
      <c r="D250" s="479">
        <v>174</v>
      </c>
      <c r="E250" s="480">
        <v>0</v>
      </c>
      <c r="F250" s="480">
        <v>0</v>
      </c>
      <c r="G250" s="481">
        <v>444</v>
      </c>
      <c r="H250" s="480">
        <v>344</v>
      </c>
      <c r="I250" s="480">
        <v>198</v>
      </c>
      <c r="J250" s="480">
        <v>35</v>
      </c>
      <c r="K250" s="480">
        <v>0</v>
      </c>
      <c r="L250" s="480">
        <v>0</v>
      </c>
      <c r="M250" s="482">
        <v>577</v>
      </c>
    </row>
    <row r="251" spans="1:13" ht="12.75">
      <c r="A251" s="477" t="s">
        <v>621</v>
      </c>
      <c r="B251" s="483" t="s">
        <v>994</v>
      </c>
      <c r="C251" s="479">
        <v>313</v>
      </c>
      <c r="D251" s="479">
        <v>210</v>
      </c>
      <c r="E251" s="480">
        <v>0</v>
      </c>
      <c r="F251" s="480">
        <v>0</v>
      </c>
      <c r="G251" s="481">
        <v>523</v>
      </c>
      <c r="H251" s="480">
        <v>311</v>
      </c>
      <c r="I251" s="480">
        <v>222</v>
      </c>
      <c r="J251" s="480">
        <v>28</v>
      </c>
      <c r="K251" s="480">
        <v>0</v>
      </c>
      <c r="L251" s="480">
        <v>0</v>
      </c>
      <c r="M251" s="482">
        <v>561</v>
      </c>
    </row>
    <row r="252" spans="1:13" ht="12.75">
      <c r="A252" s="477" t="s">
        <v>622</v>
      </c>
      <c r="B252" s="483" t="s">
        <v>995</v>
      </c>
      <c r="C252" s="479">
        <v>959</v>
      </c>
      <c r="D252" s="479">
        <v>517</v>
      </c>
      <c r="E252" s="480">
        <v>0</v>
      </c>
      <c r="F252" s="480">
        <v>0</v>
      </c>
      <c r="G252" s="481">
        <v>1476</v>
      </c>
      <c r="H252" s="480">
        <v>746</v>
      </c>
      <c r="I252" s="480">
        <v>483</v>
      </c>
      <c r="J252" s="480">
        <v>27</v>
      </c>
      <c r="K252" s="480">
        <v>0</v>
      </c>
      <c r="L252" s="480">
        <v>0</v>
      </c>
      <c r="M252" s="482">
        <v>1256</v>
      </c>
    </row>
    <row r="253" spans="1:13" ht="12.75">
      <c r="A253" s="477" t="s">
        <v>623</v>
      </c>
      <c r="B253" s="483" t="s">
        <v>996</v>
      </c>
      <c r="C253" s="479">
        <v>409</v>
      </c>
      <c r="D253" s="479">
        <v>208</v>
      </c>
      <c r="E253" s="480">
        <v>0</v>
      </c>
      <c r="F253" s="480">
        <v>0</v>
      </c>
      <c r="G253" s="481">
        <v>617</v>
      </c>
      <c r="H253" s="480">
        <v>437</v>
      </c>
      <c r="I253" s="480">
        <v>144</v>
      </c>
      <c r="J253" s="480">
        <v>8</v>
      </c>
      <c r="K253" s="480">
        <v>0</v>
      </c>
      <c r="L253" s="480">
        <v>0</v>
      </c>
      <c r="M253" s="482">
        <v>589</v>
      </c>
    </row>
    <row r="254" spans="1:13" ht="12.75">
      <c r="A254" s="477" t="s">
        <v>624</v>
      </c>
      <c r="B254" s="483" t="s">
        <v>997</v>
      </c>
      <c r="C254" s="479">
        <v>319</v>
      </c>
      <c r="D254" s="479">
        <v>260</v>
      </c>
      <c r="E254" s="480">
        <v>1277</v>
      </c>
      <c r="F254" s="480">
        <v>10</v>
      </c>
      <c r="G254" s="481">
        <v>1866</v>
      </c>
      <c r="H254" s="480">
        <v>294</v>
      </c>
      <c r="I254" s="480">
        <v>274</v>
      </c>
      <c r="J254" s="480">
        <v>91</v>
      </c>
      <c r="K254" s="480">
        <v>1137</v>
      </c>
      <c r="L254" s="480">
        <v>72</v>
      </c>
      <c r="M254" s="482">
        <v>1868</v>
      </c>
    </row>
    <row r="255" spans="1:13" ht="12.75">
      <c r="A255" s="477" t="s">
        <v>625</v>
      </c>
      <c r="B255" s="483" t="s">
        <v>998</v>
      </c>
      <c r="C255" s="479">
        <v>406</v>
      </c>
      <c r="D255" s="479">
        <v>821</v>
      </c>
      <c r="E255" s="480">
        <v>1076</v>
      </c>
      <c r="F255" s="480">
        <v>376</v>
      </c>
      <c r="G255" s="481">
        <v>2679</v>
      </c>
      <c r="H255" s="480">
        <v>289</v>
      </c>
      <c r="I255" s="480">
        <v>839</v>
      </c>
      <c r="J255" s="480">
        <v>70</v>
      </c>
      <c r="K255" s="480">
        <v>870</v>
      </c>
      <c r="L255" s="480">
        <v>350</v>
      </c>
      <c r="M255" s="482">
        <v>2418</v>
      </c>
    </row>
    <row r="256" spans="1:13" ht="12.75">
      <c r="A256" s="477" t="s">
        <v>626</v>
      </c>
      <c r="B256" s="483" t="s">
        <v>999</v>
      </c>
      <c r="C256" s="479">
        <v>185</v>
      </c>
      <c r="D256" s="479">
        <v>167</v>
      </c>
      <c r="E256" s="480">
        <v>352</v>
      </c>
      <c r="F256" s="480">
        <v>278</v>
      </c>
      <c r="G256" s="481">
        <v>982</v>
      </c>
      <c r="H256" s="480">
        <v>135</v>
      </c>
      <c r="I256" s="480">
        <v>171</v>
      </c>
      <c r="J256" s="480">
        <v>22</v>
      </c>
      <c r="K256" s="480">
        <v>391</v>
      </c>
      <c r="L256" s="480">
        <v>209</v>
      </c>
      <c r="M256" s="482">
        <v>928</v>
      </c>
    </row>
    <row r="257" spans="1:13" ht="12.75">
      <c r="A257" s="477" t="s">
        <v>627</v>
      </c>
      <c r="B257" s="483" t="s">
        <v>1000</v>
      </c>
      <c r="C257" s="479">
        <v>882</v>
      </c>
      <c r="D257" s="479">
        <v>843</v>
      </c>
      <c r="E257" s="480">
        <v>2437</v>
      </c>
      <c r="F257" s="480">
        <v>105</v>
      </c>
      <c r="G257" s="481">
        <v>4267</v>
      </c>
      <c r="H257" s="480">
        <v>530</v>
      </c>
      <c r="I257" s="480">
        <v>684</v>
      </c>
      <c r="J257" s="480">
        <v>121</v>
      </c>
      <c r="K257" s="480">
        <v>2057</v>
      </c>
      <c r="L257" s="480">
        <v>85</v>
      </c>
      <c r="M257" s="482">
        <v>3477</v>
      </c>
    </row>
    <row r="258" spans="1:13" ht="12.75">
      <c r="A258" s="477" t="s">
        <v>628</v>
      </c>
      <c r="B258" s="483" t="s">
        <v>1001</v>
      </c>
      <c r="C258" s="479">
        <v>324</v>
      </c>
      <c r="D258" s="479">
        <v>87</v>
      </c>
      <c r="E258" s="480">
        <v>0</v>
      </c>
      <c r="F258" s="480">
        <v>0</v>
      </c>
      <c r="G258" s="481">
        <v>411</v>
      </c>
      <c r="H258" s="480">
        <v>241</v>
      </c>
      <c r="I258" s="480">
        <v>93</v>
      </c>
      <c r="J258" s="480">
        <v>3</v>
      </c>
      <c r="K258" s="480">
        <v>0</v>
      </c>
      <c r="L258" s="480">
        <v>0</v>
      </c>
      <c r="M258" s="482">
        <v>337</v>
      </c>
    </row>
    <row r="259" spans="1:13" ht="12.75">
      <c r="A259" s="477" t="s">
        <v>629</v>
      </c>
      <c r="B259" s="483" t="s">
        <v>1002</v>
      </c>
      <c r="C259" s="479">
        <v>113</v>
      </c>
      <c r="D259" s="479">
        <v>123</v>
      </c>
      <c r="E259" s="480">
        <v>298</v>
      </c>
      <c r="F259" s="480">
        <v>15</v>
      </c>
      <c r="G259" s="484">
        <v>549</v>
      </c>
      <c r="H259" s="480">
        <v>83</v>
      </c>
      <c r="I259" s="480">
        <v>93</v>
      </c>
      <c r="J259" s="480">
        <v>29</v>
      </c>
      <c r="K259" s="480">
        <v>238</v>
      </c>
      <c r="L259" s="480">
        <v>3</v>
      </c>
      <c r="M259" s="485">
        <v>446</v>
      </c>
    </row>
    <row r="260" spans="1:13" ht="12.75">
      <c r="A260" s="477" t="s">
        <v>630</v>
      </c>
      <c r="B260" s="483" t="s">
        <v>1003</v>
      </c>
      <c r="C260" s="479">
        <v>385</v>
      </c>
      <c r="D260" s="479">
        <v>285</v>
      </c>
      <c r="E260" s="480">
        <v>0</v>
      </c>
      <c r="F260" s="480">
        <v>0</v>
      </c>
      <c r="G260" s="481">
        <v>670</v>
      </c>
      <c r="H260" s="480">
        <v>206</v>
      </c>
      <c r="I260" s="480">
        <v>295</v>
      </c>
      <c r="J260" s="480">
        <v>137</v>
      </c>
      <c r="K260" s="480">
        <v>0</v>
      </c>
      <c r="L260" s="480">
        <v>0</v>
      </c>
      <c r="M260" s="482">
        <v>638</v>
      </c>
    </row>
    <row r="261" spans="1:13" ht="12.75">
      <c r="A261" s="477" t="s">
        <v>631</v>
      </c>
      <c r="B261" s="483" t="s">
        <v>1004</v>
      </c>
      <c r="C261" s="479">
        <v>1262</v>
      </c>
      <c r="D261" s="479">
        <v>1129</v>
      </c>
      <c r="E261" s="480">
        <v>0</v>
      </c>
      <c r="F261" s="480">
        <v>0</v>
      </c>
      <c r="G261" s="481">
        <v>2391</v>
      </c>
      <c r="H261" s="480">
        <v>1133</v>
      </c>
      <c r="I261" s="480">
        <v>989</v>
      </c>
      <c r="J261" s="480">
        <v>147</v>
      </c>
      <c r="K261" s="480">
        <v>0</v>
      </c>
      <c r="L261" s="480">
        <v>0</v>
      </c>
      <c r="M261" s="482">
        <v>2269</v>
      </c>
    </row>
    <row r="262" spans="1:13" ht="12.75">
      <c r="A262" s="477" t="s">
        <v>632</v>
      </c>
      <c r="B262" s="483" t="s">
        <v>1005</v>
      </c>
      <c r="C262" s="479">
        <v>474</v>
      </c>
      <c r="D262" s="479">
        <v>489</v>
      </c>
      <c r="E262" s="480">
        <v>0</v>
      </c>
      <c r="F262" s="480">
        <v>0</v>
      </c>
      <c r="G262" s="481">
        <v>963</v>
      </c>
      <c r="H262" s="480">
        <v>484</v>
      </c>
      <c r="I262" s="480">
        <v>446</v>
      </c>
      <c r="J262" s="480">
        <v>8</v>
      </c>
      <c r="K262" s="480">
        <v>0</v>
      </c>
      <c r="L262" s="480">
        <v>0</v>
      </c>
      <c r="M262" s="482">
        <v>938</v>
      </c>
    </row>
    <row r="263" spans="1:13" ht="12.75">
      <c r="A263" s="477" t="s">
        <v>633</v>
      </c>
      <c r="B263" s="483" t="s">
        <v>1016</v>
      </c>
      <c r="C263" s="479">
        <v>234</v>
      </c>
      <c r="D263" s="479">
        <v>129</v>
      </c>
      <c r="E263" s="480">
        <v>0</v>
      </c>
      <c r="F263" s="480">
        <v>0</v>
      </c>
      <c r="G263" s="481">
        <v>363</v>
      </c>
      <c r="H263" s="480">
        <v>225</v>
      </c>
      <c r="I263" s="480">
        <v>127</v>
      </c>
      <c r="J263" s="480">
        <v>19</v>
      </c>
      <c r="K263" s="480">
        <v>0</v>
      </c>
      <c r="L263" s="480">
        <v>0</v>
      </c>
      <c r="M263" s="482">
        <v>371</v>
      </c>
    </row>
    <row r="264" spans="1:13" ht="12.75">
      <c r="A264" s="477" t="s">
        <v>634</v>
      </c>
      <c r="B264" s="483" t="s">
        <v>1017</v>
      </c>
      <c r="C264" s="479">
        <v>129</v>
      </c>
      <c r="D264" s="479">
        <v>180</v>
      </c>
      <c r="E264" s="480">
        <v>238</v>
      </c>
      <c r="F264" s="480">
        <v>105</v>
      </c>
      <c r="G264" s="481">
        <v>652</v>
      </c>
      <c r="H264" s="480">
        <v>49</v>
      </c>
      <c r="I264" s="480">
        <v>137</v>
      </c>
      <c r="J264" s="480">
        <v>15</v>
      </c>
      <c r="K264" s="480">
        <v>284</v>
      </c>
      <c r="L264" s="480">
        <v>118</v>
      </c>
      <c r="M264" s="482">
        <v>603</v>
      </c>
    </row>
    <row r="265" spans="1:13" ht="12.75">
      <c r="A265" s="477" t="s">
        <v>635</v>
      </c>
      <c r="B265" s="483" t="s">
        <v>1018</v>
      </c>
      <c r="C265" s="479">
        <v>350</v>
      </c>
      <c r="D265" s="479">
        <v>214</v>
      </c>
      <c r="E265" s="480">
        <v>798</v>
      </c>
      <c r="F265" s="480">
        <v>0</v>
      </c>
      <c r="G265" s="481">
        <v>1362</v>
      </c>
      <c r="H265" s="480">
        <v>301</v>
      </c>
      <c r="I265" s="480">
        <v>244</v>
      </c>
      <c r="J265" s="480">
        <v>24</v>
      </c>
      <c r="K265" s="480">
        <v>743</v>
      </c>
      <c r="L265" s="480">
        <v>1</v>
      </c>
      <c r="M265" s="482">
        <v>1313</v>
      </c>
    </row>
    <row r="266" spans="1:13" ht="12.75">
      <c r="A266" s="477" t="s">
        <v>636</v>
      </c>
      <c r="B266" s="483" t="s">
        <v>1019</v>
      </c>
      <c r="C266" s="479">
        <v>1280</v>
      </c>
      <c r="D266" s="479">
        <v>349</v>
      </c>
      <c r="E266" s="480">
        <v>0</v>
      </c>
      <c r="F266" s="480">
        <v>0</v>
      </c>
      <c r="G266" s="481">
        <v>1629</v>
      </c>
      <c r="H266" s="480">
        <v>1027</v>
      </c>
      <c r="I266" s="480">
        <v>282</v>
      </c>
      <c r="J266" s="480">
        <v>300</v>
      </c>
      <c r="K266" s="480">
        <v>0</v>
      </c>
      <c r="L266" s="480">
        <v>0</v>
      </c>
      <c r="M266" s="482">
        <v>1609</v>
      </c>
    </row>
    <row r="267" spans="1:13" ht="12.75">
      <c r="A267" s="477" t="s">
        <v>637</v>
      </c>
      <c r="B267" s="483" t="s">
        <v>1020</v>
      </c>
      <c r="C267" s="479">
        <v>709</v>
      </c>
      <c r="D267" s="479">
        <v>1165</v>
      </c>
      <c r="E267" s="480">
        <v>1910</v>
      </c>
      <c r="F267" s="480">
        <v>45</v>
      </c>
      <c r="G267" s="481">
        <v>3829</v>
      </c>
      <c r="H267" s="480">
        <v>686</v>
      </c>
      <c r="I267" s="480">
        <v>981</v>
      </c>
      <c r="J267" s="480">
        <v>56</v>
      </c>
      <c r="K267" s="480">
        <v>1809</v>
      </c>
      <c r="L267" s="480">
        <v>35</v>
      </c>
      <c r="M267" s="482">
        <v>3567</v>
      </c>
    </row>
    <row r="268" spans="1:13" ht="12.75">
      <c r="A268" s="477" t="s">
        <v>638</v>
      </c>
      <c r="B268" s="483" t="s">
        <v>1021</v>
      </c>
      <c r="C268" s="479">
        <v>477</v>
      </c>
      <c r="D268" s="479">
        <v>140</v>
      </c>
      <c r="E268" s="480">
        <v>0</v>
      </c>
      <c r="F268" s="480">
        <v>0</v>
      </c>
      <c r="G268" s="481">
        <v>617</v>
      </c>
      <c r="H268" s="480">
        <v>367</v>
      </c>
      <c r="I268" s="480">
        <v>158</v>
      </c>
      <c r="J268" s="480">
        <v>82</v>
      </c>
      <c r="K268" s="480">
        <v>0</v>
      </c>
      <c r="L268" s="480">
        <v>0</v>
      </c>
      <c r="M268" s="482">
        <v>607</v>
      </c>
    </row>
    <row r="269" spans="1:13" ht="12.75">
      <c r="A269" s="477" t="s">
        <v>639</v>
      </c>
      <c r="B269" s="483" t="s">
        <v>1022</v>
      </c>
      <c r="C269" s="479">
        <v>74</v>
      </c>
      <c r="D269" s="479">
        <v>100</v>
      </c>
      <c r="E269" s="480">
        <v>392</v>
      </c>
      <c r="F269" s="480">
        <v>150</v>
      </c>
      <c r="G269" s="481">
        <v>716</v>
      </c>
      <c r="H269" s="480">
        <v>136</v>
      </c>
      <c r="I269" s="480">
        <v>109</v>
      </c>
      <c r="J269" s="480">
        <v>5</v>
      </c>
      <c r="K269" s="480">
        <v>336</v>
      </c>
      <c r="L269" s="480">
        <v>148</v>
      </c>
      <c r="M269" s="482">
        <v>734</v>
      </c>
    </row>
    <row r="270" spans="1:13" ht="12.75">
      <c r="A270" s="477" t="s">
        <v>640</v>
      </c>
      <c r="B270" s="483" t="s">
        <v>1023</v>
      </c>
      <c r="C270" s="479">
        <v>349</v>
      </c>
      <c r="D270" s="479">
        <v>229</v>
      </c>
      <c r="E270" s="480">
        <v>0</v>
      </c>
      <c r="F270" s="480">
        <v>0</v>
      </c>
      <c r="G270" s="481">
        <v>578</v>
      </c>
      <c r="H270" s="480">
        <v>415</v>
      </c>
      <c r="I270" s="480">
        <v>188</v>
      </c>
      <c r="J270" s="480">
        <v>19</v>
      </c>
      <c r="K270" s="480">
        <v>0</v>
      </c>
      <c r="L270" s="480">
        <v>0</v>
      </c>
      <c r="M270" s="482">
        <v>622</v>
      </c>
    </row>
    <row r="271" spans="1:13" ht="12.75">
      <c r="A271" s="477" t="s">
        <v>641</v>
      </c>
      <c r="B271" s="483" t="s">
        <v>1024</v>
      </c>
      <c r="C271" s="479">
        <v>2554</v>
      </c>
      <c r="D271" s="479">
        <v>624</v>
      </c>
      <c r="E271" s="480">
        <v>0</v>
      </c>
      <c r="F271" s="480">
        <v>1</v>
      </c>
      <c r="G271" s="481">
        <v>3179</v>
      </c>
      <c r="H271" s="480">
        <v>2034</v>
      </c>
      <c r="I271" s="480">
        <v>730</v>
      </c>
      <c r="J271" s="480">
        <v>278</v>
      </c>
      <c r="K271" s="480">
        <v>0</v>
      </c>
      <c r="L271" s="480">
        <v>7</v>
      </c>
      <c r="M271" s="482">
        <v>3049</v>
      </c>
    </row>
    <row r="272" spans="1:13" ht="12.75">
      <c r="A272" s="477" t="s">
        <v>642</v>
      </c>
      <c r="B272" s="483" t="s">
        <v>1025</v>
      </c>
      <c r="C272" s="479">
        <v>205</v>
      </c>
      <c r="D272" s="479">
        <v>50</v>
      </c>
      <c r="E272" s="480">
        <v>0</v>
      </c>
      <c r="F272" s="480">
        <v>0</v>
      </c>
      <c r="G272" s="481">
        <v>255</v>
      </c>
      <c r="H272" s="480">
        <v>133</v>
      </c>
      <c r="I272" s="480">
        <v>39</v>
      </c>
      <c r="J272" s="480">
        <v>2</v>
      </c>
      <c r="K272" s="480">
        <v>0</v>
      </c>
      <c r="L272" s="480">
        <v>0</v>
      </c>
      <c r="M272" s="482">
        <v>174</v>
      </c>
    </row>
    <row r="273" spans="1:13" ht="12.75">
      <c r="A273" s="477" t="s">
        <v>643</v>
      </c>
      <c r="B273" s="483" t="s">
        <v>1026</v>
      </c>
      <c r="C273" s="479">
        <v>327</v>
      </c>
      <c r="D273" s="479">
        <v>236</v>
      </c>
      <c r="E273" s="480">
        <v>258</v>
      </c>
      <c r="F273" s="480">
        <v>37</v>
      </c>
      <c r="G273" s="481">
        <v>858</v>
      </c>
      <c r="H273" s="480">
        <v>186</v>
      </c>
      <c r="I273" s="480">
        <v>223</v>
      </c>
      <c r="J273" s="480">
        <v>57</v>
      </c>
      <c r="K273" s="480">
        <v>197</v>
      </c>
      <c r="L273" s="480">
        <v>57</v>
      </c>
      <c r="M273" s="482">
        <v>720</v>
      </c>
    </row>
    <row r="274" spans="1:13" ht="12.75">
      <c r="A274" s="477" t="s">
        <v>644</v>
      </c>
      <c r="B274" s="483" t="s">
        <v>1027</v>
      </c>
      <c r="C274" s="479">
        <v>458</v>
      </c>
      <c r="D274" s="479">
        <v>337</v>
      </c>
      <c r="E274" s="480">
        <v>0</v>
      </c>
      <c r="F274" s="480">
        <v>0</v>
      </c>
      <c r="G274" s="481">
        <v>795</v>
      </c>
      <c r="H274" s="480">
        <v>293</v>
      </c>
      <c r="I274" s="480">
        <v>258</v>
      </c>
      <c r="J274" s="480">
        <v>195</v>
      </c>
      <c r="K274" s="480">
        <v>0</v>
      </c>
      <c r="L274" s="480">
        <v>0</v>
      </c>
      <c r="M274" s="482">
        <v>746</v>
      </c>
    </row>
    <row r="275" spans="1:13" ht="12.75">
      <c r="A275" s="477" t="s">
        <v>645</v>
      </c>
      <c r="B275" s="483" t="s">
        <v>1028</v>
      </c>
      <c r="C275" s="479">
        <v>287</v>
      </c>
      <c r="D275" s="479">
        <v>924</v>
      </c>
      <c r="E275" s="480">
        <v>704</v>
      </c>
      <c r="F275" s="480">
        <v>162</v>
      </c>
      <c r="G275" s="481">
        <v>2077</v>
      </c>
      <c r="H275" s="480">
        <v>211</v>
      </c>
      <c r="I275" s="480">
        <v>840</v>
      </c>
      <c r="J275" s="480">
        <v>60</v>
      </c>
      <c r="K275" s="480">
        <v>605</v>
      </c>
      <c r="L275" s="480">
        <v>249</v>
      </c>
      <c r="M275" s="482">
        <v>1965</v>
      </c>
    </row>
    <row r="276" spans="1:13" ht="12.75">
      <c r="A276" s="477" t="s">
        <v>646</v>
      </c>
      <c r="B276" s="483" t="s">
        <v>1029</v>
      </c>
      <c r="C276" s="479">
        <v>1656</v>
      </c>
      <c r="D276" s="479">
        <v>519</v>
      </c>
      <c r="E276" s="480">
        <v>0</v>
      </c>
      <c r="F276" s="480">
        <v>0</v>
      </c>
      <c r="G276" s="481">
        <v>2175</v>
      </c>
      <c r="H276" s="480">
        <v>1442</v>
      </c>
      <c r="I276" s="480">
        <v>610</v>
      </c>
      <c r="J276" s="480">
        <v>305</v>
      </c>
      <c r="K276" s="480">
        <v>0</v>
      </c>
      <c r="L276" s="480">
        <v>0</v>
      </c>
      <c r="M276" s="482">
        <v>2357</v>
      </c>
    </row>
    <row r="277" spans="1:13" ht="12.75">
      <c r="A277" s="477" t="s">
        <v>647</v>
      </c>
      <c r="B277" s="483" t="s">
        <v>1030</v>
      </c>
      <c r="C277" s="479">
        <v>61</v>
      </c>
      <c r="D277" s="479">
        <v>96</v>
      </c>
      <c r="E277" s="480">
        <v>260</v>
      </c>
      <c r="F277" s="480">
        <v>39</v>
      </c>
      <c r="G277" s="481">
        <v>456</v>
      </c>
      <c r="H277" s="480">
        <v>45</v>
      </c>
      <c r="I277" s="480">
        <v>119</v>
      </c>
      <c r="J277" s="480">
        <v>21</v>
      </c>
      <c r="K277" s="480">
        <v>254</v>
      </c>
      <c r="L277" s="480">
        <v>42</v>
      </c>
      <c r="M277" s="482">
        <v>481</v>
      </c>
    </row>
    <row r="278" spans="1:13" ht="12.75">
      <c r="A278" s="477" t="s">
        <v>648</v>
      </c>
      <c r="B278" s="483" t="s">
        <v>1031</v>
      </c>
      <c r="C278" s="479">
        <v>75</v>
      </c>
      <c r="D278" s="479">
        <v>18</v>
      </c>
      <c r="E278" s="480">
        <v>37</v>
      </c>
      <c r="F278" s="480">
        <v>45</v>
      </c>
      <c r="G278" s="481">
        <v>175</v>
      </c>
      <c r="H278" s="480">
        <v>33</v>
      </c>
      <c r="I278" s="480">
        <v>11</v>
      </c>
      <c r="J278" s="480">
        <v>16</v>
      </c>
      <c r="K278" s="480">
        <v>78</v>
      </c>
      <c r="L278" s="480">
        <v>67</v>
      </c>
      <c r="M278" s="482">
        <v>205</v>
      </c>
    </row>
    <row r="279" spans="1:13" ht="12.75">
      <c r="A279" s="477" t="s">
        <v>649</v>
      </c>
      <c r="B279" s="483" t="s">
        <v>1032</v>
      </c>
      <c r="C279" s="479">
        <v>226</v>
      </c>
      <c r="D279" s="479">
        <v>406</v>
      </c>
      <c r="E279" s="480">
        <v>575</v>
      </c>
      <c r="F279" s="480">
        <v>0</v>
      </c>
      <c r="G279" s="481">
        <v>1207</v>
      </c>
      <c r="H279" s="480">
        <v>155</v>
      </c>
      <c r="I279" s="480">
        <v>398</v>
      </c>
      <c r="J279" s="480">
        <v>43</v>
      </c>
      <c r="K279" s="480">
        <v>509</v>
      </c>
      <c r="L279" s="480">
        <v>0</v>
      </c>
      <c r="M279" s="482">
        <v>1105</v>
      </c>
    </row>
    <row r="280" spans="1:13" ht="12.75">
      <c r="A280" s="477" t="s">
        <v>650</v>
      </c>
      <c r="B280" s="483" t="s">
        <v>1033</v>
      </c>
      <c r="C280" s="479">
        <v>295</v>
      </c>
      <c r="D280" s="479">
        <v>120</v>
      </c>
      <c r="E280" s="480">
        <v>0</v>
      </c>
      <c r="F280" s="480">
        <v>0</v>
      </c>
      <c r="G280" s="481">
        <v>415</v>
      </c>
      <c r="H280" s="480">
        <v>174</v>
      </c>
      <c r="I280" s="480">
        <v>153</v>
      </c>
      <c r="J280" s="480">
        <v>74</v>
      </c>
      <c r="K280" s="480">
        <v>0</v>
      </c>
      <c r="L280" s="480">
        <v>0</v>
      </c>
      <c r="M280" s="482">
        <v>401</v>
      </c>
    </row>
    <row r="281" spans="1:13" ht="12.75">
      <c r="A281" s="477" t="s">
        <v>651</v>
      </c>
      <c r="B281" s="483" t="s">
        <v>1034</v>
      </c>
      <c r="C281" s="479">
        <v>897</v>
      </c>
      <c r="D281" s="479">
        <v>404</v>
      </c>
      <c r="E281" s="480">
        <v>0</v>
      </c>
      <c r="F281" s="480">
        <v>0</v>
      </c>
      <c r="G281" s="481">
        <v>1301</v>
      </c>
      <c r="H281" s="480">
        <v>735</v>
      </c>
      <c r="I281" s="480">
        <v>359</v>
      </c>
      <c r="J281" s="480">
        <v>57</v>
      </c>
      <c r="K281" s="480">
        <v>0</v>
      </c>
      <c r="L281" s="480">
        <v>0</v>
      </c>
      <c r="M281" s="482">
        <v>1151</v>
      </c>
    </row>
    <row r="282" spans="1:13" ht="12.75">
      <c r="A282" s="477" t="s">
        <v>652</v>
      </c>
      <c r="B282" s="483" t="s">
        <v>1035</v>
      </c>
      <c r="C282" s="479">
        <v>208</v>
      </c>
      <c r="D282" s="479">
        <v>129</v>
      </c>
      <c r="E282" s="480">
        <v>283</v>
      </c>
      <c r="F282" s="480">
        <v>52</v>
      </c>
      <c r="G282" s="481">
        <v>672</v>
      </c>
      <c r="H282" s="480">
        <v>97</v>
      </c>
      <c r="I282" s="480">
        <v>120</v>
      </c>
      <c r="J282" s="480">
        <v>19</v>
      </c>
      <c r="K282" s="480">
        <v>240</v>
      </c>
      <c r="L282" s="480">
        <v>60</v>
      </c>
      <c r="M282" s="482">
        <v>536</v>
      </c>
    </row>
    <row r="283" spans="1:13" ht="12.75">
      <c r="A283" s="477" t="s">
        <v>653</v>
      </c>
      <c r="B283" s="483" t="s">
        <v>1036</v>
      </c>
      <c r="C283" s="479">
        <v>440</v>
      </c>
      <c r="D283" s="479">
        <v>190</v>
      </c>
      <c r="E283" s="480">
        <v>0</v>
      </c>
      <c r="F283" s="480">
        <v>0</v>
      </c>
      <c r="G283" s="481">
        <v>630</v>
      </c>
      <c r="H283" s="480">
        <v>391</v>
      </c>
      <c r="I283" s="480">
        <v>184</v>
      </c>
      <c r="J283" s="480">
        <v>218</v>
      </c>
      <c r="K283" s="480">
        <v>0</v>
      </c>
      <c r="L283" s="480">
        <v>0</v>
      </c>
      <c r="M283" s="482">
        <v>793</v>
      </c>
    </row>
    <row r="284" spans="1:13" ht="12.75">
      <c r="A284" s="477" t="s">
        <v>654</v>
      </c>
      <c r="B284" s="483" t="s">
        <v>1037</v>
      </c>
      <c r="C284" s="479">
        <v>204</v>
      </c>
      <c r="D284" s="479">
        <v>65</v>
      </c>
      <c r="E284" s="480">
        <v>0</v>
      </c>
      <c r="F284" s="480">
        <v>0</v>
      </c>
      <c r="G284" s="481">
        <v>269</v>
      </c>
      <c r="H284" s="480">
        <v>267</v>
      </c>
      <c r="I284" s="480">
        <v>87</v>
      </c>
      <c r="J284" s="480">
        <v>27</v>
      </c>
      <c r="K284" s="480">
        <v>0</v>
      </c>
      <c r="L284" s="480">
        <v>0</v>
      </c>
      <c r="M284" s="482">
        <v>381</v>
      </c>
    </row>
    <row r="285" spans="1:13" ht="12.75">
      <c r="A285" s="477" t="s">
        <v>655</v>
      </c>
      <c r="B285" s="483" t="s">
        <v>1038</v>
      </c>
      <c r="C285" s="479">
        <v>319</v>
      </c>
      <c r="D285" s="479">
        <v>240</v>
      </c>
      <c r="E285" s="480">
        <v>228</v>
      </c>
      <c r="F285" s="480">
        <v>0</v>
      </c>
      <c r="G285" s="481">
        <v>787</v>
      </c>
      <c r="H285" s="480">
        <v>334</v>
      </c>
      <c r="I285" s="480">
        <v>171</v>
      </c>
      <c r="J285" s="480">
        <v>6</v>
      </c>
      <c r="K285" s="480">
        <v>290</v>
      </c>
      <c r="L285" s="480">
        <v>0</v>
      </c>
      <c r="M285" s="482">
        <v>801</v>
      </c>
    </row>
    <row r="286" spans="1:13" ht="12.75">
      <c r="A286" s="477" t="s">
        <v>656</v>
      </c>
      <c r="B286" s="483" t="s">
        <v>1039</v>
      </c>
      <c r="C286" s="479">
        <v>271</v>
      </c>
      <c r="D286" s="479">
        <v>146</v>
      </c>
      <c r="E286" s="480">
        <v>0</v>
      </c>
      <c r="F286" s="480">
        <v>0</v>
      </c>
      <c r="G286" s="481">
        <v>417</v>
      </c>
      <c r="H286" s="480">
        <v>199</v>
      </c>
      <c r="I286" s="480">
        <v>135</v>
      </c>
      <c r="J286" s="480">
        <v>30</v>
      </c>
      <c r="K286" s="480">
        <v>0</v>
      </c>
      <c r="L286" s="480">
        <v>0</v>
      </c>
      <c r="M286" s="482">
        <v>364</v>
      </c>
    </row>
    <row r="287" spans="1:13" ht="12.75">
      <c r="A287" s="477" t="s">
        <v>657</v>
      </c>
      <c r="B287" s="483" t="s">
        <v>1040</v>
      </c>
      <c r="C287" s="479">
        <v>85</v>
      </c>
      <c r="D287" s="479">
        <v>27</v>
      </c>
      <c r="E287" s="480">
        <v>216</v>
      </c>
      <c r="F287" s="480">
        <v>105</v>
      </c>
      <c r="G287" s="481">
        <v>433</v>
      </c>
      <c r="H287" s="480">
        <v>67</v>
      </c>
      <c r="I287" s="480">
        <v>46</v>
      </c>
      <c r="J287" s="480">
        <v>35</v>
      </c>
      <c r="K287" s="480">
        <v>310</v>
      </c>
      <c r="L287" s="480">
        <v>142</v>
      </c>
      <c r="M287" s="482">
        <v>600</v>
      </c>
    </row>
    <row r="288" spans="1:13" ht="12.75">
      <c r="A288" s="477" t="s">
        <v>658</v>
      </c>
      <c r="B288" s="483" t="s">
        <v>1041</v>
      </c>
      <c r="C288" s="479">
        <v>396</v>
      </c>
      <c r="D288" s="479">
        <v>223</v>
      </c>
      <c r="E288" s="480">
        <v>0</v>
      </c>
      <c r="F288" s="480">
        <v>0</v>
      </c>
      <c r="G288" s="481">
        <v>619</v>
      </c>
      <c r="H288" s="480">
        <v>251</v>
      </c>
      <c r="I288" s="480">
        <v>212</v>
      </c>
      <c r="J288" s="480">
        <v>175</v>
      </c>
      <c r="K288" s="480">
        <v>0</v>
      </c>
      <c r="L288" s="480">
        <v>0</v>
      </c>
      <c r="M288" s="482">
        <v>638</v>
      </c>
    </row>
    <row r="289" spans="1:13" ht="12.75">
      <c r="A289" s="477" t="s">
        <v>659</v>
      </c>
      <c r="B289" s="483" t="s">
        <v>1042</v>
      </c>
      <c r="C289" s="479">
        <v>310</v>
      </c>
      <c r="D289" s="479">
        <v>402</v>
      </c>
      <c r="E289" s="480">
        <v>0</v>
      </c>
      <c r="F289" s="480">
        <v>0</v>
      </c>
      <c r="G289" s="481">
        <v>712</v>
      </c>
      <c r="H289" s="480">
        <v>159</v>
      </c>
      <c r="I289" s="480">
        <v>323</v>
      </c>
      <c r="J289" s="480">
        <v>77</v>
      </c>
      <c r="K289" s="480">
        <v>0</v>
      </c>
      <c r="L289" s="480">
        <v>0</v>
      </c>
      <c r="M289" s="482">
        <v>559</v>
      </c>
    </row>
    <row r="290" spans="1:13" ht="12.75">
      <c r="A290" s="477" t="s">
        <v>660</v>
      </c>
      <c r="B290" s="483" t="s">
        <v>1043</v>
      </c>
      <c r="C290" s="479">
        <v>174</v>
      </c>
      <c r="D290" s="479">
        <v>73</v>
      </c>
      <c r="E290" s="480">
        <v>0</v>
      </c>
      <c r="F290" s="480">
        <v>0</v>
      </c>
      <c r="G290" s="481">
        <v>247</v>
      </c>
      <c r="H290" s="480">
        <v>117</v>
      </c>
      <c r="I290" s="480">
        <v>45</v>
      </c>
      <c r="J290" s="480">
        <v>3</v>
      </c>
      <c r="K290" s="480">
        <v>0</v>
      </c>
      <c r="L290" s="480">
        <v>0</v>
      </c>
      <c r="M290" s="482">
        <v>165</v>
      </c>
    </row>
    <row r="291" spans="1:13" ht="12.75">
      <c r="A291" s="477" t="s">
        <v>661</v>
      </c>
      <c r="B291" s="483" t="s">
        <v>1044</v>
      </c>
      <c r="C291" s="479">
        <v>2025</v>
      </c>
      <c r="D291" s="479">
        <v>828</v>
      </c>
      <c r="E291" s="480">
        <v>756</v>
      </c>
      <c r="F291" s="480">
        <v>0</v>
      </c>
      <c r="G291" s="481">
        <v>3609</v>
      </c>
      <c r="H291" s="480">
        <v>1699</v>
      </c>
      <c r="I291" s="480">
        <v>625</v>
      </c>
      <c r="J291" s="480">
        <v>121</v>
      </c>
      <c r="K291" s="480">
        <v>730</v>
      </c>
      <c r="L291" s="480">
        <v>0</v>
      </c>
      <c r="M291" s="482">
        <v>3175</v>
      </c>
    </row>
    <row r="292" spans="1:13" ht="12.75">
      <c r="A292" s="477" t="s">
        <v>662</v>
      </c>
      <c r="B292" s="483" t="s">
        <v>1045</v>
      </c>
      <c r="C292" s="479">
        <v>835</v>
      </c>
      <c r="D292" s="479">
        <v>403</v>
      </c>
      <c r="E292" s="480">
        <v>0</v>
      </c>
      <c r="F292" s="480">
        <v>0</v>
      </c>
      <c r="G292" s="481">
        <v>1238</v>
      </c>
      <c r="H292" s="480">
        <v>555</v>
      </c>
      <c r="I292" s="480">
        <v>297</v>
      </c>
      <c r="J292" s="480">
        <v>261</v>
      </c>
      <c r="K292" s="480">
        <v>0</v>
      </c>
      <c r="L292" s="480">
        <v>0</v>
      </c>
      <c r="M292" s="482">
        <v>1113</v>
      </c>
    </row>
    <row r="293" spans="1:13" ht="12.75">
      <c r="A293" s="477" t="s">
        <v>663</v>
      </c>
      <c r="B293" s="483" t="s">
        <v>1046</v>
      </c>
      <c r="C293" s="479">
        <v>367</v>
      </c>
      <c r="D293" s="479">
        <v>258</v>
      </c>
      <c r="E293" s="480">
        <v>0</v>
      </c>
      <c r="F293" s="480">
        <v>0</v>
      </c>
      <c r="G293" s="481">
        <v>625</v>
      </c>
      <c r="H293" s="480">
        <v>258</v>
      </c>
      <c r="I293" s="480">
        <v>245</v>
      </c>
      <c r="J293" s="480">
        <v>134</v>
      </c>
      <c r="K293" s="480">
        <v>0</v>
      </c>
      <c r="L293" s="480">
        <v>0</v>
      </c>
      <c r="M293" s="482">
        <v>637</v>
      </c>
    </row>
    <row r="294" spans="1:13" ht="12.75">
      <c r="A294" s="477" t="s">
        <v>664</v>
      </c>
      <c r="B294" s="483" t="s">
        <v>1047</v>
      </c>
      <c r="C294" s="479">
        <v>126</v>
      </c>
      <c r="D294" s="479">
        <v>29</v>
      </c>
      <c r="E294" s="480">
        <v>191</v>
      </c>
      <c r="F294" s="480">
        <v>73</v>
      </c>
      <c r="G294" s="481">
        <v>419</v>
      </c>
      <c r="H294" s="480">
        <v>62</v>
      </c>
      <c r="I294" s="480">
        <v>18</v>
      </c>
      <c r="J294" s="480">
        <v>49</v>
      </c>
      <c r="K294" s="480">
        <v>169</v>
      </c>
      <c r="L294" s="480">
        <v>66</v>
      </c>
      <c r="M294" s="482">
        <v>364</v>
      </c>
    </row>
    <row r="295" spans="1:13" ht="12.75">
      <c r="A295" s="477" t="s">
        <v>665</v>
      </c>
      <c r="B295" s="483" t="s">
        <v>1048</v>
      </c>
      <c r="C295" s="479">
        <v>324</v>
      </c>
      <c r="D295" s="479">
        <v>128</v>
      </c>
      <c r="E295" s="480">
        <v>4</v>
      </c>
      <c r="F295" s="480">
        <v>0</v>
      </c>
      <c r="G295" s="481">
        <v>456</v>
      </c>
      <c r="H295" s="480">
        <v>312</v>
      </c>
      <c r="I295" s="480">
        <v>231</v>
      </c>
      <c r="J295" s="480">
        <v>78</v>
      </c>
      <c r="K295" s="480">
        <v>3</v>
      </c>
      <c r="L295" s="480">
        <v>0</v>
      </c>
      <c r="M295" s="482">
        <v>624</v>
      </c>
    </row>
    <row r="296" spans="1:13" ht="12.75">
      <c r="A296" s="477" t="s">
        <v>666</v>
      </c>
      <c r="B296" s="483" t="s">
        <v>1049</v>
      </c>
      <c r="C296" s="479">
        <v>2731</v>
      </c>
      <c r="D296" s="479">
        <v>579</v>
      </c>
      <c r="E296" s="480">
        <v>0</v>
      </c>
      <c r="F296" s="480">
        <v>0</v>
      </c>
      <c r="G296" s="481">
        <v>3310</v>
      </c>
      <c r="H296" s="480">
        <v>2205</v>
      </c>
      <c r="I296" s="480">
        <v>500</v>
      </c>
      <c r="J296" s="480">
        <v>461</v>
      </c>
      <c r="K296" s="480">
        <v>0</v>
      </c>
      <c r="L296" s="480">
        <v>0</v>
      </c>
      <c r="M296" s="482">
        <v>3166</v>
      </c>
    </row>
    <row r="297" spans="1:13" ht="12.75">
      <c r="A297" s="477" t="s">
        <v>667</v>
      </c>
      <c r="B297" s="483" t="s">
        <v>1050</v>
      </c>
      <c r="C297" s="479">
        <v>2259</v>
      </c>
      <c r="D297" s="479">
        <v>449</v>
      </c>
      <c r="E297" s="480">
        <v>0</v>
      </c>
      <c r="F297" s="480">
        <v>0</v>
      </c>
      <c r="G297" s="481">
        <v>2708</v>
      </c>
      <c r="H297" s="480">
        <v>2307</v>
      </c>
      <c r="I297" s="480">
        <v>411</v>
      </c>
      <c r="J297" s="480">
        <v>201</v>
      </c>
      <c r="K297" s="480">
        <v>0</v>
      </c>
      <c r="L297" s="480">
        <v>0</v>
      </c>
      <c r="M297" s="482">
        <v>2919</v>
      </c>
    </row>
    <row r="298" spans="1:13" ht="12.75">
      <c r="A298" s="477" t="s">
        <v>668</v>
      </c>
      <c r="B298" s="483" t="s">
        <v>1051</v>
      </c>
      <c r="C298" s="479">
        <v>596</v>
      </c>
      <c r="D298" s="479">
        <v>673</v>
      </c>
      <c r="E298" s="480">
        <v>502</v>
      </c>
      <c r="F298" s="480">
        <v>72</v>
      </c>
      <c r="G298" s="481">
        <v>1843</v>
      </c>
      <c r="H298" s="480">
        <v>391</v>
      </c>
      <c r="I298" s="480">
        <v>683</v>
      </c>
      <c r="J298" s="480">
        <v>124</v>
      </c>
      <c r="K298" s="480">
        <v>544</v>
      </c>
      <c r="L298" s="480">
        <v>70</v>
      </c>
      <c r="M298" s="482">
        <v>1812</v>
      </c>
    </row>
    <row r="299" spans="1:13" ht="12.75">
      <c r="A299" s="477" t="s">
        <v>669</v>
      </c>
      <c r="B299" s="483" t="s">
        <v>1052</v>
      </c>
      <c r="C299" s="479">
        <v>303</v>
      </c>
      <c r="D299" s="479">
        <v>376</v>
      </c>
      <c r="E299" s="480">
        <v>979</v>
      </c>
      <c r="F299" s="480">
        <v>142</v>
      </c>
      <c r="G299" s="481">
        <v>1800</v>
      </c>
      <c r="H299" s="480">
        <v>361</v>
      </c>
      <c r="I299" s="480">
        <v>388</v>
      </c>
      <c r="J299" s="480">
        <v>61</v>
      </c>
      <c r="K299" s="480">
        <v>832</v>
      </c>
      <c r="L299" s="480">
        <v>130</v>
      </c>
      <c r="M299" s="482">
        <v>1772</v>
      </c>
    </row>
    <row r="300" spans="1:13" ht="12.75">
      <c r="A300" s="477" t="s">
        <v>670</v>
      </c>
      <c r="B300" s="483" t="s">
        <v>1053</v>
      </c>
      <c r="C300" s="479">
        <v>1393</v>
      </c>
      <c r="D300" s="479">
        <v>440</v>
      </c>
      <c r="E300" s="480">
        <v>0</v>
      </c>
      <c r="F300" s="480">
        <v>0</v>
      </c>
      <c r="G300" s="481">
        <v>1833</v>
      </c>
      <c r="H300" s="480">
        <v>1124</v>
      </c>
      <c r="I300" s="480">
        <v>368</v>
      </c>
      <c r="J300" s="480">
        <v>99</v>
      </c>
      <c r="K300" s="480">
        <v>0</v>
      </c>
      <c r="L300" s="480">
        <v>0</v>
      </c>
      <c r="M300" s="482">
        <v>1591</v>
      </c>
    </row>
    <row r="301" spans="1:13" ht="12.75">
      <c r="A301" s="477" t="s">
        <v>671</v>
      </c>
      <c r="B301" s="483" t="s">
        <v>1054</v>
      </c>
      <c r="C301" s="479">
        <v>86</v>
      </c>
      <c r="D301" s="479">
        <v>198</v>
      </c>
      <c r="E301" s="480">
        <v>370</v>
      </c>
      <c r="F301" s="480">
        <v>32</v>
      </c>
      <c r="G301" s="481">
        <v>686</v>
      </c>
      <c r="H301" s="480">
        <v>97</v>
      </c>
      <c r="I301" s="480">
        <v>160</v>
      </c>
      <c r="J301" s="480">
        <v>55</v>
      </c>
      <c r="K301" s="480">
        <v>338</v>
      </c>
      <c r="L301" s="480">
        <v>41</v>
      </c>
      <c r="M301" s="482">
        <v>691</v>
      </c>
    </row>
    <row r="302" spans="1:13" ht="12.75">
      <c r="A302" s="477" t="s">
        <v>672</v>
      </c>
      <c r="B302" s="483" t="s">
        <v>1055</v>
      </c>
      <c r="C302" s="479">
        <v>243</v>
      </c>
      <c r="D302" s="479">
        <v>238</v>
      </c>
      <c r="E302" s="480">
        <v>0</v>
      </c>
      <c r="F302" s="480">
        <v>0</v>
      </c>
      <c r="G302" s="481">
        <v>481</v>
      </c>
      <c r="H302" s="480">
        <v>365</v>
      </c>
      <c r="I302" s="480">
        <v>132</v>
      </c>
      <c r="J302" s="480">
        <v>57</v>
      </c>
      <c r="K302" s="480">
        <v>0</v>
      </c>
      <c r="L302" s="480">
        <v>0</v>
      </c>
      <c r="M302" s="482">
        <v>554</v>
      </c>
    </row>
    <row r="303" spans="1:13" ht="12.75">
      <c r="A303" s="477" t="s">
        <v>673</v>
      </c>
      <c r="B303" s="483" t="s">
        <v>1056</v>
      </c>
      <c r="C303" s="479">
        <v>208</v>
      </c>
      <c r="D303" s="479">
        <v>345</v>
      </c>
      <c r="E303" s="480">
        <v>386</v>
      </c>
      <c r="F303" s="480">
        <v>0</v>
      </c>
      <c r="G303" s="481">
        <v>939</v>
      </c>
      <c r="H303" s="480">
        <v>207</v>
      </c>
      <c r="I303" s="480">
        <v>324</v>
      </c>
      <c r="J303" s="480">
        <v>42</v>
      </c>
      <c r="K303" s="480">
        <v>400</v>
      </c>
      <c r="L303" s="480">
        <v>18</v>
      </c>
      <c r="M303" s="482">
        <v>991</v>
      </c>
    </row>
    <row r="304" spans="1:13" ht="12.75">
      <c r="A304" s="477" t="s">
        <v>674</v>
      </c>
      <c r="B304" s="483" t="s">
        <v>1057</v>
      </c>
      <c r="C304" s="479">
        <v>50</v>
      </c>
      <c r="D304" s="479">
        <v>72</v>
      </c>
      <c r="E304" s="480">
        <v>283</v>
      </c>
      <c r="F304" s="480">
        <v>0</v>
      </c>
      <c r="G304" s="481">
        <v>405</v>
      </c>
      <c r="H304" s="480">
        <v>96</v>
      </c>
      <c r="I304" s="480">
        <v>59</v>
      </c>
      <c r="J304" s="480">
        <v>24</v>
      </c>
      <c r="K304" s="480">
        <v>218</v>
      </c>
      <c r="L304" s="480">
        <v>0</v>
      </c>
      <c r="M304" s="482">
        <v>397</v>
      </c>
    </row>
    <row r="305" spans="1:13" ht="12.75">
      <c r="A305" s="477" t="s">
        <v>675</v>
      </c>
      <c r="B305" s="483" t="s">
        <v>1058</v>
      </c>
      <c r="C305" s="479">
        <v>166</v>
      </c>
      <c r="D305" s="479">
        <v>63</v>
      </c>
      <c r="E305" s="480">
        <v>243</v>
      </c>
      <c r="F305" s="480">
        <v>2</v>
      </c>
      <c r="G305" s="481">
        <v>474</v>
      </c>
      <c r="H305" s="480">
        <v>136</v>
      </c>
      <c r="I305" s="480">
        <v>56</v>
      </c>
      <c r="J305" s="480">
        <v>96</v>
      </c>
      <c r="K305" s="480">
        <v>169</v>
      </c>
      <c r="L305" s="480">
        <v>5</v>
      </c>
      <c r="M305" s="482">
        <v>462</v>
      </c>
    </row>
    <row r="306" spans="1:13" ht="12.75">
      <c r="A306" s="477" t="s">
        <v>676</v>
      </c>
      <c r="B306" s="483" t="s">
        <v>1059</v>
      </c>
      <c r="C306" s="479">
        <v>446</v>
      </c>
      <c r="D306" s="479">
        <v>81</v>
      </c>
      <c r="E306" s="480">
        <v>0</v>
      </c>
      <c r="F306" s="480">
        <v>0</v>
      </c>
      <c r="G306" s="481">
        <v>527</v>
      </c>
      <c r="H306" s="480">
        <v>396</v>
      </c>
      <c r="I306" s="480">
        <v>70</v>
      </c>
      <c r="J306" s="480">
        <v>1</v>
      </c>
      <c r="K306" s="480">
        <v>0</v>
      </c>
      <c r="L306" s="480">
        <v>0</v>
      </c>
      <c r="M306" s="482">
        <v>467</v>
      </c>
    </row>
    <row r="307" spans="1:13" ht="12.75">
      <c r="A307" s="477" t="s">
        <v>677</v>
      </c>
      <c r="B307" s="483" t="s">
        <v>1060</v>
      </c>
      <c r="C307" s="479">
        <v>214</v>
      </c>
      <c r="D307" s="479">
        <v>160</v>
      </c>
      <c r="E307" s="480">
        <v>488</v>
      </c>
      <c r="F307" s="480">
        <v>119</v>
      </c>
      <c r="G307" s="484">
        <v>981</v>
      </c>
      <c r="H307" s="480">
        <v>131</v>
      </c>
      <c r="I307" s="480">
        <v>106</v>
      </c>
      <c r="J307" s="480">
        <v>41</v>
      </c>
      <c r="K307" s="480">
        <v>467</v>
      </c>
      <c r="L307" s="480">
        <v>83</v>
      </c>
      <c r="M307" s="485">
        <v>828</v>
      </c>
    </row>
    <row r="308" spans="1:13" ht="12.75">
      <c r="A308" s="477" t="s">
        <v>678</v>
      </c>
      <c r="B308" s="483" t="s">
        <v>1061</v>
      </c>
      <c r="C308" s="479">
        <v>361</v>
      </c>
      <c r="D308" s="479">
        <v>295</v>
      </c>
      <c r="E308" s="480">
        <v>0</v>
      </c>
      <c r="F308" s="480">
        <v>0</v>
      </c>
      <c r="G308" s="481">
        <v>656</v>
      </c>
      <c r="H308" s="480">
        <v>299</v>
      </c>
      <c r="I308" s="480">
        <v>402</v>
      </c>
      <c r="J308" s="480">
        <v>102</v>
      </c>
      <c r="K308" s="480">
        <v>0</v>
      </c>
      <c r="L308" s="480">
        <v>0</v>
      </c>
      <c r="M308" s="482">
        <v>803</v>
      </c>
    </row>
    <row r="309" spans="1:13" ht="12.75">
      <c r="A309" s="477" t="s">
        <v>679</v>
      </c>
      <c r="B309" s="483" t="s">
        <v>1062</v>
      </c>
      <c r="C309" s="479">
        <v>200</v>
      </c>
      <c r="D309" s="479">
        <v>80</v>
      </c>
      <c r="E309" s="480">
        <v>0</v>
      </c>
      <c r="F309" s="480">
        <v>0</v>
      </c>
      <c r="G309" s="481">
        <v>280</v>
      </c>
      <c r="H309" s="480">
        <v>145</v>
      </c>
      <c r="I309" s="480">
        <v>35</v>
      </c>
      <c r="J309" s="480">
        <v>8</v>
      </c>
      <c r="K309" s="480">
        <v>0</v>
      </c>
      <c r="L309" s="480">
        <v>0</v>
      </c>
      <c r="M309" s="482">
        <v>188</v>
      </c>
    </row>
    <row r="310" spans="1:13" ht="12.75">
      <c r="A310" s="477" t="s">
        <v>680</v>
      </c>
      <c r="B310" s="483" t="s">
        <v>1063</v>
      </c>
      <c r="C310" s="479">
        <v>327</v>
      </c>
      <c r="D310" s="479">
        <v>303</v>
      </c>
      <c r="E310" s="480">
        <v>0</v>
      </c>
      <c r="F310" s="480">
        <v>0</v>
      </c>
      <c r="G310" s="481">
        <v>630</v>
      </c>
      <c r="H310" s="480">
        <v>314</v>
      </c>
      <c r="I310" s="480">
        <v>315</v>
      </c>
      <c r="J310" s="480">
        <v>32</v>
      </c>
      <c r="K310" s="480">
        <v>0</v>
      </c>
      <c r="L310" s="480">
        <v>0</v>
      </c>
      <c r="M310" s="482">
        <v>661</v>
      </c>
    </row>
    <row r="311" spans="1:13" ht="12.75">
      <c r="A311" s="477" t="s">
        <v>681</v>
      </c>
      <c r="B311" s="483" t="s">
        <v>1064</v>
      </c>
      <c r="C311" s="479">
        <v>70</v>
      </c>
      <c r="D311" s="479">
        <v>125</v>
      </c>
      <c r="E311" s="480">
        <v>593</v>
      </c>
      <c r="F311" s="480">
        <v>96</v>
      </c>
      <c r="G311" s="481">
        <v>884</v>
      </c>
      <c r="H311" s="480">
        <v>47</v>
      </c>
      <c r="I311" s="480">
        <v>239</v>
      </c>
      <c r="J311" s="480">
        <v>49</v>
      </c>
      <c r="K311" s="480">
        <v>585</v>
      </c>
      <c r="L311" s="480">
        <v>112</v>
      </c>
      <c r="M311" s="482">
        <v>1032</v>
      </c>
    </row>
    <row r="312" spans="1:13" ht="12.75">
      <c r="A312" s="477" t="s">
        <v>682</v>
      </c>
      <c r="B312" s="483" t="s">
        <v>1065</v>
      </c>
      <c r="C312" s="479">
        <v>481</v>
      </c>
      <c r="D312" s="479">
        <v>112</v>
      </c>
      <c r="E312" s="480">
        <v>0</v>
      </c>
      <c r="F312" s="480">
        <v>0</v>
      </c>
      <c r="G312" s="481">
        <v>593</v>
      </c>
      <c r="H312" s="480">
        <v>532</v>
      </c>
      <c r="I312" s="480">
        <v>109</v>
      </c>
      <c r="J312" s="480">
        <v>8</v>
      </c>
      <c r="K312" s="480">
        <v>0</v>
      </c>
      <c r="L312" s="480">
        <v>0</v>
      </c>
      <c r="M312" s="482">
        <v>649</v>
      </c>
    </row>
    <row r="313" spans="1:13" ht="12.75">
      <c r="A313" s="477" t="s">
        <v>683</v>
      </c>
      <c r="B313" s="483" t="s">
        <v>1066</v>
      </c>
      <c r="C313" s="479">
        <v>430</v>
      </c>
      <c r="D313" s="479">
        <v>35</v>
      </c>
      <c r="E313" s="480">
        <v>0</v>
      </c>
      <c r="F313" s="480">
        <v>0</v>
      </c>
      <c r="G313" s="481">
        <v>465</v>
      </c>
      <c r="H313" s="480">
        <v>168</v>
      </c>
      <c r="I313" s="480">
        <v>62</v>
      </c>
      <c r="J313" s="480">
        <v>85</v>
      </c>
      <c r="K313" s="480">
        <v>0</v>
      </c>
      <c r="L313" s="480">
        <v>0</v>
      </c>
      <c r="M313" s="482">
        <v>315</v>
      </c>
    </row>
    <row r="314" spans="1:13" ht="12.75">
      <c r="A314" s="477" t="s">
        <v>684</v>
      </c>
      <c r="B314" s="483" t="s">
        <v>1067</v>
      </c>
      <c r="C314" s="479">
        <v>148</v>
      </c>
      <c r="D314" s="479">
        <v>99</v>
      </c>
      <c r="E314" s="480">
        <v>0</v>
      </c>
      <c r="F314" s="480">
        <v>0</v>
      </c>
      <c r="G314" s="481">
        <v>247</v>
      </c>
      <c r="H314" s="480">
        <v>115</v>
      </c>
      <c r="I314" s="480">
        <v>88</v>
      </c>
      <c r="J314" s="480">
        <v>0</v>
      </c>
      <c r="K314" s="480">
        <v>0</v>
      </c>
      <c r="L314" s="480">
        <v>0</v>
      </c>
      <c r="M314" s="482">
        <v>203</v>
      </c>
    </row>
    <row r="315" spans="1:13" ht="12.75">
      <c r="A315" s="477" t="s">
        <v>685</v>
      </c>
      <c r="B315" s="483" t="s">
        <v>1068</v>
      </c>
      <c r="C315" s="479">
        <v>505</v>
      </c>
      <c r="D315" s="479">
        <v>710</v>
      </c>
      <c r="E315" s="480">
        <v>850</v>
      </c>
      <c r="F315" s="480">
        <v>173</v>
      </c>
      <c r="G315" s="481">
        <v>2238</v>
      </c>
      <c r="H315" s="480">
        <v>305</v>
      </c>
      <c r="I315" s="480">
        <v>599</v>
      </c>
      <c r="J315" s="480">
        <v>150</v>
      </c>
      <c r="K315" s="480">
        <v>498</v>
      </c>
      <c r="L315" s="480">
        <v>110</v>
      </c>
      <c r="M315" s="482">
        <v>1662</v>
      </c>
    </row>
    <row r="316" spans="1:13" ht="12.75">
      <c r="A316" s="477" t="s">
        <v>686</v>
      </c>
      <c r="B316" s="483" t="s">
        <v>1069</v>
      </c>
      <c r="C316" s="479">
        <v>121</v>
      </c>
      <c r="D316" s="479">
        <v>124</v>
      </c>
      <c r="E316" s="480">
        <v>0</v>
      </c>
      <c r="F316" s="480">
        <v>0</v>
      </c>
      <c r="G316" s="481">
        <v>245</v>
      </c>
      <c r="H316" s="480">
        <v>154</v>
      </c>
      <c r="I316" s="480">
        <v>143</v>
      </c>
      <c r="J316" s="480">
        <v>62</v>
      </c>
      <c r="K316" s="480">
        <v>0</v>
      </c>
      <c r="L316" s="480">
        <v>0</v>
      </c>
      <c r="M316" s="482">
        <v>359</v>
      </c>
    </row>
    <row r="317" spans="1:13" ht="12.75">
      <c r="A317" s="477" t="s">
        <v>687</v>
      </c>
      <c r="B317" s="483" t="s">
        <v>1070</v>
      </c>
      <c r="C317" s="479">
        <v>170</v>
      </c>
      <c r="D317" s="479">
        <v>492</v>
      </c>
      <c r="E317" s="480">
        <v>2029</v>
      </c>
      <c r="F317" s="480">
        <v>152</v>
      </c>
      <c r="G317" s="481">
        <v>2843</v>
      </c>
      <c r="H317" s="480">
        <v>191</v>
      </c>
      <c r="I317" s="480">
        <v>559</v>
      </c>
      <c r="J317" s="480">
        <v>29</v>
      </c>
      <c r="K317" s="480">
        <v>1837</v>
      </c>
      <c r="L317" s="480">
        <v>137</v>
      </c>
      <c r="M317" s="482">
        <v>2753</v>
      </c>
    </row>
    <row r="318" spans="1:13" ht="12.75">
      <c r="A318" s="477" t="s">
        <v>688</v>
      </c>
      <c r="B318" s="483" t="s">
        <v>1071</v>
      </c>
      <c r="C318" s="479">
        <v>1518</v>
      </c>
      <c r="D318" s="479">
        <v>534</v>
      </c>
      <c r="E318" s="480">
        <v>255</v>
      </c>
      <c r="F318" s="480">
        <v>46</v>
      </c>
      <c r="G318" s="481">
        <v>2353</v>
      </c>
      <c r="H318" s="480">
        <v>1282</v>
      </c>
      <c r="I318" s="480">
        <v>645</v>
      </c>
      <c r="J318" s="480">
        <v>410</v>
      </c>
      <c r="K318" s="480">
        <v>173</v>
      </c>
      <c r="L318" s="480">
        <v>30</v>
      </c>
      <c r="M318" s="482">
        <v>2540</v>
      </c>
    </row>
    <row r="319" spans="1:13" ht="12.75">
      <c r="A319" s="477" t="s">
        <v>689</v>
      </c>
      <c r="B319" s="483" t="s">
        <v>1072</v>
      </c>
      <c r="C319" s="479">
        <v>132</v>
      </c>
      <c r="D319" s="479">
        <v>176</v>
      </c>
      <c r="E319" s="480">
        <v>217</v>
      </c>
      <c r="F319" s="480">
        <v>111</v>
      </c>
      <c r="G319" s="481">
        <v>636</v>
      </c>
      <c r="H319" s="480">
        <v>149</v>
      </c>
      <c r="I319" s="480">
        <v>166</v>
      </c>
      <c r="J319" s="480">
        <v>17</v>
      </c>
      <c r="K319" s="480">
        <v>233</v>
      </c>
      <c r="L319" s="480">
        <v>187</v>
      </c>
      <c r="M319" s="482">
        <v>752</v>
      </c>
    </row>
    <row r="320" spans="1:13" ht="12.75">
      <c r="A320" s="477" t="s">
        <v>690</v>
      </c>
      <c r="B320" s="483" t="s">
        <v>1073</v>
      </c>
      <c r="C320" s="479">
        <v>385</v>
      </c>
      <c r="D320" s="479">
        <v>259</v>
      </c>
      <c r="E320" s="480">
        <v>0</v>
      </c>
      <c r="F320" s="480">
        <v>0</v>
      </c>
      <c r="G320" s="481">
        <v>644</v>
      </c>
      <c r="H320" s="480">
        <v>280</v>
      </c>
      <c r="I320" s="480">
        <v>225</v>
      </c>
      <c r="J320" s="480">
        <v>40</v>
      </c>
      <c r="K320" s="480">
        <v>0</v>
      </c>
      <c r="L320" s="480">
        <v>0</v>
      </c>
      <c r="M320" s="482">
        <v>545</v>
      </c>
    </row>
    <row r="321" spans="1:13" ht="12.75">
      <c r="A321" s="477" t="s">
        <v>691</v>
      </c>
      <c r="B321" s="483" t="s">
        <v>1074</v>
      </c>
      <c r="C321" s="479">
        <v>1458</v>
      </c>
      <c r="D321" s="479">
        <v>1639</v>
      </c>
      <c r="E321" s="480">
        <v>23</v>
      </c>
      <c r="F321" s="480">
        <v>0</v>
      </c>
      <c r="G321" s="481">
        <v>3120</v>
      </c>
      <c r="H321" s="480">
        <v>1284</v>
      </c>
      <c r="I321" s="480">
        <v>1477</v>
      </c>
      <c r="J321" s="480">
        <v>271</v>
      </c>
      <c r="K321" s="480">
        <v>2</v>
      </c>
      <c r="L321" s="480">
        <v>0</v>
      </c>
      <c r="M321" s="482">
        <v>3034</v>
      </c>
    </row>
    <row r="322" spans="1:13" ht="12.75">
      <c r="A322" s="477" t="s">
        <v>692</v>
      </c>
      <c r="B322" s="483" t="s">
        <v>1075</v>
      </c>
      <c r="C322" s="479">
        <v>44</v>
      </c>
      <c r="D322" s="479">
        <v>158</v>
      </c>
      <c r="E322" s="480">
        <v>140</v>
      </c>
      <c r="F322" s="480">
        <v>48</v>
      </c>
      <c r="G322" s="481">
        <v>390</v>
      </c>
      <c r="H322" s="480">
        <v>36</v>
      </c>
      <c r="I322" s="480">
        <v>153</v>
      </c>
      <c r="J322" s="480">
        <v>0</v>
      </c>
      <c r="K322" s="480">
        <v>165</v>
      </c>
      <c r="L322" s="480">
        <v>59</v>
      </c>
      <c r="M322" s="482">
        <v>413</v>
      </c>
    </row>
    <row r="323" spans="1:13" ht="12.75">
      <c r="A323" s="477" t="s">
        <v>693</v>
      </c>
      <c r="B323" s="483" t="s">
        <v>1076</v>
      </c>
      <c r="C323" s="479">
        <v>90</v>
      </c>
      <c r="D323" s="479">
        <v>68</v>
      </c>
      <c r="E323" s="480">
        <v>172</v>
      </c>
      <c r="F323" s="480">
        <v>51</v>
      </c>
      <c r="G323" s="481">
        <v>381</v>
      </c>
      <c r="H323" s="480">
        <v>115</v>
      </c>
      <c r="I323" s="480">
        <v>39</v>
      </c>
      <c r="J323" s="480">
        <v>5</v>
      </c>
      <c r="K323" s="480">
        <v>131</v>
      </c>
      <c r="L323" s="480">
        <v>36</v>
      </c>
      <c r="M323" s="482">
        <v>326</v>
      </c>
    </row>
    <row r="324" spans="1:13" ht="12.75">
      <c r="A324" s="477" t="s">
        <v>694</v>
      </c>
      <c r="B324" s="483" t="s">
        <v>1077</v>
      </c>
      <c r="C324" s="479">
        <v>487</v>
      </c>
      <c r="D324" s="479">
        <v>842</v>
      </c>
      <c r="E324" s="480">
        <v>2501</v>
      </c>
      <c r="F324" s="480">
        <v>0</v>
      </c>
      <c r="G324" s="481">
        <v>3830</v>
      </c>
      <c r="H324" s="480">
        <v>428</v>
      </c>
      <c r="I324" s="480">
        <v>877</v>
      </c>
      <c r="J324" s="480">
        <v>28</v>
      </c>
      <c r="K324" s="480">
        <v>1829</v>
      </c>
      <c r="L324" s="480">
        <v>0</v>
      </c>
      <c r="M324" s="482">
        <v>3162</v>
      </c>
    </row>
    <row r="325" spans="1:13" ht="12.75">
      <c r="A325" s="477" t="s">
        <v>695</v>
      </c>
      <c r="B325" s="483" t="s">
        <v>1078</v>
      </c>
      <c r="C325" s="479">
        <v>351</v>
      </c>
      <c r="D325" s="479">
        <v>454</v>
      </c>
      <c r="E325" s="480">
        <v>0</v>
      </c>
      <c r="F325" s="480">
        <v>0</v>
      </c>
      <c r="G325" s="481">
        <v>805</v>
      </c>
      <c r="H325" s="480">
        <v>430</v>
      </c>
      <c r="I325" s="480">
        <v>323</v>
      </c>
      <c r="J325" s="480">
        <v>54</v>
      </c>
      <c r="K325" s="480">
        <v>0</v>
      </c>
      <c r="L325" s="480">
        <v>0</v>
      </c>
      <c r="M325" s="482">
        <v>807</v>
      </c>
    </row>
    <row r="326" spans="1:13" ht="12.75">
      <c r="A326" s="477" t="s">
        <v>696</v>
      </c>
      <c r="B326" s="483" t="s">
        <v>1079</v>
      </c>
      <c r="C326" s="479">
        <v>152</v>
      </c>
      <c r="D326" s="479">
        <v>91</v>
      </c>
      <c r="E326" s="480">
        <v>0</v>
      </c>
      <c r="F326" s="480">
        <v>0</v>
      </c>
      <c r="G326" s="481">
        <v>243</v>
      </c>
      <c r="H326" s="480">
        <v>194</v>
      </c>
      <c r="I326" s="480">
        <v>102</v>
      </c>
      <c r="J326" s="480">
        <v>12</v>
      </c>
      <c r="K326" s="480">
        <v>0</v>
      </c>
      <c r="L326" s="480">
        <v>0</v>
      </c>
      <c r="M326" s="482">
        <v>308</v>
      </c>
    </row>
    <row r="327" spans="1:13" ht="12.75">
      <c r="A327" s="477" t="s">
        <v>697</v>
      </c>
      <c r="B327" s="483" t="s">
        <v>1080</v>
      </c>
      <c r="C327" s="479">
        <v>477</v>
      </c>
      <c r="D327" s="479">
        <v>127</v>
      </c>
      <c r="E327" s="480">
        <v>0</v>
      </c>
      <c r="F327" s="480">
        <v>0</v>
      </c>
      <c r="G327" s="481">
        <v>604</v>
      </c>
      <c r="H327" s="480">
        <v>243</v>
      </c>
      <c r="I327" s="480">
        <v>116</v>
      </c>
      <c r="J327" s="480">
        <v>238</v>
      </c>
      <c r="K327" s="480">
        <v>0</v>
      </c>
      <c r="L327" s="480">
        <v>0</v>
      </c>
      <c r="M327" s="482">
        <v>597</v>
      </c>
    </row>
    <row r="328" spans="1:13" ht="12.75">
      <c r="A328" s="477" t="s">
        <v>698</v>
      </c>
      <c r="B328" s="483" t="s">
        <v>1081</v>
      </c>
      <c r="C328" s="479">
        <v>293</v>
      </c>
      <c r="D328" s="479">
        <v>308</v>
      </c>
      <c r="E328" s="480">
        <v>141</v>
      </c>
      <c r="F328" s="480">
        <v>114</v>
      </c>
      <c r="G328" s="481">
        <v>856</v>
      </c>
      <c r="H328" s="480">
        <v>333</v>
      </c>
      <c r="I328" s="480">
        <v>428</v>
      </c>
      <c r="J328" s="480">
        <v>46</v>
      </c>
      <c r="K328" s="480">
        <v>0</v>
      </c>
      <c r="L328" s="480">
        <v>0</v>
      </c>
      <c r="M328" s="482">
        <v>807</v>
      </c>
    </row>
    <row r="329" spans="1:13" ht="12.75">
      <c r="A329" s="477" t="s">
        <v>699</v>
      </c>
      <c r="B329" s="483" t="s">
        <v>1082</v>
      </c>
      <c r="C329" s="479">
        <v>337</v>
      </c>
      <c r="D329" s="479">
        <v>69</v>
      </c>
      <c r="E329" s="480">
        <v>0</v>
      </c>
      <c r="F329" s="480">
        <v>0</v>
      </c>
      <c r="G329" s="481">
        <v>406</v>
      </c>
      <c r="H329" s="480">
        <v>277</v>
      </c>
      <c r="I329" s="480">
        <v>64</v>
      </c>
      <c r="J329" s="480">
        <v>32</v>
      </c>
      <c r="K329" s="480">
        <v>0</v>
      </c>
      <c r="L329" s="480">
        <v>0</v>
      </c>
      <c r="M329" s="482">
        <v>373</v>
      </c>
    </row>
    <row r="330" spans="1:13" ht="12.75">
      <c r="A330" s="477" t="s">
        <v>700</v>
      </c>
      <c r="B330" s="483" t="s">
        <v>1083</v>
      </c>
      <c r="C330" s="479">
        <v>322</v>
      </c>
      <c r="D330" s="479">
        <v>244</v>
      </c>
      <c r="E330" s="480">
        <v>0</v>
      </c>
      <c r="F330" s="480">
        <v>0</v>
      </c>
      <c r="G330" s="481">
        <v>566</v>
      </c>
      <c r="H330" s="480">
        <v>316</v>
      </c>
      <c r="I330" s="480">
        <v>298</v>
      </c>
      <c r="J330" s="480">
        <v>43</v>
      </c>
      <c r="K330" s="480">
        <v>0</v>
      </c>
      <c r="L330" s="480">
        <v>0</v>
      </c>
      <c r="M330" s="482">
        <v>657</v>
      </c>
    </row>
    <row r="331" spans="1:13" ht="12.75">
      <c r="A331" s="477" t="s">
        <v>701</v>
      </c>
      <c r="B331" s="483" t="s">
        <v>1084</v>
      </c>
      <c r="C331" s="479">
        <v>260</v>
      </c>
      <c r="D331" s="479">
        <v>228</v>
      </c>
      <c r="E331" s="480">
        <v>286</v>
      </c>
      <c r="F331" s="480">
        <v>21</v>
      </c>
      <c r="G331" s="481">
        <v>795</v>
      </c>
      <c r="H331" s="480">
        <v>126</v>
      </c>
      <c r="I331" s="480">
        <v>220</v>
      </c>
      <c r="J331" s="480">
        <v>57</v>
      </c>
      <c r="K331" s="480">
        <v>493</v>
      </c>
      <c r="L331" s="480">
        <v>8</v>
      </c>
      <c r="M331" s="482">
        <v>904</v>
      </c>
    </row>
    <row r="332" spans="1:13" ht="12.75">
      <c r="A332" s="486"/>
      <c r="B332" s="486"/>
      <c r="C332" s="487">
        <v>152923</v>
      </c>
      <c r="D332" s="487">
        <v>109604</v>
      </c>
      <c r="E332" s="488">
        <v>113142</v>
      </c>
      <c r="F332" s="488">
        <v>14135</v>
      </c>
      <c r="G332" s="488">
        <v>389804</v>
      </c>
      <c r="H332" s="488">
        <v>126476</v>
      </c>
      <c r="I332" s="488">
        <v>104540</v>
      </c>
      <c r="J332" s="488">
        <v>27003</v>
      </c>
      <c r="K332" s="488">
        <v>106858</v>
      </c>
      <c r="L332" s="488">
        <v>12961</v>
      </c>
      <c r="M332" s="487">
        <v>377838</v>
      </c>
    </row>
    <row r="333" spans="1:13" ht="12.75">
      <c r="A333" s="489" t="s">
        <v>248</v>
      </c>
      <c r="B333" s="490"/>
      <c r="G333" s="469"/>
      <c r="H333" s="491"/>
      <c r="I333" s="491"/>
      <c r="J333" s="491"/>
      <c r="K333" s="491"/>
      <c r="L333" s="491"/>
      <c r="M333" s="492"/>
    </row>
    <row r="334" spans="2:7" ht="12.75">
      <c r="B334" s="490"/>
      <c r="C334" s="493"/>
      <c r="D334" s="494"/>
      <c r="E334" s="495"/>
      <c r="F334" s="495"/>
      <c r="G334" s="496"/>
    </row>
    <row r="335" spans="1:2" ht="12.75">
      <c r="A335" s="497" t="s">
        <v>1106</v>
      </c>
      <c r="B335" s="498"/>
    </row>
    <row r="336" spans="1:2" ht="12.75">
      <c r="A336" s="499" t="s">
        <v>26</v>
      </c>
      <c r="B336" s="500"/>
    </row>
    <row r="337" spans="1:2" ht="12.75">
      <c r="A337" s="501"/>
      <c r="B337" s="500"/>
    </row>
    <row r="338" spans="1:2" ht="13.5" thickBot="1">
      <c r="A338" s="501"/>
      <c r="B338" s="280" t="s">
        <v>227</v>
      </c>
    </row>
    <row r="339" spans="1:2" ht="12.75">
      <c r="A339" s="501"/>
      <c r="B339" s="502" t="s">
        <v>236</v>
      </c>
    </row>
    <row r="340" spans="1:2" ht="12.75">
      <c r="A340" s="501"/>
      <c r="B340" s="503" t="s">
        <v>767</v>
      </c>
    </row>
    <row r="341" spans="1:2" ht="12.75">
      <c r="A341" s="501"/>
      <c r="B341" s="503" t="s">
        <v>859</v>
      </c>
    </row>
    <row r="342" spans="1:2" ht="12.75">
      <c r="A342" s="501"/>
      <c r="B342" s="503" t="s">
        <v>861</v>
      </c>
    </row>
    <row r="343" spans="1:2" ht="12.75">
      <c r="A343" s="501"/>
      <c r="B343" s="503" t="s">
        <v>895</v>
      </c>
    </row>
    <row r="344" spans="1:2" ht="12.75">
      <c r="A344" s="501"/>
      <c r="B344" s="503" t="s">
        <v>924</v>
      </c>
    </row>
    <row r="345" spans="1:2" ht="12.75">
      <c r="A345" s="501"/>
      <c r="B345" s="503" t="s">
        <v>22</v>
      </c>
    </row>
    <row r="346" spans="1:2" ht="12.75">
      <c r="A346" s="501"/>
      <c r="B346" s="504" t="s">
        <v>237</v>
      </c>
    </row>
    <row r="347" spans="1:3" ht="12.75">
      <c r="A347" s="505"/>
      <c r="B347" s="498" t="s">
        <v>893</v>
      </c>
      <c r="C347" s="506"/>
    </row>
    <row r="348" spans="1:2" ht="12.75">
      <c r="A348" s="505"/>
      <c r="B348" s="503" t="s">
        <v>23</v>
      </c>
    </row>
    <row r="349" ht="12.75">
      <c r="A349" s="467"/>
    </row>
    <row r="350" ht="12.75">
      <c r="A350" s="467"/>
    </row>
    <row r="351" spans="1:4" ht="13.5" thickBot="1">
      <c r="A351" s="467"/>
      <c r="B351" s="507" t="s">
        <v>276</v>
      </c>
      <c r="C351" s="508" t="s">
        <v>1107</v>
      </c>
      <c r="D351" s="508"/>
    </row>
    <row r="352" spans="1:2" ht="12.75">
      <c r="A352" s="467"/>
      <c r="B352" s="509" t="s">
        <v>236</v>
      </c>
    </row>
    <row r="353" spans="1:2" ht="12.75">
      <c r="A353" s="467"/>
      <c r="B353" s="508"/>
    </row>
    <row r="354" spans="1:2" ht="12.75">
      <c r="A354" s="467"/>
      <c r="B354" s="508"/>
    </row>
    <row r="355" spans="1:2" ht="12.75">
      <c r="A355" s="467"/>
      <c r="B355" s="510" t="s">
        <v>237</v>
      </c>
    </row>
    <row r="356" spans="1:2" ht="12.75">
      <c r="A356" s="467"/>
      <c r="B356" s="508"/>
    </row>
    <row r="357" ht="12.75">
      <c r="A357" s="467"/>
    </row>
    <row r="358" ht="12.75">
      <c r="A358" s="467"/>
    </row>
    <row r="359" ht="12.75">
      <c r="A359" s="498" t="s">
        <v>268</v>
      </c>
    </row>
    <row r="360" ht="12.75">
      <c r="A360" s="498" t="s">
        <v>269</v>
      </c>
    </row>
    <row r="361" spans="1:2" ht="12.75">
      <c r="A361" s="498"/>
      <c r="B361" s="498"/>
    </row>
    <row r="362" spans="1:2" ht="12.75">
      <c r="A362" s="511" t="s">
        <v>270</v>
      </c>
      <c r="B362" s="498"/>
    </row>
    <row r="363" ht="12.75">
      <c r="A363" s="511" t="s">
        <v>271</v>
      </c>
    </row>
    <row r="364" ht="12.75">
      <c r="A364" s="498" t="s">
        <v>272</v>
      </c>
    </row>
    <row r="365" ht="12.75">
      <c r="A365" s="498" t="s">
        <v>255</v>
      </c>
    </row>
  </sheetData>
  <sheetProtection/>
  <mergeCells count="5">
    <mergeCell ref="C3:G3"/>
    <mergeCell ref="H3:M3"/>
    <mergeCell ref="B4:B5"/>
    <mergeCell ref="C4:G4"/>
    <mergeCell ref="H4:M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N62"/>
  <sheetViews>
    <sheetView workbookViewId="0" topLeftCell="A1">
      <selection activeCell="A2" sqref="A2"/>
    </sheetView>
  </sheetViews>
  <sheetFormatPr defaultColWidth="9.00390625" defaultRowHeight="12.75"/>
  <cols>
    <col min="1" max="1" width="37.625" style="468" customWidth="1"/>
    <col min="2" max="3" width="9.00390625" style="468" customWidth="1"/>
    <col min="4" max="5" width="9.00390625" style="469" customWidth="1"/>
    <col min="6" max="6" width="9.00390625" style="467" customWidth="1"/>
    <col min="7" max="9" width="9.00390625" style="468" customWidth="1"/>
    <col min="10" max="11" width="9.00390625" style="469" customWidth="1"/>
    <col min="12" max="16384" width="9.00390625" style="468" customWidth="1"/>
  </cols>
  <sheetData>
    <row r="1" ht="15.75">
      <c r="A1" s="683" t="s">
        <v>748</v>
      </c>
    </row>
    <row r="2" ht="12.75">
      <c r="A2" s="500"/>
    </row>
    <row r="3" spans="1:12" ht="12.75">
      <c r="A3" s="467"/>
      <c r="B3" s="936"/>
      <c r="C3" s="936"/>
      <c r="D3" s="936"/>
      <c r="E3" s="936"/>
      <c r="F3" s="936"/>
      <c r="G3" s="936"/>
      <c r="H3" s="936"/>
      <c r="I3" s="936"/>
      <c r="J3" s="936"/>
      <c r="K3" s="936"/>
      <c r="L3" s="936"/>
    </row>
    <row r="4" spans="1:12" ht="12.75" customHeight="1">
      <c r="A4" s="937" t="s">
        <v>1108</v>
      </c>
      <c r="B4" s="938" t="s">
        <v>227</v>
      </c>
      <c r="C4" s="939"/>
      <c r="D4" s="939"/>
      <c r="E4" s="939"/>
      <c r="F4" s="940"/>
      <c r="G4" s="941" t="s">
        <v>276</v>
      </c>
      <c r="H4" s="939"/>
      <c r="I4" s="939"/>
      <c r="J4" s="939"/>
      <c r="K4" s="942"/>
      <c r="L4" s="940"/>
    </row>
    <row r="5" spans="1:12" ht="48">
      <c r="A5" s="937"/>
      <c r="B5" s="868" t="s">
        <v>284</v>
      </c>
      <c r="C5" s="868" t="s">
        <v>285</v>
      </c>
      <c r="D5" s="869" t="s">
        <v>58</v>
      </c>
      <c r="E5" s="869" t="s">
        <v>59</v>
      </c>
      <c r="F5" s="888" t="s">
        <v>60</v>
      </c>
      <c r="G5" s="889" t="s">
        <v>284</v>
      </c>
      <c r="H5" s="868" t="s">
        <v>285</v>
      </c>
      <c r="I5" s="868" t="s">
        <v>281</v>
      </c>
      <c r="J5" s="869" t="s">
        <v>55</v>
      </c>
      <c r="K5" s="869" t="s">
        <v>56</v>
      </c>
      <c r="L5" s="888" t="s">
        <v>61</v>
      </c>
    </row>
    <row r="6" spans="1:13" ht="12.75">
      <c r="A6" s="512" t="s">
        <v>156</v>
      </c>
      <c r="B6" s="534">
        <v>3538</v>
      </c>
      <c r="C6" s="534">
        <v>2451</v>
      </c>
      <c r="D6" s="535">
        <v>9311</v>
      </c>
      <c r="E6" s="535">
        <v>62</v>
      </c>
      <c r="F6" s="536">
        <v>15370</v>
      </c>
      <c r="G6" s="534">
        <v>3524</v>
      </c>
      <c r="H6" s="534">
        <v>2245</v>
      </c>
      <c r="I6" s="534">
        <v>320</v>
      </c>
      <c r="J6" s="535">
        <v>6681</v>
      </c>
      <c r="K6" s="535">
        <v>149</v>
      </c>
      <c r="L6" s="537">
        <v>12957</v>
      </c>
      <c r="M6" s="513"/>
    </row>
    <row r="7" spans="1:13" ht="12.75">
      <c r="A7" s="512" t="s">
        <v>157</v>
      </c>
      <c r="B7" s="534">
        <v>1358</v>
      </c>
      <c r="C7" s="534">
        <v>802</v>
      </c>
      <c r="D7" s="535">
        <v>141</v>
      </c>
      <c r="E7" s="535">
        <v>114</v>
      </c>
      <c r="F7" s="536">
        <v>2480</v>
      </c>
      <c r="G7" s="534">
        <v>1133</v>
      </c>
      <c r="H7" s="534">
        <v>899</v>
      </c>
      <c r="I7" s="534">
        <v>419</v>
      </c>
      <c r="J7" s="535">
        <v>0</v>
      </c>
      <c r="K7" s="535">
        <v>0</v>
      </c>
      <c r="L7" s="537">
        <v>2451</v>
      </c>
      <c r="M7" s="513"/>
    </row>
    <row r="8" spans="1:13" ht="12.75">
      <c r="A8" s="512" t="s">
        <v>158</v>
      </c>
      <c r="B8" s="534">
        <v>3496</v>
      </c>
      <c r="C8" s="534">
        <v>2325</v>
      </c>
      <c r="D8" s="535">
        <v>535</v>
      </c>
      <c r="E8" s="535">
        <v>1</v>
      </c>
      <c r="F8" s="536">
        <v>6456</v>
      </c>
      <c r="G8" s="534">
        <v>2537</v>
      </c>
      <c r="H8" s="534">
        <v>2058</v>
      </c>
      <c r="I8" s="534">
        <v>845</v>
      </c>
      <c r="J8" s="535">
        <v>513</v>
      </c>
      <c r="K8" s="535">
        <v>35</v>
      </c>
      <c r="L8" s="537">
        <v>6040</v>
      </c>
      <c r="M8" s="513"/>
    </row>
    <row r="9" spans="1:13" ht="12.75">
      <c r="A9" s="512" t="s">
        <v>159</v>
      </c>
      <c r="B9" s="534">
        <v>2793</v>
      </c>
      <c r="C9" s="534">
        <v>2964</v>
      </c>
      <c r="D9" s="535">
        <v>1443</v>
      </c>
      <c r="E9" s="535">
        <v>365</v>
      </c>
      <c r="F9" s="536">
        <v>7811</v>
      </c>
      <c r="G9" s="534">
        <v>1853</v>
      </c>
      <c r="H9" s="534">
        <v>2970</v>
      </c>
      <c r="I9" s="534">
        <v>1187</v>
      </c>
      <c r="J9" s="535">
        <v>1518</v>
      </c>
      <c r="K9" s="535">
        <v>364</v>
      </c>
      <c r="L9" s="537">
        <v>7920</v>
      </c>
      <c r="M9" s="513"/>
    </row>
    <row r="10" spans="1:13" ht="12.75">
      <c r="A10" s="512" t="s">
        <v>160</v>
      </c>
      <c r="B10" s="534">
        <v>1139</v>
      </c>
      <c r="C10" s="534">
        <v>768</v>
      </c>
      <c r="D10" s="535">
        <v>528</v>
      </c>
      <c r="E10" s="535">
        <v>224</v>
      </c>
      <c r="F10" s="536">
        <v>2738</v>
      </c>
      <c r="G10" s="534">
        <v>875</v>
      </c>
      <c r="H10" s="534">
        <v>775</v>
      </c>
      <c r="I10" s="534">
        <v>340</v>
      </c>
      <c r="J10" s="535">
        <v>494</v>
      </c>
      <c r="K10" s="535">
        <v>261</v>
      </c>
      <c r="L10" s="537">
        <v>2746</v>
      </c>
      <c r="M10" s="513"/>
    </row>
    <row r="11" spans="1:13" ht="12.75">
      <c r="A11" s="512" t="s">
        <v>161</v>
      </c>
      <c r="B11" s="534">
        <v>3371</v>
      </c>
      <c r="C11" s="534">
        <v>2393</v>
      </c>
      <c r="D11" s="535">
        <v>1298</v>
      </c>
      <c r="E11" s="535">
        <v>226</v>
      </c>
      <c r="F11" s="536">
        <v>7299</v>
      </c>
      <c r="G11" s="534">
        <v>2443</v>
      </c>
      <c r="H11" s="534">
        <v>2281</v>
      </c>
      <c r="I11" s="534">
        <v>906</v>
      </c>
      <c r="J11" s="535">
        <v>1183</v>
      </c>
      <c r="K11" s="535">
        <v>230</v>
      </c>
      <c r="L11" s="537">
        <v>7047</v>
      </c>
      <c r="M11" s="513"/>
    </row>
    <row r="12" spans="1:13" ht="12.75">
      <c r="A12" s="512" t="s">
        <v>162</v>
      </c>
      <c r="B12" s="534">
        <v>2252</v>
      </c>
      <c r="C12" s="534">
        <v>707</v>
      </c>
      <c r="D12" s="535">
        <v>402</v>
      </c>
      <c r="E12" s="535">
        <v>68</v>
      </c>
      <c r="F12" s="536">
        <v>3597</v>
      </c>
      <c r="G12" s="534">
        <v>2181</v>
      </c>
      <c r="H12" s="534">
        <v>665</v>
      </c>
      <c r="I12" s="534">
        <v>508</v>
      </c>
      <c r="J12" s="535">
        <v>282</v>
      </c>
      <c r="K12" s="535">
        <v>95</v>
      </c>
      <c r="L12" s="537">
        <v>3731</v>
      </c>
      <c r="M12" s="513"/>
    </row>
    <row r="13" spans="1:13" ht="12.75">
      <c r="A13" s="512" t="s">
        <v>163</v>
      </c>
      <c r="B13" s="534">
        <v>4228</v>
      </c>
      <c r="C13" s="534">
        <v>5168</v>
      </c>
      <c r="D13" s="535">
        <v>8394</v>
      </c>
      <c r="E13" s="535">
        <v>1444</v>
      </c>
      <c r="F13" s="536">
        <v>19285</v>
      </c>
      <c r="G13" s="534">
        <v>3715</v>
      </c>
      <c r="H13" s="534">
        <v>4827</v>
      </c>
      <c r="I13" s="534">
        <v>111</v>
      </c>
      <c r="J13" s="535">
        <v>7463</v>
      </c>
      <c r="K13" s="535">
        <v>1292</v>
      </c>
      <c r="L13" s="537">
        <v>17416</v>
      </c>
      <c r="M13" s="513"/>
    </row>
    <row r="14" spans="1:13" ht="12.75">
      <c r="A14" s="512" t="s">
        <v>164</v>
      </c>
      <c r="B14" s="534">
        <v>1227</v>
      </c>
      <c r="C14" s="534">
        <v>1712</v>
      </c>
      <c r="D14" s="535">
        <v>420</v>
      </c>
      <c r="E14" s="535">
        <v>288</v>
      </c>
      <c r="F14" s="536">
        <v>3713</v>
      </c>
      <c r="G14" s="534">
        <v>1101</v>
      </c>
      <c r="H14" s="534">
        <v>1336</v>
      </c>
      <c r="I14" s="534">
        <v>233</v>
      </c>
      <c r="J14" s="535">
        <v>433</v>
      </c>
      <c r="K14" s="535">
        <v>278</v>
      </c>
      <c r="L14" s="537">
        <v>3386</v>
      </c>
      <c r="M14" s="513"/>
    </row>
    <row r="15" spans="1:13" ht="12.75">
      <c r="A15" s="512" t="s">
        <v>165</v>
      </c>
      <c r="B15" s="534">
        <v>3266</v>
      </c>
      <c r="C15" s="534">
        <v>2239</v>
      </c>
      <c r="D15" s="535">
        <v>1145</v>
      </c>
      <c r="E15" s="535">
        <v>311</v>
      </c>
      <c r="F15" s="536">
        <v>7078</v>
      </c>
      <c r="G15" s="534">
        <v>2230</v>
      </c>
      <c r="H15" s="534">
        <v>2099</v>
      </c>
      <c r="I15" s="534">
        <v>927</v>
      </c>
      <c r="J15" s="535">
        <v>1257</v>
      </c>
      <c r="K15" s="535">
        <v>368</v>
      </c>
      <c r="L15" s="537">
        <v>6892</v>
      </c>
      <c r="M15" s="513"/>
    </row>
    <row r="16" spans="1:13" ht="12.75">
      <c r="A16" s="512" t="s">
        <v>166</v>
      </c>
      <c r="B16" s="534">
        <v>1453</v>
      </c>
      <c r="C16" s="534">
        <v>1289</v>
      </c>
      <c r="D16" s="535">
        <v>1121</v>
      </c>
      <c r="E16" s="535">
        <v>268</v>
      </c>
      <c r="F16" s="536">
        <v>4135</v>
      </c>
      <c r="G16" s="534">
        <v>1301</v>
      </c>
      <c r="H16" s="534">
        <v>1224</v>
      </c>
      <c r="I16" s="534">
        <v>186</v>
      </c>
      <c r="J16" s="535">
        <v>977</v>
      </c>
      <c r="K16" s="535">
        <v>260</v>
      </c>
      <c r="L16" s="537">
        <v>3948</v>
      </c>
      <c r="M16" s="513"/>
    </row>
    <row r="17" spans="1:13" ht="12.75">
      <c r="A17" s="512" t="s">
        <v>167</v>
      </c>
      <c r="B17" s="534">
        <v>3930</v>
      </c>
      <c r="C17" s="534">
        <v>4813</v>
      </c>
      <c r="D17" s="535">
        <v>1747</v>
      </c>
      <c r="E17" s="535">
        <v>39</v>
      </c>
      <c r="F17" s="536">
        <v>10629</v>
      </c>
      <c r="G17" s="534">
        <v>3605</v>
      </c>
      <c r="H17" s="534">
        <v>4757</v>
      </c>
      <c r="I17" s="534">
        <v>688</v>
      </c>
      <c r="J17" s="535">
        <v>7021</v>
      </c>
      <c r="K17" s="535">
        <v>94</v>
      </c>
      <c r="L17" s="537">
        <v>16191</v>
      </c>
      <c r="M17" s="513"/>
    </row>
    <row r="18" spans="1:13" ht="12.75">
      <c r="A18" s="512" t="s">
        <v>168</v>
      </c>
      <c r="B18" s="534">
        <v>4796</v>
      </c>
      <c r="C18" s="534">
        <v>3371</v>
      </c>
      <c r="D18" s="535">
        <v>732</v>
      </c>
      <c r="E18" s="535">
        <v>175</v>
      </c>
      <c r="F18" s="536">
        <v>9291</v>
      </c>
      <c r="G18" s="534">
        <v>3444</v>
      </c>
      <c r="H18" s="534">
        <v>3014</v>
      </c>
      <c r="I18" s="534">
        <v>981</v>
      </c>
      <c r="J18" s="535">
        <v>793</v>
      </c>
      <c r="K18" s="535">
        <v>246</v>
      </c>
      <c r="L18" s="537">
        <v>8495</v>
      </c>
      <c r="M18" s="513"/>
    </row>
    <row r="19" spans="1:13" ht="12.75">
      <c r="A19" s="512" t="s">
        <v>169</v>
      </c>
      <c r="B19" s="534">
        <v>3696</v>
      </c>
      <c r="C19" s="534">
        <v>2050</v>
      </c>
      <c r="D19" s="535">
        <v>1955</v>
      </c>
      <c r="E19" s="535">
        <v>277</v>
      </c>
      <c r="F19" s="536">
        <v>8053</v>
      </c>
      <c r="G19" s="534">
        <v>3277</v>
      </c>
      <c r="H19" s="534">
        <v>1813</v>
      </c>
      <c r="I19" s="534">
        <v>181</v>
      </c>
      <c r="J19" s="535">
        <v>1658</v>
      </c>
      <c r="K19" s="535">
        <v>322</v>
      </c>
      <c r="L19" s="537">
        <v>7251</v>
      </c>
      <c r="M19" s="513"/>
    </row>
    <row r="20" spans="1:13" ht="12.75">
      <c r="A20" s="512" t="s">
        <v>170</v>
      </c>
      <c r="B20" s="534">
        <v>12725</v>
      </c>
      <c r="C20" s="534">
        <v>5834</v>
      </c>
      <c r="D20" s="535">
        <v>9458</v>
      </c>
      <c r="E20" s="535">
        <v>2105</v>
      </c>
      <c r="F20" s="536">
        <v>30462</v>
      </c>
      <c r="G20" s="534">
        <v>11594</v>
      </c>
      <c r="H20" s="534">
        <v>5914</v>
      </c>
      <c r="I20" s="534">
        <v>1474</v>
      </c>
      <c r="J20" s="535">
        <v>5706</v>
      </c>
      <c r="K20" s="535">
        <v>1218</v>
      </c>
      <c r="L20" s="537">
        <v>26043</v>
      </c>
      <c r="M20" s="513"/>
    </row>
    <row r="21" spans="1:13" ht="12.75" customHeight="1">
      <c r="A21" s="512" t="s">
        <v>171</v>
      </c>
      <c r="B21" s="534">
        <v>4971</v>
      </c>
      <c r="C21" s="534">
        <v>3514</v>
      </c>
      <c r="D21" s="535">
        <v>1440</v>
      </c>
      <c r="E21" s="535">
        <v>334</v>
      </c>
      <c r="F21" s="536">
        <v>10496</v>
      </c>
      <c r="G21" s="534">
        <v>3718</v>
      </c>
      <c r="H21" s="534">
        <v>2895</v>
      </c>
      <c r="I21" s="534">
        <v>1033</v>
      </c>
      <c r="J21" s="535">
        <v>1458</v>
      </c>
      <c r="K21" s="535">
        <v>337</v>
      </c>
      <c r="L21" s="537">
        <v>9451</v>
      </c>
      <c r="M21" s="513"/>
    </row>
    <row r="22" spans="1:13" ht="12.75">
      <c r="A22" s="512" t="s">
        <v>172</v>
      </c>
      <c r="B22" s="534">
        <v>2603</v>
      </c>
      <c r="C22" s="534">
        <v>1810</v>
      </c>
      <c r="D22" s="535">
        <v>1402</v>
      </c>
      <c r="E22" s="535">
        <v>427</v>
      </c>
      <c r="F22" s="536">
        <v>6364</v>
      </c>
      <c r="G22" s="534">
        <v>1937</v>
      </c>
      <c r="H22" s="534">
        <v>1552</v>
      </c>
      <c r="I22" s="534">
        <v>768</v>
      </c>
      <c r="J22" s="535">
        <v>1437</v>
      </c>
      <c r="K22" s="535">
        <v>400</v>
      </c>
      <c r="L22" s="537">
        <v>6094</v>
      </c>
      <c r="M22" s="513"/>
    </row>
    <row r="23" spans="1:13" ht="12.75">
      <c r="A23" s="512" t="s">
        <v>173</v>
      </c>
      <c r="B23" s="534">
        <v>2778</v>
      </c>
      <c r="C23" s="534">
        <v>2390</v>
      </c>
      <c r="D23" s="535">
        <v>3405</v>
      </c>
      <c r="E23" s="535">
        <v>568</v>
      </c>
      <c r="F23" s="536">
        <v>9158</v>
      </c>
      <c r="G23" s="534">
        <v>2483</v>
      </c>
      <c r="H23" s="534">
        <v>2134</v>
      </c>
      <c r="I23" s="534">
        <v>90</v>
      </c>
      <c r="J23" s="535">
        <v>3353</v>
      </c>
      <c r="K23" s="535">
        <v>367</v>
      </c>
      <c r="L23" s="537">
        <v>8455</v>
      </c>
      <c r="M23" s="513"/>
    </row>
    <row r="24" spans="1:13" ht="12.75">
      <c r="A24" s="512" t="s">
        <v>174</v>
      </c>
      <c r="B24" s="534">
        <v>5224</v>
      </c>
      <c r="C24" s="534">
        <v>2818</v>
      </c>
      <c r="D24" s="535">
        <v>1349</v>
      </c>
      <c r="E24" s="535">
        <v>309</v>
      </c>
      <c r="F24" s="536">
        <v>9852</v>
      </c>
      <c r="G24" s="534">
        <v>4880</v>
      </c>
      <c r="H24" s="534">
        <v>3200</v>
      </c>
      <c r="I24" s="534">
        <v>910</v>
      </c>
      <c r="J24" s="535">
        <v>1375</v>
      </c>
      <c r="K24" s="535">
        <v>402</v>
      </c>
      <c r="L24" s="537">
        <v>10791</v>
      </c>
      <c r="M24" s="513"/>
    </row>
    <row r="25" spans="1:13" ht="12.75">
      <c r="A25" s="512" t="s">
        <v>175</v>
      </c>
      <c r="B25" s="534">
        <v>10136</v>
      </c>
      <c r="C25" s="534">
        <v>6279</v>
      </c>
      <c r="D25" s="535">
        <v>8271</v>
      </c>
      <c r="E25" s="535">
        <v>393</v>
      </c>
      <c r="F25" s="536">
        <v>25491</v>
      </c>
      <c r="G25" s="534">
        <v>8337</v>
      </c>
      <c r="H25" s="534">
        <v>5721</v>
      </c>
      <c r="I25" s="534">
        <v>1434</v>
      </c>
      <c r="J25" s="535">
        <v>9180</v>
      </c>
      <c r="K25" s="535">
        <v>296</v>
      </c>
      <c r="L25" s="537">
        <v>25076</v>
      </c>
      <c r="M25" s="513"/>
    </row>
    <row r="26" spans="1:13" ht="12.75">
      <c r="A26" s="512" t="s">
        <v>176</v>
      </c>
      <c r="B26" s="534">
        <v>1868</v>
      </c>
      <c r="C26" s="534">
        <v>1553</v>
      </c>
      <c r="D26" s="535">
        <v>3394</v>
      </c>
      <c r="E26" s="535">
        <v>633</v>
      </c>
      <c r="F26" s="536">
        <v>7452</v>
      </c>
      <c r="G26" s="534">
        <v>1683</v>
      </c>
      <c r="H26" s="534">
        <v>1386</v>
      </c>
      <c r="I26" s="534">
        <v>167</v>
      </c>
      <c r="J26" s="535">
        <v>2021</v>
      </c>
      <c r="K26" s="535">
        <v>625</v>
      </c>
      <c r="L26" s="537">
        <v>5882</v>
      </c>
      <c r="M26" s="513"/>
    </row>
    <row r="27" spans="1:13" ht="12.75">
      <c r="A27" s="512" t="s">
        <v>177</v>
      </c>
      <c r="B27" s="534">
        <v>10493</v>
      </c>
      <c r="C27" s="534">
        <v>5739</v>
      </c>
      <c r="D27" s="535">
        <v>23</v>
      </c>
      <c r="E27" s="535">
        <v>0</v>
      </c>
      <c r="F27" s="536">
        <v>16613</v>
      </c>
      <c r="G27" s="534">
        <v>8849</v>
      </c>
      <c r="H27" s="534">
        <v>5620</v>
      </c>
      <c r="I27" s="534">
        <v>1886</v>
      </c>
      <c r="J27" s="535">
        <v>2</v>
      </c>
      <c r="K27" s="535">
        <v>0</v>
      </c>
      <c r="L27" s="537">
        <v>16386</v>
      </c>
      <c r="M27" s="513"/>
    </row>
    <row r="28" spans="1:13" ht="12.75">
      <c r="A28" s="512" t="s">
        <v>213</v>
      </c>
      <c r="B28" s="534">
        <v>17680</v>
      </c>
      <c r="C28" s="534">
        <v>15297</v>
      </c>
      <c r="D28" s="535">
        <v>19442</v>
      </c>
      <c r="E28" s="535">
        <v>1605</v>
      </c>
      <c r="F28" s="536">
        <v>54638</v>
      </c>
      <c r="G28" s="534">
        <v>13959</v>
      </c>
      <c r="H28" s="534">
        <v>14778</v>
      </c>
      <c r="I28" s="534">
        <v>3792</v>
      </c>
      <c r="J28" s="535">
        <v>17153</v>
      </c>
      <c r="K28" s="535">
        <v>1224</v>
      </c>
      <c r="L28" s="537">
        <v>50972</v>
      </c>
      <c r="M28" s="513"/>
    </row>
    <row r="29" spans="1:13" ht="12.75">
      <c r="A29" s="512" t="s">
        <v>178</v>
      </c>
      <c r="B29" s="534">
        <v>4956</v>
      </c>
      <c r="C29" s="534">
        <v>3065</v>
      </c>
      <c r="D29" s="535">
        <v>2852</v>
      </c>
      <c r="E29" s="535">
        <v>396</v>
      </c>
      <c r="F29" s="536">
        <v>11463</v>
      </c>
      <c r="G29" s="534">
        <v>3627</v>
      </c>
      <c r="H29" s="534">
        <v>2967</v>
      </c>
      <c r="I29" s="534">
        <v>928</v>
      </c>
      <c r="J29" s="535">
        <v>2889</v>
      </c>
      <c r="K29" s="535">
        <v>437</v>
      </c>
      <c r="L29" s="537">
        <v>10858</v>
      </c>
      <c r="M29" s="513"/>
    </row>
    <row r="30" spans="1:13" ht="12.75">
      <c r="A30" s="512" t="s">
        <v>179</v>
      </c>
      <c r="B30" s="534">
        <v>7610</v>
      </c>
      <c r="C30" s="534">
        <v>3826</v>
      </c>
      <c r="D30" s="535">
        <v>7791</v>
      </c>
      <c r="E30" s="535">
        <v>257</v>
      </c>
      <c r="F30" s="536">
        <v>19616</v>
      </c>
      <c r="G30" s="534">
        <v>6552</v>
      </c>
      <c r="H30" s="534">
        <v>4014</v>
      </c>
      <c r="I30" s="534">
        <v>1380</v>
      </c>
      <c r="J30" s="535">
        <v>9227</v>
      </c>
      <c r="K30" s="535">
        <v>279</v>
      </c>
      <c r="L30" s="537">
        <v>21520</v>
      </c>
      <c r="M30" s="513"/>
    </row>
    <row r="31" spans="1:13" ht="12.75">
      <c r="A31" s="512" t="s">
        <v>180</v>
      </c>
      <c r="B31" s="534">
        <v>2033</v>
      </c>
      <c r="C31" s="534">
        <v>692</v>
      </c>
      <c r="D31" s="535">
        <v>1551</v>
      </c>
      <c r="E31" s="535">
        <v>263</v>
      </c>
      <c r="F31" s="536">
        <v>4547</v>
      </c>
      <c r="G31" s="534">
        <v>1864</v>
      </c>
      <c r="H31" s="534">
        <v>871</v>
      </c>
      <c r="I31" s="534">
        <v>162</v>
      </c>
      <c r="J31" s="535">
        <v>1510</v>
      </c>
      <c r="K31" s="535">
        <v>206</v>
      </c>
      <c r="L31" s="537">
        <v>4613</v>
      </c>
      <c r="M31" s="513"/>
    </row>
    <row r="32" spans="1:13" ht="12.75">
      <c r="A32" s="512" t="s">
        <v>181</v>
      </c>
      <c r="B32" s="534">
        <v>1494</v>
      </c>
      <c r="C32" s="534">
        <v>1289</v>
      </c>
      <c r="D32" s="535">
        <v>343</v>
      </c>
      <c r="E32" s="535">
        <v>76</v>
      </c>
      <c r="F32" s="536">
        <v>3241</v>
      </c>
      <c r="G32" s="534">
        <v>1077</v>
      </c>
      <c r="H32" s="534">
        <v>1231</v>
      </c>
      <c r="I32" s="534">
        <v>335</v>
      </c>
      <c r="J32" s="535">
        <v>316</v>
      </c>
      <c r="K32" s="535">
        <v>27</v>
      </c>
      <c r="L32" s="537">
        <v>3001</v>
      </c>
      <c r="M32" s="513"/>
    </row>
    <row r="33" spans="1:13" ht="12.75">
      <c r="A33" s="512" t="s">
        <v>182</v>
      </c>
      <c r="B33" s="534">
        <v>3171</v>
      </c>
      <c r="C33" s="534">
        <v>3945</v>
      </c>
      <c r="D33" s="535">
        <v>11652</v>
      </c>
      <c r="E33" s="535">
        <v>964</v>
      </c>
      <c r="F33" s="536">
        <v>19770</v>
      </c>
      <c r="G33" s="534">
        <v>2280</v>
      </c>
      <c r="H33" s="534">
        <v>3549</v>
      </c>
      <c r="I33" s="534">
        <v>221</v>
      </c>
      <c r="J33" s="535">
        <v>11024</v>
      </c>
      <c r="K33" s="535">
        <v>897</v>
      </c>
      <c r="L33" s="537">
        <v>17981</v>
      </c>
      <c r="M33" s="513"/>
    </row>
    <row r="34" spans="1:13" ht="12.75">
      <c r="A34" s="512" t="s">
        <v>183</v>
      </c>
      <c r="B34" s="534">
        <v>3002</v>
      </c>
      <c r="C34" s="534">
        <v>2981</v>
      </c>
      <c r="D34" s="535">
        <v>1816</v>
      </c>
      <c r="E34" s="535">
        <v>677</v>
      </c>
      <c r="F34" s="536">
        <v>8614</v>
      </c>
      <c r="G34" s="534">
        <v>2346</v>
      </c>
      <c r="H34" s="534">
        <v>2714</v>
      </c>
      <c r="I34" s="534">
        <v>870</v>
      </c>
      <c r="J34" s="535">
        <v>1579</v>
      </c>
      <c r="K34" s="535">
        <v>681</v>
      </c>
      <c r="L34" s="537">
        <v>8220</v>
      </c>
      <c r="M34" s="513"/>
    </row>
    <row r="35" spans="1:13" ht="12.75">
      <c r="A35" s="512" t="s">
        <v>214</v>
      </c>
      <c r="B35" s="534">
        <v>8069</v>
      </c>
      <c r="C35" s="534">
        <v>5436</v>
      </c>
      <c r="D35" s="535">
        <v>6208</v>
      </c>
      <c r="E35" s="535">
        <v>1334</v>
      </c>
      <c r="F35" s="536">
        <v>21412</v>
      </c>
      <c r="G35" s="534">
        <v>5942</v>
      </c>
      <c r="H35" s="534">
        <v>5304</v>
      </c>
      <c r="I35" s="534">
        <v>1705</v>
      </c>
      <c r="J35" s="535">
        <v>5827</v>
      </c>
      <c r="K35" s="535">
        <v>1405</v>
      </c>
      <c r="L35" s="537">
        <v>20242</v>
      </c>
      <c r="M35" s="513"/>
    </row>
    <row r="36" spans="1:13" ht="12.75">
      <c r="A36" s="512" t="s">
        <v>184</v>
      </c>
      <c r="B36" s="534">
        <v>4386</v>
      </c>
      <c r="C36" s="534">
        <v>2362</v>
      </c>
      <c r="D36" s="535">
        <v>3209</v>
      </c>
      <c r="E36" s="535">
        <v>364</v>
      </c>
      <c r="F36" s="536">
        <v>10436</v>
      </c>
      <c r="G36" s="534">
        <v>3516</v>
      </c>
      <c r="H36" s="534">
        <v>2769</v>
      </c>
      <c r="I36" s="534">
        <v>791</v>
      </c>
      <c r="J36" s="535">
        <v>3047</v>
      </c>
      <c r="K36" s="535">
        <v>375</v>
      </c>
      <c r="L36" s="537">
        <v>10514</v>
      </c>
      <c r="M36" s="513"/>
    </row>
    <row r="37" spans="1:13" ht="12.75">
      <c r="A37" s="512" t="s">
        <v>185</v>
      </c>
      <c r="B37" s="534">
        <v>3429</v>
      </c>
      <c r="C37" s="534">
        <v>2824</v>
      </c>
      <c r="D37" s="535">
        <v>2406</v>
      </c>
      <c r="E37" s="535">
        <v>84</v>
      </c>
      <c r="F37" s="536">
        <v>8795</v>
      </c>
      <c r="G37" s="534">
        <v>3344</v>
      </c>
      <c r="H37" s="534">
        <v>2465</v>
      </c>
      <c r="I37" s="534">
        <v>513</v>
      </c>
      <c r="J37" s="535">
        <v>2418</v>
      </c>
      <c r="K37" s="535">
        <v>88</v>
      </c>
      <c r="L37" s="537">
        <v>8845</v>
      </c>
      <c r="M37" s="513"/>
    </row>
    <row r="38" spans="1:13" ht="12.75">
      <c r="A38" s="512" t="s">
        <v>186</v>
      </c>
      <c r="B38" s="534">
        <v>1805</v>
      </c>
      <c r="C38" s="534">
        <v>1458</v>
      </c>
      <c r="D38" s="535">
        <v>959</v>
      </c>
      <c r="E38" s="535">
        <v>208</v>
      </c>
      <c r="F38" s="536">
        <v>4501</v>
      </c>
      <c r="G38" s="534">
        <v>1493</v>
      </c>
      <c r="H38" s="534">
        <v>1485</v>
      </c>
      <c r="I38" s="534">
        <v>470</v>
      </c>
      <c r="J38" s="535">
        <v>778</v>
      </c>
      <c r="K38" s="535">
        <v>279</v>
      </c>
      <c r="L38" s="537">
        <v>4534</v>
      </c>
      <c r="M38" s="513"/>
    </row>
    <row r="39" spans="1:13" ht="12.75">
      <c r="A39" s="512" t="s">
        <v>187</v>
      </c>
      <c r="B39" s="534">
        <v>4560</v>
      </c>
      <c r="C39" s="534">
        <v>1929</v>
      </c>
      <c r="D39" s="535">
        <v>563</v>
      </c>
      <c r="E39" s="535">
        <v>117</v>
      </c>
      <c r="F39" s="536">
        <v>7197</v>
      </c>
      <c r="G39" s="534">
        <v>3896</v>
      </c>
      <c r="H39" s="534">
        <v>1735</v>
      </c>
      <c r="I39" s="534">
        <v>613</v>
      </c>
      <c r="J39" s="535">
        <v>436</v>
      </c>
      <c r="K39" s="535">
        <v>189</v>
      </c>
      <c r="L39" s="537">
        <v>6869</v>
      </c>
      <c r="M39" s="513"/>
    </row>
    <row r="40" spans="1:13" ht="12.75">
      <c r="A40" s="512" t="s">
        <v>188</v>
      </c>
      <c r="B40" s="534">
        <v>1778</v>
      </c>
      <c r="C40" s="534">
        <v>1309</v>
      </c>
      <c r="D40" s="535">
        <v>828</v>
      </c>
      <c r="E40" s="535">
        <v>212</v>
      </c>
      <c r="F40" s="536">
        <v>4148</v>
      </c>
      <c r="G40" s="534">
        <v>1432</v>
      </c>
      <c r="H40" s="534">
        <v>1358</v>
      </c>
      <c r="I40" s="534">
        <v>323</v>
      </c>
      <c r="J40" s="535">
        <v>716</v>
      </c>
      <c r="K40" s="535">
        <v>180</v>
      </c>
      <c r="L40" s="537">
        <v>4028</v>
      </c>
      <c r="M40" s="513"/>
    </row>
    <row r="41" spans="1:13" ht="12.75">
      <c r="A41" s="512" t="s">
        <v>189</v>
      </c>
      <c r="B41" s="534">
        <v>2450</v>
      </c>
      <c r="C41" s="534">
        <v>1201</v>
      </c>
      <c r="D41" s="535">
        <v>343</v>
      </c>
      <c r="E41" s="535">
        <v>32</v>
      </c>
      <c r="F41" s="536">
        <v>4032</v>
      </c>
      <c r="G41" s="534">
        <v>2020</v>
      </c>
      <c r="H41" s="534">
        <v>1140</v>
      </c>
      <c r="I41" s="534">
        <v>292</v>
      </c>
      <c r="J41" s="535">
        <v>278</v>
      </c>
      <c r="K41" s="535">
        <v>47</v>
      </c>
      <c r="L41" s="537">
        <v>3777</v>
      </c>
      <c r="M41" s="513"/>
    </row>
    <row r="42" spans="1:13" ht="12.75">
      <c r="A42" s="512" t="s">
        <v>190</v>
      </c>
      <c r="B42" s="534">
        <v>2516</v>
      </c>
      <c r="C42" s="534">
        <v>3603</v>
      </c>
      <c r="D42" s="535">
        <v>2243</v>
      </c>
      <c r="E42" s="535">
        <v>128</v>
      </c>
      <c r="F42" s="536">
        <v>8566</v>
      </c>
      <c r="G42" s="534">
        <v>1886</v>
      </c>
      <c r="H42" s="534">
        <v>3447</v>
      </c>
      <c r="I42" s="534">
        <v>400</v>
      </c>
      <c r="J42" s="535">
        <v>1651</v>
      </c>
      <c r="K42" s="535">
        <v>103</v>
      </c>
      <c r="L42" s="537">
        <v>7539</v>
      </c>
      <c r="M42" s="513"/>
    </row>
    <row r="43" spans="1:13" ht="12.75">
      <c r="A43" s="512" t="s">
        <v>191</v>
      </c>
      <c r="B43" s="534">
        <v>1878</v>
      </c>
      <c r="C43" s="534">
        <v>1194</v>
      </c>
      <c r="D43" s="535">
        <v>506</v>
      </c>
      <c r="E43" s="535">
        <v>0</v>
      </c>
      <c r="F43" s="536">
        <v>3685</v>
      </c>
      <c r="G43" s="534">
        <v>1672</v>
      </c>
      <c r="H43" s="534">
        <v>1097</v>
      </c>
      <c r="I43" s="534">
        <v>422</v>
      </c>
      <c r="J43" s="535">
        <v>396</v>
      </c>
      <c r="K43" s="535">
        <v>41</v>
      </c>
      <c r="L43" s="537">
        <v>3628</v>
      </c>
      <c r="M43" s="513"/>
    </row>
    <row r="44" spans="1:13" ht="12.75">
      <c r="A44" s="514" t="s">
        <v>192</v>
      </c>
      <c r="B44" s="534">
        <v>2143</v>
      </c>
      <c r="C44" s="534">
        <v>1186</v>
      </c>
      <c r="D44" s="535">
        <v>1887</v>
      </c>
      <c r="E44" s="535">
        <v>631</v>
      </c>
      <c r="F44" s="536">
        <v>5982</v>
      </c>
      <c r="G44" s="534">
        <v>1621</v>
      </c>
      <c r="H44" s="534">
        <v>1082</v>
      </c>
      <c r="I44" s="534">
        <v>286</v>
      </c>
      <c r="J44" s="535">
        <v>1837</v>
      </c>
      <c r="K44" s="535">
        <v>403</v>
      </c>
      <c r="L44" s="537">
        <v>5361</v>
      </c>
      <c r="M44" s="513"/>
    </row>
    <row r="45" spans="1:12" ht="12.75">
      <c r="A45" s="512"/>
      <c r="B45" s="493"/>
      <c r="C45" s="493"/>
      <c r="D45" s="495"/>
      <c r="E45" s="495"/>
      <c r="F45" s="515"/>
      <c r="G45" s="493"/>
      <c r="H45" s="493"/>
      <c r="I45" s="493"/>
      <c r="J45" s="495"/>
      <c r="K45" s="495"/>
      <c r="L45" s="493"/>
    </row>
    <row r="46" spans="1:14" s="519" customFormat="1" ht="12.75">
      <c r="A46" s="712" t="s">
        <v>193</v>
      </c>
      <c r="B46" s="516"/>
      <c r="C46" s="516"/>
      <c r="D46" s="517"/>
      <c r="E46" s="518"/>
      <c r="F46" s="516"/>
      <c r="G46" s="516"/>
      <c r="H46" s="516"/>
      <c r="I46" s="516"/>
      <c r="J46" s="517"/>
      <c r="K46" s="517"/>
      <c r="L46" s="516"/>
      <c r="M46" s="516"/>
      <c r="N46" s="516"/>
    </row>
    <row r="47" spans="1:14" s="519" customFormat="1" ht="12.75">
      <c r="A47" s="713" t="s">
        <v>194</v>
      </c>
      <c r="B47" s="516"/>
      <c r="C47" s="516"/>
      <c r="D47" s="517"/>
      <c r="E47" s="518"/>
      <c r="F47" s="516"/>
      <c r="G47" s="516"/>
      <c r="H47" s="516"/>
      <c r="I47" s="516"/>
      <c r="J47" s="517"/>
      <c r="K47" s="517"/>
      <c r="L47" s="516"/>
      <c r="M47" s="516"/>
      <c r="N47" s="516"/>
    </row>
    <row r="48" spans="1:14" s="519" customFormat="1" ht="12.75">
      <c r="A48" s="714" t="s">
        <v>195</v>
      </c>
      <c r="B48" s="516"/>
      <c r="C48" s="516"/>
      <c r="D48" s="517"/>
      <c r="E48" s="518"/>
      <c r="F48" s="516"/>
      <c r="G48" s="516"/>
      <c r="H48" s="516"/>
      <c r="I48" s="516"/>
      <c r="J48" s="517"/>
      <c r="K48" s="517"/>
      <c r="L48" s="516"/>
      <c r="M48" s="516"/>
      <c r="N48" s="516"/>
    </row>
    <row r="49" spans="1:14" s="519" customFormat="1" ht="12.75">
      <c r="A49" s="713" t="s">
        <v>196</v>
      </c>
      <c r="B49" s="516"/>
      <c r="C49" s="516"/>
      <c r="D49" s="517"/>
      <c r="E49" s="518"/>
      <c r="F49" s="516"/>
      <c r="G49" s="516"/>
      <c r="H49" s="516"/>
      <c r="I49" s="516"/>
      <c r="J49" s="517"/>
      <c r="K49" s="517"/>
      <c r="L49" s="516"/>
      <c r="M49" s="516"/>
      <c r="N49" s="516"/>
    </row>
    <row r="50" spans="1:6" ht="12.75">
      <c r="A50" s="490"/>
      <c r="B50" s="493"/>
      <c r="C50" s="493"/>
      <c r="D50" s="495"/>
      <c r="E50" s="495"/>
      <c r="F50" s="520"/>
    </row>
    <row r="51" spans="1:6" ht="12.75">
      <c r="A51" s="490" t="s">
        <v>248</v>
      </c>
      <c r="B51" s="493"/>
      <c r="C51" s="493"/>
      <c r="D51" s="495"/>
      <c r="E51" s="495"/>
      <c r="F51" s="520"/>
    </row>
    <row r="52" spans="1:6" ht="12.75">
      <c r="A52" s="497" t="s">
        <v>1136</v>
      </c>
      <c r="B52" s="493"/>
      <c r="C52" s="493"/>
      <c r="D52" s="495"/>
      <c r="E52" s="495"/>
      <c r="F52" s="520"/>
    </row>
    <row r="53" spans="1:6" ht="12.75">
      <c r="A53" s="499"/>
      <c r="B53" s="500"/>
      <c r="F53" s="520"/>
    </row>
    <row r="54" spans="1:6" ht="12.75">
      <c r="A54" s="501"/>
      <c r="B54" s="500"/>
      <c r="F54" s="520"/>
    </row>
    <row r="55" spans="1:6" ht="12.75">
      <c r="A55" s="490"/>
      <c r="B55" s="493"/>
      <c r="C55" s="493"/>
      <c r="D55" s="495"/>
      <c r="E55" s="495"/>
      <c r="F55" s="520"/>
    </row>
    <row r="56" spans="1:6" ht="12.75">
      <c r="A56" s="34" t="s">
        <v>1157</v>
      </c>
      <c r="B56" s="493"/>
      <c r="C56" s="494"/>
      <c r="D56" s="495"/>
      <c r="E56" s="495"/>
      <c r="F56" s="520"/>
    </row>
    <row r="57" spans="1:6" ht="12.75">
      <c r="A57" s="34" t="s">
        <v>1154</v>
      </c>
      <c r="F57" s="520"/>
    </row>
    <row r="58" ht="12.75">
      <c r="A58" s="34"/>
    </row>
    <row r="59" ht="12.75">
      <c r="A59" s="33" t="s">
        <v>270</v>
      </c>
    </row>
    <row r="60" ht="12.75">
      <c r="A60" s="33" t="s">
        <v>271</v>
      </c>
    </row>
    <row r="61" ht="12.75">
      <c r="A61" s="34" t="s">
        <v>272</v>
      </c>
    </row>
    <row r="62" ht="12.75">
      <c r="A62" s="34" t="s">
        <v>255</v>
      </c>
    </row>
  </sheetData>
  <sheetProtection/>
  <mergeCells count="5">
    <mergeCell ref="B3:F3"/>
    <mergeCell ref="G3:L3"/>
    <mergeCell ref="A4:A5"/>
    <mergeCell ref="B4:F4"/>
    <mergeCell ref="G4:L4"/>
  </mergeCells>
  <hyperlinks>
    <hyperlink ref="A47" r:id="rId1" display="https://www.gov.uk/government/publications/local-enterprise-partnerships-local-authority-mapping"/>
    <hyperlink ref="A49" r:id="rId2" display="https://www.gov.uk/government/policies/supporting-economic-growth-through-local-enterprise-partnerships-and-enterprise-zones"/>
  </hyperlinks>
  <printOptions/>
  <pageMargins left="0.7" right="0.7" top="0.75" bottom="0.75" header="0.3" footer="0.3"/>
  <pageSetup fitToHeight="1" fitToWidth="1" horizontalDpi="600" verticalDpi="600" orientation="landscape" paperSize="9" scale="57" r:id="rId3"/>
</worksheet>
</file>

<file path=xl/worksheets/sheet8.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A1">
      <selection activeCell="S22" sqref="S22"/>
    </sheetView>
  </sheetViews>
  <sheetFormatPr defaultColWidth="9.00390625" defaultRowHeight="12.75"/>
  <cols>
    <col min="1" max="1" width="19.125" style="0" customWidth="1"/>
    <col min="2" max="2" width="8.75390625" style="0" customWidth="1"/>
    <col min="3" max="3" width="6.625" style="0" customWidth="1"/>
    <col min="4" max="4" width="9.375" style="0" customWidth="1"/>
    <col min="5" max="5" width="6.625" style="0" customWidth="1"/>
    <col min="6" max="6" width="9.50390625" style="0" customWidth="1"/>
    <col min="7" max="7" width="8.625" style="0" customWidth="1"/>
    <col min="8" max="8" width="10.375" style="0" customWidth="1"/>
    <col min="9" max="9" width="8.25390625" style="0" customWidth="1"/>
    <col min="11" max="11" width="7.75390625" style="0" customWidth="1"/>
  </cols>
  <sheetData>
    <row r="1" spans="1:11" s="3" customFormat="1" ht="15.75">
      <c r="A1" s="39" t="s">
        <v>286</v>
      </c>
      <c r="B1" s="715"/>
      <c r="C1" s="715"/>
      <c r="D1" s="715"/>
      <c r="E1" s="715"/>
      <c r="F1" s="715"/>
      <c r="G1" s="715"/>
      <c r="H1" s="715"/>
      <c r="I1" s="715"/>
      <c r="J1" s="715"/>
      <c r="K1" s="715"/>
    </row>
    <row r="2" spans="1:11" s="3" customFormat="1" ht="12.75">
      <c r="A2" s="716"/>
      <c r="B2" s="716"/>
      <c r="C2" s="716"/>
      <c r="D2" s="716"/>
      <c r="E2" s="716"/>
      <c r="F2" s="716"/>
      <c r="G2" s="716"/>
      <c r="H2" s="716"/>
      <c r="I2" s="715"/>
      <c r="J2" s="715"/>
      <c r="K2" s="715"/>
    </row>
    <row r="3" spans="1:12" ht="33" customHeight="1" thickBot="1">
      <c r="A3" s="419" t="s">
        <v>276</v>
      </c>
      <c r="B3" s="946" t="s">
        <v>278</v>
      </c>
      <c r="C3" s="946"/>
      <c r="D3" s="946"/>
      <c r="E3" s="947"/>
      <c r="F3" s="948" t="s">
        <v>280</v>
      </c>
      <c r="G3" s="948"/>
      <c r="H3" s="948"/>
      <c r="I3" s="949"/>
      <c r="J3" s="948" t="s">
        <v>279</v>
      </c>
      <c r="K3" s="948"/>
      <c r="L3" s="68"/>
    </row>
    <row r="4" spans="1:12" ht="15" thickBot="1">
      <c r="A4" s="717" t="s">
        <v>1006</v>
      </c>
      <c r="B4" s="718" t="s">
        <v>207</v>
      </c>
      <c r="C4" s="719" t="s">
        <v>229</v>
      </c>
      <c r="D4" s="719" t="s">
        <v>63</v>
      </c>
      <c r="E4" s="720" t="s">
        <v>229</v>
      </c>
      <c r="F4" s="718" t="s">
        <v>207</v>
      </c>
      <c r="G4" s="719" t="s">
        <v>229</v>
      </c>
      <c r="H4" s="719" t="s">
        <v>63</v>
      </c>
      <c r="I4" s="720" t="s">
        <v>229</v>
      </c>
      <c r="J4" s="719" t="s">
        <v>207</v>
      </c>
      <c r="K4" s="719" t="s">
        <v>229</v>
      </c>
      <c r="L4" s="71"/>
    </row>
    <row r="5" spans="1:12" ht="13.5">
      <c r="A5" s="721" t="s">
        <v>1007</v>
      </c>
      <c r="B5" s="722">
        <v>495</v>
      </c>
      <c r="C5" s="723">
        <v>0.003913786014737974</v>
      </c>
      <c r="D5" s="722">
        <v>105057</v>
      </c>
      <c r="E5" s="723">
        <v>0.9831366567158593</v>
      </c>
      <c r="F5" s="724">
        <v>393</v>
      </c>
      <c r="G5" s="725">
        <v>0.0037593265735603597</v>
      </c>
      <c r="H5" s="722">
        <v>11113</v>
      </c>
      <c r="I5" s="723">
        <v>0.8574845679012346</v>
      </c>
      <c r="J5" s="726">
        <v>26</v>
      </c>
      <c r="K5" s="727">
        <v>0.0009628559789653002</v>
      </c>
      <c r="L5" s="72"/>
    </row>
    <row r="6" spans="1:12" ht="12.75">
      <c r="A6" s="721" t="s">
        <v>215</v>
      </c>
      <c r="B6" s="722">
        <v>113082</v>
      </c>
      <c r="C6" s="723">
        <v>0.89409848508808</v>
      </c>
      <c r="D6" s="722">
        <v>0</v>
      </c>
      <c r="E6" s="723">
        <v>0</v>
      </c>
      <c r="F6" s="724">
        <v>34633</v>
      </c>
      <c r="G6" s="725">
        <v>0.33128945858044767</v>
      </c>
      <c r="H6" s="728">
        <v>0</v>
      </c>
      <c r="I6" s="723">
        <v>0</v>
      </c>
      <c r="J6" s="726">
        <v>19084</v>
      </c>
      <c r="K6" s="727">
        <v>0.7067362885605303</v>
      </c>
      <c r="L6" s="74"/>
    </row>
    <row r="7" spans="1:12" ht="13.5">
      <c r="A7" s="721" t="s">
        <v>1008</v>
      </c>
      <c r="B7" s="722">
        <v>11262</v>
      </c>
      <c r="C7" s="723">
        <v>0.08904456181409912</v>
      </c>
      <c r="D7" s="722">
        <v>66</v>
      </c>
      <c r="E7" s="723">
        <v>0.0006176363245023816</v>
      </c>
      <c r="F7" s="724">
        <v>14535</v>
      </c>
      <c r="G7" s="725">
        <v>0.13903768892290033</v>
      </c>
      <c r="H7" s="722">
        <v>61</v>
      </c>
      <c r="I7" s="723">
        <v>0.0047067901234567906</v>
      </c>
      <c r="J7" s="726">
        <v>7468</v>
      </c>
      <c r="K7" s="727">
        <v>0.2765618634966485</v>
      </c>
      <c r="L7" s="74"/>
    </row>
    <row r="8" spans="1:12" ht="12.75">
      <c r="A8" s="721" t="s">
        <v>217</v>
      </c>
      <c r="B8" s="728">
        <v>108</v>
      </c>
      <c r="C8" s="723">
        <v>0.0008539169486701034</v>
      </c>
      <c r="D8" s="722">
        <v>0</v>
      </c>
      <c r="E8" s="723">
        <v>0</v>
      </c>
      <c r="F8" s="724">
        <v>53920</v>
      </c>
      <c r="G8" s="725">
        <v>0.5157834321790702</v>
      </c>
      <c r="H8" s="722">
        <v>1574</v>
      </c>
      <c r="I8" s="723">
        <v>0.12145061728395062</v>
      </c>
      <c r="J8" s="726">
        <v>25</v>
      </c>
      <c r="K8" s="727">
        <v>0.000925823056697404</v>
      </c>
      <c r="L8" s="72"/>
    </row>
    <row r="9" spans="1:12" ht="13.5" thickBot="1">
      <c r="A9" s="729" t="s">
        <v>216</v>
      </c>
      <c r="B9" s="730">
        <v>1529</v>
      </c>
      <c r="C9" s="731">
        <v>0.012089250134412853</v>
      </c>
      <c r="D9" s="732">
        <v>1736</v>
      </c>
      <c r="E9" s="731">
        <v>0.016245706959638402</v>
      </c>
      <c r="F9" s="733">
        <v>1059</v>
      </c>
      <c r="G9" s="734">
        <v>0.010130093744021428</v>
      </c>
      <c r="H9" s="732">
        <v>212</v>
      </c>
      <c r="I9" s="731">
        <v>0.016358024691358025</v>
      </c>
      <c r="J9" s="735">
        <v>400</v>
      </c>
      <c r="K9" s="736">
        <v>0.014813168907158464</v>
      </c>
      <c r="L9" s="74"/>
    </row>
    <row r="10" spans="1:12" ht="13.5" thickBot="1">
      <c r="A10" s="75" t="s">
        <v>211</v>
      </c>
      <c r="B10" s="737">
        <v>126476</v>
      </c>
      <c r="C10" s="738"/>
      <c r="D10" s="737">
        <v>106858</v>
      </c>
      <c r="E10" s="739"/>
      <c r="F10" s="737">
        <v>104540</v>
      </c>
      <c r="G10" s="738"/>
      <c r="H10" s="737">
        <v>12961</v>
      </c>
      <c r="I10" s="739"/>
      <c r="J10" s="740">
        <v>27003</v>
      </c>
      <c r="K10" s="741"/>
      <c r="L10" s="76"/>
    </row>
    <row r="11" spans="1:12" ht="33.75" customHeight="1" thickBot="1">
      <c r="A11" s="742" t="s">
        <v>1009</v>
      </c>
      <c r="B11" s="743">
        <v>0.605</v>
      </c>
      <c r="C11" s="744"/>
      <c r="D11" s="743">
        <v>0.606</v>
      </c>
      <c r="E11" s="745"/>
      <c r="F11" s="743">
        <v>0.157</v>
      </c>
      <c r="G11" s="743"/>
      <c r="H11" s="743">
        <v>0.425</v>
      </c>
      <c r="I11" s="746"/>
      <c r="J11" s="743">
        <v>0.69</v>
      </c>
      <c r="K11" s="747"/>
      <c r="L11" s="76"/>
    </row>
    <row r="12" spans="1:12" ht="12.75">
      <c r="A12" s="419"/>
      <c r="B12" s="748"/>
      <c r="C12" s="749"/>
      <c r="D12" s="749"/>
      <c r="E12" s="749"/>
      <c r="F12" s="749"/>
      <c r="G12" s="749"/>
      <c r="H12" s="749"/>
      <c r="I12" s="750"/>
      <c r="J12" s="751"/>
      <c r="K12" s="752"/>
      <c r="L12" s="76"/>
    </row>
    <row r="13" spans="1:12" ht="33" customHeight="1" thickBot="1">
      <c r="A13" s="419" t="s">
        <v>62</v>
      </c>
      <c r="B13" s="946" t="s">
        <v>278</v>
      </c>
      <c r="C13" s="946"/>
      <c r="D13" s="946"/>
      <c r="E13" s="947"/>
      <c r="F13" s="948" t="s">
        <v>280</v>
      </c>
      <c r="G13" s="948"/>
      <c r="H13" s="948"/>
      <c r="I13" s="949"/>
      <c r="J13" s="948" t="s">
        <v>279</v>
      </c>
      <c r="K13" s="948"/>
      <c r="L13" s="68"/>
    </row>
    <row r="14" spans="1:12" ht="14.25" thickBot="1">
      <c r="A14" s="753" t="s">
        <v>1010</v>
      </c>
      <c r="B14" s="754" t="s">
        <v>207</v>
      </c>
      <c r="C14" s="755" t="s">
        <v>229</v>
      </c>
      <c r="D14" s="755" t="s">
        <v>1011</v>
      </c>
      <c r="E14" s="756" t="s">
        <v>229</v>
      </c>
      <c r="F14" s="754" t="s">
        <v>207</v>
      </c>
      <c r="G14" s="755" t="s">
        <v>229</v>
      </c>
      <c r="H14" s="755" t="s">
        <v>1011</v>
      </c>
      <c r="I14" s="756" t="s">
        <v>229</v>
      </c>
      <c r="J14" s="755" t="s">
        <v>207</v>
      </c>
      <c r="K14" s="755" t="s">
        <v>229</v>
      </c>
      <c r="L14" s="71"/>
    </row>
    <row r="15" spans="1:12" ht="12.75">
      <c r="A15" s="721" t="s">
        <v>218</v>
      </c>
      <c r="B15" s="722">
        <v>91149</v>
      </c>
      <c r="C15" s="725">
        <v>0.596045068433133</v>
      </c>
      <c r="D15" s="722">
        <v>67748</v>
      </c>
      <c r="E15" s="723">
        <v>0.5987820722448582</v>
      </c>
      <c r="F15" s="757">
        <v>9682</v>
      </c>
      <c r="G15" s="725">
        <v>0.08833619210977701</v>
      </c>
      <c r="H15" s="757">
        <v>5644</v>
      </c>
      <c r="I15" s="723">
        <v>0.3993207867553417</v>
      </c>
      <c r="J15" s="758">
        <v>2570</v>
      </c>
      <c r="K15" s="727">
        <v>0.55724197745013</v>
      </c>
      <c r="L15" s="73"/>
    </row>
    <row r="16" spans="1:12" ht="13.5">
      <c r="A16" s="721" t="s">
        <v>1007</v>
      </c>
      <c r="B16" s="722">
        <v>1028</v>
      </c>
      <c r="C16" s="725">
        <v>0.0067223373854815825</v>
      </c>
      <c r="D16" s="722">
        <v>44906</v>
      </c>
      <c r="E16" s="723">
        <v>0.39689596351519757</v>
      </c>
      <c r="F16" s="757">
        <v>593</v>
      </c>
      <c r="G16" s="725">
        <v>0.005410386482245173</v>
      </c>
      <c r="H16" s="757">
        <v>6529</v>
      </c>
      <c r="I16" s="723">
        <v>0.4619357577472761</v>
      </c>
      <c r="J16" s="758">
        <v>3</v>
      </c>
      <c r="K16" s="727">
        <v>0.0006504770164787511</v>
      </c>
      <c r="L16" s="73"/>
    </row>
    <row r="17" spans="1:12" ht="12.75">
      <c r="A17" s="721" t="s">
        <v>215</v>
      </c>
      <c r="B17" s="722">
        <v>58896</v>
      </c>
      <c r="C17" s="725">
        <v>0.38513500258299926</v>
      </c>
      <c r="D17" s="722">
        <v>0</v>
      </c>
      <c r="E17" s="723">
        <v>0</v>
      </c>
      <c r="F17" s="757">
        <v>25888</v>
      </c>
      <c r="G17" s="725">
        <v>0.23619575927885844</v>
      </c>
      <c r="H17" s="757">
        <v>0</v>
      </c>
      <c r="I17" s="723">
        <v>0</v>
      </c>
      <c r="J17" s="758">
        <v>1165</v>
      </c>
      <c r="K17" s="727">
        <v>0.252601908065915</v>
      </c>
      <c r="L17" s="73"/>
    </row>
    <row r="18" spans="1:12" ht="13.5">
      <c r="A18" s="721" t="s">
        <v>1008</v>
      </c>
      <c r="B18" s="728" t="s">
        <v>245</v>
      </c>
      <c r="C18" s="759" t="s">
        <v>245</v>
      </c>
      <c r="D18" s="722" t="s">
        <v>245</v>
      </c>
      <c r="E18" s="723" t="s">
        <v>245</v>
      </c>
      <c r="F18" s="757">
        <v>16780</v>
      </c>
      <c r="G18" s="725">
        <v>0.15309660231378416</v>
      </c>
      <c r="H18" s="757">
        <v>130</v>
      </c>
      <c r="I18" s="723">
        <v>0.009197679354747417</v>
      </c>
      <c r="J18" s="758">
        <v>677</v>
      </c>
      <c r="K18" s="727">
        <v>0.14679098005203817</v>
      </c>
      <c r="L18" s="73"/>
    </row>
    <row r="19" spans="1:12" ht="12.75">
      <c r="A19" s="721" t="s">
        <v>217</v>
      </c>
      <c r="B19" s="728">
        <v>186</v>
      </c>
      <c r="C19" s="725">
        <v>0.001216298398540442</v>
      </c>
      <c r="D19" s="722">
        <v>0</v>
      </c>
      <c r="E19" s="723">
        <v>0</v>
      </c>
      <c r="F19" s="757">
        <v>55789</v>
      </c>
      <c r="G19" s="725">
        <v>0.5090051457975986</v>
      </c>
      <c r="H19" s="757">
        <v>1787</v>
      </c>
      <c r="I19" s="723">
        <v>0.12643271543795104</v>
      </c>
      <c r="J19" s="758">
        <v>197</v>
      </c>
      <c r="K19" s="727">
        <v>0.042714657415437986</v>
      </c>
      <c r="L19" s="73"/>
    </row>
    <row r="20" spans="1:12" ht="13.5" thickBot="1">
      <c r="A20" s="729" t="s">
        <v>216</v>
      </c>
      <c r="B20" s="732">
        <v>1664</v>
      </c>
      <c r="C20" s="734">
        <v>0.010881293199845673</v>
      </c>
      <c r="D20" s="732">
        <v>489</v>
      </c>
      <c r="E20" s="731">
        <v>0.004321964239944141</v>
      </c>
      <c r="F20" s="760">
        <v>872</v>
      </c>
      <c r="G20" s="734">
        <v>0.00795591401773658</v>
      </c>
      <c r="H20" s="760">
        <v>44</v>
      </c>
      <c r="I20" s="731">
        <v>0.0031130607046837414</v>
      </c>
      <c r="J20" s="761" t="s">
        <v>245</v>
      </c>
      <c r="K20" s="762" t="s">
        <v>245</v>
      </c>
      <c r="L20" s="73"/>
    </row>
    <row r="21" spans="1:12" ht="13.5" thickBot="1">
      <c r="A21" s="75" t="s">
        <v>211</v>
      </c>
      <c r="B21" s="763">
        <v>152923</v>
      </c>
      <c r="C21" s="764"/>
      <c r="D21" s="763">
        <v>113143</v>
      </c>
      <c r="E21" s="765"/>
      <c r="F21" s="763">
        <v>109604</v>
      </c>
      <c r="G21" s="764"/>
      <c r="H21" s="763">
        <v>14135</v>
      </c>
      <c r="I21" s="766"/>
      <c r="J21" s="767">
        <v>4612</v>
      </c>
      <c r="K21" s="768"/>
      <c r="L21" s="76"/>
    </row>
    <row r="22" spans="1:11" ht="12.75">
      <c r="A22" s="96"/>
      <c r="B22" s="96"/>
      <c r="C22" s="96"/>
      <c r="D22" s="96"/>
      <c r="E22" s="96"/>
      <c r="F22" s="96"/>
      <c r="G22" s="96"/>
      <c r="H22" s="96"/>
      <c r="I22" s="96"/>
      <c r="J22" s="96"/>
      <c r="K22" s="96"/>
    </row>
    <row r="23" spans="1:11" ht="12.75">
      <c r="A23" s="784" t="s">
        <v>248</v>
      </c>
      <c r="B23" s="16"/>
      <c r="C23" s="16"/>
      <c r="D23" s="16"/>
      <c r="E23" s="16"/>
      <c r="F23" s="16"/>
      <c r="G23" s="16"/>
      <c r="H23" s="16"/>
      <c r="I23" s="16"/>
      <c r="J23" s="16"/>
      <c r="K23" s="16"/>
    </row>
    <row r="24" spans="1:11" ht="12.75">
      <c r="A24" s="945" t="s">
        <v>1086</v>
      </c>
      <c r="B24" s="945"/>
      <c r="C24" s="945"/>
      <c r="D24" s="945"/>
      <c r="E24" s="945"/>
      <c r="F24" s="945"/>
      <c r="G24" s="945"/>
      <c r="H24" s="945"/>
      <c r="I24" s="403"/>
      <c r="J24" s="403"/>
      <c r="K24" s="403"/>
    </row>
    <row r="25" spans="1:11" ht="27.75" customHeight="1">
      <c r="A25" s="943" t="s">
        <v>2</v>
      </c>
      <c r="B25" s="944"/>
      <c r="C25" s="944"/>
      <c r="D25" s="944"/>
      <c r="E25" s="944"/>
      <c r="F25" s="944"/>
      <c r="G25" s="944"/>
      <c r="H25" s="944"/>
      <c r="I25" s="944"/>
      <c r="J25" s="944"/>
      <c r="K25" s="944"/>
    </row>
    <row r="26" spans="1:11" ht="12.75">
      <c r="A26" s="416" t="s">
        <v>1146</v>
      </c>
      <c r="B26" s="417"/>
      <c r="C26" s="417"/>
      <c r="D26" s="417"/>
      <c r="E26" s="417"/>
      <c r="F26" s="417"/>
      <c r="G26" s="417"/>
      <c r="H26" s="417"/>
      <c r="I26" s="418"/>
      <c r="J26" s="418"/>
      <c r="K26" s="418"/>
    </row>
    <row r="27" spans="1:11" ht="12.75">
      <c r="A27" s="402" t="s">
        <v>1147</v>
      </c>
      <c r="B27" s="403"/>
      <c r="C27" s="403"/>
      <c r="D27" s="403"/>
      <c r="E27" s="403"/>
      <c r="F27" s="403"/>
      <c r="G27" s="403"/>
      <c r="H27" s="403"/>
      <c r="I27" s="403"/>
      <c r="J27" s="403"/>
      <c r="K27" s="403"/>
    </row>
    <row r="29" ht="12.75">
      <c r="A29" s="34" t="s">
        <v>1157</v>
      </c>
    </row>
    <row r="30" ht="12.75">
      <c r="A30" s="34" t="s">
        <v>1154</v>
      </c>
    </row>
    <row r="31" ht="12.75">
      <c r="A31" s="34"/>
    </row>
    <row r="32" ht="12.75">
      <c r="A32" s="33" t="s">
        <v>270</v>
      </c>
    </row>
    <row r="33" ht="12.75">
      <c r="A33" s="33" t="s">
        <v>271</v>
      </c>
    </row>
    <row r="34" ht="12.75">
      <c r="A34" s="34" t="s">
        <v>272</v>
      </c>
    </row>
    <row r="35" ht="12.75">
      <c r="A35" s="34" t="s">
        <v>255</v>
      </c>
    </row>
    <row r="36" ht="12.75">
      <c r="A36" s="202"/>
    </row>
    <row r="37" ht="12.75">
      <c r="A37" s="202"/>
    </row>
  </sheetData>
  <sheetProtection/>
  <mergeCells count="8">
    <mergeCell ref="A25:K25"/>
    <mergeCell ref="A24:H24"/>
    <mergeCell ref="B3:E3"/>
    <mergeCell ref="F3:I3"/>
    <mergeCell ref="J3:K3"/>
    <mergeCell ref="B13:E13"/>
    <mergeCell ref="F13:I13"/>
    <mergeCell ref="J13:K13"/>
  </mergeCells>
  <printOptions/>
  <pageMargins left="0.7" right="0.7" top="0.75" bottom="0.75" header="0.3" footer="0.3"/>
  <pageSetup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H51"/>
  <sheetViews>
    <sheetView zoomScalePageLayoutView="0" workbookViewId="0" topLeftCell="A1">
      <selection activeCell="S22" sqref="S22"/>
    </sheetView>
  </sheetViews>
  <sheetFormatPr defaultColWidth="9.00390625" defaultRowHeight="12.75"/>
  <cols>
    <col min="1" max="1" width="18.75390625" style="9" customWidth="1"/>
    <col min="2" max="2" width="8.75390625" style="9" customWidth="1"/>
    <col min="3" max="3" width="9.00390625" style="9" customWidth="1"/>
    <col min="4" max="4" width="9.375" style="9" customWidth="1"/>
    <col min="5" max="5" width="8.375" style="9" customWidth="1"/>
    <col min="6" max="6" width="9.50390625" style="9" customWidth="1"/>
    <col min="7" max="7" width="9.875" style="9" customWidth="1"/>
    <col min="8" max="16384" width="9.00390625" style="9" customWidth="1"/>
  </cols>
  <sheetData>
    <row r="1" spans="1:4" s="15" customFormat="1" ht="15.75">
      <c r="A1" s="415" t="s">
        <v>197</v>
      </c>
      <c r="D1" s="14"/>
    </row>
    <row r="2" spans="1:7" s="15" customFormat="1" ht="12.75">
      <c r="A2" s="769"/>
      <c r="B2" s="716"/>
      <c r="C2" s="716"/>
      <c r="D2" s="716"/>
      <c r="E2" s="716"/>
      <c r="F2" s="716"/>
      <c r="G2" s="716"/>
    </row>
    <row r="3" spans="1:8" s="16" customFormat="1" ht="36.75" customHeight="1" thickBot="1">
      <c r="A3" s="419" t="s">
        <v>1012</v>
      </c>
      <c r="B3" s="946" t="s">
        <v>74</v>
      </c>
      <c r="C3" s="946"/>
      <c r="D3" s="948" t="s">
        <v>75</v>
      </c>
      <c r="E3" s="948"/>
      <c r="F3" s="948" t="s">
        <v>1013</v>
      </c>
      <c r="G3" s="948"/>
      <c r="H3" s="130"/>
    </row>
    <row r="4" spans="1:8" s="16" customFormat="1" ht="13.5" thickBot="1">
      <c r="A4" s="717"/>
      <c r="B4" s="770" t="s">
        <v>289</v>
      </c>
      <c r="C4" s="771" t="s">
        <v>229</v>
      </c>
      <c r="D4" s="770" t="s">
        <v>289</v>
      </c>
      <c r="E4" s="772" t="s">
        <v>229</v>
      </c>
      <c r="F4" s="718" t="s">
        <v>289</v>
      </c>
      <c r="G4" s="719" t="s">
        <v>229</v>
      </c>
      <c r="H4" s="141"/>
    </row>
    <row r="5" spans="1:8" ht="12.75">
      <c r="A5" s="773" t="s">
        <v>290</v>
      </c>
      <c r="B5" s="774">
        <v>3547</v>
      </c>
      <c r="C5" s="775">
        <v>0.282</v>
      </c>
      <c r="D5" s="774">
        <v>13672</v>
      </c>
      <c r="E5" s="775">
        <v>0.927</v>
      </c>
      <c r="F5" s="774">
        <v>390</v>
      </c>
      <c r="G5" s="775">
        <f>F5/$F$10</f>
        <v>0.05217391304347826</v>
      </c>
      <c r="H5" s="131"/>
    </row>
    <row r="6" spans="1:8" s="16" customFormat="1" ht="12.75">
      <c r="A6" s="773" t="s">
        <v>291</v>
      </c>
      <c r="B6" s="776">
        <v>6420</v>
      </c>
      <c r="C6" s="775">
        <v>0.51</v>
      </c>
      <c r="D6" s="776">
        <v>493</v>
      </c>
      <c r="E6" s="775">
        <v>0.033</v>
      </c>
      <c r="F6" s="776">
        <v>5704</v>
      </c>
      <c r="G6" s="775">
        <f>F6/$F$10</f>
        <v>0.7630769230769231</v>
      </c>
      <c r="H6" s="132"/>
    </row>
    <row r="7" spans="1:8" s="16" customFormat="1" ht="12.75">
      <c r="A7" s="773" t="s">
        <v>292</v>
      </c>
      <c r="B7" s="776">
        <v>2298</v>
      </c>
      <c r="C7" s="775">
        <v>0.182</v>
      </c>
      <c r="D7" s="776">
        <v>112</v>
      </c>
      <c r="E7" s="775">
        <v>0.008</v>
      </c>
      <c r="F7" s="776">
        <v>1359</v>
      </c>
      <c r="G7" s="775">
        <f>F7/$F$10</f>
        <v>0.18180602006688965</v>
      </c>
      <c r="H7" s="132"/>
    </row>
    <row r="8" spans="1:8" s="16" customFormat="1" ht="12.75">
      <c r="A8" s="773" t="s">
        <v>293</v>
      </c>
      <c r="B8" s="776">
        <v>23</v>
      </c>
      <c r="C8" s="777">
        <v>0.002</v>
      </c>
      <c r="D8" s="776">
        <v>216</v>
      </c>
      <c r="E8" s="777">
        <v>0.015</v>
      </c>
      <c r="F8" s="776">
        <v>5</v>
      </c>
      <c r="G8" s="777">
        <f>F8/$F$10</f>
        <v>0.0006688963210702341</v>
      </c>
      <c r="H8" s="131"/>
    </row>
    <row r="9" spans="1:8" s="16" customFormat="1" ht="13.5" thickBot="1">
      <c r="A9" s="778" t="s">
        <v>294</v>
      </c>
      <c r="B9" s="779">
        <v>309</v>
      </c>
      <c r="C9" s="780">
        <v>0.025</v>
      </c>
      <c r="D9" s="779">
        <v>262</v>
      </c>
      <c r="E9" s="780">
        <v>0.018</v>
      </c>
      <c r="F9" s="779">
        <v>17</v>
      </c>
      <c r="G9" s="780">
        <f>F9/$F$10</f>
        <v>0.002274247491638796</v>
      </c>
      <c r="H9" s="132"/>
    </row>
    <row r="10" spans="1:8" s="16" customFormat="1" ht="14.25" thickBot="1">
      <c r="A10" s="75" t="s">
        <v>1014</v>
      </c>
      <c r="B10" s="781">
        <v>12597</v>
      </c>
      <c r="C10" s="782"/>
      <c r="D10" s="781">
        <v>14755</v>
      </c>
      <c r="E10" s="782"/>
      <c r="F10" s="781">
        <v>7475</v>
      </c>
      <c r="G10" s="782"/>
      <c r="H10" s="133"/>
    </row>
    <row r="11" spans="1:8" s="16" customFormat="1" ht="12.75">
      <c r="A11" s="783"/>
      <c r="B11" s="749"/>
      <c r="C11" s="749"/>
      <c r="D11" s="749"/>
      <c r="E11" s="749"/>
      <c r="F11" s="749"/>
      <c r="G11" s="749"/>
      <c r="H11" s="133"/>
    </row>
    <row r="12" s="16" customFormat="1" ht="12.75">
      <c r="A12" s="784" t="s">
        <v>248</v>
      </c>
    </row>
    <row r="13" spans="1:7" ht="12.75">
      <c r="A13" s="950" t="s">
        <v>1088</v>
      </c>
      <c r="B13" s="950"/>
      <c r="C13" s="950"/>
      <c r="D13" s="950"/>
      <c r="E13" s="950"/>
      <c r="F13" s="950"/>
      <c r="G13" s="950"/>
    </row>
    <row r="14" spans="1:7" ht="27.75" customHeight="1">
      <c r="A14" s="951" t="s">
        <v>1087</v>
      </c>
      <c r="B14" s="952"/>
      <c r="C14" s="952"/>
      <c r="D14" s="952"/>
      <c r="E14" s="952"/>
      <c r="F14" s="952"/>
      <c r="G14" s="952"/>
    </row>
    <row r="15" spans="1:7" ht="12.75">
      <c r="A15" s="12"/>
      <c r="B15" s="34"/>
      <c r="C15" s="34"/>
      <c r="D15" s="34"/>
      <c r="E15" s="34"/>
      <c r="F15" s="34"/>
      <c r="G15" s="34"/>
    </row>
    <row r="16" spans="2:7" ht="12.75">
      <c r="B16" s="34"/>
      <c r="C16" s="34"/>
      <c r="D16" s="34"/>
      <c r="E16" s="34"/>
      <c r="F16" s="34"/>
      <c r="G16" s="34"/>
    </row>
    <row r="17" spans="1:7" ht="12.75">
      <c r="A17" s="34" t="s">
        <v>1157</v>
      </c>
      <c r="B17" s="34"/>
      <c r="C17" s="34"/>
      <c r="D17" s="34"/>
      <c r="E17" s="34"/>
      <c r="F17" s="34"/>
      <c r="G17" s="34"/>
    </row>
    <row r="18" spans="1:7" ht="12.75">
      <c r="A18" s="34" t="s">
        <v>1154</v>
      </c>
      <c r="B18" s="34"/>
      <c r="C18" s="34"/>
      <c r="D18" s="34"/>
      <c r="E18" s="34"/>
      <c r="F18" s="34"/>
      <c r="G18" s="34"/>
    </row>
    <row r="19" spans="1:7" ht="12.75">
      <c r="A19" s="34"/>
      <c r="B19" s="34"/>
      <c r="C19" s="34"/>
      <c r="D19" s="34"/>
      <c r="E19" s="34"/>
      <c r="F19" s="34"/>
      <c r="G19" s="34"/>
    </row>
    <row r="20" spans="1:7" ht="12.75">
      <c r="A20" s="33" t="s">
        <v>270</v>
      </c>
      <c r="B20" s="34"/>
      <c r="C20" s="34"/>
      <c r="D20" s="34"/>
      <c r="E20" s="34"/>
      <c r="F20" s="34"/>
      <c r="G20" s="34"/>
    </row>
    <row r="21" spans="1:7" ht="12.75">
      <c r="A21" s="33" t="s">
        <v>271</v>
      </c>
      <c r="B21" s="34"/>
      <c r="C21" s="34"/>
      <c r="D21" s="34"/>
      <c r="E21" s="34"/>
      <c r="F21" s="34"/>
      <c r="G21" s="34"/>
    </row>
    <row r="22" spans="1:7" ht="12.75">
      <c r="A22" s="34" t="s">
        <v>272</v>
      </c>
      <c r="B22" s="34"/>
      <c r="C22" s="34"/>
      <c r="D22" s="34"/>
      <c r="E22" s="34"/>
      <c r="F22" s="34"/>
      <c r="G22" s="34"/>
    </row>
    <row r="23" ht="12.75">
      <c r="A23" s="34" t="s">
        <v>255</v>
      </c>
    </row>
    <row r="38" spans="2:6" ht="12.75">
      <c r="B38" s="19"/>
      <c r="C38" s="19"/>
      <c r="D38" s="19"/>
      <c r="E38" s="19"/>
      <c r="F38" s="19"/>
    </row>
    <row r="41" spans="1:8" ht="12.75">
      <c r="A41" s="953"/>
      <c r="B41" s="953"/>
      <c r="C41" s="953"/>
      <c r="D41" s="953"/>
      <c r="E41" s="953"/>
      <c r="F41" s="953"/>
      <c r="G41" s="953"/>
      <c r="H41" s="953"/>
    </row>
    <row r="42" spans="1:8" ht="12.75">
      <c r="A42" s="926"/>
      <c r="B42" s="920"/>
      <c r="C42" s="920"/>
      <c r="D42" s="920"/>
      <c r="E42" s="920"/>
      <c r="F42" s="920"/>
      <c r="G42" s="920"/>
      <c r="H42" s="920"/>
    </row>
    <row r="43" spans="1:8" ht="12.75">
      <c r="A43" s="166"/>
      <c r="B43" s="165"/>
      <c r="C43" s="165"/>
      <c r="D43" s="165"/>
      <c r="E43" s="165"/>
      <c r="F43" s="165"/>
      <c r="G43" s="165"/>
      <c r="H43" s="165"/>
    </row>
    <row r="44" spans="1:8" ht="12.75">
      <c r="A44" s="160"/>
      <c r="B44"/>
      <c r="C44"/>
      <c r="D44"/>
      <c r="E44"/>
      <c r="F44"/>
      <c r="G44"/>
      <c r="H44"/>
    </row>
    <row r="45" spans="2:6" ht="12.75">
      <c r="B45" s="193"/>
      <c r="C45" s="193"/>
      <c r="D45" s="194"/>
      <c r="E45" s="194"/>
      <c r="F45" s="194"/>
    </row>
    <row r="46" spans="1:6" ht="12.75">
      <c r="A46" s="202"/>
      <c r="B46" s="195"/>
      <c r="C46" s="193"/>
      <c r="D46" s="194"/>
      <c r="E46" s="194"/>
      <c r="F46" s="194"/>
    </row>
    <row r="47" spans="1:6" ht="12.75">
      <c r="A47" s="202"/>
      <c r="B47" s="195"/>
      <c r="C47" s="193"/>
      <c r="D47" s="194"/>
      <c r="E47" s="194"/>
      <c r="F47" s="194"/>
    </row>
    <row r="48" spans="1:6" ht="12.75">
      <c r="A48" s="202"/>
      <c r="B48" s="195"/>
      <c r="C48" s="193"/>
      <c r="D48" s="194"/>
      <c r="E48" s="194"/>
      <c r="F48" s="194"/>
    </row>
    <row r="49" spans="1:6" ht="12.75">
      <c r="A49" s="202"/>
      <c r="B49" s="195"/>
      <c r="C49" s="193"/>
      <c r="D49" s="194"/>
      <c r="E49" s="194"/>
      <c r="F49" s="194"/>
    </row>
    <row r="50" spans="1:6" ht="12.75">
      <c r="A50" s="202"/>
      <c r="B50" s="195"/>
      <c r="C50" s="193"/>
      <c r="D50" s="194"/>
      <c r="E50" s="194"/>
      <c r="F50" s="194"/>
    </row>
    <row r="51" spans="1:6" ht="12.75">
      <c r="A51" s="202"/>
      <c r="B51" s="195"/>
      <c r="C51" s="193"/>
      <c r="D51" s="194"/>
      <c r="E51" s="194"/>
      <c r="F51" s="194"/>
    </row>
  </sheetData>
  <sheetProtection/>
  <mergeCells count="7">
    <mergeCell ref="A42:H42"/>
    <mergeCell ref="A13:G13"/>
    <mergeCell ref="F3:G3"/>
    <mergeCell ref="D3:E3"/>
    <mergeCell ref="B3:C3"/>
    <mergeCell ref="A14:G14"/>
    <mergeCell ref="A41:H41"/>
  </mergeCell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BMRB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HallA</dc:creator>
  <cp:keywords/>
  <dc:description/>
  <cp:lastModifiedBy>JNORMAN</cp:lastModifiedBy>
  <cp:lastPrinted>2013-09-30T07:16:46Z</cp:lastPrinted>
  <dcterms:created xsi:type="dcterms:W3CDTF">2012-08-16T10:53:24Z</dcterms:created>
  <dcterms:modified xsi:type="dcterms:W3CDTF">2013-10-23T11:36:54Z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