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<sst xmlns="http://schemas.openxmlformats.org/spreadsheetml/2006/main" count="165" uniqueCount="47">
  <si>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</si>
  <si>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</si>
  <si>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</si>
  <si>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</si>
  <si>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</si>
  <si>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</si>
  <si>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</si>
  <si>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</si>
  <si>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</si>
  <si>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</si>
  <si>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</si>
  <si>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</si>
  <si>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</si>
  <si>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</si>
  <si>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</si>
  <si>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</si>
  <si>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</si>
  <si>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</si>
  <si>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</si>
  <si>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</si>
  <si>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</si>
  <si>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</si>
  <si>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</si>
  <si>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</si>
  <si>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</si>
  <si>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</si>
  <si>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</si>
  <si>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</si>
  <si>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</si>
  <si>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</si>
  <si>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</si>
  <si>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</si>
  <si>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</si>
  <si>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</si>
  <si>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</si>
  <si>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</si>
  <si>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Child Maintenance &amp; Enforcement Commission</t>
  </si>
  <si>
    <t>Crown Non Departmental Public Body</t>
  </si>
  <si>
    <t>Health &amp; Safety Executive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</si>
  <si>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</si>
  <si>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</si>
  <si>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</si>
  <si>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</si>
  <si>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</si>
  <si>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</si>
  <si>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.</t>
  </si>
  <si>
    <t>30 May 2012 - revised consultant numbers and non-payroll staff costs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</si>
</sst>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dd\-mmm\-yyyy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L1">
      <selection activeCell="AO5" sqref="AO5"/>
    </sheetView>
  </sheetViews>
  <sheetFormatPr defaultColWidth="8.88671875" defaultRowHeight="15"/>
  <cols>
    <col min="1" max="1" width="19.6640625" style="2" customWidth="1"/>
    <col min="2" max="2" width="21.5546875" style="2" customWidth="1"/>
    <col min="3" max="3" width="27.21484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29" t="s">
        <v>12</v>
      </c>
      <c r="B1" s="29" t="s">
        <v>1</v>
      </c>
      <c r="C1" s="29" t="s">
        <v>0</v>
      </c>
      <c r="D1" s="31" t="s">
        <v>8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9"/>
      <c r="R1" s="33" t="s">
        <v>15</v>
      </c>
      <c r="S1" s="44"/>
      <c r="T1" s="44"/>
      <c r="U1" s="44"/>
      <c r="V1" s="44"/>
      <c r="W1" s="44"/>
      <c r="X1" s="44"/>
      <c r="Y1" s="44"/>
      <c r="Z1" s="44"/>
      <c r="AA1" s="32"/>
      <c r="AB1" s="40" t="s">
        <v>25</v>
      </c>
      <c r="AC1" s="41"/>
      <c r="AD1" s="36" t="s">
        <v>11</v>
      </c>
      <c r="AE1" s="37"/>
      <c r="AF1" s="37"/>
      <c r="AG1" s="37"/>
      <c r="AH1" s="37"/>
      <c r="AI1" s="37"/>
      <c r="AJ1" s="38"/>
      <c r="AK1" s="51" t="s">
        <v>32</v>
      </c>
      <c r="AL1" s="51"/>
      <c r="AM1" s="51"/>
      <c r="AN1" s="48" t="s">
        <v>24</v>
      </c>
      <c r="AO1" s="29" t="s">
        <v>33</v>
      </c>
    </row>
    <row r="2" spans="1:41" s="1" customFormat="1" ht="53.25" customHeight="1">
      <c r="A2" s="34"/>
      <c r="B2" s="34"/>
      <c r="C2" s="34"/>
      <c r="D2" s="27" t="s">
        <v>28</v>
      </c>
      <c r="E2" s="28"/>
      <c r="F2" s="27" t="s">
        <v>29</v>
      </c>
      <c r="G2" s="28"/>
      <c r="H2" s="27" t="s">
        <v>30</v>
      </c>
      <c r="I2" s="28"/>
      <c r="J2" s="27" t="s">
        <v>6</v>
      </c>
      <c r="K2" s="28"/>
      <c r="L2" s="27" t="s">
        <v>31</v>
      </c>
      <c r="M2" s="28"/>
      <c r="N2" s="27" t="s">
        <v>5</v>
      </c>
      <c r="O2" s="28"/>
      <c r="P2" s="31" t="s">
        <v>9</v>
      </c>
      <c r="Q2" s="39"/>
      <c r="R2" s="31" t="s">
        <v>13</v>
      </c>
      <c r="S2" s="32"/>
      <c r="T2" s="33" t="s">
        <v>3</v>
      </c>
      <c r="U2" s="32"/>
      <c r="V2" s="33" t="s">
        <v>4</v>
      </c>
      <c r="W2" s="32"/>
      <c r="X2" s="33" t="s">
        <v>14</v>
      </c>
      <c r="Y2" s="32"/>
      <c r="Z2" s="31" t="s">
        <v>10</v>
      </c>
      <c r="AA2" s="39"/>
      <c r="AB2" s="42"/>
      <c r="AC2" s="43"/>
      <c r="AD2" s="29" t="s">
        <v>17</v>
      </c>
      <c r="AE2" s="29" t="s">
        <v>16</v>
      </c>
      <c r="AF2" s="29" t="s">
        <v>18</v>
      </c>
      <c r="AG2" s="29" t="s">
        <v>19</v>
      </c>
      <c r="AH2" s="29" t="s">
        <v>20</v>
      </c>
      <c r="AI2" s="29" t="s">
        <v>21</v>
      </c>
      <c r="AJ2" s="45" t="s">
        <v>23</v>
      </c>
      <c r="AK2" s="29" t="s">
        <v>26</v>
      </c>
      <c r="AL2" s="29" t="s">
        <v>27</v>
      </c>
      <c r="AM2" s="29" t="s">
        <v>22</v>
      </c>
      <c r="AN2" s="49"/>
      <c r="AO2" s="46"/>
    </row>
    <row r="3" spans="1:41" ht="57.75" customHeight="1">
      <c r="A3" s="35"/>
      <c r="B3" s="35"/>
      <c r="C3" s="35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0"/>
      <c r="AE3" s="30"/>
      <c r="AF3" s="30"/>
      <c r="AG3" s="30"/>
      <c r="AH3" s="30"/>
      <c r="AI3" s="30"/>
      <c r="AJ3" s="45"/>
      <c r="AK3" s="30"/>
      <c r="AL3" s="30"/>
      <c r="AM3" s="30"/>
      <c r="AN3" s="50"/>
      <c r="AO3" s="30"/>
    </row>
    <row r="4" spans="1:41" ht="30">
      <c r="A4" s="3" t="s">
        <v>35</v>
      </c>
      <c r="B4" s="3" t="s">
        <v>34</v>
      </c>
      <c r="C4" s="3" t="s">
        <v>35</v>
      </c>
      <c r="D4" s="12">
        <v>49027</v>
      </c>
      <c r="E4" s="12">
        <v>42349.67</v>
      </c>
      <c r="F4" s="12">
        <v>39209</v>
      </c>
      <c r="G4" s="12">
        <v>35026.15</v>
      </c>
      <c r="H4" s="12">
        <v>9898</v>
      </c>
      <c r="I4" s="12">
        <v>9477.39</v>
      </c>
      <c r="J4" s="12">
        <v>2004</v>
      </c>
      <c r="K4" s="12">
        <v>1944.53</v>
      </c>
      <c r="L4" s="12">
        <v>219</v>
      </c>
      <c r="M4" s="12">
        <v>213.07</v>
      </c>
      <c r="N4" s="12">
        <v>21</v>
      </c>
      <c r="O4" s="12">
        <v>20.41</v>
      </c>
      <c r="P4" s="13">
        <f>SUM(N4,L4,J4,H4,F4,D4)</f>
        <v>100378</v>
      </c>
      <c r="Q4" s="13">
        <f>SUM(O4,M4,K4,I4,G4,E4)</f>
        <v>89031.22</v>
      </c>
      <c r="R4" s="20" t="s">
        <v>45</v>
      </c>
      <c r="S4" s="20" t="s">
        <v>45</v>
      </c>
      <c r="T4" s="20" t="s">
        <v>45</v>
      </c>
      <c r="U4" s="20" t="s">
        <v>45</v>
      </c>
      <c r="V4" s="12">
        <v>77</v>
      </c>
      <c r="W4" s="12">
        <v>77</v>
      </c>
      <c r="X4" s="20" t="s">
        <v>45</v>
      </c>
      <c r="Y4" s="20" t="s">
        <v>45</v>
      </c>
      <c r="Z4" s="14">
        <f>SUM(X4,V4,,T4,R4)</f>
        <v>77</v>
      </c>
      <c r="AA4" s="14">
        <f>SUM(Y4,W4,,U4,S4)</f>
        <v>77</v>
      </c>
      <c r="AB4" s="4">
        <f>Z4+P4</f>
        <v>100455</v>
      </c>
      <c r="AC4" s="4">
        <f>AA4+Q4</f>
        <v>89108.22</v>
      </c>
      <c r="AD4" s="21">
        <v>172156368.43999997</v>
      </c>
      <c r="AE4" s="22">
        <v>1725366.13</v>
      </c>
      <c r="AF4" s="22">
        <v>815271.88</v>
      </c>
      <c r="AG4" s="22">
        <v>2149175.3</v>
      </c>
      <c r="AH4" s="22">
        <v>30559647.98</v>
      </c>
      <c r="AI4" s="22">
        <v>11352510.489999998</v>
      </c>
      <c r="AJ4" s="23">
        <f>SUM(AD4:AI4)</f>
        <v>218758340.21999997</v>
      </c>
      <c r="AK4" s="21">
        <v>555509</v>
      </c>
      <c r="AL4" s="26">
        <v>128275</v>
      </c>
      <c r="AM4" s="24">
        <f>SUM(AK4:AL4)</f>
        <v>683784</v>
      </c>
      <c r="AN4" s="24">
        <f>AM4+AJ4</f>
        <v>219442124.21999997</v>
      </c>
      <c r="AO4" s="18"/>
    </row>
    <row r="5" spans="1:41" ht="45">
      <c r="A5" s="3" t="s">
        <v>36</v>
      </c>
      <c r="B5" s="3" t="s">
        <v>37</v>
      </c>
      <c r="C5" s="3" t="s">
        <v>35</v>
      </c>
      <c r="D5" s="12">
        <v>5708</v>
      </c>
      <c r="E5" s="12">
        <v>4882.81</v>
      </c>
      <c r="F5" s="12">
        <v>2370</v>
      </c>
      <c r="G5" s="12">
        <v>2109.88</v>
      </c>
      <c r="H5" s="12">
        <v>597</v>
      </c>
      <c r="I5" s="12">
        <v>567.72</v>
      </c>
      <c r="J5" s="12">
        <v>143</v>
      </c>
      <c r="K5" s="12">
        <v>141.15</v>
      </c>
      <c r="L5" s="12">
        <v>21</v>
      </c>
      <c r="M5" s="12">
        <v>21</v>
      </c>
      <c r="N5" s="12">
        <v>174</v>
      </c>
      <c r="O5" s="12">
        <v>172.28</v>
      </c>
      <c r="P5" s="13">
        <f aca="true" t="shared" si="0" ref="P5:P11">SUM(N5,L5,J5,H5,F5,D5)</f>
        <v>9013</v>
      </c>
      <c r="Q5" s="13">
        <f aca="true" t="shared" si="1" ref="Q5:Q11">SUM(O5,M5,K5,I5,G5,E5)</f>
        <v>7894.84</v>
      </c>
      <c r="R5" s="20" t="s">
        <v>45</v>
      </c>
      <c r="S5" s="20" t="s">
        <v>45</v>
      </c>
      <c r="T5" s="20" t="s">
        <v>45</v>
      </c>
      <c r="U5" s="20" t="s">
        <v>45</v>
      </c>
      <c r="V5" s="12">
        <v>3</v>
      </c>
      <c r="W5" s="12">
        <v>3</v>
      </c>
      <c r="X5" s="20">
        <v>27</v>
      </c>
      <c r="Y5" s="20">
        <v>27</v>
      </c>
      <c r="Z5" s="14">
        <f aca="true" t="shared" si="2" ref="Z5:Z11">SUM(X5,V5,,T5,R5)</f>
        <v>30</v>
      </c>
      <c r="AA5" s="14">
        <f aca="true" t="shared" si="3" ref="AA5:AA11">SUM(Y5,W5,,U5,S5)</f>
        <v>30</v>
      </c>
      <c r="AB5" s="4">
        <f aca="true" t="shared" si="4" ref="AB5:AB11">Z5+P5</f>
        <v>9043</v>
      </c>
      <c r="AC5" s="4">
        <f aca="true" t="shared" si="5" ref="AC5:AC11">AA5+Q5</f>
        <v>7924.84</v>
      </c>
      <c r="AD5" s="22">
        <v>14027559.831457404</v>
      </c>
      <c r="AE5" s="22">
        <v>292616.89</v>
      </c>
      <c r="AF5" s="22">
        <v>272.39746</v>
      </c>
      <c r="AG5" s="22">
        <v>720602.14</v>
      </c>
      <c r="AH5" s="22">
        <v>2584539.949287156</v>
      </c>
      <c r="AI5" s="22">
        <v>966813.8617954415</v>
      </c>
      <c r="AJ5" s="23">
        <f aca="true" t="shared" si="6" ref="AJ5:AJ11">SUM(AD5:AI5)</f>
        <v>18592405.070000004</v>
      </c>
      <c r="AK5" s="21">
        <v>60769.93</v>
      </c>
      <c r="AL5" s="22">
        <v>423501</v>
      </c>
      <c r="AM5" s="24">
        <f aca="true" t="shared" si="7" ref="AM5:AM11">SUM(AK5:AL5)</f>
        <v>484270.93</v>
      </c>
      <c r="AN5" s="24">
        <f aca="true" t="shared" si="8" ref="AN5:AN11">AM5+AJ5</f>
        <v>19076676.000000004</v>
      </c>
      <c r="AO5" s="18" t="s">
        <v>46</v>
      </c>
    </row>
    <row r="6" spans="1:41" ht="30">
      <c r="A6" s="3" t="s">
        <v>38</v>
      </c>
      <c r="B6" s="3" t="s">
        <v>37</v>
      </c>
      <c r="C6" s="3" t="s">
        <v>35</v>
      </c>
      <c r="D6" s="12">
        <v>540</v>
      </c>
      <c r="E6" s="12">
        <v>471.71</v>
      </c>
      <c r="F6" s="12">
        <v>491</v>
      </c>
      <c r="G6" s="12">
        <v>456.15</v>
      </c>
      <c r="H6" s="12">
        <v>1762</v>
      </c>
      <c r="I6" s="12">
        <v>1665.3</v>
      </c>
      <c r="J6" s="12">
        <v>675</v>
      </c>
      <c r="K6" s="12">
        <v>647.24</v>
      </c>
      <c r="L6" s="12">
        <v>45</v>
      </c>
      <c r="M6" s="12">
        <v>44.16</v>
      </c>
      <c r="N6" s="20" t="s">
        <v>45</v>
      </c>
      <c r="O6" s="20" t="s">
        <v>45</v>
      </c>
      <c r="P6" s="13">
        <f t="shared" si="0"/>
        <v>3513</v>
      </c>
      <c r="Q6" s="13">
        <f t="shared" si="1"/>
        <v>3284.56</v>
      </c>
      <c r="R6" s="12">
        <v>14</v>
      </c>
      <c r="S6" s="12">
        <v>11.58</v>
      </c>
      <c r="T6" s="12">
        <v>9</v>
      </c>
      <c r="U6" s="12">
        <v>6.92</v>
      </c>
      <c r="V6" s="12">
        <v>15</v>
      </c>
      <c r="W6" s="12">
        <v>14.57</v>
      </c>
      <c r="X6" s="20" t="s">
        <v>45</v>
      </c>
      <c r="Y6" s="20" t="s">
        <v>45</v>
      </c>
      <c r="Z6" s="14">
        <f t="shared" si="2"/>
        <v>38</v>
      </c>
      <c r="AA6" s="14">
        <f t="shared" si="3"/>
        <v>33.07</v>
      </c>
      <c r="AB6" s="4">
        <f t="shared" si="4"/>
        <v>3551</v>
      </c>
      <c r="AC6" s="4">
        <f t="shared" si="5"/>
        <v>3317.63</v>
      </c>
      <c r="AD6" s="22">
        <v>10731268.159999996</v>
      </c>
      <c r="AE6" s="22">
        <v>176460.71</v>
      </c>
      <c r="AF6" s="22">
        <v>0</v>
      </c>
      <c r="AG6" s="22">
        <v>98234.96</v>
      </c>
      <c r="AH6" s="22">
        <v>2384196.38</v>
      </c>
      <c r="AI6" s="22">
        <v>966514.9</v>
      </c>
      <c r="AJ6" s="23">
        <f t="shared" si="6"/>
        <v>14356675.109999998</v>
      </c>
      <c r="AK6" s="21">
        <v>198749.54</v>
      </c>
      <c r="AL6" s="21">
        <v>63336.67</v>
      </c>
      <c r="AM6" s="24">
        <f t="shared" si="7"/>
        <v>262086.21000000002</v>
      </c>
      <c r="AN6" s="24">
        <f t="shared" si="8"/>
        <v>14618761.319999998</v>
      </c>
      <c r="AO6" s="9"/>
    </row>
    <row r="7" spans="1:41" ht="30">
      <c r="A7" s="3" t="s">
        <v>39</v>
      </c>
      <c r="B7" s="3" t="s">
        <v>40</v>
      </c>
      <c r="C7" s="3" t="s">
        <v>35</v>
      </c>
      <c r="D7" s="12">
        <v>72</v>
      </c>
      <c r="E7" s="12">
        <v>60.72</v>
      </c>
      <c r="F7" s="12">
        <v>29</v>
      </c>
      <c r="G7" s="12">
        <v>25.97</v>
      </c>
      <c r="H7" s="12">
        <v>15</v>
      </c>
      <c r="I7" s="12">
        <v>14.15</v>
      </c>
      <c r="J7" s="12">
        <v>5</v>
      </c>
      <c r="K7" s="12">
        <v>4.92</v>
      </c>
      <c r="L7" s="12">
        <v>1</v>
      </c>
      <c r="M7" s="12">
        <v>1</v>
      </c>
      <c r="N7" s="20" t="s">
        <v>45</v>
      </c>
      <c r="O7" s="20" t="s">
        <v>45</v>
      </c>
      <c r="P7" s="13">
        <f t="shared" si="0"/>
        <v>122</v>
      </c>
      <c r="Q7" s="13">
        <f t="shared" si="1"/>
        <v>106.75999999999999</v>
      </c>
      <c r="R7" s="20" t="s">
        <v>45</v>
      </c>
      <c r="S7" s="20" t="s">
        <v>45</v>
      </c>
      <c r="T7" s="20" t="s">
        <v>45</v>
      </c>
      <c r="U7" s="20" t="s">
        <v>45</v>
      </c>
      <c r="V7" s="20" t="s">
        <v>45</v>
      </c>
      <c r="W7" s="20" t="s">
        <v>45</v>
      </c>
      <c r="X7" s="20" t="s">
        <v>45</v>
      </c>
      <c r="Y7" s="20" t="s">
        <v>45</v>
      </c>
      <c r="Z7" s="14">
        <f t="shared" si="2"/>
        <v>0</v>
      </c>
      <c r="AA7" s="14">
        <f t="shared" si="3"/>
        <v>0</v>
      </c>
      <c r="AB7" s="4">
        <f t="shared" si="4"/>
        <v>122</v>
      </c>
      <c r="AC7" s="4">
        <f t="shared" si="5"/>
        <v>106.75999999999999</v>
      </c>
      <c r="AD7" s="22">
        <v>221621.49</v>
      </c>
      <c r="AE7" s="22">
        <v>3029.04</v>
      </c>
      <c r="AF7" s="22">
        <v>0</v>
      </c>
      <c r="AG7" s="22">
        <v>381.12</v>
      </c>
      <c r="AH7" s="22">
        <v>39391.65</v>
      </c>
      <c r="AI7" s="22">
        <v>15360.9</v>
      </c>
      <c r="AJ7" s="23">
        <f t="shared" si="6"/>
        <v>279784.2</v>
      </c>
      <c r="AK7" s="21">
        <v>4428.19</v>
      </c>
      <c r="AL7" s="22">
        <v>0</v>
      </c>
      <c r="AM7" s="24">
        <f t="shared" si="7"/>
        <v>4428.19</v>
      </c>
      <c r="AN7" s="24">
        <f t="shared" si="8"/>
        <v>284212.39</v>
      </c>
      <c r="AO7" s="25"/>
    </row>
    <row r="8" spans="1:41" ht="45">
      <c r="A8" s="3" t="s">
        <v>41</v>
      </c>
      <c r="B8" s="3" t="s">
        <v>40</v>
      </c>
      <c r="C8" s="3" t="s">
        <v>35</v>
      </c>
      <c r="D8" s="20" t="s">
        <v>45</v>
      </c>
      <c r="E8" s="20" t="s">
        <v>45</v>
      </c>
      <c r="F8" s="20" t="s">
        <v>45</v>
      </c>
      <c r="G8" s="20" t="s">
        <v>45</v>
      </c>
      <c r="H8" s="20" t="s">
        <v>45</v>
      </c>
      <c r="I8" s="20" t="s">
        <v>45</v>
      </c>
      <c r="J8" s="20" t="s">
        <v>45</v>
      </c>
      <c r="K8" s="20" t="s">
        <v>45</v>
      </c>
      <c r="L8" s="20" t="s">
        <v>45</v>
      </c>
      <c r="M8" s="20" t="s">
        <v>45</v>
      </c>
      <c r="N8" s="12">
        <v>215</v>
      </c>
      <c r="O8" s="12">
        <v>211.41</v>
      </c>
      <c r="P8" s="13">
        <f t="shared" si="0"/>
        <v>215</v>
      </c>
      <c r="Q8" s="13">
        <f t="shared" si="1"/>
        <v>211.41</v>
      </c>
      <c r="R8" s="20">
        <v>2</v>
      </c>
      <c r="S8" s="20">
        <v>1.96</v>
      </c>
      <c r="T8" s="20">
        <v>26</v>
      </c>
      <c r="U8" s="20">
        <v>20.03</v>
      </c>
      <c r="V8" s="20" t="s">
        <v>45</v>
      </c>
      <c r="W8" s="20" t="s">
        <v>45</v>
      </c>
      <c r="X8" s="20">
        <v>16</v>
      </c>
      <c r="Y8" s="20">
        <v>10.93</v>
      </c>
      <c r="Z8" s="14">
        <f t="shared" si="2"/>
        <v>44</v>
      </c>
      <c r="AA8" s="14">
        <f t="shared" si="3"/>
        <v>32.92</v>
      </c>
      <c r="AB8" s="4">
        <f t="shared" si="4"/>
        <v>259</v>
      </c>
      <c r="AC8" s="4">
        <f t="shared" si="5"/>
        <v>244.32999999999998</v>
      </c>
      <c r="AD8" s="22">
        <v>1089800.96</v>
      </c>
      <c r="AE8" s="22">
        <v>8413.2</v>
      </c>
      <c r="AF8" s="22">
        <v>897.41</v>
      </c>
      <c r="AG8" s="22">
        <v>2721.64</v>
      </c>
      <c r="AH8" s="22">
        <v>69773.84</v>
      </c>
      <c r="AI8" s="22">
        <v>133852.32</v>
      </c>
      <c r="AJ8" s="23">
        <f t="shared" si="6"/>
        <v>1305459.3699999999</v>
      </c>
      <c r="AK8" s="22">
        <v>230200.38</v>
      </c>
      <c r="AL8" s="22">
        <v>225969.22</v>
      </c>
      <c r="AM8" s="24">
        <f t="shared" si="7"/>
        <v>456169.6</v>
      </c>
      <c r="AN8" s="24">
        <f t="shared" si="8"/>
        <v>1761628.9699999997</v>
      </c>
      <c r="AO8" s="18"/>
    </row>
    <row r="9" spans="1:41" ht="30">
      <c r="A9" s="3" t="s">
        <v>42</v>
      </c>
      <c r="B9" s="3" t="s">
        <v>40</v>
      </c>
      <c r="C9" s="3" t="s">
        <v>35</v>
      </c>
      <c r="D9" s="20" t="s">
        <v>45</v>
      </c>
      <c r="E9" s="20" t="s">
        <v>45</v>
      </c>
      <c r="F9" s="20" t="s">
        <v>45</v>
      </c>
      <c r="G9" s="20" t="s">
        <v>45</v>
      </c>
      <c r="H9" s="20" t="s">
        <v>45</v>
      </c>
      <c r="I9" s="20" t="s">
        <v>45</v>
      </c>
      <c r="J9" s="20" t="s">
        <v>45</v>
      </c>
      <c r="K9" s="20" t="s">
        <v>45</v>
      </c>
      <c r="L9" s="20" t="s">
        <v>45</v>
      </c>
      <c r="M9" s="20" t="s">
        <v>45</v>
      </c>
      <c r="N9" s="20">
        <v>3858</v>
      </c>
      <c r="O9" s="20">
        <v>3737.8</v>
      </c>
      <c r="P9" s="13">
        <f t="shared" si="0"/>
        <v>3858</v>
      </c>
      <c r="Q9" s="13">
        <f t="shared" si="1"/>
        <v>3737.8</v>
      </c>
      <c r="R9" s="20">
        <v>175</v>
      </c>
      <c r="S9" s="20">
        <v>171.3</v>
      </c>
      <c r="T9" s="12">
        <v>3</v>
      </c>
      <c r="U9" s="12">
        <v>2.8</v>
      </c>
      <c r="V9" s="20" t="s">
        <v>45</v>
      </c>
      <c r="W9" s="20" t="s">
        <v>45</v>
      </c>
      <c r="X9" s="20" t="s">
        <v>45</v>
      </c>
      <c r="Y9" s="20" t="s">
        <v>45</v>
      </c>
      <c r="Z9" s="14">
        <f t="shared" si="2"/>
        <v>178</v>
      </c>
      <c r="AA9" s="14">
        <f t="shared" si="3"/>
        <v>174.10000000000002</v>
      </c>
      <c r="AB9" s="4">
        <f t="shared" si="4"/>
        <v>4036</v>
      </c>
      <c r="AC9" s="4">
        <f t="shared" si="5"/>
        <v>3911.9</v>
      </c>
      <c r="AD9" s="22">
        <v>5716085.220000002</v>
      </c>
      <c r="AE9" s="22">
        <v>0</v>
      </c>
      <c r="AF9" s="22">
        <v>94932.6</v>
      </c>
      <c r="AG9" s="22">
        <v>48861.25</v>
      </c>
      <c r="AH9" s="22">
        <v>443501.64</v>
      </c>
      <c r="AI9" s="22">
        <v>338233.28</v>
      </c>
      <c r="AJ9" s="23">
        <f t="shared" si="6"/>
        <v>6641613.990000001</v>
      </c>
      <c r="AK9" s="21">
        <v>418173</v>
      </c>
      <c r="AL9" s="22">
        <v>0</v>
      </c>
      <c r="AM9" s="24">
        <f t="shared" si="7"/>
        <v>418173</v>
      </c>
      <c r="AN9" s="24">
        <f t="shared" si="8"/>
        <v>7059786.990000001</v>
      </c>
      <c r="AO9" s="9"/>
    </row>
    <row r="10" spans="1:41" ht="30">
      <c r="A10" s="3" t="s">
        <v>43</v>
      </c>
      <c r="B10" s="3" t="s">
        <v>40</v>
      </c>
      <c r="C10" s="3" t="s">
        <v>35</v>
      </c>
      <c r="D10" s="20" t="s">
        <v>45</v>
      </c>
      <c r="E10" s="20" t="s">
        <v>45</v>
      </c>
      <c r="F10" s="20" t="s">
        <v>45</v>
      </c>
      <c r="G10" s="20" t="s">
        <v>45</v>
      </c>
      <c r="H10" s="20" t="s">
        <v>45</v>
      </c>
      <c r="I10" s="20" t="s">
        <v>45</v>
      </c>
      <c r="J10" s="20" t="s">
        <v>45</v>
      </c>
      <c r="K10" s="20" t="s">
        <v>45</v>
      </c>
      <c r="L10" s="20" t="s">
        <v>45</v>
      </c>
      <c r="M10" s="20" t="s">
        <v>45</v>
      </c>
      <c r="N10" s="12">
        <v>38</v>
      </c>
      <c r="O10" s="12">
        <v>36.9</v>
      </c>
      <c r="P10" s="13">
        <f t="shared" si="0"/>
        <v>38</v>
      </c>
      <c r="Q10" s="13">
        <f t="shared" si="1"/>
        <v>36.9</v>
      </c>
      <c r="R10" s="20" t="s">
        <v>45</v>
      </c>
      <c r="S10" s="20" t="s">
        <v>45</v>
      </c>
      <c r="T10" s="20" t="s">
        <v>45</v>
      </c>
      <c r="U10" s="20" t="s">
        <v>45</v>
      </c>
      <c r="V10" s="20" t="s">
        <v>45</v>
      </c>
      <c r="W10" s="20" t="s">
        <v>45</v>
      </c>
      <c r="X10" s="20" t="s">
        <v>45</v>
      </c>
      <c r="Y10" s="20" t="s">
        <v>45</v>
      </c>
      <c r="Z10" s="14">
        <v>0</v>
      </c>
      <c r="AA10" s="14">
        <v>0</v>
      </c>
      <c r="AB10" s="4">
        <f t="shared" si="4"/>
        <v>38</v>
      </c>
      <c r="AC10" s="4">
        <f t="shared" si="5"/>
        <v>36.9</v>
      </c>
      <c r="AD10" s="22">
        <v>122918.57</v>
      </c>
      <c r="AE10" s="22">
        <v>0</v>
      </c>
      <c r="AF10" s="22">
        <v>0</v>
      </c>
      <c r="AG10" s="22">
        <v>0</v>
      </c>
      <c r="AH10" s="22">
        <v>24358.48</v>
      </c>
      <c r="AI10" s="22">
        <v>10669.07</v>
      </c>
      <c r="AJ10" s="23">
        <f t="shared" si="6"/>
        <v>157946.12000000002</v>
      </c>
      <c r="AK10" s="22">
        <v>243.71</v>
      </c>
      <c r="AL10" s="22">
        <v>0</v>
      </c>
      <c r="AM10" s="24">
        <f t="shared" si="7"/>
        <v>243.71</v>
      </c>
      <c r="AN10" s="24">
        <f t="shared" si="8"/>
        <v>158189.83000000002</v>
      </c>
      <c r="AO10" s="19"/>
    </row>
    <row r="11" spans="1:41" ht="30">
      <c r="A11" s="3" t="s">
        <v>44</v>
      </c>
      <c r="B11" s="3" t="s">
        <v>40</v>
      </c>
      <c r="C11" s="3" t="s">
        <v>35</v>
      </c>
      <c r="D11" s="20" t="s">
        <v>45</v>
      </c>
      <c r="E11" s="20" t="s">
        <v>45</v>
      </c>
      <c r="F11" s="20" t="s">
        <v>45</v>
      </c>
      <c r="G11" s="20" t="s">
        <v>45</v>
      </c>
      <c r="H11" s="20" t="s">
        <v>45</v>
      </c>
      <c r="I11" s="20" t="s">
        <v>45</v>
      </c>
      <c r="J11" s="20" t="s">
        <v>45</v>
      </c>
      <c r="K11" s="20" t="s">
        <v>45</v>
      </c>
      <c r="L11" s="20" t="s">
        <v>45</v>
      </c>
      <c r="M11" s="20" t="s">
        <v>45</v>
      </c>
      <c r="N11" s="12">
        <v>316</v>
      </c>
      <c r="O11" s="12">
        <v>308.7</v>
      </c>
      <c r="P11" s="13">
        <f t="shared" si="0"/>
        <v>316</v>
      </c>
      <c r="Q11" s="13">
        <f t="shared" si="1"/>
        <v>308.7</v>
      </c>
      <c r="R11" s="12">
        <v>26.5</v>
      </c>
      <c r="S11" s="12">
        <v>21.9</v>
      </c>
      <c r="T11" s="20" t="s">
        <v>45</v>
      </c>
      <c r="U11" s="20" t="s">
        <v>45</v>
      </c>
      <c r="V11" s="20">
        <v>14</v>
      </c>
      <c r="W11" s="20">
        <v>12.7</v>
      </c>
      <c r="X11" s="20" t="s">
        <v>45</v>
      </c>
      <c r="Y11" s="20" t="s">
        <v>45</v>
      </c>
      <c r="Z11" s="14">
        <f t="shared" si="2"/>
        <v>40.5</v>
      </c>
      <c r="AA11" s="14">
        <f t="shared" si="3"/>
        <v>34.599999999999994</v>
      </c>
      <c r="AB11" s="4">
        <f t="shared" si="4"/>
        <v>356.5</v>
      </c>
      <c r="AC11" s="4">
        <f t="shared" si="5"/>
        <v>343.29999999999995</v>
      </c>
      <c r="AD11" s="22">
        <v>1230527.38</v>
      </c>
      <c r="AE11" s="22">
        <v>0</v>
      </c>
      <c r="AF11" s="22">
        <v>0</v>
      </c>
      <c r="AG11" s="22">
        <v>0</v>
      </c>
      <c r="AH11" s="22">
        <v>242715.41</v>
      </c>
      <c r="AI11" s="22">
        <v>118593.45</v>
      </c>
      <c r="AJ11" s="23">
        <f t="shared" si="6"/>
        <v>1591836.2399999998</v>
      </c>
      <c r="AK11" s="21">
        <v>212517.46</v>
      </c>
      <c r="AL11" s="22">
        <v>0</v>
      </c>
      <c r="AM11" s="24">
        <f t="shared" si="7"/>
        <v>212517.46</v>
      </c>
      <c r="AN11" s="24">
        <f t="shared" si="8"/>
        <v>1804353.6999999997</v>
      </c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">
    <cfRule type="expression" priority="20" dxfId="0">
      <formula>AND(NOT(ISBLANK(E4)),ISBLANK(D4))</formula>
    </cfRule>
  </conditionalFormatting>
  <conditionalFormatting sqref="E4:E100">
    <cfRule type="expression" priority="19" dxfId="0">
      <formula>AND(NOT(ISBLANK(D4)),ISBLANK(E4))</formula>
    </cfRule>
  </conditionalFormatting>
  <conditionalFormatting sqref="F4:F100">
    <cfRule type="expression" priority="18" dxfId="0">
      <formula>AND(NOT(ISBLANK(G4)),ISBLANK(F4))</formula>
    </cfRule>
  </conditionalFormatting>
  <conditionalFormatting sqref="G4:G100">
    <cfRule type="expression" priority="17" dxfId="0">
      <formula>AND(NOT(ISBLANK(F4)),ISBLANK(G4))</formula>
    </cfRule>
  </conditionalFormatting>
  <conditionalFormatting sqref="H4:H100">
    <cfRule type="expression" priority="16" dxfId="0">
      <formula>AND(NOT(ISBLANK(I4)),ISBLANK(H4))</formula>
    </cfRule>
  </conditionalFormatting>
  <conditionalFormatting sqref="I4:I100">
    <cfRule type="expression" priority="15" dxfId="0">
      <formula>AND(NOT(ISBLANK(H4)),ISBLANK(I4))</formula>
    </cfRule>
  </conditionalFormatting>
  <conditionalFormatting sqref="J4:J100">
    <cfRule type="expression" priority="14" dxfId="0">
      <formula>AND(NOT(ISBLANK(K4)),ISBLANK(J4))</formula>
    </cfRule>
  </conditionalFormatting>
  <conditionalFormatting sqref="K4:K100">
    <cfRule type="expression" priority="13" dxfId="0">
      <formula>AND(NOT(ISBLANK(J4)),ISBLANK(K4))</formula>
    </cfRule>
  </conditionalFormatting>
  <conditionalFormatting sqref="L4:L100">
    <cfRule type="expression" priority="12" dxfId="0">
      <formula>AND(NOT(ISBLANK(M4)),ISBLANK(L4))</formula>
    </cfRule>
  </conditionalFormatting>
  <conditionalFormatting sqref="M4:M100">
    <cfRule type="expression" priority="11" dxfId="0">
      <formula>AND(NOT(ISBLANK(L4)),ISBLANK(M4))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O4:O100 U4:U100 W4:W100 Y4:Y100 S4:S100 M4:M100 G4:G100 I4:I100 K4:K100 E4:E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N4:N100 T4:T100 V4:V100 X4:X100 R4:R100 F4:F100 H4:H100 J4:J100 L4:L100 D4:D100">
      <formula1>N4&gt;=O4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F10:AF13 AD4:AD100 AH4:AI12 AL7:AL100 AF4:AF8 AG4:AG13 AE4:AE13 AK4:AK100 AL5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83030301</cp:lastModifiedBy>
  <cp:lastPrinted>2011-05-16T09:46:00Z</cp:lastPrinted>
  <dcterms:created xsi:type="dcterms:W3CDTF">2011-03-30T15:28:39Z</dcterms:created>
  <dcterms:modified xsi:type="dcterms:W3CDTF">2012-05-30T08:02:22Z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-1658807997</vt:i4>
  </property>
  <property fmtid="{D5CDD505-2E9C-101B-9397-08002B2CF9AE}" pid="16" name="_NewReviewCycle">
    <vt:lpwstr/>
  </property>
  <property fmtid="{D5CDD505-2E9C-101B-9397-08002B2CF9AE}" pid="17" name="_EmailSubject">
    <vt:lpwstr>Dev req 749</vt:lpwstr>
  </property>
  <property fmtid="{D5CDD505-2E9C-101B-9397-08002B2CF9AE}" pid="18" name="_AuthorEmail">
    <vt:lpwstr>ANDREW.JENKINS2@DWP.GSI.GOV.UK</vt:lpwstr>
  </property>
  <property fmtid="{D5CDD505-2E9C-101B-9397-08002B2CF9AE}" pid="19" name="_AuthorEmailDisplayName">
    <vt:lpwstr>Jenkins Andrew DWP DIGITAL MEDIA</vt:lpwstr>
  </property>
  <property fmtid="{D5CDD505-2E9C-101B-9397-08002B2CF9AE}" pid="20" name="_PreviousAdHocReviewCycleID">
    <vt:i4>1896233698</vt:i4>
  </property>
</Properties>
</file>